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1929"/>
  <workbookPr codeName="ThisWorkbook" defaultThemeVersion="124226"/>
  <mc:AlternateContent xmlns:mc="http://schemas.openxmlformats.org/markup-compatibility/2006">
    <mc:Choice Requires="x15">
      <x15ac:absPath xmlns:x15ac="http://schemas.microsoft.com/office/spreadsheetml/2010/11/ac" url="E:\Pragnesh_Mutual_Fund\Data\"/>
    </mc:Choice>
  </mc:AlternateContent>
  <xr:revisionPtr revIDLastSave="0" documentId="8_{A1262643-F164-4FAB-9C2B-C7574EA17CDB}" xr6:coauthVersionLast="44" xr6:coauthVersionMax="44" xr10:uidLastSave="{00000000-0000-0000-0000-000000000000}"/>
  <bookViews>
    <workbookView xWindow="-108" yWindow="-108" windowWidth="23256" windowHeight="12456" tabRatio="826"/>
  </bookViews>
  <sheets>
    <sheet name="Main Page" sheetId="50" r:id="rId1"/>
    <sheet name="Summary" sheetId="39" r:id="rId2"/>
    <sheet name="Overnight Fund" sheetId="43" r:id="rId3"/>
    <sheet name="Money Market Fund" sheetId="2" r:id="rId4"/>
    <sheet name="Liquid Fund" sheetId="3" r:id="rId5"/>
    <sheet name="Ultra Short Duration Fund" sheetId="4" r:id="rId6"/>
    <sheet name="Low Duration Fund" sheetId="5" r:id="rId7"/>
    <sheet name="Short Duration Fund" sheetId="6" r:id="rId8"/>
    <sheet name="Medium Duration Fund" sheetId="7" r:id="rId9"/>
    <sheet name="Medium to Long Duration Fund" sheetId="8" r:id="rId10"/>
    <sheet name="Long Duration Fund" sheetId="9" r:id="rId11"/>
    <sheet name="Dynamic Bond" sheetId="10" r:id="rId12"/>
    <sheet name="Corporate Bond Fund" sheetId="11" r:id="rId13"/>
    <sheet name="Credit Risk Fund" sheetId="12" r:id="rId14"/>
    <sheet name="Banking and PSU Fund" sheetId="13" r:id="rId15"/>
    <sheet name="Gilt Fund" sheetId="14" r:id="rId16"/>
    <sheet name="Gilt Fund with 10 yr constant" sheetId="44" r:id="rId17"/>
    <sheet name="Target Maturity Fund" sheetId="52" r:id="rId18"/>
    <sheet name="Floater Fund" sheetId="15" r:id="rId19"/>
    <sheet name="Arbitrage Fund" sheetId="16" r:id="rId20"/>
    <sheet name="Conservative Hybrid Fund" sheetId="17" r:id="rId21"/>
    <sheet name="Aggressive Hybrid Fund" sheetId="18" r:id="rId22"/>
    <sheet name="Dynamic Asset Allocation" sheetId="20" r:id="rId23"/>
    <sheet name="Balanced Advantage" sheetId="53" r:id="rId24"/>
    <sheet name="Balanced Hybrid" sheetId="45" r:id="rId25"/>
    <sheet name="Equity Savings" sheetId="19" r:id="rId26"/>
    <sheet name="Multi Asset Allocation" sheetId="21" r:id="rId27"/>
    <sheet name="Retirement Fund" sheetId="22" r:id="rId28"/>
    <sheet name="Childrens Funds" sheetId="23" r:id="rId29"/>
    <sheet name="Multi Cap Fund" sheetId="24" r:id="rId30"/>
    <sheet name="Flexi Cap Fund" sheetId="51" r:id="rId31"/>
    <sheet name="Large Cap Fund" sheetId="25" r:id="rId32"/>
    <sheet name="Large &amp; Mid Cap Fund" sheetId="26" r:id="rId33"/>
    <sheet name="Mid Cap Fund" sheetId="27" r:id="rId34"/>
    <sheet name="Small Cap Fund" sheetId="28" r:id="rId35"/>
    <sheet name="Dividend Yield Fund" sheetId="29" r:id="rId36"/>
    <sheet name="Value Fund" sheetId="30" r:id="rId37"/>
    <sheet name="Focused Fund" sheetId="31" r:id="rId38"/>
    <sheet name="Sec-Bank" sheetId="32" r:id="rId39"/>
    <sheet name="Sec-Consumption" sheetId="59" r:id="rId40"/>
    <sheet name="Sec-Energy &amp; Power" sheetId="58" r:id="rId41"/>
    <sheet name="Sec-MNC" sheetId="57" r:id="rId42"/>
    <sheet name="Sec-Pharma" sheetId="56" r:id="rId43"/>
    <sheet name="Sec-Service" sheetId="55" r:id="rId44"/>
    <sheet name="Sec-Tech" sheetId="54" r:id="rId45"/>
    <sheet name="Thematic" sheetId="46" r:id="rId46"/>
    <sheet name="Them-Infra" sheetId="60" r:id="rId47"/>
    <sheet name="ELSS" sheetId="33" r:id="rId48"/>
    <sheet name="Global" sheetId="61" r:id="rId49"/>
    <sheet name="Index Funds" sheetId="34" r:id="rId50"/>
    <sheet name="Index Nifty" sheetId="65" r:id="rId51"/>
    <sheet name="Index-Nifty Next 50" sheetId="64" r:id="rId52"/>
    <sheet name="Index - Sensex" sheetId="63" r:id="rId53"/>
    <sheet name="Index Fund Others" sheetId="62" r:id="rId54"/>
    <sheet name="ETFs - Gold" sheetId="49" r:id="rId55"/>
    <sheet name="ETFs - Silver" sheetId="66" r:id="rId56"/>
    <sheet name="FOF-Debt Oriented" sheetId="67" r:id="rId57"/>
    <sheet name="FOF-Equity Oriented" sheetId="68" r:id="rId58"/>
    <sheet name="ETFs - Others" sheetId="48" r:id="rId59"/>
    <sheet name="FoF - Overseas" sheetId="35" r:id="rId60"/>
    <sheet name="FOF-Domestic" sheetId="47" r:id="rId61"/>
    <sheet name="SIF" sheetId="70" r:id="rId62"/>
    <sheet name="Glossary" sheetId="40" r:id="rId63"/>
    <sheet name="Load" sheetId="41" r:id="rId64"/>
    <sheet name="Disclaimer" sheetId="42" r:id="rId65"/>
    <sheet name="Benchmark" sheetId="69" r:id="rId66"/>
  </sheets>
  <calcPr calcId="191029"/>
  <extLst>
    <ext xmlns:xcalcf="http://schemas.microsoft.com/office/spreadsheetml/2018/calcfeatures" uri="{B58B0392-4F1F-4190-BB64-5DF3571DCE5F}">
      <xcalcf:calcFeatures>
        <xcalcf:feature name="microsoft.com:RD"/>
        <xcalcf:feature name="microsoft.com:Single"/>
        <xcalcf:feature name="microsoft.com:CNMTM"/>
      </xcalcf:calcFeatures>
    </ext>
  </extLst>
</workbook>
</file>

<file path=xl/calcChain.xml><?xml version="1.0" encoding="utf-8"?>
<calcChain xmlns="http://schemas.openxmlformats.org/spreadsheetml/2006/main">
  <c r="F58" i="47" l="1"/>
  <c r="G58" i="47"/>
  <c r="H58" i="47"/>
  <c r="I58" i="47"/>
  <c r="G72" i="39"/>
  <c r="J58" i="47"/>
  <c r="H72" i="39"/>
  <c r="K58" i="47"/>
  <c r="I72" i="39"/>
  <c r="L58" i="47"/>
  <c r="J72" i="39"/>
  <c r="M58" i="47"/>
  <c r="K72" i="39"/>
  <c r="N58" i="47"/>
  <c r="L72" i="39"/>
  <c r="O58" i="47"/>
  <c r="M72" i="39"/>
  <c r="P58" i="47"/>
  <c r="N72" i="39"/>
  <c r="Q58" i="47"/>
  <c r="O72" i="39"/>
  <c r="R58" i="47"/>
  <c r="P72" i="39"/>
  <c r="F29" i="56"/>
  <c r="D53" i="39"/>
  <c r="G29" i="56"/>
  <c r="E53" i="39"/>
  <c r="H29" i="56"/>
  <c r="F53" i="39"/>
  <c r="I29" i="56"/>
  <c r="G53" i="39"/>
  <c r="J29" i="56"/>
  <c r="H53" i="39"/>
  <c r="K29" i="56"/>
  <c r="I53" i="39"/>
  <c r="L29" i="56"/>
  <c r="J53" i="39"/>
  <c r="M29" i="56"/>
  <c r="K53" i="39"/>
  <c r="N29" i="56"/>
  <c r="L53" i="39"/>
  <c r="O29" i="56"/>
  <c r="M53" i="39"/>
  <c r="P29" i="56"/>
  <c r="N53" i="39"/>
  <c r="Q29" i="56"/>
  <c r="O53" i="39"/>
  <c r="R29" i="56"/>
  <c r="P53" i="39"/>
  <c r="F30" i="56"/>
  <c r="G30" i="56"/>
  <c r="H30" i="56"/>
  <c r="I30" i="56"/>
  <c r="J30" i="56"/>
  <c r="K30" i="56"/>
  <c r="L30" i="56"/>
  <c r="M30" i="56"/>
  <c r="N30" i="56"/>
  <c r="O30" i="56"/>
  <c r="P30" i="56"/>
  <c r="Q30" i="56"/>
  <c r="R30" i="56"/>
  <c r="F31" i="56"/>
  <c r="G31" i="56"/>
  <c r="H31" i="56"/>
  <c r="I31" i="56"/>
  <c r="J31" i="56"/>
  <c r="K31" i="56"/>
  <c r="L31" i="56"/>
  <c r="M31" i="56"/>
  <c r="N31" i="56"/>
  <c r="O31" i="56"/>
  <c r="P31" i="56"/>
  <c r="Q31" i="56"/>
  <c r="R31" i="56"/>
  <c r="CC2" i="70"/>
  <c r="CD2" i="70"/>
  <c r="CE2" i="70"/>
  <c r="CF2" i="70"/>
  <c r="CG2" i="70"/>
  <c r="CH2" i="70"/>
  <c r="CI2" i="70"/>
  <c r="CJ2" i="70"/>
  <c r="CK2" i="70"/>
  <c r="CL2" i="70"/>
  <c r="CM2" i="70"/>
  <c r="CN2" i="70"/>
  <c r="CO2" i="70"/>
  <c r="CC3" i="70"/>
  <c r="CD3" i="70"/>
  <c r="CE3" i="70"/>
  <c r="CF3" i="70"/>
  <c r="CG3" i="70"/>
  <c r="CH3" i="70"/>
  <c r="CI3" i="70"/>
  <c r="CJ3" i="70"/>
  <c r="CK3" i="70"/>
  <c r="CL3" i="70"/>
  <c r="CM3" i="70"/>
  <c r="CN3" i="70"/>
  <c r="CO3" i="70"/>
  <c r="CC4" i="70"/>
  <c r="CD4" i="70"/>
  <c r="CE4" i="70"/>
  <c r="CF4" i="70"/>
  <c r="CG4" i="70"/>
  <c r="CH4" i="70"/>
  <c r="CI4" i="70"/>
  <c r="CJ4" i="70"/>
  <c r="CK4" i="70"/>
  <c r="CL4" i="70"/>
  <c r="CM4" i="70"/>
  <c r="CN4" i="70"/>
  <c r="CO4" i="70"/>
  <c r="CC5" i="70"/>
  <c r="CD5" i="70"/>
  <c r="CE5" i="70"/>
  <c r="CF5" i="70"/>
  <c r="CG5" i="70"/>
  <c r="CH5" i="70"/>
  <c r="CI5" i="70"/>
  <c r="CJ5" i="70"/>
  <c r="CK5" i="70"/>
  <c r="CL5" i="70"/>
  <c r="CM5" i="70"/>
  <c r="CN5" i="70"/>
  <c r="CO5" i="70"/>
  <c r="CC6" i="70"/>
  <c r="CD6" i="70"/>
  <c r="CE6" i="70"/>
  <c r="CF6" i="70"/>
  <c r="CG6" i="70"/>
  <c r="CH6" i="70"/>
  <c r="CI6" i="70"/>
  <c r="CJ6" i="70"/>
  <c r="CK6" i="70"/>
  <c r="CL6" i="70"/>
  <c r="CM6" i="70"/>
  <c r="CN6" i="70"/>
  <c r="CO6" i="70"/>
  <c r="CC7" i="70"/>
  <c r="CD7" i="70"/>
  <c r="CE7" i="70"/>
  <c r="CF7" i="70"/>
  <c r="CG7" i="70"/>
  <c r="CH7" i="70"/>
  <c r="CI7" i="70"/>
  <c r="CJ7" i="70"/>
  <c r="CK7" i="70"/>
  <c r="CL7" i="70"/>
  <c r="CM7" i="70"/>
  <c r="CN7" i="70"/>
  <c r="CO7" i="70"/>
  <c r="S12" i="70"/>
  <c r="T12" i="70"/>
  <c r="U12" i="70"/>
  <c r="V12" i="70"/>
  <c r="W12" i="70"/>
  <c r="X12" i="70"/>
  <c r="Y12" i="70"/>
  <c r="Z12" i="70"/>
  <c r="AA12" i="70"/>
  <c r="AB12" i="70"/>
  <c r="AC12" i="70"/>
  <c r="AD12" i="70"/>
  <c r="AE12" i="70"/>
  <c r="S13" i="70"/>
  <c r="T13" i="70"/>
  <c r="U13" i="70"/>
  <c r="V13" i="70"/>
  <c r="W13" i="70"/>
  <c r="X13" i="70"/>
  <c r="Y13" i="70"/>
  <c r="Z13" i="70"/>
  <c r="AA13" i="70"/>
  <c r="AB13" i="70"/>
  <c r="AC13" i="70"/>
  <c r="AD13" i="70"/>
  <c r="AE13" i="70"/>
  <c r="S14" i="70"/>
  <c r="T14" i="70"/>
  <c r="U14" i="70"/>
  <c r="V14" i="70"/>
  <c r="W14" i="70"/>
  <c r="X14" i="70"/>
  <c r="Y14" i="70"/>
  <c r="Z14" i="70"/>
  <c r="AA14" i="70"/>
  <c r="AB14" i="70"/>
  <c r="AC14" i="70"/>
  <c r="AD14" i="70"/>
  <c r="AE14" i="70"/>
  <c r="S15" i="70"/>
  <c r="T15" i="70"/>
  <c r="U15" i="70"/>
  <c r="V15" i="70"/>
  <c r="W15" i="70"/>
  <c r="X15" i="70"/>
  <c r="Y15" i="70"/>
  <c r="Z15" i="70"/>
  <c r="AA15" i="70"/>
  <c r="AB15" i="70"/>
  <c r="AC15" i="70"/>
  <c r="AD15" i="70"/>
  <c r="AE15" i="70"/>
  <c r="S16" i="70"/>
  <c r="T16" i="70"/>
  <c r="U16" i="70"/>
  <c r="V16" i="70"/>
  <c r="W16" i="70"/>
  <c r="X16" i="70"/>
  <c r="Y16" i="70"/>
  <c r="Z16" i="70"/>
  <c r="AA16" i="70"/>
  <c r="AB16" i="70"/>
  <c r="AC16" i="70"/>
  <c r="AD16" i="70"/>
  <c r="AE16" i="70"/>
  <c r="S17" i="70"/>
  <c r="T17" i="70"/>
  <c r="U17" i="70"/>
  <c r="V17" i="70"/>
  <c r="W17" i="70"/>
  <c r="X17" i="70"/>
  <c r="Y17" i="70"/>
  <c r="Z17" i="70"/>
  <c r="AA17" i="70"/>
  <c r="AB17" i="70"/>
  <c r="AC17" i="70"/>
  <c r="AD17" i="70"/>
  <c r="AE17" i="70"/>
  <c r="S18" i="70"/>
  <c r="T18" i="70"/>
  <c r="U18" i="70"/>
  <c r="V18" i="70"/>
  <c r="W18" i="70"/>
  <c r="X18" i="70"/>
  <c r="Y18" i="70"/>
  <c r="Z18" i="70"/>
  <c r="AA18" i="70"/>
  <c r="AB18" i="70"/>
  <c r="AC18" i="70"/>
  <c r="AD18" i="70"/>
  <c r="AE18" i="70"/>
  <c r="S19" i="70"/>
  <c r="T19" i="70"/>
  <c r="U19" i="70"/>
  <c r="V19" i="70"/>
  <c r="W19" i="70"/>
  <c r="X19" i="70"/>
  <c r="Y19" i="70"/>
  <c r="Z19" i="70"/>
  <c r="AA19" i="70"/>
  <c r="AB19" i="70"/>
  <c r="AC19" i="70"/>
  <c r="AD19" i="70"/>
  <c r="AE19" i="70"/>
  <c r="S20" i="70"/>
  <c r="T20" i="70"/>
  <c r="U20" i="70"/>
  <c r="V20" i="70"/>
  <c r="W20" i="70"/>
  <c r="X20" i="70"/>
  <c r="Y20" i="70"/>
  <c r="Z20" i="70"/>
  <c r="AA20" i="70"/>
  <c r="AB20" i="70"/>
  <c r="AC20" i="70"/>
  <c r="AD20" i="70"/>
  <c r="AE20" i="70"/>
  <c r="S21" i="70"/>
  <c r="T21" i="70"/>
  <c r="U21" i="70"/>
  <c r="V21" i="70"/>
  <c r="W21" i="70"/>
  <c r="X21" i="70"/>
  <c r="Y21" i="70"/>
  <c r="Z21" i="70"/>
  <c r="AA21" i="70"/>
  <c r="AB21" i="70"/>
  <c r="AC21" i="70"/>
  <c r="AD21" i="70"/>
  <c r="AE21" i="70"/>
  <c r="S22" i="70"/>
  <c r="T22" i="70"/>
  <c r="U22" i="70"/>
  <c r="V22" i="70"/>
  <c r="W22" i="70"/>
  <c r="X22" i="70"/>
  <c r="Y22" i="70"/>
  <c r="Z22" i="70"/>
  <c r="AA22" i="70"/>
  <c r="AB22" i="70"/>
  <c r="AC22" i="70"/>
  <c r="AD22" i="70"/>
  <c r="AE22" i="70"/>
  <c r="S23" i="70"/>
  <c r="T23" i="70"/>
  <c r="U23" i="70"/>
  <c r="V23" i="70"/>
  <c r="W23" i="70"/>
  <c r="X23" i="70"/>
  <c r="Y23" i="70"/>
  <c r="Z23" i="70"/>
  <c r="AA23" i="70"/>
  <c r="AB23" i="70"/>
  <c r="AC23" i="70"/>
  <c r="AD23" i="70"/>
  <c r="AE23" i="70"/>
  <c r="F24" i="70"/>
  <c r="G24" i="70"/>
  <c r="H24" i="70"/>
  <c r="I24" i="70"/>
  <c r="J24" i="70"/>
  <c r="K24" i="70"/>
  <c r="L24" i="70"/>
  <c r="M24" i="70"/>
  <c r="N24" i="70"/>
  <c r="O24" i="70"/>
  <c r="P24" i="70"/>
  <c r="Q24" i="70"/>
  <c r="R24" i="70"/>
  <c r="F25" i="70"/>
  <c r="G25" i="70"/>
  <c r="H25" i="70"/>
  <c r="I25" i="70"/>
  <c r="J25" i="70"/>
  <c r="K25" i="70"/>
  <c r="L25" i="70"/>
  <c r="M25" i="70"/>
  <c r="N25" i="70"/>
  <c r="O25" i="70"/>
  <c r="P25" i="70"/>
  <c r="Q25" i="70"/>
  <c r="R25" i="70"/>
  <c r="F26" i="70"/>
  <c r="G26" i="70"/>
  <c r="H26" i="70"/>
  <c r="I26" i="70"/>
  <c r="J26" i="70"/>
  <c r="K26" i="70"/>
  <c r="L26" i="70"/>
  <c r="M26" i="70"/>
  <c r="N26" i="70"/>
  <c r="O26" i="70"/>
  <c r="P26" i="70"/>
  <c r="Q26" i="70"/>
  <c r="R26" i="70"/>
  <c r="F27" i="70"/>
  <c r="G27" i="70"/>
  <c r="H27" i="70"/>
  <c r="I27" i="70"/>
  <c r="J27" i="70"/>
  <c r="K27" i="70"/>
  <c r="L27" i="70"/>
  <c r="M27" i="70"/>
  <c r="N27" i="70"/>
  <c r="O27" i="70"/>
  <c r="P27" i="70"/>
  <c r="Q27" i="70"/>
  <c r="R27" i="70"/>
  <c r="CB2" i="47"/>
  <c r="CC2" i="47"/>
  <c r="CD2" i="47"/>
  <c r="CE2" i="47"/>
  <c r="CF2" i="47"/>
  <c r="CG2" i="47"/>
  <c r="CH2" i="47"/>
  <c r="CI2" i="47"/>
  <c r="CJ2" i="47"/>
  <c r="CK2" i="47"/>
  <c r="CL2" i="47"/>
  <c r="CM2" i="47"/>
  <c r="CN2" i="47"/>
  <c r="CB3" i="47"/>
  <c r="CC3" i="47"/>
  <c r="CD3" i="47"/>
  <c r="CE3" i="47"/>
  <c r="CF3" i="47"/>
  <c r="CG3" i="47"/>
  <c r="CH3" i="47"/>
  <c r="CI3" i="47"/>
  <c r="CJ3" i="47"/>
  <c r="CK3" i="47"/>
  <c r="CL3" i="47"/>
  <c r="CM3" i="47"/>
  <c r="CN3" i="47"/>
  <c r="CB4" i="47"/>
  <c r="CC4" i="47"/>
  <c r="CD4" i="47"/>
  <c r="CE4" i="47"/>
  <c r="CF4" i="47"/>
  <c r="CG4" i="47"/>
  <c r="CH4" i="47"/>
  <c r="CI4" i="47"/>
  <c r="CJ4" i="47"/>
  <c r="CK4" i="47"/>
  <c r="CL4" i="47"/>
  <c r="CM4" i="47"/>
  <c r="CN4" i="47"/>
  <c r="CB5" i="47"/>
  <c r="CC5" i="47"/>
  <c r="CD5" i="47"/>
  <c r="CE5" i="47"/>
  <c r="CF5" i="47"/>
  <c r="CG5" i="47"/>
  <c r="CH5" i="47"/>
  <c r="CI5" i="47"/>
  <c r="CJ5" i="47"/>
  <c r="CK5" i="47"/>
  <c r="CL5" i="47"/>
  <c r="CM5" i="47"/>
  <c r="CN5" i="47"/>
  <c r="CB6" i="47"/>
  <c r="CC6" i="47"/>
  <c r="CD6" i="47"/>
  <c r="CE6" i="47"/>
  <c r="CF6" i="47"/>
  <c r="CG6" i="47"/>
  <c r="CH6" i="47"/>
  <c r="CI6" i="47"/>
  <c r="CJ6" i="47"/>
  <c r="CK6" i="47"/>
  <c r="CL6" i="47"/>
  <c r="CM6" i="47"/>
  <c r="CN6" i="47"/>
  <c r="CB7" i="47"/>
  <c r="CC7" i="47"/>
  <c r="CD7" i="47"/>
  <c r="CE7" i="47"/>
  <c r="CF7" i="47"/>
  <c r="CG7" i="47"/>
  <c r="CH7" i="47"/>
  <c r="CI7" i="47"/>
  <c r="CJ7" i="47"/>
  <c r="CK7" i="47"/>
  <c r="CL7" i="47"/>
  <c r="CM7" i="47"/>
  <c r="CN7" i="47"/>
  <c r="S12" i="47"/>
  <c r="T12" i="47"/>
  <c r="U12" i="47"/>
  <c r="V12" i="47"/>
  <c r="W12" i="47"/>
  <c r="X12" i="47"/>
  <c r="Y12" i="47"/>
  <c r="Z12" i="47"/>
  <c r="AA12" i="47"/>
  <c r="AB12" i="47"/>
  <c r="AC12" i="47"/>
  <c r="AD12" i="47"/>
  <c r="AE12" i="47"/>
  <c r="S13" i="47"/>
  <c r="T13" i="47"/>
  <c r="U13" i="47"/>
  <c r="V13" i="47"/>
  <c r="W13" i="47"/>
  <c r="X13" i="47"/>
  <c r="Y13" i="47"/>
  <c r="Z13" i="47"/>
  <c r="AA13" i="47"/>
  <c r="AB13" i="47"/>
  <c r="AC13" i="47"/>
  <c r="AD13" i="47"/>
  <c r="AE13" i="47"/>
  <c r="S14" i="47"/>
  <c r="T14" i="47"/>
  <c r="U14" i="47"/>
  <c r="V14" i="47"/>
  <c r="W14" i="47"/>
  <c r="X14" i="47"/>
  <c r="Y14" i="47"/>
  <c r="Z14" i="47"/>
  <c r="AA14" i="47"/>
  <c r="AB14" i="47"/>
  <c r="AC14" i="47"/>
  <c r="AD14" i="47"/>
  <c r="AE14" i="47"/>
  <c r="S15" i="47"/>
  <c r="T15" i="47"/>
  <c r="U15" i="47"/>
  <c r="V15" i="47"/>
  <c r="W15" i="47"/>
  <c r="X15" i="47"/>
  <c r="Y15" i="47"/>
  <c r="Z15" i="47"/>
  <c r="AA15" i="47"/>
  <c r="AB15" i="47"/>
  <c r="AC15" i="47"/>
  <c r="AD15" i="47"/>
  <c r="AE15" i="47"/>
  <c r="S16" i="47"/>
  <c r="T16" i="47"/>
  <c r="U16" i="47"/>
  <c r="V16" i="47"/>
  <c r="W16" i="47"/>
  <c r="X16" i="47"/>
  <c r="Y16" i="47"/>
  <c r="Z16" i="47"/>
  <c r="AA16" i="47"/>
  <c r="AB16" i="47"/>
  <c r="AC16" i="47"/>
  <c r="AD16" i="47"/>
  <c r="AE16" i="47"/>
  <c r="S17" i="47"/>
  <c r="T17" i="47"/>
  <c r="U17" i="47"/>
  <c r="V17" i="47"/>
  <c r="W17" i="47"/>
  <c r="X17" i="47"/>
  <c r="Y17" i="47"/>
  <c r="Z17" i="47"/>
  <c r="AA17" i="47"/>
  <c r="AB17" i="47"/>
  <c r="AC17" i="47"/>
  <c r="AD17" i="47"/>
  <c r="AE17" i="47"/>
  <c r="S18" i="47"/>
  <c r="T18" i="47"/>
  <c r="U18" i="47"/>
  <c r="V18" i="47"/>
  <c r="W18" i="47"/>
  <c r="X18" i="47"/>
  <c r="Y18" i="47"/>
  <c r="Z18" i="47"/>
  <c r="AA18" i="47"/>
  <c r="AB18" i="47"/>
  <c r="AC18" i="47"/>
  <c r="AD18" i="47"/>
  <c r="AE18" i="47"/>
  <c r="S19" i="47"/>
  <c r="T19" i="47"/>
  <c r="U19" i="47"/>
  <c r="V19" i="47"/>
  <c r="W19" i="47"/>
  <c r="X19" i="47"/>
  <c r="Y19" i="47"/>
  <c r="Z19" i="47"/>
  <c r="AA19" i="47"/>
  <c r="AB19" i="47"/>
  <c r="AC19" i="47"/>
  <c r="AD19" i="47"/>
  <c r="AE19" i="47"/>
  <c r="S20" i="47"/>
  <c r="T20" i="47"/>
  <c r="U20" i="47"/>
  <c r="V20" i="47"/>
  <c r="W20" i="47"/>
  <c r="X20" i="47"/>
  <c r="Y20" i="47"/>
  <c r="Z20" i="47"/>
  <c r="AA20" i="47"/>
  <c r="AB20" i="47"/>
  <c r="AC20" i="47"/>
  <c r="AD20" i="47"/>
  <c r="AE20" i="47"/>
  <c r="S21" i="47"/>
  <c r="T21" i="47"/>
  <c r="U21" i="47"/>
  <c r="V21" i="47"/>
  <c r="W21" i="47"/>
  <c r="X21" i="47"/>
  <c r="Y21" i="47"/>
  <c r="Z21" i="47"/>
  <c r="AA21" i="47"/>
  <c r="AB21" i="47"/>
  <c r="AC21" i="47"/>
  <c r="AD21" i="47"/>
  <c r="AE21" i="47"/>
  <c r="S22" i="47"/>
  <c r="T22" i="47"/>
  <c r="U22" i="47"/>
  <c r="V22" i="47"/>
  <c r="W22" i="47"/>
  <c r="X22" i="47"/>
  <c r="Y22" i="47"/>
  <c r="Z22" i="47"/>
  <c r="AA22" i="47"/>
  <c r="AB22" i="47"/>
  <c r="AC22" i="47"/>
  <c r="AD22" i="47"/>
  <c r="AE22" i="47"/>
  <c r="S23" i="47"/>
  <c r="T23" i="47"/>
  <c r="U23" i="47"/>
  <c r="V23" i="47"/>
  <c r="W23" i="47"/>
  <c r="X23" i="47"/>
  <c r="Y23" i="47"/>
  <c r="Z23" i="47"/>
  <c r="AA23" i="47"/>
  <c r="AB23" i="47"/>
  <c r="AC23" i="47"/>
  <c r="AD23" i="47"/>
  <c r="AE23" i="47"/>
  <c r="S24" i="47"/>
  <c r="T24" i="47"/>
  <c r="U24" i="47"/>
  <c r="V24" i="47"/>
  <c r="W24" i="47"/>
  <c r="X24" i="47"/>
  <c r="Y24" i="47"/>
  <c r="Z24" i="47"/>
  <c r="AA24" i="47"/>
  <c r="AB24" i="47"/>
  <c r="AC24" i="47"/>
  <c r="AD24" i="47"/>
  <c r="AE24" i="47"/>
  <c r="S25" i="47"/>
  <c r="T25" i="47"/>
  <c r="U25" i="47"/>
  <c r="V25" i="47"/>
  <c r="W25" i="47"/>
  <c r="X25" i="47"/>
  <c r="Y25" i="47"/>
  <c r="Z25" i="47"/>
  <c r="AA25" i="47"/>
  <c r="AB25" i="47"/>
  <c r="AC25" i="47"/>
  <c r="AD25" i="47"/>
  <c r="AE25" i="47"/>
  <c r="S26" i="47"/>
  <c r="T26" i="47"/>
  <c r="U26" i="47"/>
  <c r="V26" i="47"/>
  <c r="W26" i="47"/>
  <c r="X26" i="47"/>
  <c r="Y26" i="47"/>
  <c r="Z26" i="47"/>
  <c r="AA26" i="47"/>
  <c r="AB26" i="47"/>
  <c r="AC26" i="47"/>
  <c r="AD26" i="47"/>
  <c r="AE26" i="47"/>
  <c r="S27" i="47"/>
  <c r="T27" i="47"/>
  <c r="U27" i="47"/>
  <c r="V27" i="47"/>
  <c r="W27" i="47"/>
  <c r="X27" i="47"/>
  <c r="Y27" i="47"/>
  <c r="Z27" i="47"/>
  <c r="AA27" i="47"/>
  <c r="AB27" i="47"/>
  <c r="AC27" i="47"/>
  <c r="AD27" i="47"/>
  <c r="AE27" i="47"/>
  <c r="S28" i="47"/>
  <c r="T28" i="47"/>
  <c r="U28" i="47"/>
  <c r="V28" i="47"/>
  <c r="W28" i="47"/>
  <c r="X28" i="47"/>
  <c r="Y28" i="47"/>
  <c r="Z28" i="47"/>
  <c r="AA28" i="47"/>
  <c r="AB28" i="47"/>
  <c r="AC28" i="47"/>
  <c r="AD28" i="47"/>
  <c r="AE28" i="47"/>
  <c r="S29" i="47"/>
  <c r="T29" i="47"/>
  <c r="U29" i="47"/>
  <c r="V29" i="47"/>
  <c r="W29" i="47"/>
  <c r="X29" i="47"/>
  <c r="Y29" i="47"/>
  <c r="Z29" i="47"/>
  <c r="AA29" i="47"/>
  <c r="AB29" i="47"/>
  <c r="AC29" i="47"/>
  <c r="AD29" i="47"/>
  <c r="AE29" i="47"/>
  <c r="S30" i="47"/>
  <c r="T30" i="47"/>
  <c r="U30" i="47"/>
  <c r="V30" i="47"/>
  <c r="W30" i="47"/>
  <c r="X30" i="47"/>
  <c r="Y30" i="47"/>
  <c r="Z30" i="47"/>
  <c r="AA30" i="47"/>
  <c r="AB30" i="47"/>
  <c r="AC30" i="47"/>
  <c r="AD30" i="47"/>
  <c r="AE30" i="47"/>
  <c r="S31" i="47"/>
  <c r="T31" i="47"/>
  <c r="U31" i="47"/>
  <c r="V31" i="47"/>
  <c r="W31" i="47"/>
  <c r="X31" i="47"/>
  <c r="Y31" i="47"/>
  <c r="Z31" i="47"/>
  <c r="AA31" i="47"/>
  <c r="AB31" i="47"/>
  <c r="AC31" i="47"/>
  <c r="AD31" i="47"/>
  <c r="AE31" i="47"/>
  <c r="S32" i="47"/>
  <c r="T32" i="47"/>
  <c r="U32" i="47"/>
  <c r="V32" i="47"/>
  <c r="W32" i="47"/>
  <c r="X32" i="47"/>
  <c r="Y32" i="47"/>
  <c r="Z32" i="47"/>
  <c r="AA32" i="47"/>
  <c r="AB32" i="47"/>
  <c r="AC32" i="47"/>
  <c r="AD32" i="47"/>
  <c r="AE32" i="47"/>
  <c r="S33" i="47"/>
  <c r="T33" i="47"/>
  <c r="U33" i="47"/>
  <c r="V33" i="47"/>
  <c r="W33" i="47"/>
  <c r="X33" i="47"/>
  <c r="Y33" i="47"/>
  <c r="Z33" i="47"/>
  <c r="AA33" i="47"/>
  <c r="AB33" i="47"/>
  <c r="AC33" i="47"/>
  <c r="AD33" i="47"/>
  <c r="AE33" i="47"/>
  <c r="S34" i="47"/>
  <c r="T34" i="47"/>
  <c r="U34" i="47"/>
  <c r="V34" i="47"/>
  <c r="W34" i="47"/>
  <c r="X34" i="47"/>
  <c r="Y34" i="47"/>
  <c r="Z34" i="47"/>
  <c r="AA34" i="47"/>
  <c r="AB34" i="47"/>
  <c r="AC34" i="47"/>
  <c r="AD34" i="47"/>
  <c r="AE34" i="47"/>
  <c r="S35" i="47"/>
  <c r="T35" i="47"/>
  <c r="U35" i="47"/>
  <c r="V35" i="47"/>
  <c r="W35" i="47"/>
  <c r="X35" i="47"/>
  <c r="Y35" i="47"/>
  <c r="Z35" i="47"/>
  <c r="AA35" i="47"/>
  <c r="AB35" i="47"/>
  <c r="AC35" i="47"/>
  <c r="AD35" i="47"/>
  <c r="AE35" i="47"/>
  <c r="S36" i="47"/>
  <c r="T36" i="47"/>
  <c r="U36" i="47"/>
  <c r="V36" i="47"/>
  <c r="W36" i="47"/>
  <c r="X36" i="47"/>
  <c r="Y36" i="47"/>
  <c r="Z36" i="47"/>
  <c r="AA36" i="47"/>
  <c r="AB36" i="47"/>
  <c r="AC36" i="47"/>
  <c r="AD36" i="47"/>
  <c r="AE36" i="47"/>
  <c r="S37" i="47"/>
  <c r="T37" i="47"/>
  <c r="U37" i="47"/>
  <c r="V37" i="47"/>
  <c r="W37" i="47"/>
  <c r="X37" i="47"/>
  <c r="Y37" i="47"/>
  <c r="Z37" i="47"/>
  <c r="AA37" i="47"/>
  <c r="AB37" i="47"/>
  <c r="AC37" i="47"/>
  <c r="AD37" i="47"/>
  <c r="AE37" i="47"/>
  <c r="S38" i="47"/>
  <c r="T38" i="47"/>
  <c r="U38" i="47"/>
  <c r="V38" i="47"/>
  <c r="W38" i="47"/>
  <c r="X38" i="47"/>
  <c r="Y38" i="47"/>
  <c r="Z38" i="47"/>
  <c r="AA38" i="47"/>
  <c r="AB38" i="47"/>
  <c r="AC38" i="47"/>
  <c r="AD38" i="47"/>
  <c r="AE38" i="47"/>
  <c r="S39" i="47"/>
  <c r="T39" i="47"/>
  <c r="U39" i="47"/>
  <c r="V39" i="47"/>
  <c r="W39" i="47"/>
  <c r="X39" i="47"/>
  <c r="Y39" i="47"/>
  <c r="Z39" i="47"/>
  <c r="AA39" i="47"/>
  <c r="AB39" i="47"/>
  <c r="AC39" i="47"/>
  <c r="AD39" i="47"/>
  <c r="AE39" i="47"/>
  <c r="S40" i="47"/>
  <c r="T40" i="47"/>
  <c r="U40" i="47"/>
  <c r="V40" i="47"/>
  <c r="W40" i="47"/>
  <c r="X40" i="47"/>
  <c r="Y40" i="47"/>
  <c r="Z40" i="47"/>
  <c r="AA40" i="47"/>
  <c r="AB40" i="47"/>
  <c r="AC40" i="47"/>
  <c r="AD40" i="47"/>
  <c r="AE40" i="47"/>
  <c r="S41" i="47"/>
  <c r="T41" i="47"/>
  <c r="U41" i="47"/>
  <c r="V41" i="47"/>
  <c r="W41" i="47"/>
  <c r="X41" i="47"/>
  <c r="Y41" i="47"/>
  <c r="Z41" i="47"/>
  <c r="AA41" i="47"/>
  <c r="AB41" i="47"/>
  <c r="AC41" i="47"/>
  <c r="AD41" i="47"/>
  <c r="AE41" i="47"/>
  <c r="S42" i="47"/>
  <c r="T42" i="47"/>
  <c r="U42" i="47"/>
  <c r="V42" i="47"/>
  <c r="W42" i="47"/>
  <c r="X42" i="47"/>
  <c r="Y42" i="47"/>
  <c r="Z42" i="47"/>
  <c r="AA42" i="47"/>
  <c r="AB42" i="47"/>
  <c r="AC42" i="47"/>
  <c r="AD42" i="47"/>
  <c r="AE42" i="47"/>
  <c r="S43" i="47"/>
  <c r="T43" i="47"/>
  <c r="U43" i="47"/>
  <c r="V43" i="47"/>
  <c r="W43" i="47"/>
  <c r="X43" i="47"/>
  <c r="Y43" i="47"/>
  <c r="Z43" i="47"/>
  <c r="AA43" i="47"/>
  <c r="AB43" i="47"/>
  <c r="AC43" i="47"/>
  <c r="AD43" i="47"/>
  <c r="AE43" i="47"/>
  <c r="S44" i="47"/>
  <c r="T44" i="47"/>
  <c r="U44" i="47"/>
  <c r="V44" i="47"/>
  <c r="W44" i="47"/>
  <c r="X44" i="47"/>
  <c r="Y44" i="47"/>
  <c r="Z44" i="47"/>
  <c r="AA44" i="47"/>
  <c r="AB44" i="47"/>
  <c r="AC44" i="47"/>
  <c r="AD44" i="47"/>
  <c r="AE44" i="47"/>
  <c r="S45" i="47"/>
  <c r="T45" i="47"/>
  <c r="U45" i="47"/>
  <c r="V45" i="47"/>
  <c r="W45" i="47"/>
  <c r="X45" i="47"/>
  <c r="Y45" i="47"/>
  <c r="Z45" i="47"/>
  <c r="AA45" i="47"/>
  <c r="AB45" i="47"/>
  <c r="AC45" i="47"/>
  <c r="AD45" i="47"/>
  <c r="AE45" i="47"/>
  <c r="S46" i="47"/>
  <c r="T46" i="47"/>
  <c r="U46" i="47"/>
  <c r="V46" i="47"/>
  <c r="W46" i="47"/>
  <c r="X46" i="47"/>
  <c r="Y46" i="47"/>
  <c r="Z46" i="47"/>
  <c r="AA46" i="47"/>
  <c r="AB46" i="47"/>
  <c r="AC46" i="47"/>
  <c r="AD46" i="47"/>
  <c r="AE46" i="47"/>
  <c r="S47" i="47"/>
  <c r="T47" i="47"/>
  <c r="U47" i="47"/>
  <c r="V47" i="47"/>
  <c r="W47" i="47"/>
  <c r="X47" i="47"/>
  <c r="Y47" i="47"/>
  <c r="Z47" i="47"/>
  <c r="AA47" i="47"/>
  <c r="AB47" i="47"/>
  <c r="AC47" i="47"/>
  <c r="AD47" i="47"/>
  <c r="AE47" i="47"/>
  <c r="S48" i="47"/>
  <c r="T48" i="47"/>
  <c r="U48" i="47"/>
  <c r="V48" i="47"/>
  <c r="W48" i="47"/>
  <c r="X48" i="47"/>
  <c r="Y48" i="47"/>
  <c r="Z48" i="47"/>
  <c r="AA48" i="47"/>
  <c r="AB48" i="47"/>
  <c r="AC48" i="47"/>
  <c r="AD48" i="47"/>
  <c r="AE48" i="47"/>
  <c r="S49" i="47"/>
  <c r="T49" i="47"/>
  <c r="U49" i="47"/>
  <c r="V49" i="47"/>
  <c r="W49" i="47"/>
  <c r="X49" i="47"/>
  <c r="Y49" i="47"/>
  <c r="Z49" i="47"/>
  <c r="AA49" i="47"/>
  <c r="AB49" i="47"/>
  <c r="AC49" i="47"/>
  <c r="AD49" i="47"/>
  <c r="AE49" i="47"/>
  <c r="S50" i="47"/>
  <c r="T50" i="47"/>
  <c r="U50" i="47"/>
  <c r="V50" i="47"/>
  <c r="W50" i="47"/>
  <c r="X50" i="47"/>
  <c r="Y50" i="47"/>
  <c r="Z50" i="47"/>
  <c r="AA50" i="47"/>
  <c r="AB50" i="47"/>
  <c r="AC50" i="47"/>
  <c r="AD50" i="47"/>
  <c r="AE50" i="47"/>
  <c r="S51" i="47"/>
  <c r="T51" i="47"/>
  <c r="U51" i="47"/>
  <c r="V51" i="47"/>
  <c r="W51" i="47"/>
  <c r="X51" i="47"/>
  <c r="Y51" i="47"/>
  <c r="Z51" i="47"/>
  <c r="AA51" i="47"/>
  <c r="AB51" i="47"/>
  <c r="AC51" i="47"/>
  <c r="AD51" i="47"/>
  <c r="AE51" i="47"/>
  <c r="S52" i="47"/>
  <c r="T52" i="47"/>
  <c r="U52" i="47"/>
  <c r="V52" i="47"/>
  <c r="W52" i="47"/>
  <c r="X52" i="47"/>
  <c r="Y52" i="47"/>
  <c r="Z52" i="47"/>
  <c r="AA52" i="47"/>
  <c r="AB52" i="47"/>
  <c r="AC52" i="47"/>
  <c r="AD52" i="47"/>
  <c r="AE52" i="47"/>
  <c r="S53" i="47"/>
  <c r="T53" i="47"/>
  <c r="U53" i="47"/>
  <c r="V53" i="47"/>
  <c r="W53" i="47"/>
  <c r="X53" i="47"/>
  <c r="Y53" i="47"/>
  <c r="Z53" i="47"/>
  <c r="AA53" i="47"/>
  <c r="AB53" i="47"/>
  <c r="AC53" i="47"/>
  <c r="AD53" i="47"/>
  <c r="AE53" i="47"/>
  <c r="S54" i="47"/>
  <c r="T54" i="47"/>
  <c r="U54" i="47"/>
  <c r="V54" i="47"/>
  <c r="W54" i="47"/>
  <c r="X54" i="47"/>
  <c r="Y54" i="47"/>
  <c r="Z54" i="47"/>
  <c r="AA54" i="47"/>
  <c r="AB54" i="47"/>
  <c r="AC54" i="47"/>
  <c r="AD54" i="47"/>
  <c r="AE54" i="47"/>
  <c r="S57" i="47"/>
  <c r="T57" i="47"/>
  <c r="U57" i="47"/>
  <c r="V57" i="47"/>
  <c r="W57" i="47"/>
  <c r="X57" i="47"/>
  <c r="Y57" i="47"/>
  <c r="Z57" i="47"/>
  <c r="AA57" i="47"/>
  <c r="AB57" i="47"/>
  <c r="AC57" i="47"/>
  <c r="AD57" i="47"/>
  <c r="AE57" i="47"/>
  <c r="F59" i="47"/>
  <c r="G59" i="47"/>
  <c r="H59" i="47"/>
  <c r="I59" i="47"/>
  <c r="J59" i="47"/>
  <c r="K59" i="47"/>
  <c r="L59" i="47"/>
  <c r="M59" i="47"/>
  <c r="N59" i="47"/>
  <c r="O59" i="47"/>
  <c r="P59" i="47"/>
  <c r="Q59" i="47"/>
  <c r="R59" i="47"/>
  <c r="F60" i="47"/>
  <c r="G60" i="47"/>
  <c r="H60" i="47"/>
  <c r="I60" i="47"/>
  <c r="J60" i="47"/>
  <c r="K60" i="47"/>
  <c r="L60" i="47"/>
  <c r="M60" i="47"/>
  <c r="N60" i="47"/>
  <c r="O60" i="47"/>
  <c r="P60" i="47"/>
  <c r="Q60" i="47"/>
  <c r="R60" i="47"/>
  <c r="F61" i="47"/>
  <c r="G61" i="47"/>
  <c r="H61" i="47"/>
  <c r="I61" i="47"/>
  <c r="J61" i="47"/>
  <c r="K61" i="47"/>
  <c r="L61" i="47"/>
  <c r="M61" i="47"/>
  <c r="N61" i="47"/>
  <c r="O61" i="47"/>
  <c r="P61" i="47"/>
  <c r="Q61" i="47"/>
  <c r="R61" i="47"/>
  <c r="CB2" i="35"/>
  <c r="CC2" i="35"/>
  <c r="CD2" i="35"/>
  <c r="CE2" i="35"/>
  <c r="CF2" i="35"/>
  <c r="CG2" i="35"/>
  <c r="CH2" i="35"/>
  <c r="CI2" i="35"/>
  <c r="CJ2" i="35"/>
  <c r="CK2" i="35"/>
  <c r="CL2" i="35"/>
  <c r="CM2" i="35"/>
  <c r="CN2" i="35"/>
  <c r="CB3" i="35"/>
  <c r="CC3" i="35"/>
  <c r="CD3" i="35"/>
  <c r="CE3" i="35"/>
  <c r="CF3" i="35"/>
  <c r="CG3" i="35"/>
  <c r="CH3" i="35"/>
  <c r="CI3" i="35"/>
  <c r="CJ3" i="35"/>
  <c r="CK3" i="35"/>
  <c r="CL3" i="35"/>
  <c r="CM3" i="35"/>
  <c r="CN3" i="35"/>
  <c r="CB4" i="35"/>
  <c r="CC4" i="35"/>
  <c r="CD4" i="35"/>
  <c r="CE4" i="35"/>
  <c r="CF4" i="35"/>
  <c r="CG4" i="35"/>
  <c r="CH4" i="35"/>
  <c r="CI4" i="35"/>
  <c r="CJ4" i="35"/>
  <c r="CK4" i="35"/>
  <c r="CL4" i="35"/>
  <c r="CM4" i="35"/>
  <c r="CN4" i="35"/>
  <c r="CB5" i="35"/>
  <c r="CC5" i="35"/>
  <c r="CD5" i="35"/>
  <c r="CE5" i="35"/>
  <c r="CF5" i="35"/>
  <c r="CG5" i="35"/>
  <c r="CH5" i="35"/>
  <c r="CI5" i="35"/>
  <c r="CJ5" i="35"/>
  <c r="CK5" i="35"/>
  <c r="CL5" i="35"/>
  <c r="CM5" i="35"/>
  <c r="CN5" i="35"/>
  <c r="CB6" i="35"/>
  <c r="CC6" i="35"/>
  <c r="CD6" i="35"/>
  <c r="CE6" i="35"/>
  <c r="CF6" i="35"/>
  <c r="CG6" i="35"/>
  <c r="CH6" i="35"/>
  <c r="CI6" i="35"/>
  <c r="CJ6" i="35"/>
  <c r="CK6" i="35"/>
  <c r="CL6" i="35"/>
  <c r="CM6" i="35"/>
  <c r="CN6" i="35"/>
  <c r="CB7" i="35"/>
  <c r="CC7" i="35"/>
  <c r="CD7" i="35"/>
  <c r="CE7" i="35"/>
  <c r="CF7" i="35"/>
  <c r="CG7" i="35"/>
  <c r="CH7" i="35"/>
  <c r="CI7" i="35"/>
  <c r="CJ7" i="35"/>
  <c r="CK7" i="35"/>
  <c r="CL7" i="35"/>
  <c r="CM7" i="35"/>
  <c r="CN7" i="35"/>
  <c r="A8" i="35"/>
  <c r="A8" i="70"/>
  <c r="S12" i="35"/>
  <c r="T12" i="35"/>
  <c r="U12" i="35"/>
  <c r="V12" i="35"/>
  <c r="W12" i="35"/>
  <c r="X12" i="35"/>
  <c r="Y12" i="35"/>
  <c r="Z12" i="35"/>
  <c r="AA12" i="35"/>
  <c r="AB12" i="35"/>
  <c r="AC12" i="35"/>
  <c r="AD12" i="35"/>
  <c r="AE12" i="35"/>
  <c r="S13" i="35"/>
  <c r="T13" i="35"/>
  <c r="U13" i="35"/>
  <c r="V13" i="35"/>
  <c r="W13" i="35"/>
  <c r="X13" i="35"/>
  <c r="Y13" i="35"/>
  <c r="Z13" i="35"/>
  <c r="AA13" i="35"/>
  <c r="AB13" i="35"/>
  <c r="AC13" i="35"/>
  <c r="AD13" i="35"/>
  <c r="AE13" i="35"/>
  <c r="S14" i="35"/>
  <c r="T14" i="35"/>
  <c r="U14" i="35"/>
  <c r="V14" i="35"/>
  <c r="W14" i="35"/>
  <c r="X14" i="35"/>
  <c r="Y14" i="35"/>
  <c r="Z14" i="35"/>
  <c r="AA14" i="35"/>
  <c r="AB14" i="35"/>
  <c r="AC14" i="35"/>
  <c r="AD14" i="35"/>
  <c r="AE14" i="35"/>
  <c r="S15" i="35"/>
  <c r="T15" i="35"/>
  <c r="U15" i="35"/>
  <c r="V15" i="35"/>
  <c r="W15" i="35"/>
  <c r="X15" i="35"/>
  <c r="Y15" i="35"/>
  <c r="Z15" i="35"/>
  <c r="AA15" i="35"/>
  <c r="AB15" i="35"/>
  <c r="AC15" i="35"/>
  <c r="AD15" i="35"/>
  <c r="AE15" i="35"/>
  <c r="S16" i="35"/>
  <c r="T16" i="35"/>
  <c r="U16" i="35"/>
  <c r="V16" i="35"/>
  <c r="W16" i="35"/>
  <c r="X16" i="35"/>
  <c r="Y16" i="35"/>
  <c r="Z16" i="35"/>
  <c r="AA16" i="35"/>
  <c r="AB16" i="35"/>
  <c r="AC16" i="35"/>
  <c r="AD16" i="35"/>
  <c r="AE16" i="35"/>
  <c r="S17" i="35"/>
  <c r="T17" i="35"/>
  <c r="U17" i="35"/>
  <c r="V17" i="35"/>
  <c r="W17" i="35"/>
  <c r="X17" i="35"/>
  <c r="Y17" i="35"/>
  <c r="Z17" i="35"/>
  <c r="AA17" i="35"/>
  <c r="AB17" i="35"/>
  <c r="AC17" i="35"/>
  <c r="AD17" i="35"/>
  <c r="AE17" i="35"/>
  <c r="S18" i="35"/>
  <c r="T18" i="35"/>
  <c r="U18" i="35"/>
  <c r="V18" i="35"/>
  <c r="W18" i="35"/>
  <c r="X18" i="35"/>
  <c r="Y18" i="35"/>
  <c r="Z18" i="35"/>
  <c r="AA18" i="35"/>
  <c r="AB18" i="35"/>
  <c r="AC18" i="35"/>
  <c r="AD18" i="35"/>
  <c r="AE18" i="35"/>
  <c r="S19" i="35"/>
  <c r="T19" i="35"/>
  <c r="U19" i="35"/>
  <c r="V19" i="35"/>
  <c r="W19" i="35"/>
  <c r="X19" i="35"/>
  <c r="Y19" i="35"/>
  <c r="Z19" i="35"/>
  <c r="AA19" i="35"/>
  <c r="AB19" i="35"/>
  <c r="AC19" i="35"/>
  <c r="AD19" i="35"/>
  <c r="AE19" i="35"/>
  <c r="S20" i="35"/>
  <c r="T20" i="35"/>
  <c r="U20" i="35"/>
  <c r="V20" i="35"/>
  <c r="W20" i="35"/>
  <c r="X20" i="35"/>
  <c r="Y20" i="35"/>
  <c r="Z20" i="35"/>
  <c r="AA20" i="35"/>
  <c r="AB20" i="35"/>
  <c r="AC20" i="35"/>
  <c r="AD20" i="35"/>
  <c r="AE20" i="35"/>
  <c r="S21" i="35"/>
  <c r="T21" i="35"/>
  <c r="U21" i="35"/>
  <c r="V21" i="35"/>
  <c r="W21" i="35"/>
  <c r="X21" i="35"/>
  <c r="Y21" i="35"/>
  <c r="Z21" i="35"/>
  <c r="AA21" i="35"/>
  <c r="AB21" i="35"/>
  <c r="AC21" i="35"/>
  <c r="AD21" i="35"/>
  <c r="AE21" i="35"/>
  <c r="S22" i="35"/>
  <c r="T22" i="35"/>
  <c r="U22" i="35"/>
  <c r="V22" i="35"/>
  <c r="W22" i="35"/>
  <c r="X22" i="35"/>
  <c r="Y22" i="35"/>
  <c r="Z22" i="35"/>
  <c r="AA22" i="35"/>
  <c r="AB22" i="35"/>
  <c r="AC22" i="35"/>
  <c r="AD22" i="35"/>
  <c r="AE22" i="35"/>
  <c r="S23" i="35"/>
  <c r="T23" i="35"/>
  <c r="U23" i="35"/>
  <c r="V23" i="35"/>
  <c r="W23" i="35"/>
  <c r="X23" i="35"/>
  <c r="Y23" i="35"/>
  <c r="Z23" i="35"/>
  <c r="AA23" i="35"/>
  <c r="AB23" i="35"/>
  <c r="AC23" i="35"/>
  <c r="AD23" i="35"/>
  <c r="AE23" i="35"/>
  <c r="S24" i="35"/>
  <c r="T24" i="35"/>
  <c r="U24" i="35"/>
  <c r="V24" i="35"/>
  <c r="W24" i="35"/>
  <c r="X24" i="35"/>
  <c r="Y24" i="35"/>
  <c r="Z24" i="35"/>
  <c r="AA24" i="35"/>
  <c r="AB24" i="35"/>
  <c r="AC24" i="35"/>
  <c r="AD24" i="35"/>
  <c r="AE24" i="35"/>
  <c r="S25" i="35"/>
  <c r="T25" i="35"/>
  <c r="U25" i="35"/>
  <c r="V25" i="35"/>
  <c r="W25" i="35"/>
  <c r="X25" i="35"/>
  <c r="Y25" i="35"/>
  <c r="Z25" i="35"/>
  <c r="AA25" i="35"/>
  <c r="AB25" i="35"/>
  <c r="AC25" i="35"/>
  <c r="AD25" i="35"/>
  <c r="AE25" i="35"/>
  <c r="S26" i="35"/>
  <c r="T26" i="35"/>
  <c r="U26" i="35"/>
  <c r="V26" i="35"/>
  <c r="W26" i="35"/>
  <c r="X26" i="35"/>
  <c r="Y26" i="35"/>
  <c r="Z26" i="35"/>
  <c r="AA26" i="35"/>
  <c r="AB26" i="35"/>
  <c r="AC26" i="35"/>
  <c r="AD26" i="35"/>
  <c r="AE26" i="35"/>
  <c r="S27" i="35"/>
  <c r="T27" i="35"/>
  <c r="U27" i="35"/>
  <c r="V27" i="35"/>
  <c r="W27" i="35"/>
  <c r="X27" i="35"/>
  <c r="Y27" i="35"/>
  <c r="Z27" i="35"/>
  <c r="AA27" i="35"/>
  <c r="AB27" i="35"/>
  <c r="AC27" i="35"/>
  <c r="AD27" i="35"/>
  <c r="AE27" i="35"/>
  <c r="S28" i="35"/>
  <c r="T28" i="35"/>
  <c r="U28" i="35"/>
  <c r="V28" i="35"/>
  <c r="W28" i="35"/>
  <c r="X28" i="35"/>
  <c r="Y28" i="35"/>
  <c r="Z28" i="35"/>
  <c r="AA28" i="35"/>
  <c r="AB28" i="35"/>
  <c r="AC28" i="35"/>
  <c r="AD28" i="35"/>
  <c r="AE28" i="35"/>
  <c r="S29" i="35"/>
  <c r="T29" i="35"/>
  <c r="U29" i="35"/>
  <c r="V29" i="35"/>
  <c r="W29" i="35"/>
  <c r="X29" i="35"/>
  <c r="Y29" i="35"/>
  <c r="Z29" i="35"/>
  <c r="AA29" i="35"/>
  <c r="AB29" i="35"/>
  <c r="AC29" i="35"/>
  <c r="AD29" i="35"/>
  <c r="AE29" i="35"/>
  <c r="S30" i="35"/>
  <c r="T30" i="35"/>
  <c r="U30" i="35"/>
  <c r="V30" i="35"/>
  <c r="W30" i="35"/>
  <c r="X30" i="35"/>
  <c r="Y30" i="35"/>
  <c r="Z30" i="35"/>
  <c r="AA30" i="35"/>
  <c r="AB30" i="35"/>
  <c r="AC30" i="35"/>
  <c r="AD30" i="35"/>
  <c r="AE30" i="35"/>
  <c r="S31" i="35"/>
  <c r="T31" i="35"/>
  <c r="U31" i="35"/>
  <c r="V31" i="35"/>
  <c r="W31" i="35"/>
  <c r="X31" i="35"/>
  <c r="Y31" i="35"/>
  <c r="Z31" i="35"/>
  <c r="AA31" i="35"/>
  <c r="AB31" i="35"/>
  <c r="AC31" i="35"/>
  <c r="AD31" i="35"/>
  <c r="AE31" i="35"/>
  <c r="S32" i="35"/>
  <c r="T32" i="35"/>
  <c r="U32" i="35"/>
  <c r="V32" i="35"/>
  <c r="W32" i="35"/>
  <c r="X32" i="35"/>
  <c r="Y32" i="35"/>
  <c r="Z32" i="35"/>
  <c r="AA32" i="35"/>
  <c r="AB32" i="35"/>
  <c r="AC32" i="35"/>
  <c r="AD32" i="35"/>
  <c r="AE32" i="35"/>
  <c r="S33" i="35"/>
  <c r="T33" i="35"/>
  <c r="U33" i="35"/>
  <c r="V33" i="35"/>
  <c r="W33" i="35"/>
  <c r="X33" i="35"/>
  <c r="Y33" i="35"/>
  <c r="Z33" i="35"/>
  <c r="AA33" i="35"/>
  <c r="AB33" i="35"/>
  <c r="AC33" i="35"/>
  <c r="AD33" i="35"/>
  <c r="AE33" i="35"/>
  <c r="S34" i="35"/>
  <c r="T34" i="35"/>
  <c r="U34" i="35"/>
  <c r="V34" i="35"/>
  <c r="W34" i="35"/>
  <c r="X34" i="35"/>
  <c r="Y34" i="35"/>
  <c r="Z34" i="35"/>
  <c r="AA34" i="35"/>
  <c r="AB34" i="35"/>
  <c r="AC34" i="35"/>
  <c r="AD34" i="35"/>
  <c r="AE34" i="35"/>
  <c r="S35" i="35"/>
  <c r="T35" i="35"/>
  <c r="U35" i="35"/>
  <c r="V35" i="35"/>
  <c r="W35" i="35"/>
  <c r="X35" i="35"/>
  <c r="Y35" i="35"/>
  <c r="Z35" i="35"/>
  <c r="AA35" i="35"/>
  <c r="AB35" i="35"/>
  <c r="AC35" i="35"/>
  <c r="AD35" i="35"/>
  <c r="AE35" i="35"/>
  <c r="S36" i="35"/>
  <c r="T36" i="35"/>
  <c r="U36" i="35"/>
  <c r="V36" i="35"/>
  <c r="W36" i="35"/>
  <c r="X36" i="35"/>
  <c r="Y36" i="35"/>
  <c r="Z36" i="35"/>
  <c r="AA36" i="35"/>
  <c r="AB36" i="35"/>
  <c r="AC36" i="35"/>
  <c r="AD36" i="35"/>
  <c r="AE36" i="35"/>
  <c r="S37" i="35"/>
  <c r="T37" i="35"/>
  <c r="U37" i="35"/>
  <c r="V37" i="35"/>
  <c r="W37" i="35"/>
  <c r="X37" i="35"/>
  <c r="Y37" i="35"/>
  <c r="Z37" i="35"/>
  <c r="AA37" i="35"/>
  <c r="AB37" i="35"/>
  <c r="AC37" i="35"/>
  <c r="AD37" i="35"/>
  <c r="AE37" i="35"/>
  <c r="S38" i="35"/>
  <c r="T38" i="35"/>
  <c r="U38" i="35"/>
  <c r="V38" i="35"/>
  <c r="W38" i="35"/>
  <c r="X38" i="35"/>
  <c r="Y38" i="35"/>
  <c r="Z38" i="35"/>
  <c r="AA38" i="35"/>
  <c r="AB38" i="35"/>
  <c r="AC38" i="35"/>
  <c r="AD38" i="35"/>
  <c r="AE38" i="35"/>
  <c r="S39" i="35"/>
  <c r="T39" i="35"/>
  <c r="U39" i="35"/>
  <c r="V39" i="35"/>
  <c r="W39" i="35"/>
  <c r="X39" i="35"/>
  <c r="Y39" i="35"/>
  <c r="Z39" i="35"/>
  <c r="AA39" i="35"/>
  <c r="AB39" i="35"/>
  <c r="AC39" i="35"/>
  <c r="AD39" i="35"/>
  <c r="AE39" i="35"/>
  <c r="S40" i="35"/>
  <c r="T40" i="35"/>
  <c r="U40" i="35"/>
  <c r="V40" i="35"/>
  <c r="W40" i="35"/>
  <c r="X40" i="35"/>
  <c r="Y40" i="35"/>
  <c r="Z40" i="35"/>
  <c r="AA40" i="35"/>
  <c r="AB40" i="35"/>
  <c r="AC40" i="35"/>
  <c r="AD40" i="35"/>
  <c r="AE40" i="35"/>
  <c r="S41" i="35"/>
  <c r="T41" i="35"/>
  <c r="U41" i="35"/>
  <c r="V41" i="35"/>
  <c r="W41" i="35"/>
  <c r="X41" i="35"/>
  <c r="Y41" i="35"/>
  <c r="Z41" i="35"/>
  <c r="AA41" i="35"/>
  <c r="AB41" i="35"/>
  <c r="AC41" i="35"/>
  <c r="AD41" i="35"/>
  <c r="AE41" i="35"/>
  <c r="S42" i="35"/>
  <c r="T42" i="35"/>
  <c r="U42" i="35"/>
  <c r="V42" i="35"/>
  <c r="W42" i="35"/>
  <c r="X42" i="35"/>
  <c r="Y42" i="35"/>
  <c r="Z42" i="35"/>
  <c r="AA42" i="35"/>
  <c r="AB42" i="35"/>
  <c r="AC42" i="35"/>
  <c r="AD42" i="35"/>
  <c r="AE42" i="35"/>
  <c r="S43" i="35"/>
  <c r="T43" i="35"/>
  <c r="U43" i="35"/>
  <c r="V43" i="35"/>
  <c r="W43" i="35"/>
  <c r="X43" i="35"/>
  <c r="Y43" i="35"/>
  <c r="Z43" i="35"/>
  <c r="AA43" i="35"/>
  <c r="AB43" i="35"/>
  <c r="AC43" i="35"/>
  <c r="AD43" i="35"/>
  <c r="AE43" i="35"/>
  <c r="S44" i="35"/>
  <c r="T44" i="35"/>
  <c r="U44" i="35"/>
  <c r="V44" i="35"/>
  <c r="W44" i="35"/>
  <c r="X44" i="35"/>
  <c r="Y44" i="35"/>
  <c r="Z44" i="35"/>
  <c r="AA44" i="35"/>
  <c r="AB44" i="35"/>
  <c r="AC44" i="35"/>
  <c r="AD44" i="35"/>
  <c r="AE44" i="35"/>
  <c r="S45" i="35"/>
  <c r="T45" i="35"/>
  <c r="U45" i="35"/>
  <c r="V45" i="35"/>
  <c r="W45" i="35"/>
  <c r="X45" i="35"/>
  <c r="Y45" i="35"/>
  <c r="Z45" i="35"/>
  <c r="AA45" i="35"/>
  <c r="AB45" i="35"/>
  <c r="AC45" i="35"/>
  <c r="AD45" i="35"/>
  <c r="AE45" i="35"/>
  <c r="S46" i="35"/>
  <c r="T46" i="35"/>
  <c r="U46" i="35"/>
  <c r="V46" i="35"/>
  <c r="W46" i="35"/>
  <c r="X46" i="35"/>
  <c r="Y46" i="35"/>
  <c r="Z46" i="35"/>
  <c r="AA46" i="35"/>
  <c r="AB46" i="35"/>
  <c r="AC46" i="35"/>
  <c r="AD46" i="35"/>
  <c r="AE46" i="35"/>
  <c r="S47" i="35"/>
  <c r="T47" i="35"/>
  <c r="U47" i="35"/>
  <c r="V47" i="35"/>
  <c r="W47" i="35"/>
  <c r="X47" i="35"/>
  <c r="Y47" i="35"/>
  <c r="Z47" i="35"/>
  <c r="AA47" i="35"/>
  <c r="AB47" i="35"/>
  <c r="AC47" i="35"/>
  <c r="AD47" i="35"/>
  <c r="AE47" i="35"/>
  <c r="S48" i="35"/>
  <c r="T48" i="35"/>
  <c r="U48" i="35"/>
  <c r="V48" i="35"/>
  <c r="W48" i="35"/>
  <c r="X48" i="35"/>
  <c r="Y48" i="35"/>
  <c r="Z48" i="35"/>
  <c r="AA48" i="35"/>
  <c r="AB48" i="35"/>
  <c r="AC48" i="35"/>
  <c r="AD48" i="35"/>
  <c r="AE48" i="35"/>
  <c r="S49" i="35"/>
  <c r="T49" i="35"/>
  <c r="U49" i="35"/>
  <c r="V49" i="35"/>
  <c r="W49" i="35"/>
  <c r="X49" i="35"/>
  <c r="Y49" i="35"/>
  <c r="Z49" i="35"/>
  <c r="AA49" i="35"/>
  <c r="AB49" i="35"/>
  <c r="AC49" i="35"/>
  <c r="AD49" i="35"/>
  <c r="AE49" i="35"/>
  <c r="S50" i="35"/>
  <c r="T50" i="35"/>
  <c r="U50" i="35"/>
  <c r="V50" i="35"/>
  <c r="W50" i="35"/>
  <c r="X50" i="35"/>
  <c r="Y50" i="35"/>
  <c r="Z50" i="35"/>
  <c r="AA50" i="35"/>
  <c r="AB50" i="35"/>
  <c r="AC50" i="35"/>
  <c r="AD50" i="35"/>
  <c r="AE50" i="35"/>
  <c r="S51" i="35"/>
  <c r="T51" i="35"/>
  <c r="U51" i="35"/>
  <c r="V51" i="35"/>
  <c r="W51" i="35"/>
  <c r="X51" i="35"/>
  <c r="Y51" i="35"/>
  <c r="Z51" i="35"/>
  <c r="AA51" i="35"/>
  <c r="AB51" i="35"/>
  <c r="AC51" i="35"/>
  <c r="AD51" i="35"/>
  <c r="AE51" i="35"/>
  <c r="S52" i="35"/>
  <c r="T52" i="35"/>
  <c r="U52" i="35"/>
  <c r="V52" i="35"/>
  <c r="W52" i="35"/>
  <c r="X52" i="35"/>
  <c r="Y52" i="35"/>
  <c r="Z52" i="35"/>
  <c r="AA52" i="35"/>
  <c r="AB52" i="35"/>
  <c r="AC52" i="35"/>
  <c r="AD52" i="35"/>
  <c r="AE52" i="35"/>
  <c r="S53" i="35"/>
  <c r="T53" i="35"/>
  <c r="U53" i="35"/>
  <c r="V53" i="35"/>
  <c r="W53" i="35"/>
  <c r="X53" i="35"/>
  <c r="Y53" i="35"/>
  <c r="Z53" i="35"/>
  <c r="AA53" i="35"/>
  <c r="AB53" i="35"/>
  <c r="AC53" i="35"/>
  <c r="AD53" i="35"/>
  <c r="AE53" i="35"/>
  <c r="S54" i="35"/>
  <c r="T54" i="35"/>
  <c r="U54" i="35"/>
  <c r="V54" i="35"/>
  <c r="W54" i="35"/>
  <c r="X54" i="35"/>
  <c r="Y54" i="35"/>
  <c r="Z54" i="35"/>
  <c r="AA54" i="35"/>
  <c r="AB54" i="35"/>
  <c r="AC54" i="35"/>
  <c r="AD54" i="35"/>
  <c r="AE54" i="35"/>
  <c r="S55" i="35"/>
  <c r="T55" i="35"/>
  <c r="U55" i="35"/>
  <c r="V55" i="35"/>
  <c r="W55" i="35"/>
  <c r="X55" i="35"/>
  <c r="Y55" i="35"/>
  <c r="Z55" i="35"/>
  <c r="AA55" i="35"/>
  <c r="AB55" i="35"/>
  <c r="AC55" i="35"/>
  <c r="AD55" i="35"/>
  <c r="AE55" i="35"/>
  <c r="S56" i="35"/>
  <c r="T56" i="35"/>
  <c r="U56" i="35"/>
  <c r="V56" i="35"/>
  <c r="W56" i="35"/>
  <c r="X56" i="35"/>
  <c r="Y56" i="35"/>
  <c r="Z56" i="35"/>
  <c r="AA56" i="35"/>
  <c r="AB56" i="35"/>
  <c r="AC56" i="35"/>
  <c r="AD56" i="35"/>
  <c r="AE56" i="35"/>
  <c r="S57" i="35"/>
  <c r="T57" i="35"/>
  <c r="U57" i="35"/>
  <c r="V57" i="35"/>
  <c r="W57" i="35"/>
  <c r="X57" i="35"/>
  <c r="Y57" i="35"/>
  <c r="Z57" i="35"/>
  <c r="AA57" i="35"/>
  <c r="AB57" i="35"/>
  <c r="AC57" i="35"/>
  <c r="AD57" i="35"/>
  <c r="AE57" i="35"/>
  <c r="S58" i="35"/>
  <c r="T58" i="35"/>
  <c r="U58" i="35"/>
  <c r="V58" i="35"/>
  <c r="W58" i="35"/>
  <c r="X58" i="35"/>
  <c r="Y58" i="35"/>
  <c r="Z58" i="35"/>
  <c r="AA58" i="35"/>
  <c r="AB58" i="35"/>
  <c r="AC58" i="35"/>
  <c r="AD58" i="35"/>
  <c r="AE58" i="35"/>
  <c r="S59" i="35"/>
  <c r="T59" i="35"/>
  <c r="U59" i="35"/>
  <c r="V59" i="35"/>
  <c r="W59" i="35"/>
  <c r="X59" i="35"/>
  <c r="Y59" i="35"/>
  <c r="Z59" i="35"/>
  <c r="AA59" i="35"/>
  <c r="AB59" i="35"/>
  <c r="AC59" i="35"/>
  <c r="AD59" i="35"/>
  <c r="AE59" i="35"/>
  <c r="S60" i="35"/>
  <c r="T60" i="35"/>
  <c r="U60" i="35"/>
  <c r="V60" i="35"/>
  <c r="W60" i="35"/>
  <c r="X60" i="35"/>
  <c r="Y60" i="35"/>
  <c r="Z60" i="35"/>
  <c r="AA60" i="35"/>
  <c r="AB60" i="35"/>
  <c r="AC60" i="35"/>
  <c r="AD60" i="35"/>
  <c r="AE60" i="35"/>
  <c r="S61" i="35"/>
  <c r="T61" i="35"/>
  <c r="U61" i="35"/>
  <c r="V61" i="35"/>
  <c r="W61" i="35"/>
  <c r="X61" i="35"/>
  <c r="Y61" i="35"/>
  <c r="Z61" i="35"/>
  <c r="AA61" i="35"/>
  <c r="AB61" i="35"/>
  <c r="AC61" i="35"/>
  <c r="AD61" i="35"/>
  <c r="AE61" i="35"/>
  <c r="S62" i="35"/>
  <c r="T62" i="35"/>
  <c r="U62" i="35"/>
  <c r="V62" i="35"/>
  <c r="W62" i="35"/>
  <c r="X62" i="35"/>
  <c r="Y62" i="35"/>
  <c r="Z62" i="35"/>
  <c r="AA62" i="35"/>
  <c r="AB62" i="35"/>
  <c r="AC62" i="35"/>
  <c r="AD62" i="35"/>
  <c r="AE62" i="35"/>
  <c r="S63" i="35"/>
  <c r="T63" i="35"/>
  <c r="U63" i="35"/>
  <c r="V63" i="35"/>
  <c r="W63" i="35"/>
  <c r="X63" i="35"/>
  <c r="Y63" i="35"/>
  <c r="Z63" i="35"/>
  <c r="AA63" i="35"/>
  <c r="AB63" i="35"/>
  <c r="AC63" i="35"/>
  <c r="AD63" i="35"/>
  <c r="AE63" i="35"/>
  <c r="S64" i="35"/>
  <c r="T64" i="35"/>
  <c r="U64" i="35"/>
  <c r="V64" i="35"/>
  <c r="W64" i="35"/>
  <c r="X64" i="35"/>
  <c r="Y64" i="35"/>
  <c r="Z64" i="35"/>
  <c r="AA64" i="35"/>
  <c r="AB64" i="35"/>
  <c r="AC64" i="35"/>
  <c r="AD64" i="35"/>
  <c r="AE64" i="35"/>
  <c r="S65" i="35"/>
  <c r="T65" i="35"/>
  <c r="U65" i="35"/>
  <c r="V65" i="35"/>
  <c r="W65" i="35"/>
  <c r="X65" i="35"/>
  <c r="Y65" i="35"/>
  <c r="Z65" i="35"/>
  <c r="AA65" i="35"/>
  <c r="AB65" i="35"/>
  <c r="AC65" i="35"/>
  <c r="AD65" i="35"/>
  <c r="AE65" i="35"/>
  <c r="S66" i="35"/>
  <c r="T66" i="35"/>
  <c r="U66" i="35"/>
  <c r="V66" i="35"/>
  <c r="W66" i="35"/>
  <c r="X66" i="35"/>
  <c r="Y66" i="35"/>
  <c r="Z66" i="35"/>
  <c r="AA66" i="35"/>
  <c r="AB66" i="35"/>
  <c r="AC66" i="35"/>
  <c r="AD66" i="35"/>
  <c r="AE66" i="35"/>
  <c r="S67" i="35"/>
  <c r="T67" i="35"/>
  <c r="U67" i="35"/>
  <c r="V67" i="35"/>
  <c r="W67" i="35"/>
  <c r="X67" i="35"/>
  <c r="Y67" i="35"/>
  <c r="Z67" i="35"/>
  <c r="AA67" i="35"/>
  <c r="AB67" i="35"/>
  <c r="AC67" i="35"/>
  <c r="AD67" i="35"/>
  <c r="AE67" i="35"/>
  <c r="F68" i="35"/>
  <c r="D71" i="39"/>
  <c r="G68" i="35"/>
  <c r="E71" i="39"/>
  <c r="H68" i="35"/>
  <c r="F71" i="39"/>
  <c r="I68" i="35"/>
  <c r="G71" i="39"/>
  <c r="J68" i="35"/>
  <c r="H71" i="39"/>
  <c r="K68" i="35"/>
  <c r="I71" i="39"/>
  <c r="L68" i="35"/>
  <c r="J71" i="39"/>
  <c r="M68" i="35"/>
  <c r="K71" i="39"/>
  <c r="N68" i="35"/>
  <c r="L71" i="39"/>
  <c r="O68" i="35"/>
  <c r="M71" i="39"/>
  <c r="P68" i="35"/>
  <c r="N71" i="39"/>
  <c r="Q68" i="35"/>
  <c r="O71" i="39"/>
  <c r="R68" i="35"/>
  <c r="P71" i="39"/>
  <c r="F69" i="35"/>
  <c r="G69" i="35"/>
  <c r="H69" i="35"/>
  <c r="I69" i="35"/>
  <c r="J69" i="35"/>
  <c r="K69" i="35"/>
  <c r="L69" i="35"/>
  <c r="M69" i="35"/>
  <c r="N69" i="35"/>
  <c r="O69" i="35"/>
  <c r="P69" i="35"/>
  <c r="Q69" i="35"/>
  <c r="R69" i="35"/>
  <c r="F70" i="35"/>
  <c r="G70" i="35"/>
  <c r="H70" i="35"/>
  <c r="I70" i="35"/>
  <c r="J70" i="35"/>
  <c r="K70" i="35"/>
  <c r="L70" i="35"/>
  <c r="M70" i="35"/>
  <c r="N70" i="35"/>
  <c r="O70" i="35"/>
  <c r="P70" i="35"/>
  <c r="Q70" i="35"/>
  <c r="R70" i="35"/>
  <c r="F71" i="35"/>
  <c r="G71" i="35"/>
  <c r="H71" i="35"/>
  <c r="I71" i="35"/>
  <c r="J71" i="35"/>
  <c r="K71" i="35"/>
  <c r="L71" i="35"/>
  <c r="M71" i="35"/>
  <c r="N71" i="35"/>
  <c r="O71" i="35"/>
  <c r="P71" i="35"/>
  <c r="Q71" i="35"/>
  <c r="R71" i="35"/>
  <c r="CC2" i="48"/>
  <c r="CD2" i="48"/>
  <c r="CE2" i="48"/>
  <c r="CF2" i="48"/>
  <c r="CG2" i="48"/>
  <c r="CH2" i="48"/>
  <c r="CI2" i="48"/>
  <c r="CJ2" i="48"/>
  <c r="CK2" i="48"/>
  <c r="CL2" i="48"/>
  <c r="CM2" i="48"/>
  <c r="CN2" i="48"/>
  <c r="CO2" i="48"/>
  <c r="CC3" i="48"/>
  <c r="CD3" i="48"/>
  <c r="CE3" i="48"/>
  <c r="CF3" i="48"/>
  <c r="CG3" i="48"/>
  <c r="CH3" i="48"/>
  <c r="CI3" i="48"/>
  <c r="CJ3" i="48"/>
  <c r="CK3" i="48"/>
  <c r="CL3" i="48"/>
  <c r="CM3" i="48"/>
  <c r="CN3" i="48"/>
  <c r="CO3" i="48"/>
  <c r="CC4" i="48"/>
  <c r="CD4" i="48"/>
  <c r="CE4" i="48"/>
  <c r="CF4" i="48"/>
  <c r="CG4" i="48"/>
  <c r="CH4" i="48"/>
  <c r="CI4" i="48"/>
  <c r="CJ4" i="48"/>
  <c r="CK4" i="48"/>
  <c r="CL4" i="48"/>
  <c r="CM4" i="48"/>
  <c r="CN4" i="48"/>
  <c r="CO4" i="48"/>
  <c r="CC5" i="48"/>
  <c r="CD5" i="48"/>
  <c r="CE5" i="48"/>
  <c r="CF5" i="48"/>
  <c r="CG5" i="48"/>
  <c r="CH5" i="48"/>
  <c r="CI5" i="48"/>
  <c r="CJ5" i="48"/>
  <c r="CK5" i="48"/>
  <c r="CL5" i="48"/>
  <c r="CM5" i="48"/>
  <c r="CN5" i="48"/>
  <c r="CO5" i="48"/>
  <c r="CC6" i="48"/>
  <c r="CD6" i="48"/>
  <c r="CE6" i="48"/>
  <c r="CF6" i="48"/>
  <c r="CG6" i="48"/>
  <c r="CH6" i="48"/>
  <c r="CI6" i="48"/>
  <c r="CJ6" i="48"/>
  <c r="CK6" i="48"/>
  <c r="CL6" i="48"/>
  <c r="CM6" i="48"/>
  <c r="CN6" i="48"/>
  <c r="CO6" i="48"/>
  <c r="CC7" i="48"/>
  <c r="CD7" i="48"/>
  <c r="CE7" i="48"/>
  <c r="CF7" i="48"/>
  <c r="CG7" i="48"/>
  <c r="CH7" i="48"/>
  <c r="CI7" i="48"/>
  <c r="CJ7" i="48"/>
  <c r="CK7" i="48"/>
  <c r="CL7" i="48"/>
  <c r="CM7" i="48"/>
  <c r="CN7" i="48"/>
  <c r="CO7" i="48"/>
  <c r="A8" i="48"/>
  <c r="S12" i="48"/>
  <c r="T12" i="48"/>
  <c r="U12" i="48"/>
  <c r="V12" i="48"/>
  <c r="W12" i="48"/>
  <c r="X12" i="48"/>
  <c r="Y12" i="48"/>
  <c r="Z12" i="48"/>
  <c r="AA12" i="48"/>
  <c r="AB12" i="48"/>
  <c r="AC12" i="48"/>
  <c r="AD12" i="48"/>
  <c r="AE12" i="48"/>
  <c r="S13" i="48"/>
  <c r="T13" i="48"/>
  <c r="U13" i="48"/>
  <c r="V13" i="48"/>
  <c r="W13" i="48"/>
  <c r="X13" i="48"/>
  <c r="Y13" i="48"/>
  <c r="Z13" i="48"/>
  <c r="AA13" i="48"/>
  <c r="AB13" i="48"/>
  <c r="AC13" i="48"/>
  <c r="AD13" i="48"/>
  <c r="AE13" i="48"/>
  <c r="S14" i="48"/>
  <c r="T14" i="48"/>
  <c r="U14" i="48"/>
  <c r="V14" i="48"/>
  <c r="W14" i="48"/>
  <c r="X14" i="48"/>
  <c r="Y14" i="48"/>
  <c r="Z14" i="48"/>
  <c r="AA14" i="48"/>
  <c r="AB14" i="48"/>
  <c r="AC14" i="48"/>
  <c r="AD14" i="48"/>
  <c r="AE14" i="48"/>
  <c r="S15" i="48"/>
  <c r="T15" i="48"/>
  <c r="U15" i="48"/>
  <c r="V15" i="48"/>
  <c r="W15" i="48"/>
  <c r="X15" i="48"/>
  <c r="Y15" i="48"/>
  <c r="Z15" i="48"/>
  <c r="AA15" i="48"/>
  <c r="AB15" i="48"/>
  <c r="AC15" i="48"/>
  <c r="AD15" i="48"/>
  <c r="AE15" i="48"/>
  <c r="S16" i="48"/>
  <c r="T16" i="48"/>
  <c r="U16" i="48"/>
  <c r="V16" i="48"/>
  <c r="W16" i="48"/>
  <c r="X16" i="48"/>
  <c r="Y16" i="48"/>
  <c r="Z16" i="48"/>
  <c r="AA16" i="48"/>
  <c r="AB16" i="48"/>
  <c r="AC16" i="48"/>
  <c r="AD16" i="48"/>
  <c r="AE16" i="48"/>
  <c r="S17" i="48"/>
  <c r="T17" i="48"/>
  <c r="U17" i="48"/>
  <c r="V17" i="48"/>
  <c r="W17" i="48"/>
  <c r="X17" i="48"/>
  <c r="Y17" i="48"/>
  <c r="Z17" i="48"/>
  <c r="AA17" i="48"/>
  <c r="AB17" i="48"/>
  <c r="AC17" i="48"/>
  <c r="AD17" i="48"/>
  <c r="AE17" i="48"/>
  <c r="S18" i="48"/>
  <c r="T18" i="48"/>
  <c r="U18" i="48"/>
  <c r="V18" i="48"/>
  <c r="W18" i="48"/>
  <c r="X18" i="48"/>
  <c r="Y18" i="48"/>
  <c r="Z18" i="48"/>
  <c r="AA18" i="48"/>
  <c r="AB18" i="48"/>
  <c r="AC18" i="48"/>
  <c r="AD18" i="48"/>
  <c r="AE18" i="48"/>
  <c r="F19" i="48"/>
  <c r="D68" i="39"/>
  <c r="G19" i="48"/>
  <c r="E68" i="39"/>
  <c r="H19" i="48"/>
  <c r="F68" i="39"/>
  <c r="I19" i="48"/>
  <c r="G68" i="39"/>
  <c r="J19" i="48"/>
  <c r="H68" i="39"/>
  <c r="K19" i="48"/>
  <c r="I68" i="39"/>
  <c r="L19" i="48"/>
  <c r="J68" i="39"/>
  <c r="M19" i="48"/>
  <c r="K68" i="39"/>
  <c r="N19" i="48"/>
  <c r="L68" i="39"/>
  <c r="O19" i="48"/>
  <c r="M68" i="39"/>
  <c r="P19" i="48"/>
  <c r="N68" i="39"/>
  <c r="Q19" i="48"/>
  <c r="O68" i="39"/>
  <c r="R19" i="48"/>
  <c r="P68" i="39"/>
  <c r="F20" i="48"/>
  <c r="G20" i="48"/>
  <c r="H20" i="48"/>
  <c r="I20" i="48"/>
  <c r="J20" i="48"/>
  <c r="K20" i="48"/>
  <c r="L20" i="48"/>
  <c r="M20" i="48"/>
  <c r="N20" i="48"/>
  <c r="O20" i="48"/>
  <c r="P20" i="48"/>
  <c r="Q20" i="48"/>
  <c r="R20" i="48"/>
  <c r="F21" i="48"/>
  <c r="G21" i="48"/>
  <c r="H21" i="48"/>
  <c r="I21" i="48"/>
  <c r="J21" i="48"/>
  <c r="K21" i="48"/>
  <c r="L21" i="48"/>
  <c r="M21" i="48"/>
  <c r="N21" i="48"/>
  <c r="O21" i="48"/>
  <c r="P21" i="48"/>
  <c r="Q21" i="48"/>
  <c r="R21" i="48"/>
  <c r="F22" i="48"/>
  <c r="G22" i="48"/>
  <c r="H22" i="48"/>
  <c r="I22" i="48"/>
  <c r="J22" i="48"/>
  <c r="K22" i="48"/>
  <c r="L22" i="48"/>
  <c r="M22" i="48"/>
  <c r="N22" i="48"/>
  <c r="O22" i="48"/>
  <c r="P22" i="48"/>
  <c r="Q22" i="48"/>
  <c r="R22" i="48"/>
  <c r="CB2" i="68"/>
  <c r="CC2" i="68"/>
  <c r="CD2" i="68"/>
  <c r="CE2" i="68"/>
  <c r="CF2" i="68"/>
  <c r="CG2" i="68"/>
  <c r="CH2" i="68"/>
  <c r="CI2" i="68"/>
  <c r="CJ2" i="68"/>
  <c r="CK2" i="68"/>
  <c r="CL2" i="68"/>
  <c r="CM2" i="68"/>
  <c r="CN2" i="68"/>
  <c r="CB3" i="68"/>
  <c r="CC3" i="68"/>
  <c r="CD3" i="68"/>
  <c r="CE3" i="68"/>
  <c r="CF3" i="68"/>
  <c r="CG3" i="68"/>
  <c r="CH3" i="68"/>
  <c r="CI3" i="68"/>
  <c r="CJ3" i="68"/>
  <c r="CK3" i="68"/>
  <c r="CL3" i="68"/>
  <c r="CM3" i="68"/>
  <c r="CN3" i="68"/>
  <c r="CB4" i="68"/>
  <c r="CC4" i="68"/>
  <c r="CD4" i="68"/>
  <c r="CE4" i="68"/>
  <c r="CF4" i="68"/>
  <c r="CG4" i="68"/>
  <c r="CH4" i="68"/>
  <c r="CI4" i="68"/>
  <c r="CJ4" i="68"/>
  <c r="CK4" i="68"/>
  <c r="CL4" i="68"/>
  <c r="CM4" i="68"/>
  <c r="CN4" i="68"/>
  <c r="CB5" i="68"/>
  <c r="CC5" i="68"/>
  <c r="CD5" i="68"/>
  <c r="CE5" i="68"/>
  <c r="CF5" i="68"/>
  <c r="CG5" i="68"/>
  <c r="CH5" i="68"/>
  <c r="CI5" i="68"/>
  <c r="CJ5" i="68"/>
  <c r="CK5" i="68"/>
  <c r="CL5" i="68"/>
  <c r="CM5" i="68"/>
  <c r="CN5" i="68"/>
  <c r="CB6" i="68"/>
  <c r="CC6" i="68"/>
  <c r="CD6" i="68"/>
  <c r="CE6" i="68"/>
  <c r="CF6" i="68"/>
  <c r="CG6" i="68"/>
  <c r="CH6" i="68"/>
  <c r="CI6" i="68"/>
  <c r="CJ6" i="68"/>
  <c r="CK6" i="68"/>
  <c r="CL6" i="68"/>
  <c r="CM6" i="68"/>
  <c r="CN6" i="68"/>
  <c r="CB7" i="68"/>
  <c r="CC7" i="68"/>
  <c r="CD7" i="68"/>
  <c r="CE7" i="68"/>
  <c r="CF7" i="68"/>
  <c r="CG7" i="68"/>
  <c r="CH7" i="68"/>
  <c r="CI7" i="68"/>
  <c r="CJ7" i="68"/>
  <c r="CK7" i="68"/>
  <c r="CL7" i="68"/>
  <c r="CM7" i="68"/>
  <c r="CN7" i="68"/>
  <c r="A8" i="68"/>
  <c r="A8" i="67"/>
  <c r="A8" i="66"/>
  <c r="A8" i="49"/>
  <c r="A8" i="62"/>
  <c r="A8" i="63"/>
  <c r="A8" i="64"/>
  <c r="A8" i="65"/>
  <c r="A8" i="34"/>
  <c r="A8" i="61"/>
  <c r="A8" i="33"/>
  <c r="A8" i="60"/>
  <c r="A8" i="46"/>
  <c r="A8" i="54"/>
  <c r="A7" i="55"/>
  <c r="A7" i="56"/>
  <c r="A8" i="57"/>
  <c r="A7" i="58"/>
  <c r="A8" i="59"/>
  <c r="A8" i="32"/>
  <c r="A8" i="31"/>
  <c r="A8" i="30"/>
  <c r="A8" i="29"/>
  <c r="A8" i="28"/>
  <c r="A8" i="27"/>
  <c r="A8" i="26"/>
  <c r="A8" i="25"/>
  <c r="A8" i="51"/>
  <c r="A8" i="24"/>
  <c r="A8" i="23"/>
  <c r="A8" i="22"/>
  <c r="A8" i="21"/>
  <c r="A8" i="19"/>
  <c r="A8" i="45"/>
  <c r="A8" i="53"/>
  <c r="A8" i="20"/>
  <c r="A8" i="18"/>
  <c r="A8" i="17"/>
  <c r="A8" i="16"/>
  <c r="A8" i="15"/>
  <c r="A8" i="52"/>
  <c r="A8" i="44"/>
  <c r="A8" i="14"/>
  <c r="A8" i="13"/>
  <c r="A8" i="12"/>
  <c r="A8" i="11"/>
  <c r="A8" i="10"/>
  <c r="A8" i="9"/>
  <c r="A8" i="8"/>
  <c r="A8" i="7"/>
  <c r="A8" i="6"/>
  <c r="A8" i="5"/>
  <c r="A8" i="4"/>
  <c r="A8" i="3"/>
  <c r="A8" i="2"/>
  <c r="A8" i="43"/>
  <c r="S12" i="68"/>
  <c r="T12" i="68"/>
  <c r="U12" i="68"/>
  <c r="V12" i="68"/>
  <c r="W12" i="68"/>
  <c r="X12" i="68"/>
  <c r="Y12" i="68"/>
  <c r="Z12" i="68"/>
  <c r="AA12" i="68"/>
  <c r="AB12" i="68"/>
  <c r="AC12" i="68"/>
  <c r="AD12" i="68"/>
  <c r="AE12" i="68"/>
  <c r="S13" i="68"/>
  <c r="T13" i="68"/>
  <c r="U13" i="68"/>
  <c r="V13" i="68"/>
  <c r="W13" i="68"/>
  <c r="X13" i="68"/>
  <c r="Y13" i="68"/>
  <c r="Z13" i="68"/>
  <c r="AA13" i="68"/>
  <c r="AB13" i="68"/>
  <c r="AC13" i="68"/>
  <c r="AD13" i="68"/>
  <c r="AE13" i="68"/>
  <c r="S14" i="68"/>
  <c r="T14" i="68"/>
  <c r="U14" i="68"/>
  <c r="V14" i="68"/>
  <c r="W14" i="68"/>
  <c r="X14" i="68"/>
  <c r="Y14" i="68"/>
  <c r="Z14" i="68"/>
  <c r="AA14" i="68"/>
  <c r="AB14" i="68"/>
  <c r="AC14" i="68"/>
  <c r="AD14" i="68"/>
  <c r="AE14" i="68"/>
  <c r="S15" i="68"/>
  <c r="T15" i="68"/>
  <c r="U15" i="68"/>
  <c r="V15" i="68"/>
  <c r="W15" i="68"/>
  <c r="X15" i="68"/>
  <c r="Y15" i="68"/>
  <c r="Z15" i="68"/>
  <c r="AA15" i="68"/>
  <c r="AB15" i="68"/>
  <c r="AC15" i="68"/>
  <c r="AD15" i="68"/>
  <c r="AE15" i="68"/>
  <c r="S16" i="68"/>
  <c r="T16" i="68"/>
  <c r="U16" i="68"/>
  <c r="V16" i="68"/>
  <c r="W16" i="68"/>
  <c r="X16" i="68"/>
  <c r="Y16" i="68"/>
  <c r="Z16" i="68"/>
  <c r="AA16" i="68"/>
  <c r="AB16" i="68"/>
  <c r="AC16" i="68"/>
  <c r="AD16" i="68"/>
  <c r="AE16" i="68"/>
  <c r="S17" i="68"/>
  <c r="T17" i="68"/>
  <c r="U17" i="68"/>
  <c r="V17" i="68"/>
  <c r="W17" i="68"/>
  <c r="X17" i="68"/>
  <c r="Y17" i="68"/>
  <c r="Z17" i="68"/>
  <c r="AA17" i="68"/>
  <c r="AB17" i="68"/>
  <c r="AC17" i="68"/>
  <c r="AD17" i="68"/>
  <c r="AE17" i="68"/>
  <c r="S18" i="68"/>
  <c r="T18" i="68"/>
  <c r="U18" i="68"/>
  <c r="V18" i="68"/>
  <c r="W18" i="68"/>
  <c r="X18" i="68"/>
  <c r="Y18" i="68"/>
  <c r="Z18" i="68"/>
  <c r="AA18" i="68"/>
  <c r="AB18" i="68"/>
  <c r="AC18" i="68"/>
  <c r="AD18" i="68"/>
  <c r="AE18" i="68"/>
  <c r="S19" i="68"/>
  <c r="T19" i="68"/>
  <c r="U19" i="68"/>
  <c r="V19" i="68"/>
  <c r="W19" i="68"/>
  <c r="X19" i="68"/>
  <c r="Y19" i="68"/>
  <c r="Z19" i="68"/>
  <c r="AA19" i="68"/>
  <c r="AB19" i="68"/>
  <c r="AC19" i="68"/>
  <c r="AD19" i="68"/>
  <c r="AE19" i="68"/>
  <c r="S20" i="68"/>
  <c r="T20" i="68"/>
  <c r="U20" i="68"/>
  <c r="V20" i="68"/>
  <c r="W20" i="68"/>
  <c r="X20" i="68"/>
  <c r="Y20" i="68"/>
  <c r="Z20" i="68"/>
  <c r="AA20" i="68"/>
  <c r="AB20" i="68"/>
  <c r="AC20" i="68"/>
  <c r="AD20" i="68"/>
  <c r="AE20" i="68"/>
  <c r="S21" i="68"/>
  <c r="T21" i="68"/>
  <c r="U21" i="68"/>
  <c r="V21" i="68"/>
  <c r="W21" i="68"/>
  <c r="X21" i="68"/>
  <c r="Y21" i="68"/>
  <c r="Z21" i="68"/>
  <c r="AA21" i="68"/>
  <c r="AB21" i="68"/>
  <c r="AC21" i="68"/>
  <c r="AD21" i="68"/>
  <c r="AE21" i="68"/>
  <c r="S22" i="68"/>
  <c r="T22" i="68"/>
  <c r="U22" i="68"/>
  <c r="V22" i="68"/>
  <c r="W22" i="68"/>
  <c r="X22" i="68"/>
  <c r="Y22" i="68"/>
  <c r="Z22" i="68"/>
  <c r="AA22" i="68"/>
  <c r="AB22" i="68"/>
  <c r="AC22" i="68"/>
  <c r="AD22" i="68"/>
  <c r="AE22" i="68"/>
  <c r="S23" i="68"/>
  <c r="T23" i="68"/>
  <c r="U23" i="68"/>
  <c r="V23" i="68"/>
  <c r="W23" i="68"/>
  <c r="X23" i="68"/>
  <c r="Y23" i="68"/>
  <c r="Z23" i="68"/>
  <c r="AA23" i="68"/>
  <c r="AB23" i="68"/>
  <c r="AC23" i="68"/>
  <c r="AD23" i="68"/>
  <c r="AE23" i="68"/>
  <c r="S24" i="68"/>
  <c r="T24" i="68"/>
  <c r="U24" i="68"/>
  <c r="V24" i="68"/>
  <c r="W24" i="68"/>
  <c r="X24" i="68"/>
  <c r="Y24" i="68"/>
  <c r="Z24" i="68"/>
  <c r="AA24" i="68"/>
  <c r="AB24" i="68"/>
  <c r="AC24" i="68"/>
  <c r="AD24" i="68"/>
  <c r="AE24" i="68"/>
  <c r="S25" i="68"/>
  <c r="T25" i="68"/>
  <c r="U25" i="68"/>
  <c r="V25" i="68"/>
  <c r="W25" i="68"/>
  <c r="X25" i="68"/>
  <c r="Y25" i="68"/>
  <c r="Z25" i="68"/>
  <c r="AA25" i="68"/>
  <c r="AB25" i="68"/>
  <c r="AC25" i="68"/>
  <c r="AD25" i="68"/>
  <c r="AE25" i="68"/>
  <c r="S26" i="68"/>
  <c r="T26" i="68"/>
  <c r="U26" i="68"/>
  <c r="V26" i="68"/>
  <c r="W26" i="68"/>
  <c r="X26" i="68"/>
  <c r="Y26" i="68"/>
  <c r="Z26" i="68"/>
  <c r="AA26" i="68"/>
  <c r="AB26" i="68"/>
  <c r="AC26" i="68"/>
  <c r="AD26" i="68"/>
  <c r="AE26" i="68"/>
  <c r="S27" i="68"/>
  <c r="T27" i="68"/>
  <c r="U27" i="68"/>
  <c r="V27" i="68"/>
  <c r="W27" i="68"/>
  <c r="X27" i="68"/>
  <c r="Y27" i="68"/>
  <c r="Z27" i="68"/>
  <c r="AA27" i="68"/>
  <c r="AB27" i="68"/>
  <c r="AC27" i="68"/>
  <c r="AD27" i="68"/>
  <c r="AE27" i="68"/>
  <c r="S28" i="68"/>
  <c r="T28" i="68"/>
  <c r="U28" i="68"/>
  <c r="V28" i="68"/>
  <c r="W28" i="68"/>
  <c r="X28" i="68"/>
  <c r="Y28" i="68"/>
  <c r="Z28" i="68"/>
  <c r="AA28" i="68"/>
  <c r="AB28" i="68"/>
  <c r="AC28" i="68"/>
  <c r="AD28" i="68"/>
  <c r="AE28" i="68"/>
  <c r="S29" i="68"/>
  <c r="T29" i="68"/>
  <c r="U29" i="68"/>
  <c r="V29" i="68"/>
  <c r="W29" i="68"/>
  <c r="X29" i="68"/>
  <c r="Y29" i="68"/>
  <c r="Z29" i="68"/>
  <c r="AA29" i="68"/>
  <c r="AB29" i="68"/>
  <c r="AC29" i="68"/>
  <c r="AD29" i="68"/>
  <c r="AE29" i="68"/>
  <c r="S30" i="68"/>
  <c r="T30" i="68"/>
  <c r="U30" i="68"/>
  <c r="V30" i="68"/>
  <c r="W30" i="68"/>
  <c r="X30" i="68"/>
  <c r="Y30" i="68"/>
  <c r="Z30" i="68"/>
  <c r="AA30" i="68"/>
  <c r="AB30" i="68"/>
  <c r="AC30" i="68"/>
  <c r="AD30" i="68"/>
  <c r="AE30" i="68"/>
  <c r="S31" i="68"/>
  <c r="T31" i="68"/>
  <c r="U31" i="68"/>
  <c r="V31" i="68"/>
  <c r="W31" i="68"/>
  <c r="X31" i="68"/>
  <c r="Y31" i="68"/>
  <c r="Z31" i="68"/>
  <c r="AA31" i="68"/>
  <c r="AB31" i="68"/>
  <c r="AC31" i="68"/>
  <c r="AD31" i="68"/>
  <c r="AE31" i="68"/>
  <c r="S32" i="68"/>
  <c r="T32" i="68"/>
  <c r="U32" i="68"/>
  <c r="V32" i="68"/>
  <c r="W32" i="68"/>
  <c r="X32" i="68"/>
  <c r="Y32" i="68"/>
  <c r="Z32" i="68"/>
  <c r="AA32" i="68"/>
  <c r="AB32" i="68"/>
  <c r="AC32" i="68"/>
  <c r="AD32" i="68"/>
  <c r="AE32" i="68"/>
  <c r="S33" i="68"/>
  <c r="T33" i="68"/>
  <c r="U33" i="68"/>
  <c r="V33" i="68"/>
  <c r="W33" i="68"/>
  <c r="X33" i="68"/>
  <c r="Y33" i="68"/>
  <c r="Z33" i="68"/>
  <c r="AA33" i="68"/>
  <c r="AB33" i="68"/>
  <c r="AC33" i="68"/>
  <c r="AD33" i="68"/>
  <c r="AE33" i="68"/>
  <c r="S34" i="68"/>
  <c r="T34" i="68"/>
  <c r="U34" i="68"/>
  <c r="V34" i="68"/>
  <c r="W34" i="68"/>
  <c r="X34" i="68"/>
  <c r="Y34" i="68"/>
  <c r="Z34" i="68"/>
  <c r="AA34" i="68"/>
  <c r="AB34" i="68"/>
  <c r="AC34" i="68"/>
  <c r="AD34" i="68"/>
  <c r="AE34" i="68"/>
  <c r="S35" i="68"/>
  <c r="T35" i="68"/>
  <c r="U35" i="68"/>
  <c r="V35" i="68"/>
  <c r="W35" i="68"/>
  <c r="X35" i="68"/>
  <c r="Y35" i="68"/>
  <c r="Z35" i="68"/>
  <c r="AA35" i="68"/>
  <c r="AB35" i="68"/>
  <c r="AC35" i="68"/>
  <c r="AD35" i="68"/>
  <c r="AE35" i="68"/>
  <c r="S36" i="68"/>
  <c r="T36" i="68"/>
  <c r="U36" i="68"/>
  <c r="V36" i="68"/>
  <c r="W36" i="68"/>
  <c r="X36" i="68"/>
  <c r="Y36" i="68"/>
  <c r="Z36" i="68"/>
  <c r="AA36" i="68"/>
  <c r="AB36" i="68"/>
  <c r="AC36" i="68"/>
  <c r="AD36" i="68"/>
  <c r="AE36" i="68"/>
  <c r="S37" i="68"/>
  <c r="T37" i="68"/>
  <c r="U37" i="68"/>
  <c r="V37" i="68"/>
  <c r="W37" i="68"/>
  <c r="X37" i="68"/>
  <c r="Y37" i="68"/>
  <c r="Z37" i="68"/>
  <c r="AA37" i="68"/>
  <c r="AB37" i="68"/>
  <c r="AC37" i="68"/>
  <c r="AD37" i="68"/>
  <c r="AE37" i="68"/>
  <c r="S38" i="68"/>
  <c r="T38" i="68"/>
  <c r="U38" i="68"/>
  <c r="V38" i="68"/>
  <c r="W38" i="68"/>
  <c r="X38" i="68"/>
  <c r="Y38" i="68"/>
  <c r="Z38" i="68"/>
  <c r="AA38" i="68"/>
  <c r="AB38" i="68"/>
  <c r="AC38" i="68"/>
  <c r="AD38" i="68"/>
  <c r="AE38" i="68"/>
  <c r="S39" i="68"/>
  <c r="T39" i="68"/>
  <c r="U39" i="68"/>
  <c r="V39" i="68"/>
  <c r="W39" i="68"/>
  <c r="X39" i="68"/>
  <c r="Y39" i="68"/>
  <c r="Z39" i="68"/>
  <c r="AA39" i="68"/>
  <c r="AB39" i="68"/>
  <c r="AC39" i="68"/>
  <c r="AD39" i="68"/>
  <c r="AE39" i="68"/>
  <c r="S40" i="68"/>
  <c r="T40" i="68"/>
  <c r="U40" i="68"/>
  <c r="V40" i="68"/>
  <c r="W40" i="68"/>
  <c r="X40" i="68"/>
  <c r="Y40" i="68"/>
  <c r="Z40" i="68"/>
  <c r="AA40" i="68"/>
  <c r="AB40" i="68"/>
  <c r="AC40" i="68"/>
  <c r="AD40" i="68"/>
  <c r="AE40" i="68"/>
  <c r="S41" i="68"/>
  <c r="T41" i="68"/>
  <c r="U41" i="68"/>
  <c r="V41" i="68"/>
  <c r="W41" i="68"/>
  <c r="X41" i="68"/>
  <c r="Y41" i="68"/>
  <c r="Z41" i="68"/>
  <c r="AA41" i="68"/>
  <c r="AB41" i="68"/>
  <c r="AC41" i="68"/>
  <c r="AD41" i="68"/>
  <c r="AE41" i="68"/>
  <c r="S42" i="68"/>
  <c r="T42" i="68"/>
  <c r="U42" i="68"/>
  <c r="V42" i="68"/>
  <c r="W42" i="68"/>
  <c r="X42" i="68"/>
  <c r="Y42" i="68"/>
  <c r="Z42" i="68"/>
  <c r="AA42" i="68"/>
  <c r="AB42" i="68"/>
  <c r="AC42" i="68"/>
  <c r="AD42" i="68"/>
  <c r="AE42" i="68"/>
  <c r="S43" i="68"/>
  <c r="T43" i="68"/>
  <c r="U43" i="68"/>
  <c r="V43" i="68"/>
  <c r="W43" i="68"/>
  <c r="X43" i="68"/>
  <c r="Y43" i="68"/>
  <c r="Z43" i="68"/>
  <c r="AA43" i="68"/>
  <c r="AB43" i="68"/>
  <c r="AC43" i="68"/>
  <c r="AD43" i="68"/>
  <c r="AE43" i="68"/>
  <c r="S44" i="68"/>
  <c r="T44" i="68"/>
  <c r="U44" i="68"/>
  <c r="V44" i="68"/>
  <c r="W44" i="68"/>
  <c r="X44" i="68"/>
  <c r="Y44" i="68"/>
  <c r="Z44" i="68"/>
  <c r="AA44" i="68"/>
  <c r="AB44" i="68"/>
  <c r="AC44" i="68"/>
  <c r="AD44" i="68"/>
  <c r="AE44" i="68"/>
  <c r="S45" i="68"/>
  <c r="T45" i="68"/>
  <c r="U45" i="68"/>
  <c r="V45" i="68"/>
  <c r="W45" i="68"/>
  <c r="X45" i="68"/>
  <c r="Y45" i="68"/>
  <c r="Z45" i="68"/>
  <c r="AA45" i="68"/>
  <c r="AB45" i="68"/>
  <c r="AC45" i="68"/>
  <c r="AD45" i="68"/>
  <c r="AE45" i="68"/>
  <c r="S46" i="68"/>
  <c r="T46" i="68"/>
  <c r="U46" i="68"/>
  <c r="V46" i="68"/>
  <c r="W46" i="68"/>
  <c r="X46" i="68"/>
  <c r="Y46" i="68"/>
  <c r="Z46" i="68"/>
  <c r="AA46" i="68"/>
  <c r="AB46" i="68"/>
  <c r="AC46" i="68"/>
  <c r="AD46" i="68"/>
  <c r="AE46" i="68"/>
  <c r="S47" i="68"/>
  <c r="T47" i="68"/>
  <c r="U47" i="68"/>
  <c r="V47" i="68"/>
  <c r="W47" i="68"/>
  <c r="X47" i="68"/>
  <c r="Y47" i="68"/>
  <c r="Z47" i="68"/>
  <c r="AA47" i="68"/>
  <c r="AB47" i="68"/>
  <c r="AC47" i="68"/>
  <c r="AD47" i="68"/>
  <c r="AE47" i="68"/>
  <c r="S48" i="68"/>
  <c r="T48" i="68"/>
  <c r="U48" i="68"/>
  <c r="V48" i="68"/>
  <c r="W48" i="68"/>
  <c r="X48" i="68"/>
  <c r="Y48" i="68"/>
  <c r="Z48" i="68"/>
  <c r="AA48" i="68"/>
  <c r="AB48" i="68"/>
  <c r="AC48" i="68"/>
  <c r="AD48" i="68"/>
  <c r="AE48" i="68"/>
  <c r="S49" i="68"/>
  <c r="T49" i="68"/>
  <c r="U49" i="68"/>
  <c r="V49" i="68"/>
  <c r="W49" i="68"/>
  <c r="X49" i="68"/>
  <c r="Y49" i="68"/>
  <c r="Z49" i="68"/>
  <c r="AA49" i="68"/>
  <c r="AB49" i="68"/>
  <c r="AC49" i="68"/>
  <c r="AD49" i="68"/>
  <c r="AE49" i="68"/>
  <c r="S50" i="68"/>
  <c r="T50" i="68"/>
  <c r="U50" i="68"/>
  <c r="V50" i="68"/>
  <c r="W50" i="68"/>
  <c r="X50" i="68"/>
  <c r="Y50" i="68"/>
  <c r="Z50" i="68"/>
  <c r="AA50" i="68"/>
  <c r="AB50" i="68"/>
  <c r="AC50" i="68"/>
  <c r="AD50" i="68"/>
  <c r="AE50" i="68"/>
  <c r="S51" i="68"/>
  <c r="T51" i="68"/>
  <c r="U51" i="68"/>
  <c r="V51" i="68"/>
  <c r="W51" i="68"/>
  <c r="X51" i="68"/>
  <c r="Y51" i="68"/>
  <c r="Z51" i="68"/>
  <c r="AA51" i="68"/>
  <c r="AB51" i="68"/>
  <c r="AC51" i="68"/>
  <c r="AD51" i="68"/>
  <c r="AE51" i="68"/>
  <c r="S52" i="68"/>
  <c r="T52" i="68"/>
  <c r="U52" i="68"/>
  <c r="V52" i="68"/>
  <c r="W52" i="68"/>
  <c r="X52" i="68"/>
  <c r="Y52" i="68"/>
  <c r="Z52" i="68"/>
  <c r="AA52" i="68"/>
  <c r="AB52" i="68"/>
  <c r="AC52" i="68"/>
  <c r="AD52" i="68"/>
  <c r="AE52" i="68"/>
  <c r="S53" i="68"/>
  <c r="T53" i="68"/>
  <c r="U53" i="68"/>
  <c r="V53" i="68"/>
  <c r="W53" i="68"/>
  <c r="X53" i="68"/>
  <c r="Y53" i="68"/>
  <c r="Z53" i="68"/>
  <c r="AA53" i="68"/>
  <c r="AB53" i="68"/>
  <c r="AC53" i="68"/>
  <c r="AD53" i="68"/>
  <c r="AE53" i="68"/>
  <c r="S54" i="68"/>
  <c r="T54" i="68"/>
  <c r="U54" i="68"/>
  <c r="V54" i="68"/>
  <c r="W54" i="68"/>
  <c r="X54" i="68"/>
  <c r="Y54" i="68"/>
  <c r="Z54" i="68"/>
  <c r="AA54" i="68"/>
  <c r="AB54" i="68"/>
  <c r="AC54" i="68"/>
  <c r="AD54" i="68"/>
  <c r="AE54" i="68"/>
  <c r="S55" i="68"/>
  <c r="T55" i="68"/>
  <c r="U55" i="68"/>
  <c r="V55" i="68"/>
  <c r="W55" i="68"/>
  <c r="X55" i="68"/>
  <c r="Y55" i="68"/>
  <c r="Z55" i="68"/>
  <c r="AA55" i="68"/>
  <c r="AB55" i="68"/>
  <c r="AC55" i="68"/>
  <c r="AD55" i="68"/>
  <c r="AE55" i="68"/>
  <c r="S56" i="68"/>
  <c r="T56" i="68"/>
  <c r="U56" i="68"/>
  <c r="V56" i="68"/>
  <c r="W56" i="68"/>
  <c r="X56" i="68"/>
  <c r="Y56" i="68"/>
  <c r="Z56" i="68"/>
  <c r="AA56" i="68"/>
  <c r="AB56" i="68"/>
  <c r="AC56" i="68"/>
  <c r="AD56" i="68"/>
  <c r="AE56" i="68"/>
  <c r="S57" i="68"/>
  <c r="T57" i="68"/>
  <c r="U57" i="68"/>
  <c r="V57" i="68"/>
  <c r="W57" i="68"/>
  <c r="X57" i="68"/>
  <c r="Y57" i="68"/>
  <c r="Z57" i="68"/>
  <c r="AA57" i="68"/>
  <c r="AB57" i="68"/>
  <c r="AC57" i="68"/>
  <c r="AD57" i="68"/>
  <c r="AE57" i="68"/>
  <c r="S59" i="68"/>
  <c r="T59" i="68"/>
  <c r="U59" i="68"/>
  <c r="V59" i="68"/>
  <c r="W59" i="68"/>
  <c r="X59" i="68"/>
  <c r="Y59" i="68"/>
  <c r="Z59" i="68"/>
  <c r="AA59" i="68"/>
  <c r="AB59" i="68"/>
  <c r="AC59" i="68"/>
  <c r="AD59" i="68"/>
  <c r="AE59" i="68"/>
  <c r="S60" i="68"/>
  <c r="T60" i="68"/>
  <c r="U60" i="68"/>
  <c r="V60" i="68"/>
  <c r="W60" i="68"/>
  <c r="X60" i="68"/>
  <c r="Y60" i="68"/>
  <c r="Z60" i="68"/>
  <c r="AA60" i="68"/>
  <c r="AB60" i="68"/>
  <c r="AC60" i="68"/>
  <c r="AD60" i="68"/>
  <c r="AE60" i="68"/>
  <c r="S61" i="68"/>
  <c r="T61" i="68"/>
  <c r="U61" i="68"/>
  <c r="V61" i="68"/>
  <c r="W61" i="68"/>
  <c r="X61" i="68"/>
  <c r="Y61" i="68"/>
  <c r="Z61" i="68"/>
  <c r="AA61" i="68"/>
  <c r="AB61" i="68"/>
  <c r="AC61" i="68"/>
  <c r="AD61" i="68"/>
  <c r="AE61" i="68"/>
  <c r="S62" i="68"/>
  <c r="T62" i="68"/>
  <c r="U62" i="68"/>
  <c r="V62" i="68"/>
  <c r="W62" i="68"/>
  <c r="X62" i="68"/>
  <c r="Y62" i="68"/>
  <c r="Z62" i="68"/>
  <c r="AA62" i="68"/>
  <c r="AB62" i="68"/>
  <c r="AC62" i="68"/>
  <c r="AD62" i="68"/>
  <c r="AE62" i="68"/>
  <c r="S63" i="68"/>
  <c r="T63" i="68"/>
  <c r="U63" i="68"/>
  <c r="V63" i="68"/>
  <c r="W63" i="68"/>
  <c r="X63" i="68"/>
  <c r="Y63" i="68"/>
  <c r="Z63" i="68"/>
  <c r="AA63" i="68"/>
  <c r="AB63" i="68"/>
  <c r="AC63" i="68"/>
  <c r="AD63" i="68"/>
  <c r="AE63" i="68"/>
  <c r="S64" i="68"/>
  <c r="T64" i="68"/>
  <c r="U64" i="68"/>
  <c r="V64" i="68"/>
  <c r="W64" i="68"/>
  <c r="X64" i="68"/>
  <c r="Y64" i="68"/>
  <c r="Z64" i="68"/>
  <c r="AA64" i="68"/>
  <c r="AB64" i="68"/>
  <c r="AC64" i="68"/>
  <c r="AD64" i="68"/>
  <c r="AE64" i="68"/>
  <c r="S65" i="68"/>
  <c r="T65" i="68"/>
  <c r="U65" i="68"/>
  <c r="V65" i="68"/>
  <c r="W65" i="68"/>
  <c r="X65" i="68"/>
  <c r="Y65" i="68"/>
  <c r="Z65" i="68"/>
  <c r="AA65" i="68"/>
  <c r="AB65" i="68"/>
  <c r="AC65" i="68"/>
  <c r="AD65" i="68"/>
  <c r="AE65" i="68"/>
  <c r="S66" i="68"/>
  <c r="T66" i="68"/>
  <c r="U66" i="68"/>
  <c r="V66" i="68"/>
  <c r="W66" i="68"/>
  <c r="X66" i="68"/>
  <c r="Y66" i="68"/>
  <c r="Z66" i="68"/>
  <c r="AA66" i="68"/>
  <c r="AB66" i="68"/>
  <c r="AC66" i="68"/>
  <c r="AD66" i="68"/>
  <c r="AE66" i="68"/>
  <c r="S67" i="68"/>
  <c r="T67" i="68"/>
  <c r="U67" i="68"/>
  <c r="V67" i="68"/>
  <c r="W67" i="68"/>
  <c r="X67" i="68"/>
  <c r="Y67" i="68"/>
  <c r="Z67" i="68"/>
  <c r="AA67" i="68"/>
  <c r="AB67" i="68"/>
  <c r="AC67" i="68"/>
  <c r="AD67" i="68"/>
  <c r="AE67" i="68"/>
  <c r="S68" i="68"/>
  <c r="T68" i="68"/>
  <c r="U68" i="68"/>
  <c r="V68" i="68"/>
  <c r="W68" i="68"/>
  <c r="X68" i="68"/>
  <c r="Y68" i="68"/>
  <c r="Z68" i="68"/>
  <c r="AA68" i="68"/>
  <c r="AB68" i="68"/>
  <c r="AC68" i="68"/>
  <c r="AD68" i="68"/>
  <c r="AE68" i="68"/>
  <c r="S69" i="68"/>
  <c r="T69" i="68"/>
  <c r="U69" i="68"/>
  <c r="V69" i="68"/>
  <c r="W69" i="68"/>
  <c r="X69" i="68"/>
  <c r="Y69" i="68"/>
  <c r="Z69" i="68"/>
  <c r="AA69" i="68"/>
  <c r="AB69" i="68"/>
  <c r="AC69" i="68"/>
  <c r="AD69" i="68"/>
  <c r="AE69" i="68"/>
  <c r="S70" i="68"/>
  <c r="T70" i="68"/>
  <c r="U70" i="68"/>
  <c r="V70" i="68"/>
  <c r="W70" i="68"/>
  <c r="X70" i="68"/>
  <c r="Y70" i="68"/>
  <c r="Z70" i="68"/>
  <c r="AA70" i="68"/>
  <c r="AB70" i="68"/>
  <c r="AC70" i="68"/>
  <c r="AD70" i="68"/>
  <c r="AE70" i="68"/>
  <c r="S71" i="68"/>
  <c r="T71" i="68"/>
  <c r="U71" i="68"/>
  <c r="V71" i="68"/>
  <c r="W71" i="68"/>
  <c r="X71" i="68"/>
  <c r="Y71" i="68"/>
  <c r="Z71" i="68"/>
  <c r="AA71" i="68"/>
  <c r="AB71" i="68"/>
  <c r="AC71" i="68"/>
  <c r="AD71" i="68"/>
  <c r="AE71" i="68"/>
  <c r="S72" i="68"/>
  <c r="T72" i="68"/>
  <c r="U72" i="68"/>
  <c r="V72" i="68"/>
  <c r="W72" i="68"/>
  <c r="X72" i="68"/>
  <c r="Y72" i="68"/>
  <c r="Z72" i="68"/>
  <c r="AA72" i="68"/>
  <c r="AB72" i="68"/>
  <c r="AC72" i="68"/>
  <c r="AD72" i="68"/>
  <c r="AE72" i="68"/>
  <c r="F74" i="68"/>
  <c r="D70" i="39"/>
  <c r="G74" i="68"/>
  <c r="E70" i="39"/>
  <c r="H74" i="68"/>
  <c r="F70" i="39"/>
  <c r="I74" i="68"/>
  <c r="G70" i="39"/>
  <c r="J74" i="68"/>
  <c r="H70" i="39"/>
  <c r="K74" i="68"/>
  <c r="I70" i="39"/>
  <c r="L74" i="68"/>
  <c r="J70" i="39"/>
  <c r="M74" i="68"/>
  <c r="K70" i="39"/>
  <c r="N74" i="68"/>
  <c r="L70" i="39"/>
  <c r="O74" i="68"/>
  <c r="M70" i="39"/>
  <c r="P74" i="68"/>
  <c r="N70" i="39"/>
  <c r="Q74" i="68"/>
  <c r="O70" i="39"/>
  <c r="R74" i="68"/>
  <c r="P70" i="39"/>
  <c r="F75" i="68"/>
  <c r="G75" i="68"/>
  <c r="H75" i="68"/>
  <c r="I75" i="68"/>
  <c r="J75" i="68"/>
  <c r="K75" i="68"/>
  <c r="L75" i="68"/>
  <c r="M75" i="68"/>
  <c r="N75" i="68"/>
  <c r="O75" i="68"/>
  <c r="P75" i="68"/>
  <c r="Q75" i="68"/>
  <c r="R75" i="68"/>
  <c r="F76" i="68"/>
  <c r="G76" i="68"/>
  <c r="H76" i="68"/>
  <c r="I76" i="68"/>
  <c r="J76" i="68"/>
  <c r="K76" i="68"/>
  <c r="L76" i="68"/>
  <c r="M76" i="68"/>
  <c r="N76" i="68"/>
  <c r="O76" i="68"/>
  <c r="P76" i="68"/>
  <c r="Q76" i="68"/>
  <c r="R76" i="68"/>
  <c r="F77" i="68"/>
  <c r="G77" i="68"/>
  <c r="H77" i="68"/>
  <c r="I77" i="68"/>
  <c r="J77" i="68"/>
  <c r="K77" i="68"/>
  <c r="L77" i="68"/>
  <c r="M77" i="68"/>
  <c r="N77" i="68"/>
  <c r="O77" i="68"/>
  <c r="P77" i="68"/>
  <c r="Q77" i="68"/>
  <c r="R77" i="68"/>
  <c r="CB2" i="67"/>
  <c r="CC2" i="67"/>
  <c r="CD2" i="67"/>
  <c r="CE2" i="67"/>
  <c r="CF2" i="67"/>
  <c r="CG2" i="67"/>
  <c r="CH2" i="67"/>
  <c r="CI2" i="67"/>
  <c r="CJ2" i="67"/>
  <c r="CK2" i="67"/>
  <c r="CL2" i="67"/>
  <c r="CM2" i="67"/>
  <c r="CN2" i="67"/>
  <c r="CB3" i="67"/>
  <c r="CC3" i="67"/>
  <c r="CD3" i="67"/>
  <c r="CE3" i="67"/>
  <c r="CF3" i="67"/>
  <c r="CG3" i="67"/>
  <c r="CH3" i="67"/>
  <c r="CI3" i="67"/>
  <c r="CJ3" i="67"/>
  <c r="CK3" i="67"/>
  <c r="CL3" i="67"/>
  <c r="CM3" i="67"/>
  <c r="CN3" i="67"/>
  <c r="CB4" i="67"/>
  <c r="CC4" i="67"/>
  <c r="CD4" i="67"/>
  <c r="CE4" i="67"/>
  <c r="CF4" i="67"/>
  <c r="CG4" i="67"/>
  <c r="CH4" i="67"/>
  <c r="CI4" i="67"/>
  <c r="CJ4" i="67"/>
  <c r="CK4" i="67"/>
  <c r="CL4" i="67"/>
  <c r="CM4" i="67"/>
  <c r="CN4" i="67"/>
  <c r="CB5" i="67"/>
  <c r="CC5" i="67"/>
  <c r="CD5" i="67"/>
  <c r="CE5" i="67"/>
  <c r="CF5" i="67"/>
  <c r="CG5" i="67"/>
  <c r="CH5" i="67"/>
  <c r="CI5" i="67"/>
  <c r="CJ5" i="67"/>
  <c r="CK5" i="67"/>
  <c r="CL5" i="67"/>
  <c r="CM5" i="67"/>
  <c r="CN5" i="67"/>
  <c r="CB6" i="67"/>
  <c r="CC6" i="67"/>
  <c r="CD6" i="67"/>
  <c r="CE6" i="67"/>
  <c r="CF6" i="67"/>
  <c r="CG6" i="67"/>
  <c r="CH6" i="67"/>
  <c r="CI6" i="67"/>
  <c r="CJ6" i="67"/>
  <c r="CK6" i="67"/>
  <c r="CL6" i="67"/>
  <c r="CM6" i="67"/>
  <c r="CN6" i="67"/>
  <c r="CB7" i="67"/>
  <c r="CC7" i="67"/>
  <c r="CD7" i="67"/>
  <c r="CE7" i="67"/>
  <c r="CF7" i="67"/>
  <c r="CG7" i="67"/>
  <c r="CH7" i="67"/>
  <c r="CI7" i="67"/>
  <c r="CJ7" i="67"/>
  <c r="CK7" i="67"/>
  <c r="CL7" i="67"/>
  <c r="CM7" i="67"/>
  <c r="CN7" i="67"/>
  <c r="S12" i="67"/>
  <c r="T12" i="67"/>
  <c r="U12" i="67"/>
  <c r="V12" i="67"/>
  <c r="W12" i="67"/>
  <c r="X12" i="67"/>
  <c r="Y12" i="67"/>
  <c r="Z12" i="67"/>
  <c r="AA12" i="67"/>
  <c r="AB12" i="67"/>
  <c r="AC12" i="67"/>
  <c r="AD12" i="67"/>
  <c r="AE12" i="67"/>
  <c r="S13" i="67"/>
  <c r="T13" i="67"/>
  <c r="U13" i="67"/>
  <c r="V13" i="67"/>
  <c r="W13" i="67"/>
  <c r="X13" i="67"/>
  <c r="Y13" i="67"/>
  <c r="Z13" i="67"/>
  <c r="AA13" i="67"/>
  <c r="AB13" i="67"/>
  <c r="AC13" i="67"/>
  <c r="AD13" i="67"/>
  <c r="AE13" i="67"/>
  <c r="S14" i="67"/>
  <c r="T14" i="67"/>
  <c r="U14" i="67"/>
  <c r="V14" i="67"/>
  <c r="W14" i="67"/>
  <c r="X14" i="67"/>
  <c r="Y14" i="67"/>
  <c r="Z14" i="67"/>
  <c r="AA14" i="67"/>
  <c r="AB14" i="67"/>
  <c r="AC14" i="67"/>
  <c r="AD14" i="67"/>
  <c r="AE14" i="67"/>
  <c r="S15" i="67"/>
  <c r="T15" i="67"/>
  <c r="U15" i="67"/>
  <c r="V15" i="67"/>
  <c r="W15" i="67"/>
  <c r="X15" i="67"/>
  <c r="Y15" i="67"/>
  <c r="Z15" i="67"/>
  <c r="AA15" i="67"/>
  <c r="AB15" i="67"/>
  <c r="AC15" i="67"/>
  <c r="AD15" i="67"/>
  <c r="AE15" i="67"/>
  <c r="S16" i="67"/>
  <c r="T16" i="67"/>
  <c r="U16" i="67"/>
  <c r="V16" i="67"/>
  <c r="W16" i="67"/>
  <c r="X16" i="67"/>
  <c r="Y16" i="67"/>
  <c r="Z16" i="67"/>
  <c r="AA16" i="67"/>
  <c r="AB16" i="67"/>
  <c r="AC16" i="67"/>
  <c r="AD16" i="67"/>
  <c r="AE16" i="67"/>
  <c r="S17" i="67"/>
  <c r="T17" i="67"/>
  <c r="U17" i="67"/>
  <c r="V17" i="67"/>
  <c r="W17" i="67"/>
  <c r="X17" i="67"/>
  <c r="Y17" i="67"/>
  <c r="Z17" i="67"/>
  <c r="AA17" i="67"/>
  <c r="AB17" i="67"/>
  <c r="AC17" i="67"/>
  <c r="AD17" i="67"/>
  <c r="AE17" i="67"/>
  <c r="S18" i="67"/>
  <c r="T18" i="67"/>
  <c r="U18" i="67"/>
  <c r="V18" i="67"/>
  <c r="W18" i="67"/>
  <c r="X18" i="67"/>
  <c r="Y18" i="67"/>
  <c r="Z18" i="67"/>
  <c r="AA18" i="67"/>
  <c r="AB18" i="67"/>
  <c r="AC18" i="67"/>
  <c r="AD18" i="67"/>
  <c r="AE18" i="67"/>
  <c r="S19" i="67"/>
  <c r="T19" i="67"/>
  <c r="U19" i="67"/>
  <c r="V19" i="67"/>
  <c r="W19" i="67"/>
  <c r="X19" i="67"/>
  <c r="Y19" i="67"/>
  <c r="Z19" i="67"/>
  <c r="AA19" i="67"/>
  <c r="AB19" i="67"/>
  <c r="AC19" i="67"/>
  <c r="AD19" i="67"/>
  <c r="AE19" i="67"/>
  <c r="S20" i="67"/>
  <c r="T20" i="67"/>
  <c r="U20" i="67"/>
  <c r="V20" i="67"/>
  <c r="W20" i="67"/>
  <c r="X20" i="67"/>
  <c r="Y20" i="67"/>
  <c r="Z20" i="67"/>
  <c r="AA20" i="67"/>
  <c r="AB20" i="67"/>
  <c r="AC20" i="67"/>
  <c r="AD20" i="67"/>
  <c r="AE20" i="67"/>
  <c r="S21" i="67"/>
  <c r="T21" i="67"/>
  <c r="U21" i="67"/>
  <c r="V21" i="67"/>
  <c r="W21" i="67"/>
  <c r="X21" i="67"/>
  <c r="Y21" i="67"/>
  <c r="Z21" i="67"/>
  <c r="AA21" i="67"/>
  <c r="AB21" i="67"/>
  <c r="AC21" i="67"/>
  <c r="AD21" i="67"/>
  <c r="AE21" i="67"/>
  <c r="S22" i="67"/>
  <c r="T22" i="67"/>
  <c r="U22" i="67"/>
  <c r="V22" i="67"/>
  <c r="W22" i="67"/>
  <c r="X22" i="67"/>
  <c r="Y22" i="67"/>
  <c r="Z22" i="67"/>
  <c r="AA22" i="67"/>
  <c r="AB22" i="67"/>
  <c r="AC22" i="67"/>
  <c r="AD22" i="67"/>
  <c r="AE22" i="67"/>
  <c r="S23" i="67"/>
  <c r="T23" i="67"/>
  <c r="U23" i="67"/>
  <c r="V23" i="67"/>
  <c r="W23" i="67"/>
  <c r="X23" i="67"/>
  <c r="Y23" i="67"/>
  <c r="Z23" i="67"/>
  <c r="AA23" i="67"/>
  <c r="AB23" i="67"/>
  <c r="AC23" i="67"/>
  <c r="AD23" i="67"/>
  <c r="AE23" i="67"/>
  <c r="S24" i="67"/>
  <c r="T24" i="67"/>
  <c r="U24" i="67"/>
  <c r="V24" i="67"/>
  <c r="W24" i="67"/>
  <c r="X24" i="67"/>
  <c r="Y24" i="67"/>
  <c r="Z24" i="67"/>
  <c r="AA24" i="67"/>
  <c r="AB24" i="67"/>
  <c r="AC24" i="67"/>
  <c r="AD24" i="67"/>
  <c r="AE24" i="67"/>
  <c r="S25" i="67"/>
  <c r="T25" i="67"/>
  <c r="U25" i="67"/>
  <c r="V25" i="67"/>
  <c r="W25" i="67"/>
  <c r="X25" i="67"/>
  <c r="Y25" i="67"/>
  <c r="Z25" i="67"/>
  <c r="AA25" i="67"/>
  <c r="AB25" i="67"/>
  <c r="AC25" i="67"/>
  <c r="AD25" i="67"/>
  <c r="AE25" i="67"/>
  <c r="S26" i="67"/>
  <c r="T26" i="67"/>
  <c r="U26" i="67"/>
  <c r="V26" i="67"/>
  <c r="W26" i="67"/>
  <c r="X26" i="67"/>
  <c r="Y26" i="67"/>
  <c r="Z26" i="67"/>
  <c r="AA26" i="67"/>
  <c r="AB26" i="67"/>
  <c r="AC26" i="67"/>
  <c r="AD26" i="67"/>
  <c r="AE26" i="67"/>
  <c r="S27" i="67"/>
  <c r="T27" i="67"/>
  <c r="U27" i="67"/>
  <c r="V27" i="67"/>
  <c r="W27" i="67"/>
  <c r="X27" i="67"/>
  <c r="Y27" i="67"/>
  <c r="Z27" i="67"/>
  <c r="AA27" i="67"/>
  <c r="AB27" i="67"/>
  <c r="AC27" i="67"/>
  <c r="AD27" i="67"/>
  <c r="AE27" i="67"/>
  <c r="S28" i="67"/>
  <c r="T28" i="67"/>
  <c r="U28" i="67"/>
  <c r="V28" i="67"/>
  <c r="W28" i="67"/>
  <c r="X28" i="67"/>
  <c r="Y28" i="67"/>
  <c r="Z28" i="67"/>
  <c r="AA28" i="67"/>
  <c r="AB28" i="67"/>
  <c r="AC28" i="67"/>
  <c r="AD28" i="67"/>
  <c r="AE28" i="67"/>
  <c r="S29" i="67"/>
  <c r="T29" i="67"/>
  <c r="U29" i="67"/>
  <c r="V29" i="67"/>
  <c r="W29" i="67"/>
  <c r="X29" i="67"/>
  <c r="Y29" i="67"/>
  <c r="Z29" i="67"/>
  <c r="AA29" i="67"/>
  <c r="AB29" i="67"/>
  <c r="AC29" i="67"/>
  <c r="AD29" i="67"/>
  <c r="AE29" i="67"/>
  <c r="S30" i="67"/>
  <c r="T30" i="67"/>
  <c r="U30" i="67"/>
  <c r="V30" i="67"/>
  <c r="W30" i="67"/>
  <c r="X30" i="67"/>
  <c r="Y30" i="67"/>
  <c r="Z30" i="67"/>
  <c r="AA30" i="67"/>
  <c r="AB30" i="67"/>
  <c r="AC30" i="67"/>
  <c r="AD30" i="67"/>
  <c r="AE30" i="67"/>
  <c r="S31" i="67"/>
  <c r="T31" i="67"/>
  <c r="U31" i="67"/>
  <c r="V31" i="67"/>
  <c r="W31" i="67"/>
  <c r="X31" i="67"/>
  <c r="Y31" i="67"/>
  <c r="Z31" i="67"/>
  <c r="AA31" i="67"/>
  <c r="AB31" i="67"/>
  <c r="AC31" i="67"/>
  <c r="AD31" i="67"/>
  <c r="AE31" i="67"/>
  <c r="F32" i="67"/>
  <c r="D69" i="39"/>
  <c r="G32" i="67"/>
  <c r="E69" i="39"/>
  <c r="H32" i="67"/>
  <c r="F69" i="39"/>
  <c r="I32" i="67"/>
  <c r="G69" i="39"/>
  <c r="J32" i="67"/>
  <c r="H69" i="39"/>
  <c r="K32" i="67"/>
  <c r="I69" i="39"/>
  <c r="L32" i="67"/>
  <c r="J69" i="39"/>
  <c r="M32" i="67"/>
  <c r="K69" i="39"/>
  <c r="N32" i="67"/>
  <c r="L69" i="39"/>
  <c r="O32" i="67"/>
  <c r="M69" i="39"/>
  <c r="P32" i="67"/>
  <c r="N69" i="39"/>
  <c r="Q32" i="67"/>
  <c r="O69" i="39"/>
  <c r="R32" i="67"/>
  <c r="P69" i="39"/>
  <c r="F33" i="67"/>
  <c r="G33" i="67"/>
  <c r="H33" i="67"/>
  <c r="I33" i="67"/>
  <c r="J33" i="67"/>
  <c r="K33" i="67"/>
  <c r="L33" i="67"/>
  <c r="M33" i="67"/>
  <c r="N33" i="67"/>
  <c r="O33" i="67"/>
  <c r="P33" i="67"/>
  <c r="Q33" i="67"/>
  <c r="R33" i="67"/>
  <c r="F34" i="67"/>
  <c r="G34" i="67"/>
  <c r="H34" i="67"/>
  <c r="I34" i="67"/>
  <c r="J34" i="67"/>
  <c r="K34" i="67"/>
  <c r="L34" i="67"/>
  <c r="M34" i="67"/>
  <c r="N34" i="67"/>
  <c r="O34" i="67"/>
  <c r="P34" i="67"/>
  <c r="Q34" i="67"/>
  <c r="R34" i="67"/>
  <c r="F35" i="67"/>
  <c r="G35" i="67"/>
  <c r="H35" i="67"/>
  <c r="I35" i="67"/>
  <c r="J35" i="67"/>
  <c r="K35" i="67"/>
  <c r="L35" i="67"/>
  <c r="M35" i="67"/>
  <c r="N35" i="67"/>
  <c r="O35" i="67"/>
  <c r="P35" i="67"/>
  <c r="Q35" i="67"/>
  <c r="R35" i="67"/>
  <c r="CB2" i="66"/>
  <c r="CC2" i="66"/>
  <c r="CD2" i="66"/>
  <c r="CE2" i="66"/>
  <c r="CF2" i="66"/>
  <c r="CG2" i="66"/>
  <c r="CH2" i="66"/>
  <c r="CI2" i="66"/>
  <c r="CJ2" i="66"/>
  <c r="CK2" i="66"/>
  <c r="CL2" i="66"/>
  <c r="CM2" i="66"/>
  <c r="CN2" i="66"/>
  <c r="CB3" i="66"/>
  <c r="CC3" i="66"/>
  <c r="CD3" i="66"/>
  <c r="CE3" i="66"/>
  <c r="CF3" i="66"/>
  <c r="CG3" i="66"/>
  <c r="CH3" i="66"/>
  <c r="CI3" i="66"/>
  <c r="CJ3" i="66"/>
  <c r="CK3" i="66"/>
  <c r="CL3" i="66"/>
  <c r="CM3" i="66"/>
  <c r="CN3" i="66"/>
  <c r="CB4" i="66"/>
  <c r="CC4" i="66"/>
  <c r="CD4" i="66"/>
  <c r="CE4" i="66"/>
  <c r="CF4" i="66"/>
  <c r="CG4" i="66"/>
  <c r="CH4" i="66"/>
  <c r="CI4" i="66"/>
  <c r="CJ4" i="66"/>
  <c r="CK4" i="66"/>
  <c r="CL4" i="66"/>
  <c r="CM4" i="66"/>
  <c r="CN4" i="66"/>
  <c r="CB5" i="66"/>
  <c r="CC5" i="66"/>
  <c r="CD5" i="66"/>
  <c r="CE5" i="66"/>
  <c r="CF5" i="66"/>
  <c r="CG5" i="66"/>
  <c r="CH5" i="66"/>
  <c r="CI5" i="66"/>
  <c r="CJ5" i="66"/>
  <c r="CK5" i="66"/>
  <c r="CL5" i="66"/>
  <c r="CM5" i="66"/>
  <c r="CN5" i="66"/>
  <c r="CB6" i="66"/>
  <c r="CC6" i="66"/>
  <c r="CD6" i="66"/>
  <c r="CE6" i="66"/>
  <c r="CF6" i="66"/>
  <c r="CG6" i="66"/>
  <c r="CH6" i="66"/>
  <c r="CI6" i="66"/>
  <c r="CJ6" i="66"/>
  <c r="CK6" i="66"/>
  <c r="CL6" i="66"/>
  <c r="CM6" i="66"/>
  <c r="CN6" i="66"/>
  <c r="CB7" i="66"/>
  <c r="CC7" i="66"/>
  <c r="CD7" i="66"/>
  <c r="CE7" i="66"/>
  <c r="CF7" i="66"/>
  <c r="CG7" i="66"/>
  <c r="CH7" i="66"/>
  <c r="CI7" i="66"/>
  <c r="CJ7" i="66"/>
  <c r="CK7" i="66"/>
  <c r="CL7" i="66"/>
  <c r="CM7" i="66"/>
  <c r="CN7" i="66"/>
  <c r="S12" i="66"/>
  <c r="T12" i="66"/>
  <c r="U12" i="66"/>
  <c r="V12" i="66"/>
  <c r="W12" i="66"/>
  <c r="X12" i="66"/>
  <c r="Y12" i="66"/>
  <c r="Z12" i="66"/>
  <c r="AA12" i="66"/>
  <c r="AB12" i="66"/>
  <c r="AC12" i="66"/>
  <c r="AD12" i="66"/>
  <c r="AE12" i="66"/>
  <c r="S13" i="66"/>
  <c r="T13" i="66"/>
  <c r="U13" i="66"/>
  <c r="V13" i="66"/>
  <c r="W13" i="66"/>
  <c r="X13" i="66"/>
  <c r="Y13" i="66"/>
  <c r="Z13" i="66"/>
  <c r="AA13" i="66"/>
  <c r="AB13" i="66"/>
  <c r="AC13" i="66"/>
  <c r="AD13" i="66"/>
  <c r="AE13" i="66"/>
  <c r="S14" i="66"/>
  <c r="T14" i="66"/>
  <c r="U14" i="66"/>
  <c r="V14" i="66"/>
  <c r="W14" i="66"/>
  <c r="X14" i="66"/>
  <c r="Y14" i="66"/>
  <c r="Z14" i="66"/>
  <c r="AA14" i="66"/>
  <c r="AB14" i="66"/>
  <c r="AC14" i="66"/>
  <c r="AD14" i="66"/>
  <c r="AE14" i="66"/>
  <c r="S15" i="66"/>
  <c r="T15" i="66"/>
  <c r="U15" i="66"/>
  <c r="V15" i="66"/>
  <c r="W15" i="66"/>
  <c r="X15" i="66"/>
  <c r="Y15" i="66"/>
  <c r="Z15" i="66"/>
  <c r="AA15" i="66"/>
  <c r="AB15" i="66"/>
  <c r="AC15" i="66"/>
  <c r="AD15" i="66"/>
  <c r="AE15" i="66"/>
  <c r="S16" i="66"/>
  <c r="T16" i="66"/>
  <c r="U16" i="66"/>
  <c r="V16" i="66"/>
  <c r="W16" i="66"/>
  <c r="X16" i="66"/>
  <c r="Y16" i="66"/>
  <c r="Z16" i="66"/>
  <c r="AA16" i="66"/>
  <c r="AB16" i="66"/>
  <c r="AC16" i="66"/>
  <c r="AD16" i="66"/>
  <c r="AE16" i="66"/>
  <c r="S17" i="66"/>
  <c r="T17" i="66"/>
  <c r="U17" i="66"/>
  <c r="V17" i="66"/>
  <c r="W17" i="66"/>
  <c r="X17" i="66"/>
  <c r="Y17" i="66"/>
  <c r="Z17" i="66"/>
  <c r="AA17" i="66"/>
  <c r="AB17" i="66"/>
  <c r="AC17" i="66"/>
  <c r="AD17" i="66"/>
  <c r="AE17" i="66"/>
  <c r="S18" i="66"/>
  <c r="T18" i="66"/>
  <c r="U18" i="66"/>
  <c r="V18" i="66"/>
  <c r="W18" i="66"/>
  <c r="X18" i="66"/>
  <c r="Y18" i="66"/>
  <c r="Z18" i="66"/>
  <c r="AA18" i="66"/>
  <c r="AB18" i="66"/>
  <c r="AC18" i="66"/>
  <c r="AD18" i="66"/>
  <c r="AE18" i="66"/>
  <c r="S19" i="66"/>
  <c r="T19" i="66"/>
  <c r="U19" i="66"/>
  <c r="V19" i="66"/>
  <c r="W19" i="66"/>
  <c r="X19" i="66"/>
  <c r="Y19" i="66"/>
  <c r="Z19" i="66"/>
  <c r="AA19" i="66"/>
  <c r="AB19" i="66"/>
  <c r="AC19" i="66"/>
  <c r="AD19" i="66"/>
  <c r="AE19" i="66"/>
  <c r="S20" i="66"/>
  <c r="T20" i="66"/>
  <c r="U20" i="66"/>
  <c r="V20" i="66"/>
  <c r="W20" i="66"/>
  <c r="X20" i="66"/>
  <c r="Y20" i="66"/>
  <c r="Z20" i="66"/>
  <c r="AA20" i="66"/>
  <c r="AB20" i="66"/>
  <c r="AC20" i="66"/>
  <c r="AD20" i="66"/>
  <c r="AE20" i="66"/>
  <c r="S21" i="66"/>
  <c r="T21" i="66"/>
  <c r="U21" i="66"/>
  <c r="V21" i="66"/>
  <c r="W21" i="66"/>
  <c r="X21" i="66"/>
  <c r="Y21" i="66"/>
  <c r="Z21" i="66"/>
  <c r="AA21" i="66"/>
  <c r="AB21" i="66"/>
  <c r="AC21" i="66"/>
  <c r="AD21" i="66"/>
  <c r="AE21" i="66"/>
  <c r="S22" i="66"/>
  <c r="T22" i="66"/>
  <c r="U22" i="66"/>
  <c r="V22" i="66"/>
  <c r="W22" i="66"/>
  <c r="X22" i="66"/>
  <c r="Y22" i="66"/>
  <c r="Z22" i="66"/>
  <c r="AA22" i="66"/>
  <c r="AB22" i="66"/>
  <c r="AC22" i="66"/>
  <c r="AD22" i="66"/>
  <c r="AE22" i="66"/>
  <c r="S23" i="66"/>
  <c r="T23" i="66"/>
  <c r="U23" i="66"/>
  <c r="V23" i="66"/>
  <c r="W23" i="66"/>
  <c r="X23" i="66"/>
  <c r="Y23" i="66"/>
  <c r="Z23" i="66"/>
  <c r="AA23" i="66"/>
  <c r="AB23" i="66"/>
  <c r="AC23" i="66"/>
  <c r="AD23" i="66"/>
  <c r="AE23" i="66"/>
  <c r="S24" i="66"/>
  <c r="T24" i="66"/>
  <c r="U24" i="66"/>
  <c r="V24" i="66"/>
  <c r="W24" i="66"/>
  <c r="X24" i="66"/>
  <c r="Y24" i="66"/>
  <c r="Z24" i="66"/>
  <c r="AA24" i="66"/>
  <c r="AB24" i="66"/>
  <c r="AC24" i="66"/>
  <c r="AD24" i="66"/>
  <c r="AE24" i="66"/>
  <c r="S25" i="66"/>
  <c r="T25" i="66"/>
  <c r="U25" i="66"/>
  <c r="V25" i="66"/>
  <c r="W25" i="66"/>
  <c r="X25" i="66"/>
  <c r="Y25" i="66"/>
  <c r="Z25" i="66"/>
  <c r="AA25" i="66"/>
  <c r="AB25" i="66"/>
  <c r="AC25" i="66"/>
  <c r="AD25" i="66"/>
  <c r="AE25" i="66"/>
  <c r="S26" i="66"/>
  <c r="T26" i="66"/>
  <c r="U26" i="66"/>
  <c r="V26" i="66"/>
  <c r="W26" i="66"/>
  <c r="X26" i="66"/>
  <c r="Y26" i="66"/>
  <c r="Z26" i="66"/>
  <c r="AA26" i="66"/>
  <c r="AB26" i="66"/>
  <c r="AC26" i="66"/>
  <c r="AD26" i="66"/>
  <c r="AE26" i="66"/>
  <c r="S27" i="66"/>
  <c r="T27" i="66"/>
  <c r="U27" i="66"/>
  <c r="V27" i="66"/>
  <c r="W27" i="66"/>
  <c r="X27" i="66"/>
  <c r="Y27" i="66"/>
  <c r="Z27" i="66"/>
  <c r="AA27" i="66"/>
  <c r="AB27" i="66"/>
  <c r="AC27" i="66"/>
  <c r="AD27" i="66"/>
  <c r="AE27" i="66"/>
  <c r="S28" i="66"/>
  <c r="T28" i="66"/>
  <c r="U28" i="66"/>
  <c r="V28" i="66"/>
  <c r="W28" i="66"/>
  <c r="X28" i="66"/>
  <c r="Y28" i="66"/>
  <c r="Z28" i="66"/>
  <c r="AA28" i="66"/>
  <c r="AB28" i="66"/>
  <c r="AC28" i="66"/>
  <c r="AD28" i="66"/>
  <c r="AE28" i="66"/>
  <c r="S29" i="66"/>
  <c r="T29" i="66"/>
  <c r="U29" i="66"/>
  <c r="V29" i="66"/>
  <c r="W29" i="66"/>
  <c r="X29" i="66"/>
  <c r="Y29" i="66"/>
  <c r="Z29" i="66"/>
  <c r="AA29" i="66"/>
  <c r="AB29" i="66"/>
  <c r="AC29" i="66"/>
  <c r="AD29" i="66"/>
  <c r="AE29" i="66"/>
  <c r="S30" i="66"/>
  <c r="T30" i="66"/>
  <c r="U30" i="66"/>
  <c r="V30" i="66"/>
  <c r="W30" i="66"/>
  <c r="X30" i="66"/>
  <c r="Y30" i="66"/>
  <c r="Z30" i="66"/>
  <c r="AA30" i="66"/>
  <c r="AB30" i="66"/>
  <c r="AC30" i="66"/>
  <c r="AD30" i="66"/>
  <c r="AE30" i="66"/>
  <c r="S31" i="66"/>
  <c r="T31" i="66"/>
  <c r="U31" i="66"/>
  <c r="V31" i="66"/>
  <c r="W31" i="66"/>
  <c r="X31" i="66"/>
  <c r="Y31" i="66"/>
  <c r="Z31" i="66"/>
  <c r="AA31" i="66"/>
  <c r="AB31" i="66"/>
  <c r="AC31" i="66"/>
  <c r="AD31" i="66"/>
  <c r="AE31" i="66"/>
  <c r="S32" i="66"/>
  <c r="T32" i="66"/>
  <c r="U32" i="66"/>
  <c r="V32" i="66"/>
  <c r="W32" i="66"/>
  <c r="X32" i="66"/>
  <c r="Y32" i="66"/>
  <c r="Z32" i="66"/>
  <c r="AA32" i="66"/>
  <c r="AB32" i="66"/>
  <c r="AC32" i="66"/>
  <c r="AD32" i="66"/>
  <c r="AE32" i="66"/>
  <c r="S33" i="66"/>
  <c r="T33" i="66"/>
  <c r="U33" i="66"/>
  <c r="V33" i="66"/>
  <c r="W33" i="66"/>
  <c r="X33" i="66"/>
  <c r="Y33" i="66"/>
  <c r="Z33" i="66"/>
  <c r="AA33" i="66"/>
  <c r="AB33" i="66"/>
  <c r="AC33" i="66"/>
  <c r="AD33" i="66"/>
  <c r="AE33" i="66"/>
  <c r="S34" i="66"/>
  <c r="T34" i="66"/>
  <c r="U34" i="66"/>
  <c r="V34" i="66"/>
  <c r="W34" i="66"/>
  <c r="X34" i="66"/>
  <c r="Y34" i="66"/>
  <c r="Z34" i="66"/>
  <c r="AA34" i="66"/>
  <c r="AB34" i="66"/>
  <c r="AC34" i="66"/>
  <c r="AD34" i="66"/>
  <c r="AE34" i="66"/>
  <c r="S35" i="66"/>
  <c r="T35" i="66"/>
  <c r="U35" i="66"/>
  <c r="V35" i="66"/>
  <c r="W35" i="66"/>
  <c r="X35" i="66"/>
  <c r="Y35" i="66"/>
  <c r="Z35" i="66"/>
  <c r="AA35" i="66"/>
  <c r="AB35" i="66"/>
  <c r="AC35" i="66"/>
  <c r="AD35" i="66"/>
  <c r="AE35" i="66"/>
  <c r="S36" i="66"/>
  <c r="T36" i="66"/>
  <c r="U36" i="66"/>
  <c r="V36" i="66"/>
  <c r="W36" i="66"/>
  <c r="X36" i="66"/>
  <c r="Y36" i="66"/>
  <c r="Z36" i="66"/>
  <c r="AA36" i="66"/>
  <c r="AB36" i="66"/>
  <c r="AC36" i="66"/>
  <c r="AD36" i="66"/>
  <c r="AE36" i="66"/>
  <c r="S37" i="66"/>
  <c r="T37" i="66"/>
  <c r="U37" i="66"/>
  <c r="V37" i="66"/>
  <c r="W37" i="66"/>
  <c r="X37" i="66"/>
  <c r="Y37" i="66"/>
  <c r="Z37" i="66"/>
  <c r="AA37" i="66"/>
  <c r="AB37" i="66"/>
  <c r="AC37" i="66"/>
  <c r="AD37" i="66"/>
  <c r="AE37" i="66"/>
  <c r="S38" i="66"/>
  <c r="T38" i="66"/>
  <c r="U38" i="66"/>
  <c r="V38" i="66"/>
  <c r="W38" i="66"/>
  <c r="X38" i="66"/>
  <c r="Y38" i="66"/>
  <c r="Z38" i="66"/>
  <c r="AA38" i="66"/>
  <c r="AB38" i="66"/>
  <c r="AC38" i="66"/>
  <c r="AD38" i="66"/>
  <c r="AE38" i="66"/>
  <c r="S39" i="66"/>
  <c r="T39" i="66"/>
  <c r="U39" i="66"/>
  <c r="V39" i="66"/>
  <c r="W39" i="66"/>
  <c r="X39" i="66"/>
  <c r="Y39" i="66"/>
  <c r="Z39" i="66"/>
  <c r="AA39" i="66"/>
  <c r="AB39" i="66"/>
  <c r="AC39" i="66"/>
  <c r="AD39" i="66"/>
  <c r="AE39" i="66"/>
  <c r="S40" i="66"/>
  <c r="T40" i="66"/>
  <c r="U40" i="66"/>
  <c r="V40" i="66"/>
  <c r="W40" i="66"/>
  <c r="X40" i="66"/>
  <c r="Y40" i="66"/>
  <c r="Z40" i="66"/>
  <c r="AA40" i="66"/>
  <c r="AB40" i="66"/>
  <c r="AC40" i="66"/>
  <c r="AD40" i="66"/>
  <c r="AE40" i="66"/>
  <c r="S41" i="66"/>
  <c r="T41" i="66"/>
  <c r="U41" i="66"/>
  <c r="V41" i="66"/>
  <c r="W41" i="66"/>
  <c r="X41" i="66"/>
  <c r="Y41" i="66"/>
  <c r="Z41" i="66"/>
  <c r="AA41" i="66"/>
  <c r="AB41" i="66"/>
  <c r="AC41" i="66"/>
  <c r="AD41" i="66"/>
  <c r="AE41" i="66"/>
  <c r="S42" i="66"/>
  <c r="T42" i="66"/>
  <c r="U42" i="66"/>
  <c r="V42" i="66"/>
  <c r="W42" i="66"/>
  <c r="X42" i="66"/>
  <c r="Y42" i="66"/>
  <c r="Z42" i="66"/>
  <c r="AA42" i="66"/>
  <c r="AB42" i="66"/>
  <c r="AC42" i="66"/>
  <c r="AD42" i="66"/>
  <c r="AE42" i="66"/>
  <c r="S43" i="66"/>
  <c r="T43" i="66"/>
  <c r="U43" i="66"/>
  <c r="V43" i="66"/>
  <c r="W43" i="66"/>
  <c r="X43" i="66"/>
  <c r="Y43" i="66"/>
  <c r="Z43" i="66"/>
  <c r="AA43" i="66"/>
  <c r="AB43" i="66"/>
  <c r="AC43" i="66"/>
  <c r="AD43" i="66"/>
  <c r="AE43" i="66"/>
  <c r="S44" i="66"/>
  <c r="T44" i="66"/>
  <c r="U44" i="66"/>
  <c r="V44" i="66"/>
  <c r="W44" i="66"/>
  <c r="X44" i="66"/>
  <c r="Y44" i="66"/>
  <c r="Z44" i="66"/>
  <c r="AA44" i="66"/>
  <c r="AB44" i="66"/>
  <c r="AC44" i="66"/>
  <c r="AD44" i="66"/>
  <c r="AE44" i="66"/>
  <c r="S45" i="66"/>
  <c r="T45" i="66"/>
  <c r="U45" i="66"/>
  <c r="V45" i="66"/>
  <c r="W45" i="66"/>
  <c r="X45" i="66"/>
  <c r="Y45" i="66"/>
  <c r="Z45" i="66"/>
  <c r="AA45" i="66"/>
  <c r="AB45" i="66"/>
  <c r="AC45" i="66"/>
  <c r="AD45" i="66"/>
  <c r="AE45" i="66"/>
  <c r="F46" i="66"/>
  <c r="D67" i="39"/>
  <c r="G46" i="66"/>
  <c r="E67" i="39"/>
  <c r="H46" i="66"/>
  <c r="F67" i="39"/>
  <c r="I46" i="66"/>
  <c r="G67" i="39"/>
  <c r="J46" i="66"/>
  <c r="H67" i="39"/>
  <c r="K46" i="66"/>
  <c r="I67" i="39"/>
  <c r="L46" i="66"/>
  <c r="J67" i="39"/>
  <c r="M46" i="66"/>
  <c r="K67" i="39"/>
  <c r="N46" i="66"/>
  <c r="L67" i="39"/>
  <c r="O46" i="66"/>
  <c r="M67" i="39"/>
  <c r="P46" i="66"/>
  <c r="N67" i="39"/>
  <c r="Q46" i="66"/>
  <c r="O67" i="39"/>
  <c r="R46" i="66"/>
  <c r="P67" i="39"/>
  <c r="F47" i="66"/>
  <c r="G47" i="66"/>
  <c r="H47" i="66"/>
  <c r="I47" i="66"/>
  <c r="J47" i="66"/>
  <c r="K47" i="66"/>
  <c r="L47" i="66"/>
  <c r="M47" i="66"/>
  <c r="N47" i="66"/>
  <c r="O47" i="66"/>
  <c r="P47" i="66"/>
  <c r="Q47" i="66"/>
  <c r="R47" i="66"/>
  <c r="F48" i="66"/>
  <c r="G48" i="66"/>
  <c r="H48" i="66"/>
  <c r="I48" i="66"/>
  <c r="J48" i="66"/>
  <c r="K48" i="66"/>
  <c r="L48" i="66"/>
  <c r="M48" i="66"/>
  <c r="N48" i="66"/>
  <c r="O48" i="66"/>
  <c r="P48" i="66"/>
  <c r="Q48" i="66"/>
  <c r="R48" i="66"/>
  <c r="F49" i="66"/>
  <c r="G49" i="66"/>
  <c r="H49" i="66"/>
  <c r="I49" i="66"/>
  <c r="J49" i="66"/>
  <c r="K49" i="66"/>
  <c r="L49" i="66"/>
  <c r="M49" i="66"/>
  <c r="N49" i="66"/>
  <c r="O49" i="66"/>
  <c r="P49" i="66"/>
  <c r="Q49" i="66"/>
  <c r="R49" i="66"/>
  <c r="CB2" i="49"/>
  <c r="CC2" i="49"/>
  <c r="CD2" i="49"/>
  <c r="CE2" i="49"/>
  <c r="CF2" i="49"/>
  <c r="CG2" i="49"/>
  <c r="CH2" i="49"/>
  <c r="CI2" i="49"/>
  <c r="CJ2" i="49"/>
  <c r="CK2" i="49"/>
  <c r="CL2" i="49"/>
  <c r="CM2" i="49"/>
  <c r="CN2" i="49"/>
  <c r="CB3" i="49"/>
  <c r="CC3" i="49"/>
  <c r="CD3" i="49"/>
  <c r="CE3" i="49"/>
  <c r="CF3" i="49"/>
  <c r="CG3" i="49"/>
  <c r="CH3" i="49"/>
  <c r="CI3" i="49"/>
  <c r="CJ3" i="49"/>
  <c r="CK3" i="49"/>
  <c r="CL3" i="49"/>
  <c r="CM3" i="49"/>
  <c r="CN3" i="49"/>
  <c r="CB4" i="49"/>
  <c r="CC4" i="49"/>
  <c r="CD4" i="49"/>
  <c r="CE4" i="49"/>
  <c r="CF4" i="49"/>
  <c r="CG4" i="49"/>
  <c r="CH4" i="49"/>
  <c r="CI4" i="49"/>
  <c r="CJ4" i="49"/>
  <c r="CK4" i="49"/>
  <c r="CL4" i="49"/>
  <c r="CM4" i="49"/>
  <c r="CN4" i="49"/>
  <c r="CB5" i="49"/>
  <c r="CC5" i="49"/>
  <c r="CD5" i="49"/>
  <c r="CE5" i="49"/>
  <c r="CF5" i="49"/>
  <c r="CG5" i="49"/>
  <c r="CH5" i="49"/>
  <c r="Y33" i="49"/>
  <c r="CI5" i="49"/>
  <c r="CJ5" i="49"/>
  <c r="CK5" i="49"/>
  <c r="CL5" i="49"/>
  <c r="CM5" i="49"/>
  <c r="CN5" i="49"/>
  <c r="AE33" i="49"/>
  <c r="CB6" i="49"/>
  <c r="CC6" i="49"/>
  <c r="CD6" i="49"/>
  <c r="CE6" i="49"/>
  <c r="CF6" i="49"/>
  <c r="CG6" i="49"/>
  <c r="CH6" i="49"/>
  <c r="CI6" i="49"/>
  <c r="CJ6" i="49"/>
  <c r="CK6" i="49"/>
  <c r="CL6" i="49"/>
  <c r="CM6" i="49"/>
  <c r="CN6" i="49"/>
  <c r="CB7" i="49"/>
  <c r="CC7" i="49"/>
  <c r="CD7" i="49"/>
  <c r="CE7" i="49"/>
  <c r="CF7" i="49"/>
  <c r="CG7" i="49"/>
  <c r="CH7" i="49"/>
  <c r="CI7" i="49"/>
  <c r="CJ7" i="49"/>
  <c r="CK7" i="49"/>
  <c r="CL7" i="49"/>
  <c r="CM7" i="49"/>
  <c r="CN7" i="49"/>
  <c r="S12" i="49"/>
  <c r="T12" i="49"/>
  <c r="U12" i="49"/>
  <c r="V12" i="49"/>
  <c r="W12" i="49"/>
  <c r="X12" i="49"/>
  <c r="Y12" i="49"/>
  <c r="Z12" i="49"/>
  <c r="AA12" i="49"/>
  <c r="AB12" i="49"/>
  <c r="AC12" i="49"/>
  <c r="AD12" i="49"/>
  <c r="AE12" i="49"/>
  <c r="S13" i="49"/>
  <c r="T13" i="49"/>
  <c r="U13" i="49"/>
  <c r="V13" i="49"/>
  <c r="W13" i="49"/>
  <c r="X13" i="49"/>
  <c r="Y13" i="49"/>
  <c r="Z13" i="49"/>
  <c r="AA13" i="49"/>
  <c r="AB13" i="49"/>
  <c r="AC13" i="49"/>
  <c r="AD13" i="49"/>
  <c r="AE13" i="49"/>
  <c r="S14" i="49"/>
  <c r="T14" i="49"/>
  <c r="U14" i="49"/>
  <c r="V14" i="49"/>
  <c r="W14" i="49"/>
  <c r="X14" i="49"/>
  <c r="Y14" i="49"/>
  <c r="Z14" i="49"/>
  <c r="AA14" i="49"/>
  <c r="AB14" i="49"/>
  <c r="AC14" i="49"/>
  <c r="AD14" i="49"/>
  <c r="AE14" i="49"/>
  <c r="S15" i="49"/>
  <c r="T15" i="49"/>
  <c r="U15" i="49"/>
  <c r="V15" i="49"/>
  <c r="W15" i="49"/>
  <c r="X15" i="49"/>
  <c r="Y15" i="49"/>
  <c r="Z15" i="49"/>
  <c r="AA15" i="49"/>
  <c r="AB15" i="49"/>
  <c r="AC15" i="49"/>
  <c r="AD15" i="49"/>
  <c r="AE15" i="49"/>
  <c r="S16" i="49"/>
  <c r="T16" i="49"/>
  <c r="U16" i="49"/>
  <c r="V16" i="49"/>
  <c r="W16" i="49"/>
  <c r="X16" i="49"/>
  <c r="Y16" i="49"/>
  <c r="Z16" i="49"/>
  <c r="AA16" i="49"/>
  <c r="AB16" i="49"/>
  <c r="AC16" i="49"/>
  <c r="AD16" i="49"/>
  <c r="AE16" i="49"/>
  <c r="S17" i="49"/>
  <c r="T17" i="49"/>
  <c r="U17" i="49"/>
  <c r="V17" i="49"/>
  <c r="W17" i="49"/>
  <c r="X17" i="49"/>
  <c r="Y17" i="49"/>
  <c r="Z17" i="49"/>
  <c r="AA17" i="49"/>
  <c r="AB17" i="49"/>
  <c r="AC17" i="49"/>
  <c r="AD17" i="49"/>
  <c r="AE17" i="49"/>
  <c r="S18" i="49"/>
  <c r="T18" i="49"/>
  <c r="U18" i="49"/>
  <c r="V18" i="49"/>
  <c r="W18" i="49"/>
  <c r="X18" i="49"/>
  <c r="Y18" i="49"/>
  <c r="Z18" i="49"/>
  <c r="AA18" i="49"/>
  <c r="AB18" i="49"/>
  <c r="AC18" i="49"/>
  <c r="AD18" i="49"/>
  <c r="AE18" i="49"/>
  <c r="S19" i="49"/>
  <c r="T19" i="49"/>
  <c r="U19" i="49"/>
  <c r="V19" i="49"/>
  <c r="W19" i="49"/>
  <c r="X19" i="49"/>
  <c r="Y19" i="49"/>
  <c r="Z19" i="49"/>
  <c r="AA19" i="49"/>
  <c r="AB19" i="49"/>
  <c r="AC19" i="49"/>
  <c r="AD19" i="49"/>
  <c r="AE19" i="49"/>
  <c r="S20" i="49"/>
  <c r="T20" i="49"/>
  <c r="U20" i="49"/>
  <c r="V20" i="49"/>
  <c r="W20" i="49"/>
  <c r="X20" i="49"/>
  <c r="Y20" i="49"/>
  <c r="Z20" i="49"/>
  <c r="AA20" i="49"/>
  <c r="AB20" i="49"/>
  <c r="AC20" i="49"/>
  <c r="AD20" i="49"/>
  <c r="AE20" i="49"/>
  <c r="S21" i="49"/>
  <c r="T21" i="49"/>
  <c r="U21" i="49"/>
  <c r="V21" i="49"/>
  <c r="W21" i="49"/>
  <c r="X21" i="49"/>
  <c r="Y21" i="49"/>
  <c r="Z21" i="49"/>
  <c r="AA21" i="49"/>
  <c r="AB21" i="49"/>
  <c r="AC21" i="49"/>
  <c r="AD21" i="49"/>
  <c r="AE21" i="49"/>
  <c r="S22" i="49"/>
  <c r="T22" i="49"/>
  <c r="U22" i="49"/>
  <c r="V22" i="49"/>
  <c r="W22" i="49"/>
  <c r="X22" i="49"/>
  <c r="Y22" i="49"/>
  <c r="Z22" i="49"/>
  <c r="AA22" i="49"/>
  <c r="AB22" i="49"/>
  <c r="AC22" i="49"/>
  <c r="AD22" i="49"/>
  <c r="AE22" i="49"/>
  <c r="S23" i="49"/>
  <c r="T23" i="49"/>
  <c r="U23" i="49"/>
  <c r="V23" i="49"/>
  <c r="W23" i="49"/>
  <c r="X23" i="49"/>
  <c r="Y23" i="49"/>
  <c r="Z23" i="49"/>
  <c r="AA23" i="49"/>
  <c r="AB23" i="49"/>
  <c r="AC23" i="49"/>
  <c r="AD23" i="49"/>
  <c r="AE23" i="49"/>
  <c r="S24" i="49"/>
  <c r="T24" i="49"/>
  <c r="U24" i="49"/>
  <c r="V24" i="49"/>
  <c r="W24" i="49"/>
  <c r="X24" i="49"/>
  <c r="Y24" i="49"/>
  <c r="Z24" i="49"/>
  <c r="AA24" i="49"/>
  <c r="AB24" i="49"/>
  <c r="AC24" i="49"/>
  <c r="AD24" i="49"/>
  <c r="AE24" i="49"/>
  <c r="S25" i="49"/>
  <c r="T25" i="49"/>
  <c r="U25" i="49"/>
  <c r="V25" i="49"/>
  <c r="W25" i="49"/>
  <c r="X25" i="49"/>
  <c r="Y25" i="49"/>
  <c r="Z25" i="49"/>
  <c r="AA25" i="49"/>
  <c r="AB25" i="49"/>
  <c r="AC25" i="49"/>
  <c r="AD25" i="49"/>
  <c r="AE25" i="49"/>
  <c r="S26" i="49"/>
  <c r="T26" i="49"/>
  <c r="U26" i="49"/>
  <c r="V26" i="49"/>
  <c r="W26" i="49"/>
  <c r="X26" i="49"/>
  <c r="Y26" i="49"/>
  <c r="Z26" i="49"/>
  <c r="AA26" i="49"/>
  <c r="AB26" i="49"/>
  <c r="AC26" i="49"/>
  <c r="AD26" i="49"/>
  <c r="AE26" i="49"/>
  <c r="S27" i="49"/>
  <c r="T27" i="49"/>
  <c r="U27" i="49"/>
  <c r="V27" i="49"/>
  <c r="W27" i="49"/>
  <c r="X27" i="49"/>
  <c r="Y27" i="49"/>
  <c r="Z27" i="49"/>
  <c r="AA27" i="49"/>
  <c r="AB27" i="49"/>
  <c r="AC27" i="49"/>
  <c r="AD27" i="49"/>
  <c r="AE27" i="49"/>
  <c r="S28" i="49"/>
  <c r="T28" i="49"/>
  <c r="U28" i="49"/>
  <c r="V28" i="49"/>
  <c r="W28" i="49"/>
  <c r="X28" i="49"/>
  <c r="Y28" i="49"/>
  <c r="Z28" i="49"/>
  <c r="AA28" i="49"/>
  <c r="AB28" i="49"/>
  <c r="AC28" i="49"/>
  <c r="AD28" i="49"/>
  <c r="AE28" i="49"/>
  <c r="S29" i="49"/>
  <c r="T29" i="49"/>
  <c r="U29" i="49"/>
  <c r="V29" i="49"/>
  <c r="W29" i="49"/>
  <c r="X29" i="49"/>
  <c r="Y29" i="49"/>
  <c r="Z29" i="49"/>
  <c r="AA29" i="49"/>
  <c r="AB29" i="49"/>
  <c r="AC29" i="49"/>
  <c r="AD29" i="49"/>
  <c r="AE29" i="49"/>
  <c r="S30" i="49"/>
  <c r="T30" i="49"/>
  <c r="U30" i="49"/>
  <c r="V30" i="49"/>
  <c r="W30" i="49"/>
  <c r="X30" i="49"/>
  <c r="Y30" i="49"/>
  <c r="Z30" i="49"/>
  <c r="AA30" i="49"/>
  <c r="AB30" i="49"/>
  <c r="AC30" i="49"/>
  <c r="AD30" i="49"/>
  <c r="AE30" i="49"/>
  <c r="S31" i="49"/>
  <c r="T31" i="49"/>
  <c r="U31" i="49"/>
  <c r="V31" i="49"/>
  <c r="W31" i="49"/>
  <c r="X31" i="49"/>
  <c r="Y31" i="49"/>
  <c r="Z31" i="49"/>
  <c r="AA31" i="49"/>
  <c r="AB31" i="49"/>
  <c r="AC31" i="49"/>
  <c r="AD31" i="49"/>
  <c r="AE31" i="49"/>
  <c r="S32" i="49"/>
  <c r="T32" i="49"/>
  <c r="U32" i="49"/>
  <c r="V32" i="49"/>
  <c r="W32" i="49"/>
  <c r="X32" i="49"/>
  <c r="Y32" i="49"/>
  <c r="Z32" i="49"/>
  <c r="AA32" i="49"/>
  <c r="AB32" i="49"/>
  <c r="AC32" i="49"/>
  <c r="AD32" i="49"/>
  <c r="AE32" i="49"/>
  <c r="S33" i="49"/>
  <c r="T33" i="49"/>
  <c r="U33" i="49"/>
  <c r="V33" i="49"/>
  <c r="W33" i="49"/>
  <c r="X33" i="49"/>
  <c r="Z33" i="49"/>
  <c r="AA33" i="49"/>
  <c r="AB33" i="49"/>
  <c r="AC33" i="49"/>
  <c r="AD33" i="49"/>
  <c r="S34" i="49"/>
  <c r="T34" i="49"/>
  <c r="U34" i="49"/>
  <c r="V34" i="49"/>
  <c r="W34" i="49"/>
  <c r="X34" i="49"/>
  <c r="Y34" i="49"/>
  <c r="Z34" i="49"/>
  <c r="AA34" i="49"/>
  <c r="AB34" i="49"/>
  <c r="AC34" i="49"/>
  <c r="AD34" i="49"/>
  <c r="AE34" i="49"/>
  <c r="S35" i="49"/>
  <c r="T35" i="49"/>
  <c r="U35" i="49"/>
  <c r="V35" i="49"/>
  <c r="W35" i="49"/>
  <c r="X35" i="49"/>
  <c r="Y35" i="49"/>
  <c r="Z35" i="49"/>
  <c r="AA35" i="49"/>
  <c r="AB35" i="49"/>
  <c r="AC35" i="49"/>
  <c r="AD35" i="49"/>
  <c r="AE35" i="49"/>
  <c r="S36" i="49"/>
  <c r="T36" i="49"/>
  <c r="U36" i="49"/>
  <c r="V36" i="49"/>
  <c r="W36" i="49"/>
  <c r="X36" i="49"/>
  <c r="Y36" i="49"/>
  <c r="Z36" i="49"/>
  <c r="AA36" i="49"/>
  <c r="AB36" i="49"/>
  <c r="AC36" i="49"/>
  <c r="AD36" i="49"/>
  <c r="AE36" i="49"/>
  <c r="S37" i="49"/>
  <c r="T37" i="49"/>
  <c r="U37" i="49"/>
  <c r="V37" i="49"/>
  <c r="W37" i="49"/>
  <c r="X37" i="49"/>
  <c r="Y37" i="49"/>
  <c r="Z37" i="49"/>
  <c r="AA37" i="49"/>
  <c r="AB37" i="49"/>
  <c r="AC37" i="49"/>
  <c r="AD37" i="49"/>
  <c r="AE37" i="49"/>
  <c r="S38" i="49"/>
  <c r="T38" i="49"/>
  <c r="U38" i="49"/>
  <c r="V38" i="49"/>
  <c r="W38" i="49"/>
  <c r="X38" i="49"/>
  <c r="Y38" i="49"/>
  <c r="Z38" i="49"/>
  <c r="AA38" i="49"/>
  <c r="AB38" i="49"/>
  <c r="AC38" i="49"/>
  <c r="AD38" i="49"/>
  <c r="AE38" i="49"/>
  <c r="S39" i="49"/>
  <c r="T39" i="49"/>
  <c r="U39" i="49"/>
  <c r="V39" i="49"/>
  <c r="W39" i="49"/>
  <c r="X39" i="49"/>
  <c r="Y39" i="49"/>
  <c r="Z39" i="49"/>
  <c r="AA39" i="49"/>
  <c r="AB39" i="49"/>
  <c r="AC39" i="49"/>
  <c r="AD39" i="49"/>
  <c r="AE39" i="49"/>
  <c r="S40" i="49"/>
  <c r="T40" i="49"/>
  <c r="U40" i="49"/>
  <c r="V40" i="49"/>
  <c r="W40" i="49"/>
  <c r="X40" i="49"/>
  <c r="Y40" i="49"/>
  <c r="Z40" i="49"/>
  <c r="AA40" i="49"/>
  <c r="AB40" i="49"/>
  <c r="AC40" i="49"/>
  <c r="AD40" i="49"/>
  <c r="AE40" i="49"/>
  <c r="S41" i="49"/>
  <c r="T41" i="49"/>
  <c r="U41" i="49"/>
  <c r="V41" i="49"/>
  <c r="W41" i="49"/>
  <c r="X41" i="49"/>
  <c r="Y41" i="49"/>
  <c r="Z41" i="49"/>
  <c r="AA41" i="49"/>
  <c r="AB41" i="49"/>
  <c r="AC41" i="49"/>
  <c r="AD41" i="49"/>
  <c r="AE41" i="49"/>
  <c r="S42" i="49"/>
  <c r="T42" i="49"/>
  <c r="U42" i="49"/>
  <c r="V42" i="49"/>
  <c r="W42" i="49"/>
  <c r="X42" i="49"/>
  <c r="Y42" i="49"/>
  <c r="Z42" i="49"/>
  <c r="AA42" i="49"/>
  <c r="AB42" i="49"/>
  <c r="AC42" i="49"/>
  <c r="AD42" i="49"/>
  <c r="AE42" i="49"/>
  <c r="S43" i="49"/>
  <c r="T43" i="49"/>
  <c r="U43" i="49"/>
  <c r="V43" i="49"/>
  <c r="W43" i="49"/>
  <c r="X43" i="49"/>
  <c r="Y43" i="49"/>
  <c r="Z43" i="49"/>
  <c r="AA43" i="49"/>
  <c r="AB43" i="49"/>
  <c r="AC43" i="49"/>
  <c r="AD43" i="49"/>
  <c r="AE43" i="49"/>
  <c r="S44" i="49"/>
  <c r="T44" i="49"/>
  <c r="U44" i="49"/>
  <c r="V44" i="49"/>
  <c r="W44" i="49"/>
  <c r="X44" i="49"/>
  <c r="Y44" i="49"/>
  <c r="Z44" i="49"/>
  <c r="AA44" i="49"/>
  <c r="AB44" i="49"/>
  <c r="AC44" i="49"/>
  <c r="AD44" i="49"/>
  <c r="AE44" i="49"/>
  <c r="S45" i="49"/>
  <c r="T45" i="49"/>
  <c r="U45" i="49"/>
  <c r="V45" i="49"/>
  <c r="W45" i="49"/>
  <c r="X45" i="49"/>
  <c r="Y45" i="49"/>
  <c r="Z45" i="49"/>
  <c r="AA45" i="49"/>
  <c r="AB45" i="49"/>
  <c r="AC45" i="49"/>
  <c r="AD45" i="49"/>
  <c r="AE45" i="49"/>
  <c r="S46" i="49"/>
  <c r="T46" i="49"/>
  <c r="U46" i="49"/>
  <c r="V46" i="49"/>
  <c r="W46" i="49"/>
  <c r="X46" i="49"/>
  <c r="Y46" i="49"/>
  <c r="Z46" i="49"/>
  <c r="AA46" i="49"/>
  <c r="AB46" i="49"/>
  <c r="AC46" i="49"/>
  <c r="AD46" i="49"/>
  <c r="AE46" i="49"/>
  <c r="S47" i="49"/>
  <c r="T47" i="49"/>
  <c r="U47" i="49"/>
  <c r="V47" i="49"/>
  <c r="W47" i="49"/>
  <c r="X47" i="49"/>
  <c r="Y47" i="49"/>
  <c r="Z47" i="49"/>
  <c r="AA47" i="49"/>
  <c r="AB47" i="49"/>
  <c r="AC47" i="49"/>
  <c r="AD47" i="49"/>
  <c r="AE47" i="49"/>
  <c r="S48" i="49"/>
  <c r="T48" i="49"/>
  <c r="U48" i="49"/>
  <c r="V48" i="49"/>
  <c r="W48" i="49"/>
  <c r="X48" i="49"/>
  <c r="Y48" i="49"/>
  <c r="Z48" i="49"/>
  <c r="AA48" i="49"/>
  <c r="AB48" i="49"/>
  <c r="AC48" i="49"/>
  <c r="AD48" i="49"/>
  <c r="AE48" i="49"/>
  <c r="S49" i="49"/>
  <c r="T49" i="49"/>
  <c r="U49" i="49"/>
  <c r="V49" i="49"/>
  <c r="W49" i="49"/>
  <c r="X49" i="49"/>
  <c r="Y49" i="49"/>
  <c r="Z49" i="49"/>
  <c r="AA49" i="49"/>
  <c r="AB49" i="49"/>
  <c r="AC49" i="49"/>
  <c r="AD49" i="49"/>
  <c r="AE49" i="49"/>
  <c r="S50" i="49"/>
  <c r="T50" i="49"/>
  <c r="U50" i="49"/>
  <c r="V50" i="49"/>
  <c r="W50" i="49"/>
  <c r="X50" i="49"/>
  <c r="Y50" i="49"/>
  <c r="Z50" i="49"/>
  <c r="AA50" i="49"/>
  <c r="AB50" i="49"/>
  <c r="AC50" i="49"/>
  <c r="AD50" i="49"/>
  <c r="AE50" i="49"/>
  <c r="S51" i="49"/>
  <c r="T51" i="49"/>
  <c r="U51" i="49"/>
  <c r="V51" i="49"/>
  <c r="W51" i="49"/>
  <c r="X51" i="49"/>
  <c r="Y51" i="49"/>
  <c r="Z51" i="49"/>
  <c r="AA51" i="49"/>
  <c r="AB51" i="49"/>
  <c r="AC51" i="49"/>
  <c r="AD51" i="49"/>
  <c r="AE51" i="49"/>
  <c r="S52" i="49"/>
  <c r="T52" i="49"/>
  <c r="U52" i="49"/>
  <c r="V52" i="49"/>
  <c r="W52" i="49"/>
  <c r="X52" i="49"/>
  <c r="Y52" i="49"/>
  <c r="Z52" i="49"/>
  <c r="AA52" i="49"/>
  <c r="AB52" i="49"/>
  <c r="AC52" i="49"/>
  <c r="AD52" i="49"/>
  <c r="AE52" i="49"/>
  <c r="S53" i="49"/>
  <c r="T53" i="49"/>
  <c r="U53" i="49"/>
  <c r="V53" i="49"/>
  <c r="W53" i="49"/>
  <c r="X53" i="49"/>
  <c r="Y53" i="49"/>
  <c r="Z53" i="49"/>
  <c r="AA53" i="49"/>
  <c r="AB53" i="49"/>
  <c r="AC53" i="49"/>
  <c r="AD53" i="49"/>
  <c r="AE53" i="49"/>
  <c r="S54" i="49"/>
  <c r="T54" i="49"/>
  <c r="U54" i="49"/>
  <c r="V54" i="49"/>
  <c r="W54" i="49"/>
  <c r="X54" i="49"/>
  <c r="Y54" i="49"/>
  <c r="Z54" i="49"/>
  <c r="AA54" i="49"/>
  <c r="AB54" i="49"/>
  <c r="AC54" i="49"/>
  <c r="AD54" i="49"/>
  <c r="AE54" i="49"/>
  <c r="S55" i="49"/>
  <c r="T55" i="49"/>
  <c r="U55" i="49"/>
  <c r="V55" i="49"/>
  <c r="W55" i="49"/>
  <c r="X55" i="49"/>
  <c r="Y55" i="49"/>
  <c r="Z55" i="49"/>
  <c r="AA55" i="49"/>
  <c r="AB55" i="49"/>
  <c r="AC55" i="49"/>
  <c r="AD55" i="49"/>
  <c r="AE55" i="49"/>
  <c r="S56" i="49"/>
  <c r="T56" i="49"/>
  <c r="U56" i="49"/>
  <c r="V56" i="49"/>
  <c r="W56" i="49"/>
  <c r="X56" i="49"/>
  <c r="Y56" i="49"/>
  <c r="Z56" i="49"/>
  <c r="AA56" i="49"/>
  <c r="AB56" i="49"/>
  <c r="AC56" i="49"/>
  <c r="AD56" i="49"/>
  <c r="AE56" i="49"/>
  <c r="S57" i="49"/>
  <c r="T57" i="49"/>
  <c r="U57" i="49"/>
  <c r="V57" i="49"/>
  <c r="W57" i="49"/>
  <c r="X57" i="49"/>
  <c r="Y57" i="49"/>
  <c r="Z57" i="49"/>
  <c r="AA57" i="49"/>
  <c r="AB57" i="49"/>
  <c r="AC57" i="49"/>
  <c r="AD57" i="49"/>
  <c r="AE57" i="49"/>
  <c r="S58" i="49"/>
  <c r="T58" i="49"/>
  <c r="U58" i="49"/>
  <c r="V58" i="49"/>
  <c r="W58" i="49"/>
  <c r="X58" i="49"/>
  <c r="Y58" i="49"/>
  <c r="Z58" i="49"/>
  <c r="AA58" i="49"/>
  <c r="AB58" i="49"/>
  <c r="AC58" i="49"/>
  <c r="AD58" i="49"/>
  <c r="AE58" i="49"/>
  <c r="S59" i="49"/>
  <c r="T59" i="49"/>
  <c r="U59" i="49"/>
  <c r="V59" i="49"/>
  <c r="W59" i="49"/>
  <c r="X59" i="49"/>
  <c r="Y59" i="49"/>
  <c r="Z59" i="49"/>
  <c r="AA59" i="49"/>
  <c r="AB59" i="49"/>
  <c r="AC59" i="49"/>
  <c r="AD59" i="49"/>
  <c r="AE59" i="49"/>
  <c r="S60" i="49"/>
  <c r="T60" i="49"/>
  <c r="U60" i="49"/>
  <c r="V60" i="49"/>
  <c r="W60" i="49"/>
  <c r="X60" i="49"/>
  <c r="Y60" i="49"/>
  <c r="Z60" i="49"/>
  <c r="AA60" i="49"/>
  <c r="AB60" i="49"/>
  <c r="AC60" i="49"/>
  <c r="AD60" i="49"/>
  <c r="AE60" i="49"/>
  <c r="S61" i="49"/>
  <c r="T61" i="49"/>
  <c r="U61" i="49"/>
  <c r="V61" i="49"/>
  <c r="W61" i="49"/>
  <c r="X61" i="49"/>
  <c r="Y61" i="49"/>
  <c r="Z61" i="49"/>
  <c r="AA61" i="49"/>
  <c r="AB61" i="49"/>
  <c r="AC61" i="49"/>
  <c r="AD61" i="49"/>
  <c r="AE61" i="49"/>
  <c r="S62" i="49"/>
  <c r="T62" i="49"/>
  <c r="U62" i="49"/>
  <c r="V62" i="49"/>
  <c r="W62" i="49"/>
  <c r="X62" i="49"/>
  <c r="Y62" i="49"/>
  <c r="Z62" i="49"/>
  <c r="AA62" i="49"/>
  <c r="AB62" i="49"/>
  <c r="AC62" i="49"/>
  <c r="AD62" i="49"/>
  <c r="AE62" i="49"/>
  <c r="S63" i="49"/>
  <c r="T63" i="49"/>
  <c r="U63" i="49"/>
  <c r="V63" i="49"/>
  <c r="W63" i="49"/>
  <c r="X63" i="49"/>
  <c r="Y63" i="49"/>
  <c r="Z63" i="49"/>
  <c r="AA63" i="49"/>
  <c r="AB63" i="49"/>
  <c r="AC63" i="49"/>
  <c r="AD63" i="49"/>
  <c r="AE63" i="49"/>
  <c r="S64" i="49"/>
  <c r="T64" i="49"/>
  <c r="U64" i="49"/>
  <c r="V64" i="49"/>
  <c r="W64" i="49"/>
  <c r="X64" i="49"/>
  <c r="Y64" i="49"/>
  <c r="Z64" i="49"/>
  <c r="AA64" i="49"/>
  <c r="AB64" i="49"/>
  <c r="AC64" i="49"/>
  <c r="AD64" i="49"/>
  <c r="AE64" i="49"/>
  <c r="S66" i="49"/>
  <c r="T66" i="49"/>
  <c r="U66" i="49"/>
  <c r="V66" i="49"/>
  <c r="W66" i="49"/>
  <c r="X66" i="49"/>
  <c r="Y66" i="49"/>
  <c r="Z66" i="49"/>
  <c r="AA66" i="49"/>
  <c r="AB66" i="49"/>
  <c r="AC66" i="49"/>
  <c r="AD66" i="49"/>
  <c r="AE66" i="49"/>
  <c r="F67" i="49"/>
  <c r="D66" i="39"/>
  <c r="G67" i="49"/>
  <c r="E66" i="39"/>
  <c r="H67" i="49"/>
  <c r="F66" i="39"/>
  <c r="I67" i="49"/>
  <c r="G66" i="39"/>
  <c r="J67" i="49"/>
  <c r="H66" i="39"/>
  <c r="K67" i="49"/>
  <c r="I66" i="39"/>
  <c r="L67" i="49"/>
  <c r="J66" i="39"/>
  <c r="M67" i="49"/>
  <c r="K66" i="39"/>
  <c r="N67" i="49"/>
  <c r="L66" i="39"/>
  <c r="O67" i="49"/>
  <c r="M66" i="39"/>
  <c r="P67" i="49"/>
  <c r="N66" i="39"/>
  <c r="Q67" i="49"/>
  <c r="O66" i="39"/>
  <c r="R67" i="49"/>
  <c r="P66" i="39"/>
  <c r="F68" i="49"/>
  <c r="G68" i="49"/>
  <c r="H68" i="49"/>
  <c r="I68" i="49"/>
  <c r="J68" i="49"/>
  <c r="K68" i="49"/>
  <c r="L68" i="49"/>
  <c r="M68" i="49"/>
  <c r="N68" i="49"/>
  <c r="O68" i="49"/>
  <c r="P68" i="49"/>
  <c r="Q68" i="49"/>
  <c r="R68" i="49"/>
  <c r="F69" i="49"/>
  <c r="G69" i="49"/>
  <c r="H69" i="49"/>
  <c r="I69" i="49"/>
  <c r="J69" i="49"/>
  <c r="K69" i="49"/>
  <c r="L69" i="49"/>
  <c r="M69" i="49"/>
  <c r="N69" i="49"/>
  <c r="O69" i="49"/>
  <c r="P69" i="49"/>
  <c r="Q69" i="49"/>
  <c r="R69" i="49"/>
  <c r="F70" i="49"/>
  <c r="G70" i="49"/>
  <c r="H70" i="49"/>
  <c r="I70" i="49"/>
  <c r="J70" i="49"/>
  <c r="K70" i="49"/>
  <c r="L70" i="49"/>
  <c r="M70" i="49"/>
  <c r="N70" i="49"/>
  <c r="O70" i="49"/>
  <c r="P70" i="49"/>
  <c r="Q70" i="49"/>
  <c r="R70" i="49"/>
  <c r="CC2" i="62"/>
  <c r="CD2" i="62"/>
  <c r="CE2" i="62"/>
  <c r="CF2" i="62"/>
  <c r="CG2" i="62"/>
  <c r="CH2" i="62"/>
  <c r="CI2" i="62"/>
  <c r="CJ2" i="62"/>
  <c r="CK2" i="62"/>
  <c r="CL2" i="62"/>
  <c r="CM2" i="62"/>
  <c r="CN2" i="62"/>
  <c r="CO2" i="62"/>
  <c r="CC3" i="62"/>
  <c r="CD3" i="62"/>
  <c r="CE3" i="62"/>
  <c r="CF3" i="62"/>
  <c r="CG3" i="62"/>
  <c r="CH3" i="62"/>
  <c r="CI3" i="62"/>
  <c r="CJ3" i="62"/>
  <c r="CK3" i="62"/>
  <c r="CL3" i="62"/>
  <c r="CM3" i="62"/>
  <c r="CN3" i="62"/>
  <c r="CO3" i="62"/>
  <c r="CC4" i="62"/>
  <c r="CD4" i="62"/>
  <c r="CE4" i="62"/>
  <c r="CF4" i="62"/>
  <c r="CG4" i="62"/>
  <c r="CH4" i="62"/>
  <c r="CI4" i="62"/>
  <c r="CJ4" i="62"/>
  <c r="CK4" i="62"/>
  <c r="CL4" i="62"/>
  <c r="CM4" i="62"/>
  <c r="CN4" i="62"/>
  <c r="CO4" i="62"/>
  <c r="CC5" i="62"/>
  <c r="CD5" i="62"/>
  <c r="CE5" i="62"/>
  <c r="CF5" i="62"/>
  <c r="CG5" i="62"/>
  <c r="CH5" i="62"/>
  <c r="CI5" i="62"/>
  <c r="CJ5" i="62"/>
  <c r="CK5" i="62"/>
  <c r="CL5" i="62"/>
  <c r="CM5" i="62"/>
  <c r="CN5" i="62"/>
  <c r="CO5" i="62"/>
  <c r="CC6" i="62"/>
  <c r="CD6" i="62"/>
  <c r="CE6" i="62"/>
  <c r="CF6" i="62"/>
  <c r="CG6" i="62"/>
  <c r="CH6" i="62"/>
  <c r="CI6" i="62"/>
  <c r="CJ6" i="62"/>
  <c r="CK6" i="62"/>
  <c r="CL6" i="62"/>
  <c r="CM6" i="62"/>
  <c r="CN6" i="62"/>
  <c r="CO6" i="62"/>
  <c r="CC7" i="62"/>
  <c r="CD7" i="62"/>
  <c r="CE7" i="62"/>
  <c r="CF7" i="62"/>
  <c r="CG7" i="62"/>
  <c r="CH7" i="62"/>
  <c r="CI7" i="62"/>
  <c r="CJ7" i="62"/>
  <c r="CK7" i="62"/>
  <c r="CL7" i="62"/>
  <c r="CM7" i="62"/>
  <c r="CN7" i="62"/>
  <c r="CO7" i="62"/>
  <c r="S12" i="62"/>
  <c r="T12" i="62"/>
  <c r="U12" i="62"/>
  <c r="V12" i="62"/>
  <c r="W12" i="62"/>
  <c r="X12" i="62"/>
  <c r="Y12" i="62"/>
  <c r="Z12" i="62"/>
  <c r="AA12" i="62"/>
  <c r="AB12" i="62"/>
  <c r="AC12" i="62"/>
  <c r="AD12" i="62"/>
  <c r="AE12" i="62"/>
  <c r="S13" i="62"/>
  <c r="T13" i="62"/>
  <c r="U13" i="62"/>
  <c r="V13" i="62"/>
  <c r="W13" i="62"/>
  <c r="X13" i="62"/>
  <c r="Y13" i="62"/>
  <c r="Z13" i="62"/>
  <c r="AA13" i="62"/>
  <c r="AB13" i="62"/>
  <c r="AC13" i="62"/>
  <c r="AD13" i="62"/>
  <c r="AE13" i="62"/>
  <c r="S14" i="62"/>
  <c r="T14" i="62"/>
  <c r="U14" i="62"/>
  <c r="V14" i="62"/>
  <c r="W14" i="62"/>
  <c r="X14" i="62"/>
  <c r="Y14" i="62"/>
  <c r="Z14" i="62"/>
  <c r="AA14" i="62"/>
  <c r="AB14" i="62"/>
  <c r="AC14" i="62"/>
  <c r="AD14" i="62"/>
  <c r="AE14" i="62"/>
  <c r="S15" i="62"/>
  <c r="T15" i="62"/>
  <c r="U15" i="62"/>
  <c r="V15" i="62"/>
  <c r="W15" i="62"/>
  <c r="X15" i="62"/>
  <c r="Y15" i="62"/>
  <c r="Z15" i="62"/>
  <c r="AA15" i="62"/>
  <c r="AB15" i="62"/>
  <c r="AC15" i="62"/>
  <c r="AD15" i="62"/>
  <c r="AE15" i="62"/>
  <c r="S16" i="62"/>
  <c r="T16" i="62"/>
  <c r="U16" i="62"/>
  <c r="V16" i="62"/>
  <c r="W16" i="62"/>
  <c r="X16" i="62"/>
  <c r="Y16" i="62"/>
  <c r="Z16" i="62"/>
  <c r="AA16" i="62"/>
  <c r="AB16" i="62"/>
  <c r="AC16" i="62"/>
  <c r="AD16" i="62"/>
  <c r="AE16" i="62"/>
  <c r="S17" i="62"/>
  <c r="T17" i="62"/>
  <c r="U17" i="62"/>
  <c r="V17" i="62"/>
  <c r="W17" i="62"/>
  <c r="X17" i="62"/>
  <c r="Y17" i="62"/>
  <c r="Z17" i="62"/>
  <c r="AA17" i="62"/>
  <c r="AB17" i="62"/>
  <c r="AC17" i="62"/>
  <c r="AD17" i="62"/>
  <c r="AE17" i="62"/>
  <c r="S18" i="62"/>
  <c r="T18" i="62"/>
  <c r="U18" i="62"/>
  <c r="V18" i="62"/>
  <c r="W18" i="62"/>
  <c r="X18" i="62"/>
  <c r="Y18" i="62"/>
  <c r="Z18" i="62"/>
  <c r="AA18" i="62"/>
  <c r="AB18" i="62"/>
  <c r="AC18" i="62"/>
  <c r="AD18" i="62"/>
  <c r="AE18" i="62"/>
  <c r="S19" i="62"/>
  <c r="T19" i="62"/>
  <c r="U19" i="62"/>
  <c r="V19" i="62"/>
  <c r="W19" i="62"/>
  <c r="X19" i="62"/>
  <c r="Y19" i="62"/>
  <c r="Z19" i="62"/>
  <c r="AA19" i="62"/>
  <c r="AB19" i="62"/>
  <c r="AC19" i="62"/>
  <c r="AD19" i="62"/>
  <c r="AE19" i="62"/>
  <c r="S20" i="62"/>
  <c r="T20" i="62"/>
  <c r="U20" i="62"/>
  <c r="V20" i="62"/>
  <c r="W20" i="62"/>
  <c r="X20" i="62"/>
  <c r="Y20" i="62"/>
  <c r="Z20" i="62"/>
  <c r="AA20" i="62"/>
  <c r="AB20" i="62"/>
  <c r="AC20" i="62"/>
  <c r="AD20" i="62"/>
  <c r="AE20" i="62"/>
  <c r="S21" i="62"/>
  <c r="T21" i="62"/>
  <c r="U21" i="62"/>
  <c r="V21" i="62"/>
  <c r="W21" i="62"/>
  <c r="X21" i="62"/>
  <c r="Y21" i="62"/>
  <c r="Z21" i="62"/>
  <c r="AA21" i="62"/>
  <c r="AB21" i="62"/>
  <c r="AC21" i="62"/>
  <c r="AD21" i="62"/>
  <c r="AE21" i="62"/>
  <c r="S22" i="62"/>
  <c r="T22" i="62"/>
  <c r="U22" i="62"/>
  <c r="V22" i="62"/>
  <c r="W22" i="62"/>
  <c r="X22" i="62"/>
  <c r="Y22" i="62"/>
  <c r="Z22" i="62"/>
  <c r="AA22" i="62"/>
  <c r="AB22" i="62"/>
  <c r="AC22" i="62"/>
  <c r="AD22" i="62"/>
  <c r="AE22" i="62"/>
  <c r="S23" i="62"/>
  <c r="T23" i="62"/>
  <c r="U23" i="62"/>
  <c r="V23" i="62"/>
  <c r="W23" i="62"/>
  <c r="X23" i="62"/>
  <c r="Y23" i="62"/>
  <c r="Z23" i="62"/>
  <c r="AA23" i="62"/>
  <c r="AB23" i="62"/>
  <c r="AC23" i="62"/>
  <c r="AD23" i="62"/>
  <c r="AE23" i="62"/>
  <c r="S24" i="62"/>
  <c r="T24" i="62"/>
  <c r="U24" i="62"/>
  <c r="V24" i="62"/>
  <c r="W24" i="62"/>
  <c r="X24" i="62"/>
  <c r="Y24" i="62"/>
  <c r="Z24" i="62"/>
  <c r="AA24" i="62"/>
  <c r="AB24" i="62"/>
  <c r="AC24" i="62"/>
  <c r="AD24" i="62"/>
  <c r="AE24" i="62"/>
  <c r="S25" i="62"/>
  <c r="T25" i="62"/>
  <c r="U25" i="62"/>
  <c r="V25" i="62"/>
  <c r="W25" i="62"/>
  <c r="X25" i="62"/>
  <c r="Y25" i="62"/>
  <c r="Z25" i="62"/>
  <c r="AA25" i="62"/>
  <c r="AB25" i="62"/>
  <c r="AC25" i="62"/>
  <c r="AD25" i="62"/>
  <c r="AE25" i="62"/>
  <c r="S26" i="62"/>
  <c r="T26" i="62"/>
  <c r="U26" i="62"/>
  <c r="V26" i="62"/>
  <c r="W26" i="62"/>
  <c r="X26" i="62"/>
  <c r="Y26" i="62"/>
  <c r="Z26" i="62"/>
  <c r="AA26" i="62"/>
  <c r="AB26" i="62"/>
  <c r="AC26" i="62"/>
  <c r="AD26" i="62"/>
  <c r="AE26" i="62"/>
  <c r="S27" i="62"/>
  <c r="T27" i="62"/>
  <c r="U27" i="62"/>
  <c r="V27" i="62"/>
  <c r="W27" i="62"/>
  <c r="X27" i="62"/>
  <c r="Y27" i="62"/>
  <c r="Z27" i="62"/>
  <c r="AA27" i="62"/>
  <c r="AB27" i="62"/>
  <c r="AC27" i="62"/>
  <c r="AD27" i="62"/>
  <c r="AE27" i="62"/>
  <c r="S28" i="62"/>
  <c r="T28" i="62"/>
  <c r="U28" i="62"/>
  <c r="V28" i="62"/>
  <c r="W28" i="62"/>
  <c r="X28" i="62"/>
  <c r="Y28" i="62"/>
  <c r="Z28" i="62"/>
  <c r="AA28" i="62"/>
  <c r="AB28" i="62"/>
  <c r="AC28" i="62"/>
  <c r="AD28" i="62"/>
  <c r="AE28" i="62"/>
  <c r="S29" i="62"/>
  <c r="T29" i="62"/>
  <c r="U29" i="62"/>
  <c r="V29" i="62"/>
  <c r="W29" i="62"/>
  <c r="X29" i="62"/>
  <c r="Y29" i="62"/>
  <c r="Z29" i="62"/>
  <c r="AA29" i="62"/>
  <c r="AB29" i="62"/>
  <c r="AC29" i="62"/>
  <c r="AD29" i="62"/>
  <c r="AE29" i="62"/>
  <c r="S30" i="62"/>
  <c r="T30" i="62"/>
  <c r="U30" i="62"/>
  <c r="V30" i="62"/>
  <c r="W30" i="62"/>
  <c r="X30" i="62"/>
  <c r="Y30" i="62"/>
  <c r="Z30" i="62"/>
  <c r="AA30" i="62"/>
  <c r="AB30" i="62"/>
  <c r="AC30" i="62"/>
  <c r="AD30" i="62"/>
  <c r="AE30" i="62"/>
  <c r="S31" i="62"/>
  <c r="T31" i="62"/>
  <c r="U31" i="62"/>
  <c r="V31" i="62"/>
  <c r="W31" i="62"/>
  <c r="X31" i="62"/>
  <c r="Y31" i="62"/>
  <c r="Z31" i="62"/>
  <c r="AA31" i="62"/>
  <c r="AB31" i="62"/>
  <c r="AC31" i="62"/>
  <c r="AD31" i="62"/>
  <c r="AE31" i="62"/>
  <c r="S32" i="62"/>
  <c r="T32" i="62"/>
  <c r="U32" i="62"/>
  <c r="V32" i="62"/>
  <c r="W32" i="62"/>
  <c r="X32" i="62"/>
  <c r="Y32" i="62"/>
  <c r="Z32" i="62"/>
  <c r="AA32" i="62"/>
  <c r="AB32" i="62"/>
  <c r="AC32" i="62"/>
  <c r="AD32" i="62"/>
  <c r="AE32" i="62"/>
  <c r="S33" i="62"/>
  <c r="T33" i="62"/>
  <c r="U33" i="62"/>
  <c r="V33" i="62"/>
  <c r="W33" i="62"/>
  <c r="X33" i="62"/>
  <c r="Y33" i="62"/>
  <c r="Z33" i="62"/>
  <c r="AA33" i="62"/>
  <c r="AB33" i="62"/>
  <c r="AC33" i="62"/>
  <c r="AD33" i="62"/>
  <c r="AE33" i="62"/>
  <c r="S34" i="62"/>
  <c r="T34" i="62"/>
  <c r="U34" i="62"/>
  <c r="V34" i="62"/>
  <c r="W34" i="62"/>
  <c r="X34" i="62"/>
  <c r="Y34" i="62"/>
  <c r="Z34" i="62"/>
  <c r="AA34" i="62"/>
  <c r="AB34" i="62"/>
  <c r="AC34" i="62"/>
  <c r="AD34" i="62"/>
  <c r="AE34" i="62"/>
  <c r="S35" i="62"/>
  <c r="T35" i="62"/>
  <c r="U35" i="62"/>
  <c r="V35" i="62"/>
  <c r="W35" i="62"/>
  <c r="X35" i="62"/>
  <c r="Y35" i="62"/>
  <c r="Z35" i="62"/>
  <c r="AA35" i="62"/>
  <c r="AB35" i="62"/>
  <c r="AC35" i="62"/>
  <c r="AD35" i="62"/>
  <c r="AE35" i="62"/>
  <c r="S36" i="62"/>
  <c r="T36" i="62"/>
  <c r="U36" i="62"/>
  <c r="V36" i="62"/>
  <c r="W36" i="62"/>
  <c r="X36" i="62"/>
  <c r="Y36" i="62"/>
  <c r="Z36" i="62"/>
  <c r="AA36" i="62"/>
  <c r="AB36" i="62"/>
  <c r="AC36" i="62"/>
  <c r="AD36" i="62"/>
  <c r="AE36" i="62"/>
  <c r="S37" i="62"/>
  <c r="T37" i="62"/>
  <c r="U37" i="62"/>
  <c r="V37" i="62"/>
  <c r="W37" i="62"/>
  <c r="X37" i="62"/>
  <c r="Y37" i="62"/>
  <c r="Z37" i="62"/>
  <c r="AA37" i="62"/>
  <c r="AB37" i="62"/>
  <c r="AC37" i="62"/>
  <c r="AD37" i="62"/>
  <c r="AE37" i="62"/>
  <c r="S38" i="62"/>
  <c r="T38" i="62"/>
  <c r="U38" i="62"/>
  <c r="V38" i="62"/>
  <c r="W38" i="62"/>
  <c r="X38" i="62"/>
  <c r="Y38" i="62"/>
  <c r="Z38" i="62"/>
  <c r="AA38" i="62"/>
  <c r="AB38" i="62"/>
  <c r="AC38" i="62"/>
  <c r="AD38" i="62"/>
  <c r="AE38" i="62"/>
  <c r="S39" i="62"/>
  <c r="T39" i="62"/>
  <c r="U39" i="62"/>
  <c r="V39" i="62"/>
  <c r="W39" i="62"/>
  <c r="X39" i="62"/>
  <c r="Y39" i="62"/>
  <c r="Z39" i="62"/>
  <c r="AA39" i="62"/>
  <c r="AB39" i="62"/>
  <c r="AC39" i="62"/>
  <c r="AD39" i="62"/>
  <c r="AE39" i="62"/>
  <c r="S40" i="62"/>
  <c r="T40" i="62"/>
  <c r="U40" i="62"/>
  <c r="V40" i="62"/>
  <c r="W40" i="62"/>
  <c r="X40" i="62"/>
  <c r="Y40" i="62"/>
  <c r="Z40" i="62"/>
  <c r="AA40" i="62"/>
  <c r="AB40" i="62"/>
  <c r="AC40" i="62"/>
  <c r="AD40" i="62"/>
  <c r="AE40" i="62"/>
  <c r="S41" i="62"/>
  <c r="T41" i="62"/>
  <c r="U41" i="62"/>
  <c r="V41" i="62"/>
  <c r="W41" i="62"/>
  <c r="X41" i="62"/>
  <c r="Y41" i="62"/>
  <c r="Z41" i="62"/>
  <c r="AA41" i="62"/>
  <c r="AB41" i="62"/>
  <c r="AC41" i="62"/>
  <c r="AD41" i="62"/>
  <c r="AE41" i="62"/>
  <c r="S42" i="62"/>
  <c r="T42" i="62"/>
  <c r="U42" i="62"/>
  <c r="V42" i="62"/>
  <c r="W42" i="62"/>
  <c r="X42" i="62"/>
  <c r="Y42" i="62"/>
  <c r="Z42" i="62"/>
  <c r="AA42" i="62"/>
  <c r="AB42" i="62"/>
  <c r="AC42" i="62"/>
  <c r="AD42" i="62"/>
  <c r="AE42" i="62"/>
  <c r="S43" i="62"/>
  <c r="T43" i="62"/>
  <c r="U43" i="62"/>
  <c r="V43" i="62"/>
  <c r="W43" i="62"/>
  <c r="X43" i="62"/>
  <c r="Y43" i="62"/>
  <c r="Z43" i="62"/>
  <c r="AA43" i="62"/>
  <c r="AB43" i="62"/>
  <c r="AC43" i="62"/>
  <c r="AD43" i="62"/>
  <c r="AE43" i="62"/>
  <c r="S44" i="62"/>
  <c r="T44" i="62"/>
  <c r="U44" i="62"/>
  <c r="V44" i="62"/>
  <c r="W44" i="62"/>
  <c r="X44" i="62"/>
  <c r="Y44" i="62"/>
  <c r="Z44" i="62"/>
  <c r="AA44" i="62"/>
  <c r="AB44" i="62"/>
  <c r="AC44" i="62"/>
  <c r="AD44" i="62"/>
  <c r="AE44" i="62"/>
  <c r="S45" i="62"/>
  <c r="T45" i="62"/>
  <c r="U45" i="62"/>
  <c r="V45" i="62"/>
  <c r="W45" i="62"/>
  <c r="X45" i="62"/>
  <c r="Y45" i="62"/>
  <c r="Z45" i="62"/>
  <c r="AA45" i="62"/>
  <c r="AB45" i="62"/>
  <c r="AC45" i="62"/>
  <c r="AD45" i="62"/>
  <c r="AE45" i="62"/>
  <c r="S46" i="62"/>
  <c r="T46" i="62"/>
  <c r="U46" i="62"/>
  <c r="V46" i="62"/>
  <c r="W46" i="62"/>
  <c r="X46" i="62"/>
  <c r="Y46" i="62"/>
  <c r="Z46" i="62"/>
  <c r="AA46" i="62"/>
  <c r="AB46" i="62"/>
  <c r="AC46" i="62"/>
  <c r="AD46" i="62"/>
  <c r="AE46" i="62"/>
  <c r="S47" i="62"/>
  <c r="T47" i="62"/>
  <c r="U47" i="62"/>
  <c r="V47" i="62"/>
  <c r="W47" i="62"/>
  <c r="X47" i="62"/>
  <c r="Y47" i="62"/>
  <c r="Z47" i="62"/>
  <c r="AA47" i="62"/>
  <c r="AB47" i="62"/>
  <c r="AC47" i="62"/>
  <c r="AD47" i="62"/>
  <c r="AE47" i="62"/>
  <c r="S48" i="62"/>
  <c r="T48" i="62"/>
  <c r="U48" i="62"/>
  <c r="V48" i="62"/>
  <c r="W48" i="62"/>
  <c r="X48" i="62"/>
  <c r="Y48" i="62"/>
  <c r="Z48" i="62"/>
  <c r="AA48" i="62"/>
  <c r="AB48" i="62"/>
  <c r="AC48" i="62"/>
  <c r="AD48" i="62"/>
  <c r="AE48" i="62"/>
  <c r="S49" i="62"/>
  <c r="T49" i="62"/>
  <c r="U49" i="62"/>
  <c r="V49" i="62"/>
  <c r="W49" i="62"/>
  <c r="X49" i="62"/>
  <c r="Y49" i="62"/>
  <c r="Z49" i="62"/>
  <c r="AA49" i="62"/>
  <c r="AB49" i="62"/>
  <c r="AC49" i="62"/>
  <c r="AD49" i="62"/>
  <c r="AE49" i="62"/>
  <c r="S50" i="62"/>
  <c r="T50" i="62"/>
  <c r="U50" i="62"/>
  <c r="V50" i="62"/>
  <c r="W50" i="62"/>
  <c r="X50" i="62"/>
  <c r="Y50" i="62"/>
  <c r="Z50" i="62"/>
  <c r="AA50" i="62"/>
  <c r="AB50" i="62"/>
  <c r="AC50" i="62"/>
  <c r="AD50" i="62"/>
  <c r="AE50" i="62"/>
  <c r="S51" i="62"/>
  <c r="T51" i="62"/>
  <c r="U51" i="62"/>
  <c r="V51" i="62"/>
  <c r="W51" i="62"/>
  <c r="X51" i="62"/>
  <c r="Y51" i="62"/>
  <c r="Z51" i="62"/>
  <c r="AA51" i="62"/>
  <c r="AB51" i="62"/>
  <c r="AC51" i="62"/>
  <c r="AD51" i="62"/>
  <c r="AE51" i="62"/>
  <c r="S52" i="62"/>
  <c r="T52" i="62"/>
  <c r="U52" i="62"/>
  <c r="V52" i="62"/>
  <c r="W52" i="62"/>
  <c r="X52" i="62"/>
  <c r="Y52" i="62"/>
  <c r="Z52" i="62"/>
  <c r="AA52" i="62"/>
  <c r="AB52" i="62"/>
  <c r="AC52" i="62"/>
  <c r="AD52" i="62"/>
  <c r="AE52" i="62"/>
  <c r="S53" i="62"/>
  <c r="T53" i="62"/>
  <c r="U53" i="62"/>
  <c r="V53" i="62"/>
  <c r="W53" i="62"/>
  <c r="X53" i="62"/>
  <c r="Y53" i="62"/>
  <c r="Z53" i="62"/>
  <c r="AA53" i="62"/>
  <c r="AB53" i="62"/>
  <c r="AC53" i="62"/>
  <c r="AD53" i="62"/>
  <c r="AE53" i="62"/>
  <c r="S54" i="62"/>
  <c r="T54" i="62"/>
  <c r="U54" i="62"/>
  <c r="V54" i="62"/>
  <c r="W54" i="62"/>
  <c r="X54" i="62"/>
  <c r="Y54" i="62"/>
  <c r="Z54" i="62"/>
  <c r="AA54" i="62"/>
  <c r="AB54" i="62"/>
  <c r="AC54" i="62"/>
  <c r="AD54" i="62"/>
  <c r="AE54" i="62"/>
  <c r="S55" i="62"/>
  <c r="T55" i="62"/>
  <c r="U55" i="62"/>
  <c r="V55" i="62"/>
  <c r="W55" i="62"/>
  <c r="X55" i="62"/>
  <c r="Y55" i="62"/>
  <c r="Z55" i="62"/>
  <c r="AA55" i="62"/>
  <c r="AB55" i="62"/>
  <c r="AC55" i="62"/>
  <c r="AD55" i="62"/>
  <c r="AE55" i="62"/>
  <c r="S56" i="62"/>
  <c r="T56" i="62"/>
  <c r="U56" i="62"/>
  <c r="V56" i="62"/>
  <c r="W56" i="62"/>
  <c r="X56" i="62"/>
  <c r="Y56" i="62"/>
  <c r="Z56" i="62"/>
  <c r="AA56" i="62"/>
  <c r="AB56" i="62"/>
  <c r="AC56" i="62"/>
  <c r="AD56" i="62"/>
  <c r="AE56" i="62"/>
  <c r="S57" i="62"/>
  <c r="T57" i="62"/>
  <c r="U57" i="62"/>
  <c r="V57" i="62"/>
  <c r="W57" i="62"/>
  <c r="X57" i="62"/>
  <c r="Y57" i="62"/>
  <c r="Z57" i="62"/>
  <c r="AA57" i="62"/>
  <c r="AB57" i="62"/>
  <c r="AC57" i="62"/>
  <c r="AD57" i="62"/>
  <c r="AE57" i="62"/>
  <c r="S58" i="62"/>
  <c r="T58" i="62"/>
  <c r="U58" i="62"/>
  <c r="V58" i="62"/>
  <c r="W58" i="62"/>
  <c r="X58" i="62"/>
  <c r="Y58" i="62"/>
  <c r="Z58" i="62"/>
  <c r="AA58" i="62"/>
  <c r="AB58" i="62"/>
  <c r="AC58" i="62"/>
  <c r="AD58" i="62"/>
  <c r="AE58" i="62"/>
  <c r="S59" i="62"/>
  <c r="T59" i="62"/>
  <c r="U59" i="62"/>
  <c r="V59" i="62"/>
  <c r="W59" i="62"/>
  <c r="X59" i="62"/>
  <c r="Y59" i="62"/>
  <c r="Z59" i="62"/>
  <c r="AA59" i="62"/>
  <c r="AB59" i="62"/>
  <c r="AC59" i="62"/>
  <c r="AD59" i="62"/>
  <c r="AE59" i="62"/>
  <c r="S60" i="62"/>
  <c r="T60" i="62"/>
  <c r="U60" i="62"/>
  <c r="V60" i="62"/>
  <c r="W60" i="62"/>
  <c r="X60" i="62"/>
  <c r="Y60" i="62"/>
  <c r="Z60" i="62"/>
  <c r="AA60" i="62"/>
  <c r="AB60" i="62"/>
  <c r="AC60" i="62"/>
  <c r="AD60" i="62"/>
  <c r="AE60" i="62"/>
  <c r="S61" i="62"/>
  <c r="T61" i="62"/>
  <c r="U61" i="62"/>
  <c r="V61" i="62"/>
  <c r="W61" i="62"/>
  <c r="X61" i="62"/>
  <c r="Y61" i="62"/>
  <c r="Z61" i="62"/>
  <c r="AA61" i="62"/>
  <c r="AB61" i="62"/>
  <c r="AC61" i="62"/>
  <c r="AD61" i="62"/>
  <c r="AE61" i="62"/>
  <c r="S62" i="62"/>
  <c r="T62" i="62"/>
  <c r="U62" i="62"/>
  <c r="V62" i="62"/>
  <c r="W62" i="62"/>
  <c r="X62" i="62"/>
  <c r="Y62" i="62"/>
  <c r="Z62" i="62"/>
  <c r="AA62" i="62"/>
  <c r="AB62" i="62"/>
  <c r="AC62" i="62"/>
  <c r="AD62" i="62"/>
  <c r="AE62" i="62"/>
  <c r="S63" i="62"/>
  <c r="T63" i="62"/>
  <c r="U63" i="62"/>
  <c r="V63" i="62"/>
  <c r="W63" i="62"/>
  <c r="X63" i="62"/>
  <c r="Y63" i="62"/>
  <c r="Z63" i="62"/>
  <c r="AA63" i="62"/>
  <c r="AB63" i="62"/>
  <c r="AC63" i="62"/>
  <c r="AD63" i="62"/>
  <c r="AE63" i="62"/>
  <c r="S64" i="62"/>
  <c r="T64" i="62"/>
  <c r="U64" i="62"/>
  <c r="V64" i="62"/>
  <c r="W64" i="62"/>
  <c r="X64" i="62"/>
  <c r="Y64" i="62"/>
  <c r="Z64" i="62"/>
  <c r="AA64" i="62"/>
  <c r="AB64" i="62"/>
  <c r="AC64" i="62"/>
  <c r="AD64" i="62"/>
  <c r="AE64" i="62"/>
  <c r="S65" i="62"/>
  <c r="T65" i="62"/>
  <c r="U65" i="62"/>
  <c r="V65" i="62"/>
  <c r="W65" i="62"/>
  <c r="X65" i="62"/>
  <c r="Y65" i="62"/>
  <c r="Z65" i="62"/>
  <c r="AA65" i="62"/>
  <c r="AB65" i="62"/>
  <c r="AC65" i="62"/>
  <c r="AD65" i="62"/>
  <c r="AE65" i="62"/>
  <c r="S66" i="62"/>
  <c r="T66" i="62"/>
  <c r="U66" i="62"/>
  <c r="V66" i="62"/>
  <c r="W66" i="62"/>
  <c r="X66" i="62"/>
  <c r="Y66" i="62"/>
  <c r="Z66" i="62"/>
  <c r="AA66" i="62"/>
  <c r="AB66" i="62"/>
  <c r="AC66" i="62"/>
  <c r="AD66" i="62"/>
  <c r="AE66" i="62"/>
  <c r="S67" i="62"/>
  <c r="T67" i="62"/>
  <c r="U67" i="62"/>
  <c r="V67" i="62"/>
  <c r="W67" i="62"/>
  <c r="X67" i="62"/>
  <c r="Y67" i="62"/>
  <c r="Z67" i="62"/>
  <c r="AA67" i="62"/>
  <c r="AB67" i="62"/>
  <c r="AC67" i="62"/>
  <c r="AD67" i="62"/>
  <c r="AE67" i="62"/>
  <c r="S68" i="62"/>
  <c r="T68" i="62"/>
  <c r="U68" i="62"/>
  <c r="V68" i="62"/>
  <c r="W68" i="62"/>
  <c r="X68" i="62"/>
  <c r="Y68" i="62"/>
  <c r="Z68" i="62"/>
  <c r="AA68" i="62"/>
  <c r="AB68" i="62"/>
  <c r="AC68" i="62"/>
  <c r="AD68" i="62"/>
  <c r="AE68" i="62"/>
  <c r="S69" i="62"/>
  <c r="T69" i="62"/>
  <c r="U69" i="62"/>
  <c r="V69" i="62"/>
  <c r="W69" i="62"/>
  <c r="X69" i="62"/>
  <c r="Y69" i="62"/>
  <c r="Z69" i="62"/>
  <c r="AA69" i="62"/>
  <c r="AB69" i="62"/>
  <c r="AC69" i="62"/>
  <c r="AD69" i="62"/>
  <c r="AE69" i="62"/>
  <c r="S70" i="62"/>
  <c r="T70" i="62"/>
  <c r="U70" i="62"/>
  <c r="V70" i="62"/>
  <c r="W70" i="62"/>
  <c r="X70" i="62"/>
  <c r="Y70" i="62"/>
  <c r="Z70" i="62"/>
  <c r="AA70" i="62"/>
  <c r="AB70" i="62"/>
  <c r="AC70" i="62"/>
  <c r="AD70" i="62"/>
  <c r="AE70" i="62"/>
  <c r="S71" i="62"/>
  <c r="T71" i="62"/>
  <c r="U71" i="62"/>
  <c r="V71" i="62"/>
  <c r="W71" i="62"/>
  <c r="X71" i="62"/>
  <c r="Y71" i="62"/>
  <c r="Z71" i="62"/>
  <c r="AA71" i="62"/>
  <c r="AB71" i="62"/>
  <c r="AC71" i="62"/>
  <c r="AD71" i="62"/>
  <c r="AE71" i="62"/>
  <c r="S72" i="62"/>
  <c r="T72" i="62"/>
  <c r="U72" i="62"/>
  <c r="V72" i="62"/>
  <c r="W72" i="62"/>
  <c r="X72" i="62"/>
  <c r="Y72" i="62"/>
  <c r="Z72" i="62"/>
  <c r="AA72" i="62"/>
  <c r="AB72" i="62"/>
  <c r="AC72" i="62"/>
  <c r="AD72" i="62"/>
  <c r="AE72" i="62"/>
  <c r="S73" i="62"/>
  <c r="T73" i="62"/>
  <c r="U73" i="62"/>
  <c r="V73" i="62"/>
  <c r="W73" i="62"/>
  <c r="X73" i="62"/>
  <c r="Y73" i="62"/>
  <c r="Z73" i="62"/>
  <c r="AA73" i="62"/>
  <c r="AB73" i="62"/>
  <c r="AC73" i="62"/>
  <c r="AD73" i="62"/>
  <c r="AE73" i="62"/>
  <c r="S74" i="62"/>
  <c r="T74" i="62"/>
  <c r="U74" i="62"/>
  <c r="V74" i="62"/>
  <c r="W74" i="62"/>
  <c r="X74" i="62"/>
  <c r="Y74" i="62"/>
  <c r="Z74" i="62"/>
  <c r="AA74" i="62"/>
  <c r="AB74" i="62"/>
  <c r="AC74" i="62"/>
  <c r="AD74" i="62"/>
  <c r="AE74" i="62"/>
  <c r="S75" i="62"/>
  <c r="T75" i="62"/>
  <c r="U75" i="62"/>
  <c r="V75" i="62"/>
  <c r="W75" i="62"/>
  <c r="X75" i="62"/>
  <c r="Y75" i="62"/>
  <c r="Z75" i="62"/>
  <c r="AA75" i="62"/>
  <c r="AB75" i="62"/>
  <c r="AC75" i="62"/>
  <c r="AD75" i="62"/>
  <c r="AE75" i="62"/>
  <c r="S76" i="62"/>
  <c r="T76" i="62"/>
  <c r="U76" i="62"/>
  <c r="V76" i="62"/>
  <c r="W76" i="62"/>
  <c r="X76" i="62"/>
  <c r="Y76" i="62"/>
  <c r="Z76" i="62"/>
  <c r="AA76" i="62"/>
  <c r="AB76" i="62"/>
  <c r="AC76" i="62"/>
  <c r="AD76" i="62"/>
  <c r="AE76" i="62"/>
  <c r="S77" i="62"/>
  <c r="T77" i="62"/>
  <c r="U77" i="62"/>
  <c r="V77" i="62"/>
  <c r="W77" i="62"/>
  <c r="X77" i="62"/>
  <c r="Y77" i="62"/>
  <c r="Z77" i="62"/>
  <c r="AA77" i="62"/>
  <c r="AB77" i="62"/>
  <c r="AC77" i="62"/>
  <c r="AD77" i="62"/>
  <c r="AE77" i="62"/>
  <c r="S78" i="62"/>
  <c r="T78" i="62"/>
  <c r="U78" i="62"/>
  <c r="V78" i="62"/>
  <c r="W78" i="62"/>
  <c r="X78" i="62"/>
  <c r="Y78" i="62"/>
  <c r="Z78" i="62"/>
  <c r="AA78" i="62"/>
  <c r="AB78" i="62"/>
  <c r="AC78" i="62"/>
  <c r="AD78" i="62"/>
  <c r="AE78" i="62"/>
  <c r="S79" i="62"/>
  <c r="T79" i="62"/>
  <c r="U79" i="62"/>
  <c r="V79" i="62"/>
  <c r="W79" i="62"/>
  <c r="X79" i="62"/>
  <c r="Y79" i="62"/>
  <c r="Z79" i="62"/>
  <c r="AA79" i="62"/>
  <c r="AB79" i="62"/>
  <c r="AC79" i="62"/>
  <c r="AD79" i="62"/>
  <c r="AE79" i="62"/>
  <c r="S80" i="62"/>
  <c r="T80" i="62"/>
  <c r="U80" i="62"/>
  <c r="V80" i="62"/>
  <c r="W80" i="62"/>
  <c r="X80" i="62"/>
  <c r="Y80" i="62"/>
  <c r="Z80" i="62"/>
  <c r="AA80" i="62"/>
  <c r="AB80" i="62"/>
  <c r="AC80" i="62"/>
  <c r="AD80" i="62"/>
  <c r="AE80" i="62"/>
  <c r="S81" i="62"/>
  <c r="T81" i="62"/>
  <c r="U81" i="62"/>
  <c r="V81" i="62"/>
  <c r="W81" i="62"/>
  <c r="X81" i="62"/>
  <c r="Y81" i="62"/>
  <c r="Z81" i="62"/>
  <c r="AA81" i="62"/>
  <c r="AB81" i="62"/>
  <c r="AC81" i="62"/>
  <c r="AD81" i="62"/>
  <c r="AE81" i="62"/>
  <c r="S82" i="62"/>
  <c r="T82" i="62"/>
  <c r="U82" i="62"/>
  <c r="V82" i="62"/>
  <c r="W82" i="62"/>
  <c r="X82" i="62"/>
  <c r="Y82" i="62"/>
  <c r="Z82" i="62"/>
  <c r="AA82" i="62"/>
  <c r="AB82" i="62"/>
  <c r="AC82" i="62"/>
  <c r="AD82" i="62"/>
  <c r="AE82" i="62"/>
  <c r="S83" i="62"/>
  <c r="T83" i="62"/>
  <c r="U83" i="62"/>
  <c r="V83" i="62"/>
  <c r="W83" i="62"/>
  <c r="X83" i="62"/>
  <c r="Y83" i="62"/>
  <c r="Z83" i="62"/>
  <c r="AA83" i="62"/>
  <c r="AB83" i="62"/>
  <c r="AC83" i="62"/>
  <c r="AD83" i="62"/>
  <c r="AE83" i="62"/>
  <c r="S84" i="62"/>
  <c r="T84" i="62"/>
  <c r="U84" i="62"/>
  <c r="V84" i="62"/>
  <c r="W84" i="62"/>
  <c r="X84" i="62"/>
  <c r="Y84" i="62"/>
  <c r="Z84" i="62"/>
  <c r="AA84" i="62"/>
  <c r="AB84" i="62"/>
  <c r="AC84" i="62"/>
  <c r="AD84" i="62"/>
  <c r="AE84" i="62"/>
  <c r="S85" i="62"/>
  <c r="T85" i="62"/>
  <c r="U85" i="62"/>
  <c r="V85" i="62"/>
  <c r="W85" i="62"/>
  <c r="X85" i="62"/>
  <c r="Y85" i="62"/>
  <c r="Z85" i="62"/>
  <c r="AA85" i="62"/>
  <c r="AB85" i="62"/>
  <c r="AC85" i="62"/>
  <c r="AD85" i="62"/>
  <c r="AE85" i="62"/>
  <c r="S86" i="62"/>
  <c r="T86" i="62"/>
  <c r="U86" i="62"/>
  <c r="V86" i="62"/>
  <c r="W86" i="62"/>
  <c r="X86" i="62"/>
  <c r="Y86" i="62"/>
  <c r="Z86" i="62"/>
  <c r="AA86" i="62"/>
  <c r="AB86" i="62"/>
  <c r="AC86" i="62"/>
  <c r="AD86" i="62"/>
  <c r="AE86" i="62"/>
  <c r="S87" i="62"/>
  <c r="T87" i="62"/>
  <c r="U87" i="62"/>
  <c r="V87" i="62"/>
  <c r="W87" i="62"/>
  <c r="X87" i="62"/>
  <c r="Y87" i="62"/>
  <c r="Z87" i="62"/>
  <c r="AA87" i="62"/>
  <c r="AB87" i="62"/>
  <c r="AC87" i="62"/>
  <c r="AD87" i="62"/>
  <c r="AE87" i="62"/>
  <c r="S88" i="62"/>
  <c r="T88" i="62"/>
  <c r="U88" i="62"/>
  <c r="V88" i="62"/>
  <c r="W88" i="62"/>
  <c r="X88" i="62"/>
  <c r="Y88" i="62"/>
  <c r="Z88" i="62"/>
  <c r="AA88" i="62"/>
  <c r="AB88" i="62"/>
  <c r="AC88" i="62"/>
  <c r="AD88" i="62"/>
  <c r="AE88" i="62"/>
  <c r="S89" i="62"/>
  <c r="T89" i="62"/>
  <c r="U89" i="62"/>
  <c r="V89" i="62"/>
  <c r="W89" i="62"/>
  <c r="X89" i="62"/>
  <c r="Y89" i="62"/>
  <c r="Z89" i="62"/>
  <c r="AA89" i="62"/>
  <c r="AB89" i="62"/>
  <c r="AC89" i="62"/>
  <c r="AD89" i="62"/>
  <c r="AE89" i="62"/>
  <c r="S90" i="62"/>
  <c r="T90" i="62"/>
  <c r="U90" i="62"/>
  <c r="V90" i="62"/>
  <c r="W90" i="62"/>
  <c r="X90" i="62"/>
  <c r="Y90" i="62"/>
  <c r="Z90" i="62"/>
  <c r="AA90" i="62"/>
  <c r="AB90" i="62"/>
  <c r="AC90" i="62"/>
  <c r="AD90" i="62"/>
  <c r="AE90" i="62"/>
  <c r="S91" i="62"/>
  <c r="T91" i="62"/>
  <c r="U91" i="62"/>
  <c r="V91" i="62"/>
  <c r="W91" i="62"/>
  <c r="X91" i="62"/>
  <c r="Y91" i="62"/>
  <c r="Z91" i="62"/>
  <c r="AA91" i="62"/>
  <c r="AB91" i="62"/>
  <c r="AC91" i="62"/>
  <c r="AD91" i="62"/>
  <c r="AE91" i="62"/>
  <c r="S92" i="62"/>
  <c r="T92" i="62"/>
  <c r="U92" i="62"/>
  <c r="V92" i="62"/>
  <c r="W92" i="62"/>
  <c r="X92" i="62"/>
  <c r="Y92" i="62"/>
  <c r="Z92" i="62"/>
  <c r="AA92" i="62"/>
  <c r="AB92" i="62"/>
  <c r="AC92" i="62"/>
  <c r="AD92" i="62"/>
  <c r="AE92" i="62"/>
  <c r="S93" i="62"/>
  <c r="T93" i="62"/>
  <c r="U93" i="62"/>
  <c r="V93" i="62"/>
  <c r="W93" i="62"/>
  <c r="X93" i="62"/>
  <c r="Y93" i="62"/>
  <c r="Z93" i="62"/>
  <c r="AA93" i="62"/>
  <c r="AB93" i="62"/>
  <c r="AC93" i="62"/>
  <c r="AD93" i="62"/>
  <c r="AE93" i="62"/>
  <c r="S94" i="62"/>
  <c r="T94" i="62"/>
  <c r="U94" i="62"/>
  <c r="V94" i="62"/>
  <c r="W94" i="62"/>
  <c r="X94" i="62"/>
  <c r="Y94" i="62"/>
  <c r="Z94" i="62"/>
  <c r="AA94" i="62"/>
  <c r="AB94" i="62"/>
  <c r="AC94" i="62"/>
  <c r="AD94" i="62"/>
  <c r="AE94" i="62"/>
  <c r="S95" i="62"/>
  <c r="T95" i="62"/>
  <c r="U95" i="62"/>
  <c r="V95" i="62"/>
  <c r="W95" i="62"/>
  <c r="X95" i="62"/>
  <c r="Y95" i="62"/>
  <c r="Z95" i="62"/>
  <c r="AA95" i="62"/>
  <c r="AB95" i="62"/>
  <c r="AC95" i="62"/>
  <c r="AD95" i="62"/>
  <c r="AE95" i="62"/>
  <c r="S96" i="62"/>
  <c r="T96" i="62"/>
  <c r="U96" i="62"/>
  <c r="V96" i="62"/>
  <c r="W96" i="62"/>
  <c r="X96" i="62"/>
  <c r="Y96" i="62"/>
  <c r="Z96" i="62"/>
  <c r="AA96" i="62"/>
  <c r="AB96" i="62"/>
  <c r="AC96" i="62"/>
  <c r="AD96" i="62"/>
  <c r="AE96" i="62"/>
  <c r="S97" i="62"/>
  <c r="T97" i="62"/>
  <c r="U97" i="62"/>
  <c r="V97" i="62"/>
  <c r="W97" i="62"/>
  <c r="X97" i="62"/>
  <c r="Y97" i="62"/>
  <c r="Z97" i="62"/>
  <c r="AA97" i="62"/>
  <c r="AB97" i="62"/>
  <c r="AC97" i="62"/>
  <c r="AD97" i="62"/>
  <c r="AE97" i="62"/>
  <c r="S98" i="62"/>
  <c r="T98" i="62"/>
  <c r="U98" i="62"/>
  <c r="V98" i="62"/>
  <c r="W98" i="62"/>
  <c r="X98" i="62"/>
  <c r="Y98" i="62"/>
  <c r="Z98" i="62"/>
  <c r="AA98" i="62"/>
  <c r="AB98" i="62"/>
  <c r="AC98" i="62"/>
  <c r="AD98" i="62"/>
  <c r="AE98" i="62"/>
  <c r="S99" i="62"/>
  <c r="T99" i="62"/>
  <c r="U99" i="62"/>
  <c r="V99" i="62"/>
  <c r="W99" i="62"/>
  <c r="X99" i="62"/>
  <c r="Y99" i="62"/>
  <c r="Z99" i="62"/>
  <c r="AA99" i="62"/>
  <c r="AB99" i="62"/>
  <c r="AC99" i="62"/>
  <c r="AD99" i="62"/>
  <c r="AE99" i="62"/>
  <c r="S100" i="62"/>
  <c r="T100" i="62"/>
  <c r="U100" i="62"/>
  <c r="V100" i="62"/>
  <c r="W100" i="62"/>
  <c r="X100" i="62"/>
  <c r="Y100" i="62"/>
  <c r="Z100" i="62"/>
  <c r="AA100" i="62"/>
  <c r="AB100" i="62"/>
  <c r="AC100" i="62"/>
  <c r="AD100" i="62"/>
  <c r="AE100" i="62"/>
  <c r="S101" i="62"/>
  <c r="T101" i="62"/>
  <c r="U101" i="62"/>
  <c r="V101" i="62"/>
  <c r="W101" i="62"/>
  <c r="X101" i="62"/>
  <c r="Y101" i="62"/>
  <c r="Z101" i="62"/>
  <c r="AA101" i="62"/>
  <c r="AB101" i="62"/>
  <c r="AC101" i="62"/>
  <c r="AD101" i="62"/>
  <c r="AE101" i="62"/>
  <c r="S102" i="62"/>
  <c r="T102" i="62"/>
  <c r="U102" i="62"/>
  <c r="V102" i="62"/>
  <c r="W102" i="62"/>
  <c r="X102" i="62"/>
  <c r="Y102" i="62"/>
  <c r="Z102" i="62"/>
  <c r="AA102" i="62"/>
  <c r="AB102" i="62"/>
  <c r="AC102" i="62"/>
  <c r="AD102" i="62"/>
  <c r="AE102" i="62"/>
  <c r="S103" i="62"/>
  <c r="T103" i="62"/>
  <c r="U103" i="62"/>
  <c r="V103" i="62"/>
  <c r="W103" i="62"/>
  <c r="X103" i="62"/>
  <c r="Y103" i="62"/>
  <c r="Z103" i="62"/>
  <c r="AA103" i="62"/>
  <c r="AB103" i="62"/>
  <c r="AC103" i="62"/>
  <c r="AD103" i="62"/>
  <c r="AE103" i="62"/>
  <c r="S104" i="62"/>
  <c r="T104" i="62"/>
  <c r="U104" i="62"/>
  <c r="V104" i="62"/>
  <c r="W104" i="62"/>
  <c r="X104" i="62"/>
  <c r="Y104" i="62"/>
  <c r="Z104" i="62"/>
  <c r="AA104" i="62"/>
  <c r="AB104" i="62"/>
  <c r="AC104" i="62"/>
  <c r="AD104" i="62"/>
  <c r="AE104" i="62"/>
  <c r="S105" i="62"/>
  <c r="T105" i="62"/>
  <c r="U105" i="62"/>
  <c r="V105" i="62"/>
  <c r="W105" i="62"/>
  <c r="X105" i="62"/>
  <c r="Y105" i="62"/>
  <c r="Z105" i="62"/>
  <c r="AA105" i="62"/>
  <c r="AB105" i="62"/>
  <c r="AC105" i="62"/>
  <c r="AD105" i="62"/>
  <c r="AE105" i="62"/>
  <c r="S106" i="62"/>
  <c r="T106" i="62"/>
  <c r="U106" i="62"/>
  <c r="V106" i="62"/>
  <c r="W106" i="62"/>
  <c r="X106" i="62"/>
  <c r="Y106" i="62"/>
  <c r="Z106" i="62"/>
  <c r="AA106" i="62"/>
  <c r="AB106" i="62"/>
  <c r="AC106" i="62"/>
  <c r="AD106" i="62"/>
  <c r="AE106" i="62"/>
  <c r="S107" i="62"/>
  <c r="T107" i="62"/>
  <c r="U107" i="62"/>
  <c r="V107" i="62"/>
  <c r="W107" i="62"/>
  <c r="X107" i="62"/>
  <c r="Y107" i="62"/>
  <c r="Z107" i="62"/>
  <c r="AA107" i="62"/>
  <c r="AB107" i="62"/>
  <c r="AC107" i="62"/>
  <c r="AD107" i="62"/>
  <c r="AE107" i="62"/>
  <c r="S108" i="62"/>
  <c r="T108" i="62"/>
  <c r="U108" i="62"/>
  <c r="V108" i="62"/>
  <c r="W108" i="62"/>
  <c r="X108" i="62"/>
  <c r="Y108" i="62"/>
  <c r="Z108" i="62"/>
  <c r="AA108" i="62"/>
  <c r="AB108" i="62"/>
  <c r="AC108" i="62"/>
  <c r="AD108" i="62"/>
  <c r="AE108" i="62"/>
  <c r="S109" i="62"/>
  <c r="T109" i="62"/>
  <c r="U109" i="62"/>
  <c r="V109" i="62"/>
  <c r="W109" i="62"/>
  <c r="X109" i="62"/>
  <c r="Y109" i="62"/>
  <c r="Z109" i="62"/>
  <c r="AA109" i="62"/>
  <c r="AB109" i="62"/>
  <c r="AC109" i="62"/>
  <c r="AD109" i="62"/>
  <c r="AE109" i="62"/>
  <c r="S110" i="62"/>
  <c r="T110" i="62"/>
  <c r="U110" i="62"/>
  <c r="V110" i="62"/>
  <c r="W110" i="62"/>
  <c r="X110" i="62"/>
  <c r="Y110" i="62"/>
  <c r="Z110" i="62"/>
  <c r="AA110" i="62"/>
  <c r="AB110" i="62"/>
  <c r="AC110" i="62"/>
  <c r="AD110" i="62"/>
  <c r="AE110" i="62"/>
  <c r="S111" i="62"/>
  <c r="T111" i="62"/>
  <c r="U111" i="62"/>
  <c r="V111" i="62"/>
  <c r="W111" i="62"/>
  <c r="X111" i="62"/>
  <c r="Y111" i="62"/>
  <c r="Z111" i="62"/>
  <c r="AA111" i="62"/>
  <c r="AB111" i="62"/>
  <c r="AC111" i="62"/>
  <c r="AD111" i="62"/>
  <c r="AE111" i="62"/>
  <c r="S112" i="62"/>
  <c r="T112" i="62"/>
  <c r="U112" i="62"/>
  <c r="V112" i="62"/>
  <c r="W112" i="62"/>
  <c r="X112" i="62"/>
  <c r="Y112" i="62"/>
  <c r="Z112" i="62"/>
  <c r="AA112" i="62"/>
  <c r="AB112" i="62"/>
  <c r="AC112" i="62"/>
  <c r="AD112" i="62"/>
  <c r="AE112" i="62"/>
  <c r="S113" i="62"/>
  <c r="T113" i="62"/>
  <c r="U113" i="62"/>
  <c r="V113" i="62"/>
  <c r="W113" i="62"/>
  <c r="X113" i="62"/>
  <c r="Y113" i="62"/>
  <c r="Z113" i="62"/>
  <c r="AA113" i="62"/>
  <c r="AB113" i="62"/>
  <c r="AC113" i="62"/>
  <c r="AD113" i="62"/>
  <c r="AE113" i="62"/>
  <c r="S114" i="62"/>
  <c r="T114" i="62"/>
  <c r="U114" i="62"/>
  <c r="V114" i="62"/>
  <c r="W114" i="62"/>
  <c r="X114" i="62"/>
  <c r="Y114" i="62"/>
  <c r="Z114" i="62"/>
  <c r="AA114" i="62"/>
  <c r="AB114" i="62"/>
  <c r="AC114" i="62"/>
  <c r="AD114" i="62"/>
  <c r="AE114" i="62"/>
  <c r="S115" i="62"/>
  <c r="T115" i="62"/>
  <c r="U115" i="62"/>
  <c r="V115" i="62"/>
  <c r="W115" i="62"/>
  <c r="X115" i="62"/>
  <c r="Y115" i="62"/>
  <c r="Z115" i="62"/>
  <c r="AA115" i="62"/>
  <c r="AB115" i="62"/>
  <c r="AC115" i="62"/>
  <c r="AD115" i="62"/>
  <c r="AE115" i="62"/>
  <c r="S116" i="62"/>
  <c r="T116" i="62"/>
  <c r="U116" i="62"/>
  <c r="V116" i="62"/>
  <c r="W116" i="62"/>
  <c r="X116" i="62"/>
  <c r="Y116" i="62"/>
  <c r="Z116" i="62"/>
  <c r="AA116" i="62"/>
  <c r="AB116" i="62"/>
  <c r="AC116" i="62"/>
  <c r="AD116" i="62"/>
  <c r="AE116" i="62"/>
  <c r="S117" i="62"/>
  <c r="T117" i="62"/>
  <c r="U117" i="62"/>
  <c r="V117" i="62"/>
  <c r="W117" i="62"/>
  <c r="X117" i="62"/>
  <c r="Y117" i="62"/>
  <c r="Z117" i="62"/>
  <c r="AA117" i="62"/>
  <c r="AB117" i="62"/>
  <c r="AC117" i="62"/>
  <c r="AD117" i="62"/>
  <c r="AE117" i="62"/>
  <c r="S118" i="62"/>
  <c r="T118" i="62"/>
  <c r="U118" i="62"/>
  <c r="V118" i="62"/>
  <c r="W118" i="62"/>
  <c r="X118" i="62"/>
  <c r="Y118" i="62"/>
  <c r="Z118" i="62"/>
  <c r="AA118" i="62"/>
  <c r="AB118" i="62"/>
  <c r="AC118" i="62"/>
  <c r="AD118" i="62"/>
  <c r="AE118" i="62"/>
  <c r="S119" i="62"/>
  <c r="T119" i="62"/>
  <c r="U119" i="62"/>
  <c r="V119" i="62"/>
  <c r="W119" i="62"/>
  <c r="X119" i="62"/>
  <c r="Y119" i="62"/>
  <c r="Z119" i="62"/>
  <c r="AA119" i="62"/>
  <c r="AB119" i="62"/>
  <c r="AC119" i="62"/>
  <c r="AD119" i="62"/>
  <c r="AE119" i="62"/>
  <c r="S120" i="62"/>
  <c r="T120" i="62"/>
  <c r="U120" i="62"/>
  <c r="V120" i="62"/>
  <c r="W120" i="62"/>
  <c r="X120" i="62"/>
  <c r="Y120" i="62"/>
  <c r="Z120" i="62"/>
  <c r="AA120" i="62"/>
  <c r="AB120" i="62"/>
  <c r="AC120" i="62"/>
  <c r="AD120" i="62"/>
  <c r="AE120" i="62"/>
  <c r="S121" i="62"/>
  <c r="T121" i="62"/>
  <c r="U121" i="62"/>
  <c r="V121" i="62"/>
  <c r="W121" i="62"/>
  <c r="X121" i="62"/>
  <c r="Y121" i="62"/>
  <c r="Z121" i="62"/>
  <c r="AA121" i="62"/>
  <c r="AB121" i="62"/>
  <c r="AC121" i="62"/>
  <c r="AD121" i="62"/>
  <c r="AE121" i="62"/>
  <c r="S122" i="62"/>
  <c r="T122" i="62"/>
  <c r="U122" i="62"/>
  <c r="V122" i="62"/>
  <c r="W122" i="62"/>
  <c r="X122" i="62"/>
  <c r="Y122" i="62"/>
  <c r="Z122" i="62"/>
  <c r="AA122" i="62"/>
  <c r="AB122" i="62"/>
  <c r="AC122" i="62"/>
  <c r="AD122" i="62"/>
  <c r="AE122" i="62"/>
  <c r="S123" i="62"/>
  <c r="T123" i="62"/>
  <c r="U123" i="62"/>
  <c r="V123" i="62"/>
  <c r="W123" i="62"/>
  <c r="X123" i="62"/>
  <c r="Y123" i="62"/>
  <c r="Z123" i="62"/>
  <c r="AA123" i="62"/>
  <c r="AB123" i="62"/>
  <c r="AC123" i="62"/>
  <c r="AD123" i="62"/>
  <c r="AE123" i="62"/>
  <c r="S124" i="62"/>
  <c r="T124" i="62"/>
  <c r="U124" i="62"/>
  <c r="V124" i="62"/>
  <c r="W124" i="62"/>
  <c r="X124" i="62"/>
  <c r="Y124" i="62"/>
  <c r="Z124" i="62"/>
  <c r="AA124" i="62"/>
  <c r="AB124" i="62"/>
  <c r="AC124" i="62"/>
  <c r="AD124" i="62"/>
  <c r="AE124" i="62"/>
  <c r="S125" i="62"/>
  <c r="T125" i="62"/>
  <c r="U125" i="62"/>
  <c r="V125" i="62"/>
  <c r="W125" i="62"/>
  <c r="X125" i="62"/>
  <c r="Y125" i="62"/>
  <c r="Z125" i="62"/>
  <c r="AA125" i="62"/>
  <c r="AB125" i="62"/>
  <c r="AC125" i="62"/>
  <c r="AD125" i="62"/>
  <c r="AE125" i="62"/>
  <c r="S126" i="62"/>
  <c r="T126" i="62"/>
  <c r="U126" i="62"/>
  <c r="V126" i="62"/>
  <c r="W126" i="62"/>
  <c r="X126" i="62"/>
  <c r="Y126" i="62"/>
  <c r="Z126" i="62"/>
  <c r="AA126" i="62"/>
  <c r="AB126" i="62"/>
  <c r="AC126" i="62"/>
  <c r="AD126" i="62"/>
  <c r="AE126" i="62"/>
  <c r="S127" i="62"/>
  <c r="T127" i="62"/>
  <c r="U127" i="62"/>
  <c r="V127" i="62"/>
  <c r="W127" i="62"/>
  <c r="X127" i="62"/>
  <c r="Y127" i="62"/>
  <c r="Z127" i="62"/>
  <c r="AA127" i="62"/>
  <c r="AB127" i="62"/>
  <c r="AC127" i="62"/>
  <c r="AD127" i="62"/>
  <c r="AE127" i="62"/>
  <c r="S128" i="62"/>
  <c r="T128" i="62"/>
  <c r="U128" i="62"/>
  <c r="V128" i="62"/>
  <c r="W128" i="62"/>
  <c r="X128" i="62"/>
  <c r="Y128" i="62"/>
  <c r="Z128" i="62"/>
  <c r="AA128" i="62"/>
  <c r="AB128" i="62"/>
  <c r="AC128" i="62"/>
  <c r="AD128" i="62"/>
  <c r="AE128" i="62"/>
  <c r="S129" i="62"/>
  <c r="T129" i="62"/>
  <c r="U129" i="62"/>
  <c r="V129" i="62"/>
  <c r="W129" i="62"/>
  <c r="X129" i="62"/>
  <c r="Y129" i="62"/>
  <c r="Z129" i="62"/>
  <c r="AA129" i="62"/>
  <c r="AB129" i="62"/>
  <c r="AC129" i="62"/>
  <c r="AD129" i="62"/>
  <c r="AE129" i="62"/>
  <c r="S130" i="62"/>
  <c r="T130" i="62"/>
  <c r="U130" i="62"/>
  <c r="V130" i="62"/>
  <c r="W130" i="62"/>
  <c r="X130" i="62"/>
  <c r="Y130" i="62"/>
  <c r="Z130" i="62"/>
  <c r="AA130" i="62"/>
  <c r="AB130" i="62"/>
  <c r="AC130" i="62"/>
  <c r="AD130" i="62"/>
  <c r="AE130" i="62"/>
  <c r="S131" i="62"/>
  <c r="T131" i="62"/>
  <c r="U131" i="62"/>
  <c r="V131" i="62"/>
  <c r="W131" i="62"/>
  <c r="X131" i="62"/>
  <c r="Y131" i="62"/>
  <c r="Z131" i="62"/>
  <c r="AA131" i="62"/>
  <c r="AB131" i="62"/>
  <c r="AC131" i="62"/>
  <c r="AD131" i="62"/>
  <c r="AE131" i="62"/>
  <c r="S132" i="62"/>
  <c r="T132" i="62"/>
  <c r="U132" i="62"/>
  <c r="V132" i="62"/>
  <c r="W132" i="62"/>
  <c r="X132" i="62"/>
  <c r="Y132" i="62"/>
  <c r="Z132" i="62"/>
  <c r="AA132" i="62"/>
  <c r="AB132" i="62"/>
  <c r="AC132" i="62"/>
  <c r="AD132" i="62"/>
  <c r="AE132" i="62"/>
  <c r="S133" i="62"/>
  <c r="T133" i="62"/>
  <c r="U133" i="62"/>
  <c r="V133" i="62"/>
  <c r="W133" i="62"/>
  <c r="X133" i="62"/>
  <c r="Y133" i="62"/>
  <c r="Z133" i="62"/>
  <c r="AA133" i="62"/>
  <c r="AB133" i="62"/>
  <c r="AC133" i="62"/>
  <c r="AD133" i="62"/>
  <c r="AE133" i="62"/>
  <c r="S134" i="62"/>
  <c r="T134" i="62"/>
  <c r="U134" i="62"/>
  <c r="V134" i="62"/>
  <c r="W134" i="62"/>
  <c r="X134" i="62"/>
  <c r="Y134" i="62"/>
  <c r="Z134" i="62"/>
  <c r="AA134" i="62"/>
  <c r="AB134" i="62"/>
  <c r="AC134" i="62"/>
  <c r="AD134" i="62"/>
  <c r="AE134" i="62"/>
  <c r="S135" i="62"/>
  <c r="T135" i="62"/>
  <c r="U135" i="62"/>
  <c r="V135" i="62"/>
  <c r="W135" i="62"/>
  <c r="X135" i="62"/>
  <c r="Y135" i="62"/>
  <c r="Z135" i="62"/>
  <c r="AA135" i="62"/>
  <c r="AB135" i="62"/>
  <c r="AC135" i="62"/>
  <c r="AD135" i="62"/>
  <c r="AE135" i="62"/>
  <c r="S136" i="62"/>
  <c r="T136" i="62"/>
  <c r="U136" i="62"/>
  <c r="V136" i="62"/>
  <c r="W136" i="62"/>
  <c r="X136" i="62"/>
  <c r="Y136" i="62"/>
  <c r="Z136" i="62"/>
  <c r="AA136" i="62"/>
  <c r="AB136" i="62"/>
  <c r="AC136" i="62"/>
  <c r="AD136" i="62"/>
  <c r="AE136" i="62"/>
  <c r="S137" i="62"/>
  <c r="T137" i="62"/>
  <c r="U137" i="62"/>
  <c r="V137" i="62"/>
  <c r="W137" i="62"/>
  <c r="X137" i="62"/>
  <c r="Y137" i="62"/>
  <c r="Z137" i="62"/>
  <c r="AA137" i="62"/>
  <c r="AB137" i="62"/>
  <c r="AC137" i="62"/>
  <c r="AD137" i="62"/>
  <c r="AE137" i="62"/>
  <c r="S138" i="62"/>
  <c r="T138" i="62"/>
  <c r="U138" i="62"/>
  <c r="V138" i="62"/>
  <c r="W138" i="62"/>
  <c r="X138" i="62"/>
  <c r="Y138" i="62"/>
  <c r="Z138" i="62"/>
  <c r="AA138" i="62"/>
  <c r="AB138" i="62"/>
  <c r="AC138" i="62"/>
  <c r="AD138" i="62"/>
  <c r="AE138" i="62"/>
  <c r="S139" i="62"/>
  <c r="T139" i="62"/>
  <c r="U139" i="62"/>
  <c r="V139" i="62"/>
  <c r="W139" i="62"/>
  <c r="X139" i="62"/>
  <c r="Y139" i="62"/>
  <c r="Z139" i="62"/>
  <c r="AA139" i="62"/>
  <c r="AB139" i="62"/>
  <c r="AC139" i="62"/>
  <c r="AD139" i="62"/>
  <c r="AE139" i="62"/>
  <c r="S140" i="62"/>
  <c r="T140" i="62"/>
  <c r="U140" i="62"/>
  <c r="V140" i="62"/>
  <c r="W140" i="62"/>
  <c r="X140" i="62"/>
  <c r="Y140" i="62"/>
  <c r="Z140" i="62"/>
  <c r="AA140" i="62"/>
  <c r="AB140" i="62"/>
  <c r="AC140" i="62"/>
  <c r="AD140" i="62"/>
  <c r="AE140" i="62"/>
  <c r="S141" i="62"/>
  <c r="T141" i="62"/>
  <c r="U141" i="62"/>
  <c r="V141" i="62"/>
  <c r="W141" i="62"/>
  <c r="X141" i="62"/>
  <c r="Y141" i="62"/>
  <c r="Z141" i="62"/>
  <c r="AA141" i="62"/>
  <c r="AB141" i="62"/>
  <c r="AC141" i="62"/>
  <c r="AD141" i="62"/>
  <c r="AE141" i="62"/>
  <c r="S142" i="62"/>
  <c r="T142" i="62"/>
  <c r="U142" i="62"/>
  <c r="V142" i="62"/>
  <c r="W142" i="62"/>
  <c r="X142" i="62"/>
  <c r="Y142" i="62"/>
  <c r="Z142" i="62"/>
  <c r="AA142" i="62"/>
  <c r="AB142" i="62"/>
  <c r="AC142" i="62"/>
  <c r="AD142" i="62"/>
  <c r="AE142" i="62"/>
  <c r="S143" i="62"/>
  <c r="T143" i="62"/>
  <c r="U143" i="62"/>
  <c r="V143" i="62"/>
  <c r="W143" i="62"/>
  <c r="X143" i="62"/>
  <c r="Y143" i="62"/>
  <c r="Z143" i="62"/>
  <c r="AA143" i="62"/>
  <c r="AB143" i="62"/>
  <c r="AC143" i="62"/>
  <c r="AD143" i="62"/>
  <c r="AE143" i="62"/>
  <c r="S144" i="62"/>
  <c r="T144" i="62"/>
  <c r="U144" i="62"/>
  <c r="V144" i="62"/>
  <c r="W144" i="62"/>
  <c r="X144" i="62"/>
  <c r="Y144" i="62"/>
  <c r="Z144" i="62"/>
  <c r="AA144" i="62"/>
  <c r="AB144" i="62"/>
  <c r="AC144" i="62"/>
  <c r="AD144" i="62"/>
  <c r="AE144" i="62"/>
  <c r="S145" i="62"/>
  <c r="T145" i="62"/>
  <c r="U145" i="62"/>
  <c r="V145" i="62"/>
  <c r="W145" i="62"/>
  <c r="X145" i="62"/>
  <c r="Y145" i="62"/>
  <c r="Z145" i="62"/>
  <c r="AA145" i="62"/>
  <c r="AB145" i="62"/>
  <c r="AC145" i="62"/>
  <c r="AD145" i="62"/>
  <c r="AE145" i="62"/>
  <c r="S146" i="62"/>
  <c r="T146" i="62"/>
  <c r="U146" i="62"/>
  <c r="V146" i="62"/>
  <c r="W146" i="62"/>
  <c r="X146" i="62"/>
  <c r="Y146" i="62"/>
  <c r="Z146" i="62"/>
  <c r="AA146" i="62"/>
  <c r="AB146" i="62"/>
  <c r="AC146" i="62"/>
  <c r="AD146" i="62"/>
  <c r="AE146" i="62"/>
  <c r="S147" i="62"/>
  <c r="T147" i="62"/>
  <c r="U147" i="62"/>
  <c r="V147" i="62"/>
  <c r="W147" i="62"/>
  <c r="X147" i="62"/>
  <c r="Y147" i="62"/>
  <c r="Z147" i="62"/>
  <c r="AA147" i="62"/>
  <c r="AB147" i="62"/>
  <c r="AC147" i="62"/>
  <c r="AD147" i="62"/>
  <c r="AE147" i="62"/>
  <c r="S148" i="62"/>
  <c r="T148" i="62"/>
  <c r="U148" i="62"/>
  <c r="V148" i="62"/>
  <c r="W148" i="62"/>
  <c r="X148" i="62"/>
  <c r="Y148" i="62"/>
  <c r="Z148" i="62"/>
  <c r="AA148" i="62"/>
  <c r="AB148" i="62"/>
  <c r="AC148" i="62"/>
  <c r="AD148" i="62"/>
  <c r="AE148" i="62"/>
  <c r="S149" i="62"/>
  <c r="T149" i="62"/>
  <c r="U149" i="62"/>
  <c r="V149" i="62"/>
  <c r="W149" i="62"/>
  <c r="X149" i="62"/>
  <c r="Y149" i="62"/>
  <c r="Z149" i="62"/>
  <c r="AA149" i="62"/>
  <c r="AB149" i="62"/>
  <c r="AC149" i="62"/>
  <c r="AD149" i="62"/>
  <c r="AE149" i="62"/>
  <c r="S150" i="62"/>
  <c r="T150" i="62"/>
  <c r="U150" i="62"/>
  <c r="V150" i="62"/>
  <c r="W150" i="62"/>
  <c r="X150" i="62"/>
  <c r="Y150" i="62"/>
  <c r="Z150" i="62"/>
  <c r="AA150" i="62"/>
  <c r="AB150" i="62"/>
  <c r="AC150" i="62"/>
  <c r="AD150" i="62"/>
  <c r="AE150" i="62"/>
  <c r="S151" i="62"/>
  <c r="T151" i="62"/>
  <c r="U151" i="62"/>
  <c r="V151" i="62"/>
  <c r="W151" i="62"/>
  <c r="X151" i="62"/>
  <c r="Y151" i="62"/>
  <c r="Z151" i="62"/>
  <c r="AA151" i="62"/>
  <c r="AB151" i="62"/>
  <c r="AC151" i="62"/>
  <c r="AD151" i="62"/>
  <c r="AE151" i="62"/>
  <c r="S152" i="62"/>
  <c r="T152" i="62"/>
  <c r="U152" i="62"/>
  <c r="V152" i="62"/>
  <c r="W152" i="62"/>
  <c r="X152" i="62"/>
  <c r="Y152" i="62"/>
  <c r="Z152" i="62"/>
  <c r="AA152" i="62"/>
  <c r="AB152" i="62"/>
  <c r="AC152" i="62"/>
  <c r="AD152" i="62"/>
  <c r="AE152" i="62"/>
  <c r="S153" i="62"/>
  <c r="T153" i="62"/>
  <c r="U153" i="62"/>
  <c r="V153" i="62"/>
  <c r="W153" i="62"/>
  <c r="X153" i="62"/>
  <c r="Y153" i="62"/>
  <c r="Z153" i="62"/>
  <c r="AA153" i="62"/>
  <c r="AB153" i="62"/>
  <c r="AC153" i="62"/>
  <c r="AD153" i="62"/>
  <c r="AE153" i="62"/>
  <c r="S154" i="62"/>
  <c r="T154" i="62"/>
  <c r="U154" i="62"/>
  <c r="V154" i="62"/>
  <c r="W154" i="62"/>
  <c r="X154" i="62"/>
  <c r="Y154" i="62"/>
  <c r="Z154" i="62"/>
  <c r="AA154" i="62"/>
  <c r="AB154" i="62"/>
  <c r="AC154" i="62"/>
  <c r="AD154" i="62"/>
  <c r="AE154" i="62"/>
  <c r="S155" i="62"/>
  <c r="T155" i="62"/>
  <c r="U155" i="62"/>
  <c r="V155" i="62"/>
  <c r="W155" i="62"/>
  <c r="X155" i="62"/>
  <c r="Y155" i="62"/>
  <c r="Z155" i="62"/>
  <c r="AA155" i="62"/>
  <c r="AB155" i="62"/>
  <c r="AC155" i="62"/>
  <c r="AD155" i="62"/>
  <c r="AE155" i="62"/>
  <c r="S156" i="62"/>
  <c r="T156" i="62"/>
  <c r="U156" i="62"/>
  <c r="V156" i="62"/>
  <c r="W156" i="62"/>
  <c r="X156" i="62"/>
  <c r="Y156" i="62"/>
  <c r="Z156" i="62"/>
  <c r="AA156" i="62"/>
  <c r="AB156" i="62"/>
  <c r="AC156" i="62"/>
  <c r="AD156" i="62"/>
  <c r="AE156" i="62"/>
  <c r="S157" i="62"/>
  <c r="T157" i="62"/>
  <c r="U157" i="62"/>
  <c r="V157" i="62"/>
  <c r="W157" i="62"/>
  <c r="X157" i="62"/>
  <c r="Y157" i="62"/>
  <c r="Z157" i="62"/>
  <c r="AA157" i="62"/>
  <c r="AB157" i="62"/>
  <c r="AC157" i="62"/>
  <c r="AD157" i="62"/>
  <c r="AE157" i="62"/>
  <c r="S158" i="62"/>
  <c r="T158" i="62"/>
  <c r="U158" i="62"/>
  <c r="V158" i="62"/>
  <c r="W158" i="62"/>
  <c r="X158" i="62"/>
  <c r="Y158" i="62"/>
  <c r="Z158" i="62"/>
  <c r="AA158" i="62"/>
  <c r="AB158" i="62"/>
  <c r="AC158" i="62"/>
  <c r="AD158" i="62"/>
  <c r="AE158" i="62"/>
  <c r="S159" i="62"/>
  <c r="T159" i="62"/>
  <c r="U159" i="62"/>
  <c r="V159" i="62"/>
  <c r="W159" i="62"/>
  <c r="X159" i="62"/>
  <c r="Y159" i="62"/>
  <c r="Z159" i="62"/>
  <c r="AA159" i="62"/>
  <c r="AB159" i="62"/>
  <c r="AC159" i="62"/>
  <c r="AD159" i="62"/>
  <c r="AE159" i="62"/>
  <c r="S160" i="62"/>
  <c r="T160" i="62"/>
  <c r="U160" i="62"/>
  <c r="V160" i="62"/>
  <c r="W160" i="62"/>
  <c r="X160" i="62"/>
  <c r="Y160" i="62"/>
  <c r="Z160" i="62"/>
  <c r="AA160" i="62"/>
  <c r="AB160" i="62"/>
  <c r="AC160" i="62"/>
  <c r="AD160" i="62"/>
  <c r="AE160" i="62"/>
  <c r="S161" i="62"/>
  <c r="T161" i="62"/>
  <c r="U161" i="62"/>
  <c r="V161" i="62"/>
  <c r="W161" i="62"/>
  <c r="X161" i="62"/>
  <c r="Y161" i="62"/>
  <c r="Z161" i="62"/>
  <c r="AA161" i="62"/>
  <c r="AB161" i="62"/>
  <c r="AC161" i="62"/>
  <c r="AD161" i="62"/>
  <c r="AE161" i="62"/>
  <c r="S162" i="62"/>
  <c r="T162" i="62"/>
  <c r="U162" i="62"/>
  <c r="V162" i="62"/>
  <c r="W162" i="62"/>
  <c r="X162" i="62"/>
  <c r="Y162" i="62"/>
  <c r="Z162" i="62"/>
  <c r="AA162" i="62"/>
  <c r="AB162" i="62"/>
  <c r="AC162" i="62"/>
  <c r="AD162" i="62"/>
  <c r="AE162" i="62"/>
  <c r="S163" i="62"/>
  <c r="T163" i="62"/>
  <c r="U163" i="62"/>
  <c r="V163" i="62"/>
  <c r="W163" i="62"/>
  <c r="X163" i="62"/>
  <c r="Y163" i="62"/>
  <c r="Z163" i="62"/>
  <c r="AA163" i="62"/>
  <c r="AB163" i="62"/>
  <c r="AC163" i="62"/>
  <c r="AD163" i="62"/>
  <c r="AE163" i="62"/>
  <c r="S164" i="62"/>
  <c r="T164" i="62"/>
  <c r="U164" i="62"/>
  <c r="V164" i="62"/>
  <c r="W164" i="62"/>
  <c r="X164" i="62"/>
  <c r="Y164" i="62"/>
  <c r="Z164" i="62"/>
  <c r="AA164" i="62"/>
  <c r="AB164" i="62"/>
  <c r="AC164" i="62"/>
  <c r="AD164" i="62"/>
  <c r="AE164" i="62"/>
  <c r="S165" i="62"/>
  <c r="T165" i="62"/>
  <c r="U165" i="62"/>
  <c r="V165" i="62"/>
  <c r="W165" i="62"/>
  <c r="X165" i="62"/>
  <c r="Y165" i="62"/>
  <c r="Z165" i="62"/>
  <c r="AA165" i="62"/>
  <c r="AB165" i="62"/>
  <c r="AC165" i="62"/>
  <c r="AD165" i="62"/>
  <c r="AE165" i="62"/>
  <c r="S166" i="62"/>
  <c r="T166" i="62"/>
  <c r="U166" i="62"/>
  <c r="V166" i="62"/>
  <c r="W166" i="62"/>
  <c r="X166" i="62"/>
  <c r="Y166" i="62"/>
  <c r="Z166" i="62"/>
  <c r="AA166" i="62"/>
  <c r="AB166" i="62"/>
  <c r="AC166" i="62"/>
  <c r="AD166" i="62"/>
  <c r="AE166" i="62"/>
  <c r="S167" i="62"/>
  <c r="T167" i="62"/>
  <c r="U167" i="62"/>
  <c r="V167" i="62"/>
  <c r="W167" i="62"/>
  <c r="X167" i="62"/>
  <c r="Y167" i="62"/>
  <c r="Z167" i="62"/>
  <c r="AA167" i="62"/>
  <c r="AB167" i="62"/>
  <c r="AC167" i="62"/>
  <c r="AD167" i="62"/>
  <c r="AE167" i="62"/>
  <c r="S168" i="62"/>
  <c r="T168" i="62"/>
  <c r="U168" i="62"/>
  <c r="V168" i="62"/>
  <c r="W168" i="62"/>
  <c r="X168" i="62"/>
  <c r="Y168" i="62"/>
  <c r="Z168" i="62"/>
  <c r="AA168" i="62"/>
  <c r="AB168" i="62"/>
  <c r="AC168" i="62"/>
  <c r="AD168" i="62"/>
  <c r="AE168" i="62"/>
  <c r="S169" i="62"/>
  <c r="T169" i="62"/>
  <c r="U169" i="62"/>
  <c r="V169" i="62"/>
  <c r="W169" i="62"/>
  <c r="X169" i="62"/>
  <c r="Y169" i="62"/>
  <c r="Z169" i="62"/>
  <c r="AA169" i="62"/>
  <c r="AB169" i="62"/>
  <c r="AC169" i="62"/>
  <c r="AD169" i="62"/>
  <c r="AE169" i="62"/>
  <c r="S170" i="62"/>
  <c r="T170" i="62"/>
  <c r="U170" i="62"/>
  <c r="V170" i="62"/>
  <c r="W170" i="62"/>
  <c r="X170" i="62"/>
  <c r="Y170" i="62"/>
  <c r="Z170" i="62"/>
  <c r="AA170" i="62"/>
  <c r="AB170" i="62"/>
  <c r="AC170" i="62"/>
  <c r="AD170" i="62"/>
  <c r="AE170" i="62"/>
  <c r="S171" i="62"/>
  <c r="T171" i="62"/>
  <c r="U171" i="62"/>
  <c r="V171" i="62"/>
  <c r="W171" i="62"/>
  <c r="X171" i="62"/>
  <c r="Y171" i="62"/>
  <c r="Z171" i="62"/>
  <c r="AA171" i="62"/>
  <c r="AB171" i="62"/>
  <c r="AC171" i="62"/>
  <c r="AD171" i="62"/>
  <c r="AE171" i="62"/>
  <c r="S172" i="62"/>
  <c r="T172" i="62"/>
  <c r="U172" i="62"/>
  <c r="V172" i="62"/>
  <c r="W172" i="62"/>
  <c r="X172" i="62"/>
  <c r="Y172" i="62"/>
  <c r="Z172" i="62"/>
  <c r="AA172" i="62"/>
  <c r="AB172" i="62"/>
  <c r="AC172" i="62"/>
  <c r="AD172" i="62"/>
  <c r="AE172" i="62"/>
  <c r="S173" i="62"/>
  <c r="T173" i="62"/>
  <c r="U173" i="62"/>
  <c r="V173" i="62"/>
  <c r="W173" i="62"/>
  <c r="X173" i="62"/>
  <c r="Y173" i="62"/>
  <c r="Z173" i="62"/>
  <c r="AA173" i="62"/>
  <c r="AB173" i="62"/>
  <c r="AC173" i="62"/>
  <c r="AD173" i="62"/>
  <c r="AE173" i="62"/>
  <c r="S174" i="62"/>
  <c r="T174" i="62"/>
  <c r="U174" i="62"/>
  <c r="V174" i="62"/>
  <c r="W174" i="62"/>
  <c r="X174" i="62"/>
  <c r="Y174" i="62"/>
  <c r="Z174" i="62"/>
  <c r="AA174" i="62"/>
  <c r="AB174" i="62"/>
  <c r="AC174" i="62"/>
  <c r="AD174" i="62"/>
  <c r="AE174" i="62"/>
  <c r="S175" i="62"/>
  <c r="T175" i="62"/>
  <c r="U175" i="62"/>
  <c r="V175" i="62"/>
  <c r="W175" i="62"/>
  <c r="X175" i="62"/>
  <c r="Y175" i="62"/>
  <c r="Z175" i="62"/>
  <c r="AA175" i="62"/>
  <c r="AB175" i="62"/>
  <c r="AC175" i="62"/>
  <c r="AD175" i="62"/>
  <c r="AE175" i="62"/>
  <c r="S176" i="62"/>
  <c r="T176" i="62"/>
  <c r="U176" i="62"/>
  <c r="V176" i="62"/>
  <c r="W176" i="62"/>
  <c r="X176" i="62"/>
  <c r="Y176" i="62"/>
  <c r="Z176" i="62"/>
  <c r="AA176" i="62"/>
  <c r="AB176" i="62"/>
  <c r="AC176" i="62"/>
  <c r="AD176" i="62"/>
  <c r="AE176" i="62"/>
  <c r="S177" i="62"/>
  <c r="T177" i="62"/>
  <c r="U177" i="62"/>
  <c r="V177" i="62"/>
  <c r="W177" i="62"/>
  <c r="X177" i="62"/>
  <c r="Y177" i="62"/>
  <c r="Z177" i="62"/>
  <c r="AA177" i="62"/>
  <c r="AB177" i="62"/>
  <c r="AC177" i="62"/>
  <c r="AD177" i="62"/>
  <c r="AE177" i="62"/>
  <c r="S178" i="62"/>
  <c r="T178" i="62"/>
  <c r="U178" i="62"/>
  <c r="V178" i="62"/>
  <c r="W178" i="62"/>
  <c r="X178" i="62"/>
  <c r="Y178" i="62"/>
  <c r="Z178" i="62"/>
  <c r="AA178" i="62"/>
  <c r="AB178" i="62"/>
  <c r="AC178" i="62"/>
  <c r="AD178" i="62"/>
  <c r="AE178" i="62"/>
  <c r="S179" i="62"/>
  <c r="T179" i="62"/>
  <c r="U179" i="62"/>
  <c r="V179" i="62"/>
  <c r="W179" i="62"/>
  <c r="X179" i="62"/>
  <c r="Y179" i="62"/>
  <c r="Z179" i="62"/>
  <c r="AA179" i="62"/>
  <c r="AB179" i="62"/>
  <c r="AC179" i="62"/>
  <c r="AD179" i="62"/>
  <c r="AE179" i="62"/>
  <c r="S180" i="62"/>
  <c r="T180" i="62"/>
  <c r="U180" i="62"/>
  <c r="V180" i="62"/>
  <c r="W180" i="62"/>
  <c r="X180" i="62"/>
  <c r="Y180" i="62"/>
  <c r="Z180" i="62"/>
  <c r="AA180" i="62"/>
  <c r="AB180" i="62"/>
  <c r="AC180" i="62"/>
  <c r="AD180" i="62"/>
  <c r="AE180" i="62"/>
  <c r="S181" i="62"/>
  <c r="T181" i="62"/>
  <c r="U181" i="62"/>
  <c r="V181" i="62"/>
  <c r="W181" i="62"/>
  <c r="X181" i="62"/>
  <c r="Y181" i="62"/>
  <c r="Z181" i="62"/>
  <c r="AA181" i="62"/>
  <c r="AB181" i="62"/>
  <c r="AC181" i="62"/>
  <c r="AD181" i="62"/>
  <c r="AE181" i="62"/>
  <c r="S182" i="62"/>
  <c r="T182" i="62"/>
  <c r="U182" i="62"/>
  <c r="V182" i="62"/>
  <c r="W182" i="62"/>
  <c r="X182" i="62"/>
  <c r="Y182" i="62"/>
  <c r="Z182" i="62"/>
  <c r="AA182" i="62"/>
  <c r="AB182" i="62"/>
  <c r="AC182" i="62"/>
  <c r="AD182" i="62"/>
  <c r="AE182" i="62"/>
  <c r="S183" i="62"/>
  <c r="T183" i="62"/>
  <c r="U183" i="62"/>
  <c r="V183" i="62"/>
  <c r="W183" i="62"/>
  <c r="X183" i="62"/>
  <c r="Y183" i="62"/>
  <c r="Z183" i="62"/>
  <c r="AA183" i="62"/>
  <c r="AB183" i="62"/>
  <c r="AC183" i="62"/>
  <c r="AD183" i="62"/>
  <c r="AE183" i="62"/>
  <c r="S184" i="62"/>
  <c r="T184" i="62"/>
  <c r="U184" i="62"/>
  <c r="V184" i="62"/>
  <c r="W184" i="62"/>
  <c r="X184" i="62"/>
  <c r="Y184" i="62"/>
  <c r="Z184" i="62"/>
  <c r="AA184" i="62"/>
  <c r="AB184" i="62"/>
  <c r="AC184" i="62"/>
  <c r="AD184" i="62"/>
  <c r="AE184" i="62"/>
  <c r="S185" i="62"/>
  <c r="T185" i="62"/>
  <c r="U185" i="62"/>
  <c r="V185" i="62"/>
  <c r="W185" i="62"/>
  <c r="X185" i="62"/>
  <c r="Y185" i="62"/>
  <c r="Z185" i="62"/>
  <c r="AA185" i="62"/>
  <c r="AB185" i="62"/>
  <c r="AC185" i="62"/>
  <c r="AD185" i="62"/>
  <c r="AE185" i="62"/>
  <c r="S186" i="62"/>
  <c r="T186" i="62"/>
  <c r="U186" i="62"/>
  <c r="V186" i="62"/>
  <c r="W186" i="62"/>
  <c r="X186" i="62"/>
  <c r="Y186" i="62"/>
  <c r="Z186" i="62"/>
  <c r="AA186" i="62"/>
  <c r="AB186" i="62"/>
  <c r="AC186" i="62"/>
  <c r="AD186" i="62"/>
  <c r="AE186" i="62"/>
  <c r="S187" i="62"/>
  <c r="T187" i="62"/>
  <c r="U187" i="62"/>
  <c r="V187" i="62"/>
  <c r="W187" i="62"/>
  <c r="X187" i="62"/>
  <c r="Y187" i="62"/>
  <c r="Z187" i="62"/>
  <c r="AA187" i="62"/>
  <c r="AB187" i="62"/>
  <c r="AC187" i="62"/>
  <c r="AD187" i="62"/>
  <c r="AE187" i="62"/>
  <c r="S188" i="62"/>
  <c r="T188" i="62"/>
  <c r="U188" i="62"/>
  <c r="V188" i="62"/>
  <c r="W188" i="62"/>
  <c r="X188" i="62"/>
  <c r="Y188" i="62"/>
  <c r="Z188" i="62"/>
  <c r="AA188" i="62"/>
  <c r="AB188" i="62"/>
  <c r="AC188" i="62"/>
  <c r="AD188" i="62"/>
  <c r="AE188" i="62"/>
  <c r="S189" i="62"/>
  <c r="T189" i="62"/>
  <c r="U189" i="62"/>
  <c r="V189" i="62"/>
  <c r="W189" i="62"/>
  <c r="X189" i="62"/>
  <c r="Y189" i="62"/>
  <c r="Z189" i="62"/>
  <c r="AA189" i="62"/>
  <c r="AB189" i="62"/>
  <c r="AC189" i="62"/>
  <c r="AD189" i="62"/>
  <c r="AE189" i="62"/>
  <c r="S190" i="62"/>
  <c r="T190" i="62"/>
  <c r="U190" i="62"/>
  <c r="V190" i="62"/>
  <c r="W190" i="62"/>
  <c r="X190" i="62"/>
  <c r="Y190" i="62"/>
  <c r="Z190" i="62"/>
  <c r="AA190" i="62"/>
  <c r="AB190" i="62"/>
  <c r="AC190" i="62"/>
  <c r="AD190" i="62"/>
  <c r="AE190" i="62"/>
  <c r="S191" i="62"/>
  <c r="T191" i="62"/>
  <c r="U191" i="62"/>
  <c r="V191" i="62"/>
  <c r="W191" i="62"/>
  <c r="X191" i="62"/>
  <c r="Y191" i="62"/>
  <c r="Z191" i="62"/>
  <c r="AA191" i="62"/>
  <c r="AB191" i="62"/>
  <c r="AC191" i="62"/>
  <c r="AD191" i="62"/>
  <c r="AE191" i="62"/>
  <c r="S192" i="62"/>
  <c r="T192" i="62"/>
  <c r="U192" i="62"/>
  <c r="V192" i="62"/>
  <c r="W192" i="62"/>
  <c r="X192" i="62"/>
  <c r="Y192" i="62"/>
  <c r="Z192" i="62"/>
  <c r="AA192" i="62"/>
  <c r="AB192" i="62"/>
  <c r="AC192" i="62"/>
  <c r="AD192" i="62"/>
  <c r="AE192" i="62"/>
  <c r="S193" i="62"/>
  <c r="T193" i="62"/>
  <c r="U193" i="62"/>
  <c r="V193" i="62"/>
  <c r="W193" i="62"/>
  <c r="X193" i="62"/>
  <c r="Y193" i="62"/>
  <c r="Z193" i="62"/>
  <c r="AA193" i="62"/>
  <c r="AB193" i="62"/>
  <c r="AC193" i="62"/>
  <c r="AD193" i="62"/>
  <c r="AE193" i="62"/>
  <c r="S194" i="62"/>
  <c r="T194" i="62"/>
  <c r="U194" i="62"/>
  <c r="V194" i="62"/>
  <c r="W194" i="62"/>
  <c r="X194" i="62"/>
  <c r="Y194" i="62"/>
  <c r="Z194" i="62"/>
  <c r="AA194" i="62"/>
  <c r="AB194" i="62"/>
  <c r="AC194" i="62"/>
  <c r="AD194" i="62"/>
  <c r="AE194" i="62"/>
  <c r="S195" i="62"/>
  <c r="T195" i="62"/>
  <c r="U195" i="62"/>
  <c r="V195" i="62"/>
  <c r="W195" i="62"/>
  <c r="X195" i="62"/>
  <c r="Y195" i="62"/>
  <c r="Z195" i="62"/>
  <c r="AA195" i="62"/>
  <c r="AB195" i="62"/>
  <c r="AC195" i="62"/>
  <c r="AD195" i="62"/>
  <c r="AE195" i="62"/>
  <c r="S196" i="62"/>
  <c r="T196" i="62"/>
  <c r="U196" i="62"/>
  <c r="V196" i="62"/>
  <c r="W196" i="62"/>
  <c r="X196" i="62"/>
  <c r="Y196" i="62"/>
  <c r="Z196" i="62"/>
  <c r="AA196" i="62"/>
  <c r="AB196" i="62"/>
  <c r="AC196" i="62"/>
  <c r="AD196" i="62"/>
  <c r="AE196" i="62"/>
  <c r="S197" i="62"/>
  <c r="T197" i="62"/>
  <c r="U197" i="62"/>
  <c r="V197" i="62"/>
  <c r="W197" i="62"/>
  <c r="X197" i="62"/>
  <c r="Y197" i="62"/>
  <c r="Z197" i="62"/>
  <c r="AA197" i="62"/>
  <c r="AB197" i="62"/>
  <c r="AC197" i="62"/>
  <c r="AD197" i="62"/>
  <c r="AE197" i="62"/>
  <c r="S198" i="62"/>
  <c r="T198" i="62"/>
  <c r="U198" i="62"/>
  <c r="V198" i="62"/>
  <c r="W198" i="62"/>
  <c r="X198" i="62"/>
  <c r="Y198" i="62"/>
  <c r="Z198" i="62"/>
  <c r="AA198" i="62"/>
  <c r="AB198" i="62"/>
  <c r="AC198" i="62"/>
  <c r="AD198" i="62"/>
  <c r="AE198" i="62"/>
  <c r="S199" i="62"/>
  <c r="T199" i="62"/>
  <c r="U199" i="62"/>
  <c r="V199" i="62"/>
  <c r="W199" i="62"/>
  <c r="X199" i="62"/>
  <c r="Y199" i="62"/>
  <c r="Z199" i="62"/>
  <c r="AA199" i="62"/>
  <c r="AB199" i="62"/>
  <c r="AC199" i="62"/>
  <c r="AD199" i="62"/>
  <c r="AE199" i="62"/>
  <c r="S200" i="62"/>
  <c r="T200" i="62"/>
  <c r="U200" i="62"/>
  <c r="V200" i="62"/>
  <c r="W200" i="62"/>
  <c r="X200" i="62"/>
  <c r="Y200" i="62"/>
  <c r="Z200" i="62"/>
  <c r="AA200" i="62"/>
  <c r="AB200" i="62"/>
  <c r="AC200" i="62"/>
  <c r="AD200" i="62"/>
  <c r="AE200" i="62"/>
  <c r="S201" i="62"/>
  <c r="T201" i="62"/>
  <c r="U201" i="62"/>
  <c r="V201" i="62"/>
  <c r="W201" i="62"/>
  <c r="X201" i="62"/>
  <c r="Y201" i="62"/>
  <c r="Z201" i="62"/>
  <c r="AA201" i="62"/>
  <c r="AB201" i="62"/>
  <c r="AC201" i="62"/>
  <c r="AD201" i="62"/>
  <c r="AE201" i="62"/>
  <c r="S202" i="62"/>
  <c r="T202" i="62"/>
  <c r="U202" i="62"/>
  <c r="V202" i="62"/>
  <c r="W202" i="62"/>
  <c r="X202" i="62"/>
  <c r="Y202" i="62"/>
  <c r="Z202" i="62"/>
  <c r="AA202" i="62"/>
  <c r="AB202" i="62"/>
  <c r="AC202" i="62"/>
  <c r="AD202" i="62"/>
  <c r="AE202" i="62"/>
  <c r="S203" i="62"/>
  <c r="T203" i="62"/>
  <c r="U203" i="62"/>
  <c r="V203" i="62"/>
  <c r="W203" i="62"/>
  <c r="X203" i="62"/>
  <c r="Y203" i="62"/>
  <c r="Z203" i="62"/>
  <c r="AA203" i="62"/>
  <c r="AB203" i="62"/>
  <c r="AC203" i="62"/>
  <c r="AD203" i="62"/>
  <c r="AE203" i="62"/>
  <c r="S204" i="62"/>
  <c r="T204" i="62"/>
  <c r="U204" i="62"/>
  <c r="V204" i="62"/>
  <c r="W204" i="62"/>
  <c r="X204" i="62"/>
  <c r="Y204" i="62"/>
  <c r="Z204" i="62"/>
  <c r="AA204" i="62"/>
  <c r="AB204" i="62"/>
  <c r="AC204" i="62"/>
  <c r="AD204" i="62"/>
  <c r="AE204" i="62"/>
  <c r="S205" i="62"/>
  <c r="T205" i="62"/>
  <c r="U205" i="62"/>
  <c r="V205" i="62"/>
  <c r="W205" i="62"/>
  <c r="X205" i="62"/>
  <c r="Y205" i="62"/>
  <c r="Z205" i="62"/>
  <c r="AA205" i="62"/>
  <c r="AB205" i="62"/>
  <c r="AC205" i="62"/>
  <c r="AD205" i="62"/>
  <c r="AE205" i="62"/>
  <c r="S206" i="62"/>
  <c r="T206" i="62"/>
  <c r="U206" i="62"/>
  <c r="V206" i="62"/>
  <c r="W206" i="62"/>
  <c r="X206" i="62"/>
  <c r="Y206" i="62"/>
  <c r="Z206" i="62"/>
  <c r="AA206" i="62"/>
  <c r="AB206" i="62"/>
  <c r="AC206" i="62"/>
  <c r="AD206" i="62"/>
  <c r="AE206" i="62"/>
  <c r="S207" i="62"/>
  <c r="T207" i="62"/>
  <c r="U207" i="62"/>
  <c r="V207" i="62"/>
  <c r="W207" i="62"/>
  <c r="X207" i="62"/>
  <c r="Y207" i="62"/>
  <c r="Z207" i="62"/>
  <c r="AA207" i="62"/>
  <c r="AB207" i="62"/>
  <c r="AC207" i="62"/>
  <c r="AD207" i="62"/>
  <c r="AE207" i="62"/>
  <c r="S208" i="62"/>
  <c r="T208" i="62"/>
  <c r="U208" i="62"/>
  <c r="V208" i="62"/>
  <c r="W208" i="62"/>
  <c r="X208" i="62"/>
  <c r="Y208" i="62"/>
  <c r="Z208" i="62"/>
  <c r="AA208" i="62"/>
  <c r="AB208" i="62"/>
  <c r="AC208" i="62"/>
  <c r="AD208" i="62"/>
  <c r="AE208" i="62"/>
  <c r="S209" i="62"/>
  <c r="T209" i="62"/>
  <c r="U209" i="62"/>
  <c r="V209" i="62"/>
  <c r="W209" i="62"/>
  <c r="X209" i="62"/>
  <c r="Y209" i="62"/>
  <c r="Z209" i="62"/>
  <c r="AA209" i="62"/>
  <c r="AB209" i="62"/>
  <c r="AC209" i="62"/>
  <c r="AD209" i="62"/>
  <c r="AE209" i="62"/>
  <c r="F210" i="62"/>
  <c r="D65" i="39"/>
  <c r="G210" i="62"/>
  <c r="E65" i="39"/>
  <c r="H210" i="62"/>
  <c r="F65" i="39"/>
  <c r="I210" i="62"/>
  <c r="G65" i="39"/>
  <c r="J210" i="62"/>
  <c r="H65" i="39"/>
  <c r="K210" i="62"/>
  <c r="I65" i="39"/>
  <c r="L210" i="62"/>
  <c r="J65" i="39"/>
  <c r="M210" i="62"/>
  <c r="K65" i="39"/>
  <c r="N210" i="62"/>
  <c r="L65" i="39"/>
  <c r="O210" i="62"/>
  <c r="M65" i="39"/>
  <c r="P210" i="62"/>
  <c r="N65" i="39"/>
  <c r="Q210" i="62"/>
  <c r="O65" i="39"/>
  <c r="R210" i="62"/>
  <c r="P65" i="39"/>
  <c r="F211" i="62"/>
  <c r="G211" i="62"/>
  <c r="H211" i="62"/>
  <c r="I211" i="62"/>
  <c r="J211" i="62"/>
  <c r="K211" i="62"/>
  <c r="L211" i="62"/>
  <c r="M211" i="62"/>
  <c r="N211" i="62"/>
  <c r="O211" i="62"/>
  <c r="P211" i="62"/>
  <c r="Q211" i="62"/>
  <c r="R211" i="62"/>
  <c r="F212" i="62"/>
  <c r="G212" i="62"/>
  <c r="H212" i="62"/>
  <c r="I212" i="62"/>
  <c r="J212" i="62"/>
  <c r="K212" i="62"/>
  <c r="L212" i="62"/>
  <c r="M212" i="62"/>
  <c r="N212" i="62"/>
  <c r="O212" i="62"/>
  <c r="P212" i="62"/>
  <c r="Q212" i="62"/>
  <c r="R212" i="62"/>
  <c r="F213" i="62"/>
  <c r="G213" i="62"/>
  <c r="H213" i="62"/>
  <c r="I213" i="62"/>
  <c r="J213" i="62"/>
  <c r="K213" i="62"/>
  <c r="L213" i="62"/>
  <c r="M213" i="62"/>
  <c r="N213" i="62"/>
  <c r="O213" i="62"/>
  <c r="P213" i="62"/>
  <c r="Q213" i="62"/>
  <c r="R213" i="62"/>
  <c r="CC2" i="63"/>
  <c r="CD2" i="63"/>
  <c r="CE2" i="63"/>
  <c r="CF2" i="63"/>
  <c r="CG2" i="63"/>
  <c r="CH2" i="63"/>
  <c r="CI2" i="63"/>
  <c r="CJ2" i="63"/>
  <c r="CK2" i="63"/>
  <c r="CL2" i="63"/>
  <c r="CM2" i="63"/>
  <c r="CN2" i="63"/>
  <c r="CO2" i="63"/>
  <c r="CC3" i="63"/>
  <c r="CD3" i="63"/>
  <c r="CE3" i="63"/>
  <c r="CF3" i="63"/>
  <c r="CG3" i="63"/>
  <c r="CH3" i="63"/>
  <c r="CI3" i="63"/>
  <c r="CJ3" i="63"/>
  <c r="CK3" i="63"/>
  <c r="CL3" i="63"/>
  <c r="CM3" i="63"/>
  <c r="CN3" i="63"/>
  <c r="CO3" i="63"/>
  <c r="CC4" i="63"/>
  <c r="CD4" i="63"/>
  <c r="CE4" i="63"/>
  <c r="CF4" i="63"/>
  <c r="CG4" i="63"/>
  <c r="CH4" i="63"/>
  <c r="CI4" i="63"/>
  <c r="CJ4" i="63"/>
  <c r="CK4" i="63"/>
  <c r="CL4" i="63"/>
  <c r="CM4" i="63"/>
  <c r="CN4" i="63"/>
  <c r="CO4" i="63"/>
  <c r="CC5" i="63"/>
  <c r="CD5" i="63"/>
  <c r="CE5" i="63"/>
  <c r="CF5" i="63"/>
  <c r="CG5" i="63"/>
  <c r="CH5" i="63"/>
  <c r="CI5" i="63"/>
  <c r="CJ5" i="63"/>
  <c r="CK5" i="63"/>
  <c r="CL5" i="63"/>
  <c r="CM5" i="63"/>
  <c r="CN5" i="63"/>
  <c r="CO5" i="63"/>
  <c r="CC6" i="63"/>
  <c r="CD6" i="63"/>
  <c r="CE6" i="63"/>
  <c r="CF6" i="63"/>
  <c r="CG6" i="63"/>
  <c r="CH6" i="63"/>
  <c r="CI6" i="63"/>
  <c r="CJ6" i="63"/>
  <c r="CK6" i="63"/>
  <c r="CL6" i="63"/>
  <c r="CM6" i="63"/>
  <c r="CN6" i="63"/>
  <c r="CO6" i="63"/>
  <c r="CC7" i="63"/>
  <c r="CD7" i="63"/>
  <c r="CE7" i="63"/>
  <c r="CF7" i="63"/>
  <c r="CG7" i="63"/>
  <c r="CH7" i="63"/>
  <c r="CI7" i="63"/>
  <c r="CJ7" i="63"/>
  <c r="CK7" i="63"/>
  <c r="CL7" i="63"/>
  <c r="CM7" i="63"/>
  <c r="CN7" i="63"/>
  <c r="CO7" i="63"/>
  <c r="S12" i="63"/>
  <c r="T12" i="63"/>
  <c r="U12" i="63"/>
  <c r="V12" i="63"/>
  <c r="W12" i="63"/>
  <c r="X12" i="63"/>
  <c r="Y12" i="63"/>
  <c r="Z12" i="63"/>
  <c r="AA12" i="63"/>
  <c r="AB12" i="63"/>
  <c r="AC12" i="63"/>
  <c r="AD12" i="63"/>
  <c r="AE12" i="63"/>
  <c r="S13" i="63"/>
  <c r="T13" i="63"/>
  <c r="U13" i="63"/>
  <c r="V13" i="63"/>
  <c r="W13" i="63"/>
  <c r="X13" i="63"/>
  <c r="Y13" i="63"/>
  <c r="Z13" i="63"/>
  <c r="AA13" i="63"/>
  <c r="AB13" i="63"/>
  <c r="AC13" i="63"/>
  <c r="AD13" i="63"/>
  <c r="AE13" i="63"/>
  <c r="S14" i="63"/>
  <c r="T14" i="63"/>
  <c r="U14" i="63"/>
  <c r="V14" i="63"/>
  <c r="W14" i="63"/>
  <c r="X14" i="63"/>
  <c r="Y14" i="63"/>
  <c r="Z14" i="63"/>
  <c r="AA14" i="63"/>
  <c r="AB14" i="63"/>
  <c r="AC14" i="63"/>
  <c r="AD14" i="63"/>
  <c r="AE14" i="63"/>
  <c r="S15" i="63"/>
  <c r="T15" i="63"/>
  <c r="U15" i="63"/>
  <c r="V15" i="63"/>
  <c r="W15" i="63"/>
  <c r="X15" i="63"/>
  <c r="Y15" i="63"/>
  <c r="Z15" i="63"/>
  <c r="AA15" i="63"/>
  <c r="AB15" i="63"/>
  <c r="AC15" i="63"/>
  <c r="AD15" i="63"/>
  <c r="AE15" i="63"/>
  <c r="S16" i="63"/>
  <c r="T16" i="63"/>
  <c r="U16" i="63"/>
  <c r="V16" i="63"/>
  <c r="W16" i="63"/>
  <c r="X16" i="63"/>
  <c r="Y16" i="63"/>
  <c r="Z16" i="63"/>
  <c r="AA16" i="63"/>
  <c r="AB16" i="63"/>
  <c r="AC16" i="63"/>
  <c r="AD16" i="63"/>
  <c r="AE16" i="63"/>
  <c r="S17" i="63"/>
  <c r="T17" i="63"/>
  <c r="U17" i="63"/>
  <c r="V17" i="63"/>
  <c r="W17" i="63"/>
  <c r="X17" i="63"/>
  <c r="Y17" i="63"/>
  <c r="Z17" i="63"/>
  <c r="AA17" i="63"/>
  <c r="AB17" i="63"/>
  <c r="AC17" i="63"/>
  <c r="AD17" i="63"/>
  <c r="AE17" i="63"/>
  <c r="S18" i="63"/>
  <c r="T18" i="63"/>
  <c r="U18" i="63"/>
  <c r="V18" i="63"/>
  <c r="W18" i="63"/>
  <c r="X18" i="63"/>
  <c r="Y18" i="63"/>
  <c r="Z18" i="63"/>
  <c r="AA18" i="63"/>
  <c r="AB18" i="63"/>
  <c r="AC18" i="63"/>
  <c r="AD18" i="63"/>
  <c r="AE18" i="63"/>
  <c r="S19" i="63"/>
  <c r="T19" i="63"/>
  <c r="U19" i="63"/>
  <c r="V19" i="63"/>
  <c r="W19" i="63"/>
  <c r="X19" i="63"/>
  <c r="Y19" i="63"/>
  <c r="Z19" i="63"/>
  <c r="AA19" i="63"/>
  <c r="AB19" i="63"/>
  <c r="AC19" i="63"/>
  <c r="AD19" i="63"/>
  <c r="AE19" i="63"/>
  <c r="S20" i="63"/>
  <c r="T20" i="63"/>
  <c r="U20" i="63"/>
  <c r="V20" i="63"/>
  <c r="W20" i="63"/>
  <c r="X20" i="63"/>
  <c r="Y20" i="63"/>
  <c r="Z20" i="63"/>
  <c r="AA20" i="63"/>
  <c r="AB20" i="63"/>
  <c r="AC20" i="63"/>
  <c r="AD20" i="63"/>
  <c r="AE20" i="63"/>
  <c r="S21" i="63"/>
  <c r="T21" i="63"/>
  <c r="U21" i="63"/>
  <c r="V21" i="63"/>
  <c r="W21" i="63"/>
  <c r="X21" i="63"/>
  <c r="Y21" i="63"/>
  <c r="Z21" i="63"/>
  <c r="AA21" i="63"/>
  <c r="AB21" i="63"/>
  <c r="AC21" i="63"/>
  <c r="AD21" i="63"/>
  <c r="AE21" i="63"/>
  <c r="S22" i="63"/>
  <c r="T22" i="63"/>
  <c r="U22" i="63"/>
  <c r="V22" i="63"/>
  <c r="W22" i="63"/>
  <c r="X22" i="63"/>
  <c r="Y22" i="63"/>
  <c r="Z22" i="63"/>
  <c r="AA22" i="63"/>
  <c r="AB22" i="63"/>
  <c r="AC22" i="63"/>
  <c r="AD22" i="63"/>
  <c r="AE22" i="63"/>
  <c r="F23" i="63"/>
  <c r="D64" i="39"/>
  <c r="G23" i="63"/>
  <c r="E64" i="39"/>
  <c r="H23" i="63"/>
  <c r="F64" i="39"/>
  <c r="I23" i="63"/>
  <c r="G64" i="39"/>
  <c r="J23" i="63"/>
  <c r="H64" i="39"/>
  <c r="K23" i="63"/>
  <c r="I64" i="39"/>
  <c r="L23" i="63"/>
  <c r="J64" i="39"/>
  <c r="M23" i="63"/>
  <c r="K64" i="39"/>
  <c r="N23" i="63"/>
  <c r="L64" i="39"/>
  <c r="O23" i="63"/>
  <c r="M64" i="39"/>
  <c r="P23" i="63"/>
  <c r="N64" i="39"/>
  <c r="Q23" i="63"/>
  <c r="O64" i="39"/>
  <c r="R23" i="63"/>
  <c r="P64" i="39"/>
  <c r="F24" i="63"/>
  <c r="G24" i="63"/>
  <c r="H24" i="63"/>
  <c r="I24" i="63"/>
  <c r="J24" i="63"/>
  <c r="K24" i="63"/>
  <c r="L24" i="63"/>
  <c r="M24" i="63"/>
  <c r="N24" i="63"/>
  <c r="O24" i="63"/>
  <c r="P24" i="63"/>
  <c r="Q24" i="63"/>
  <c r="R24" i="63"/>
  <c r="F25" i="63"/>
  <c r="G25" i="63"/>
  <c r="H25" i="63"/>
  <c r="I25" i="63"/>
  <c r="J25" i="63"/>
  <c r="K25" i="63"/>
  <c r="L25" i="63"/>
  <c r="M25" i="63"/>
  <c r="N25" i="63"/>
  <c r="O25" i="63"/>
  <c r="P25" i="63"/>
  <c r="Q25" i="63"/>
  <c r="R25" i="63"/>
  <c r="F26" i="63"/>
  <c r="G26" i="63"/>
  <c r="H26" i="63"/>
  <c r="I26" i="63"/>
  <c r="J26" i="63"/>
  <c r="K26" i="63"/>
  <c r="L26" i="63"/>
  <c r="M26" i="63"/>
  <c r="N26" i="63"/>
  <c r="O26" i="63"/>
  <c r="P26" i="63"/>
  <c r="Q26" i="63"/>
  <c r="R26" i="63"/>
  <c r="CC2" i="64"/>
  <c r="CD2" i="64"/>
  <c r="CE2" i="64"/>
  <c r="CF2" i="64"/>
  <c r="CG2" i="64"/>
  <c r="CH2" i="64"/>
  <c r="CI2" i="64"/>
  <c r="CJ2" i="64"/>
  <c r="CK2" i="64"/>
  <c r="CL2" i="64"/>
  <c r="CM2" i="64"/>
  <c r="CN2" i="64"/>
  <c r="CO2" i="64"/>
  <c r="CC3" i="64"/>
  <c r="CD3" i="64"/>
  <c r="CE3" i="64"/>
  <c r="CF3" i="64"/>
  <c r="CG3" i="64"/>
  <c r="CH3" i="64"/>
  <c r="CI3" i="64"/>
  <c r="CJ3" i="64"/>
  <c r="CK3" i="64"/>
  <c r="CL3" i="64"/>
  <c r="CM3" i="64"/>
  <c r="CN3" i="64"/>
  <c r="CO3" i="64"/>
  <c r="CC4" i="64"/>
  <c r="CD4" i="64"/>
  <c r="CE4" i="64"/>
  <c r="CF4" i="64"/>
  <c r="CG4" i="64"/>
  <c r="CH4" i="64"/>
  <c r="CI4" i="64"/>
  <c r="CJ4" i="64"/>
  <c r="CK4" i="64"/>
  <c r="CL4" i="64"/>
  <c r="CM4" i="64"/>
  <c r="CN4" i="64"/>
  <c r="CO4" i="64"/>
  <c r="CC5" i="64"/>
  <c r="CD5" i="64"/>
  <c r="CE5" i="64"/>
  <c r="CF5" i="64"/>
  <c r="CG5" i="64"/>
  <c r="CH5" i="64"/>
  <c r="CI5" i="64"/>
  <c r="CJ5" i="64"/>
  <c r="CK5" i="64"/>
  <c r="CL5" i="64"/>
  <c r="CM5" i="64"/>
  <c r="CN5" i="64"/>
  <c r="CO5" i="64"/>
  <c r="CC6" i="64"/>
  <c r="CD6" i="64"/>
  <c r="CE6" i="64"/>
  <c r="CF6" i="64"/>
  <c r="CG6" i="64"/>
  <c r="CH6" i="64"/>
  <c r="CI6" i="64"/>
  <c r="CJ6" i="64"/>
  <c r="CK6" i="64"/>
  <c r="CL6" i="64"/>
  <c r="CM6" i="64"/>
  <c r="CN6" i="64"/>
  <c r="CO6" i="64"/>
  <c r="CC7" i="64"/>
  <c r="CD7" i="64"/>
  <c r="CE7" i="64"/>
  <c r="CF7" i="64"/>
  <c r="CG7" i="64"/>
  <c r="CH7" i="64"/>
  <c r="CI7" i="64"/>
  <c r="CJ7" i="64"/>
  <c r="CK7" i="64"/>
  <c r="CL7" i="64"/>
  <c r="CM7" i="64"/>
  <c r="CN7" i="64"/>
  <c r="CO7" i="64"/>
  <c r="S12" i="64"/>
  <c r="T12" i="64"/>
  <c r="U12" i="64"/>
  <c r="V12" i="64"/>
  <c r="W12" i="64"/>
  <c r="X12" i="64"/>
  <c r="Y12" i="64"/>
  <c r="Z12" i="64"/>
  <c r="AA12" i="64"/>
  <c r="AB12" i="64"/>
  <c r="AC12" i="64"/>
  <c r="AD12" i="64"/>
  <c r="AE12" i="64"/>
  <c r="S13" i="64"/>
  <c r="T13" i="64"/>
  <c r="U13" i="64"/>
  <c r="V13" i="64"/>
  <c r="W13" i="64"/>
  <c r="X13" i="64"/>
  <c r="Y13" i="64"/>
  <c r="Z13" i="64"/>
  <c r="AA13" i="64"/>
  <c r="AB13" i="64"/>
  <c r="AC13" i="64"/>
  <c r="AD13" i="64"/>
  <c r="AE13" i="64"/>
  <c r="S14" i="64"/>
  <c r="T14" i="64"/>
  <c r="U14" i="64"/>
  <c r="V14" i="64"/>
  <c r="W14" i="64"/>
  <c r="X14" i="64"/>
  <c r="Y14" i="64"/>
  <c r="Z14" i="64"/>
  <c r="AA14" i="64"/>
  <c r="AB14" i="64"/>
  <c r="AC14" i="64"/>
  <c r="AD14" i="64"/>
  <c r="AE14" i="64"/>
  <c r="S15" i="64"/>
  <c r="T15" i="64"/>
  <c r="U15" i="64"/>
  <c r="V15" i="64"/>
  <c r="W15" i="64"/>
  <c r="X15" i="64"/>
  <c r="Y15" i="64"/>
  <c r="Z15" i="64"/>
  <c r="AA15" i="64"/>
  <c r="AB15" i="64"/>
  <c r="AC15" i="64"/>
  <c r="AD15" i="64"/>
  <c r="AE15" i="64"/>
  <c r="S16" i="64"/>
  <c r="T16" i="64"/>
  <c r="U16" i="64"/>
  <c r="V16" i="64"/>
  <c r="W16" i="64"/>
  <c r="X16" i="64"/>
  <c r="Y16" i="64"/>
  <c r="Z16" i="64"/>
  <c r="AA16" i="64"/>
  <c r="AB16" i="64"/>
  <c r="AC16" i="64"/>
  <c r="AD16" i="64"/>
  <c r="AE16" i="64"/>
  <c r="S17" i="64"/>
  <c r="T17" i="64"/>
  <c r="U17" i="64"/>
  <c r="V17" i="64"/>
  <c r="W17" i="64"/>
  <c r="X17" i="64"/>
  <c r="Y17" i="64"/>
  <c r="Z17" i="64"/>
  <c r="AA17" i="64"/>
  <c r="AB17" i="64"/>
  <c r="AC17" i="64"/>
  <c r="AD17" i="64"/>
  <c r="AE17" i="64"/>
  <c r="S18" i="64"/>
  <c r="T18" i="64"/>
  <c r="U18" i="64"/>
  <c r="V18" i="64"/>
  <c r="W18" i="64"/>
  <c r="X18" i="64"/>
  <c r="Y18" i="64"/>
  <c r="Z18" i="64"/>
  <c r="AA18" i="64"/>
  <c r="AB18" i="64"/>
  <c r="AC18" i="64"/>
  <c r="AD18" i="64"/>
  <c r="AE18" i="64"/>
  <c r="S19" i="64"/>
  <c r="T19" i="64"/>
  <c r="U19" i="64"/>
  <c r="V19" i="64"/>
  <c r="W19" i="64"/>
  <c r="X19" i="64"/>
  <c r="Y19" i="64"/>
  <c r="Z19" i="64"/>
  <c r="AA19" i="64"/>
  <c r="AB19" i="64"/>
  <c r="AC19" i="64"/>
  <c r="AD19" i="64"/>
  <c r="AE19" i="64"/>
  <c r="S20" i="64"/>
  <c r="T20" i="64"/>
  <c r="U20" i="64"/>
  <c r="V20" i="64"/>
  <c r="W20" i="64"/>
  <c r="X20" i="64"/>
  <c r="Y20" i="64"/>
  <c r="Z20" i="64"/>
  <c r="AA20" i="64"/>
  <c r="AB20" i="64"/>
  <c r="AC20" i="64"/>
  <c r="AD20" i="64"/>
  <c r="AE20" i="64"/>
  <c r="S21" i="64"/>
  <c r="T21" i="64"/>
  <c r="U21" i="64"/>
  <c r="V21" i="64"/>
  <c r="W21" i="64"/>
  <c r="X21" i="64"/>
  <c r="Y21" i="64"/>
  <c r="Z21" i="64"/>
  <c r="AA21" i="64"/>
  <c r="AB21" i="64"/>
  <c r="AC21" i="64"/>
  <c r="AD21" i="64"/>
  <c r="AE21" i="64"/>
  <c r="S22" i="64"/>
  <c r="T22" i="64"/>
  <c r="U22" i="64"/>
  <c r="V22" i="64"/>
  <c r="W22" i="64"/>
  <c r="X22" i="64"/>
  <c r="Y22" i="64"/>
  <c r="Z22" i="64"/>
  <c r="AA22" i="64"/>
  <c r="AB22" i="64"/>
  <c r="AC22" i="64"/>
  <c r="AD22" i="64"/>
  <c r="AE22" i="64"/>
  <c r="S23" i="64"/>
  <c r="T23" i="64"/>
  <c r="U23" i="64"/>
  <c r="V23" i="64"/>
  <c r="W23" i="64"/>
  <c r="X23" i="64"/>
  <c r="Y23" i="64"/>
  <c r="Z23" i="64"/>
  <c r="AA23" i="64"/>
  <c r="AB23" i="64"/>
  <c r="AC23" i="64"/>
  <c r="AD23" i="64"/>
  <c r="AE23" i="64"/>
  <c r="S24" i="64"/>
  <c r="T24" i="64"/>
  <c r="U24" i="64"/>
  <c r="V24" i="64"/>
  <c r="W24" i="64"/>
  <c r="X24" i="64"/>
  <c r="Y24" i="64"/>
  <c r="Z24" i="64"/>
  <c r="AA24" i="64"/>
  <c r="AB24" i="64"/>
  <c r="AC24" i="64"/>
  <c r="AD24" i="64"/>
  <c r="AE24" i="64"/>
  <c r="S25" i="64"/>
  <c r="T25" i="64"/>
  <c r="U25" i="64"/>
  <c r="V25" i="64"/>
  <c r="W25" i="64"/>
  <c r="X25" i="64"/>
  <c r="Y25" i="64"/>
  <c r="Z25" i="64"/>
  <c r="AA25" i="64"/>
  <c r="AB25" i="64"/>
  <c r="AC25" i="64"/>
  <c r="AD25" i="64"/>
  <c r="AE25" i="64"/>
  <c r="S26" i="64"/>
  <c r="T26" i="64"/>
  <c r="U26" i="64"/>
  <c r="V26" i="64"/>
  <c r="W26" i="64"/>
  <c r="X26" i="64"/>
  <c r="Y26" i="64"/>
  <c r="Z26" i="64"/>
  <c r="AA26" i="64"/>
  <c r="AB26" i="64"/>
  <c r="AC26" i="64"/>
  <c r="AD26" i="64"/>
  <c r="AE26" i="64"/>
  <c r="S27" i="64"/>
  <c r="T27" i="64"/>
  <c r="U27" i="64"/>
  <c r="V27" i="64"/>
  <c r="W27" i="64"/>
  <c r="X27" i="64"/>
  <c r="Y27" i="64"/>
  <c r="Z27" i="64"/>
  <c r="AA27" i="64"/>
  <c r="AB27" i="64"/>
  <c r="AC27" i="64"/>
  <c r="AD27" i="64"/>
  <c r="AE27" i="64"/>
  <c r="S28" i="64"/>
  <c r="T28" i="64"/>
  <c r="U28" i="64"/>
  <c r="V28" i="64"/>
  <c r="W28" i="64"/>
  <c r="X28" i="64"/>
  <c r="Y28" i="64"/>
  <c r="Z28" i="64"/>
  <c r="AA28" i="64"/>
  <c r="AB28" i="64"/>
  <c r="AC28" i="64"/>
  <c r="AD28" i="64"/>
  <c r="AE28" i="64"/>
  <c r="S29" i="64"/>
  <c r="T29" i="64"/>
  <c r="U29" i="64"/>
  <c r="V29" i="64"/>
  <c r="W29" i="64"/>
  <c r="X29" i="64"/>
  <c r="Y29" i="64"/>
  <c r="Z29" i="64"/>
  <c r="AA29" i="64"/>
  <c r="AB29" i="64"/>
  <c r="AC29" i="64"/>
  <c r="AD29" i="64"/>
  <c r="AE29" i="64"/>
  <c r="S30" i="64"/>
  <c r="T30" i="64"/>
  <c r="U30" i="64"/>
  <c r="V30" i="64"/>
  <c r="W30" i="64"/>
  <c r="X30" i="64"/>
  <c r="Y30" i="64"/>
  <c r="Z30" i="64"/>
  <c r="AA30" i="64"/>
  <c r="AB30" i="64"/>
  <c r="AC30" i="64"/>
  <c r="AD30" i="64"/>
  <c r="AE30" i="64"/>
  <c r="F31" i="64"/>
  <c r="D63" i="39"/>
  <c r="G31" i="64"/>
  <c r="E63" i="39"/>
  <c r="H31" i="64"/>
  <c r="F63" i="39"/>
  <c r="I31" i="64"/>
  <c r="G63" i="39"/>
  <c r="J31" i="64"/>
  <c r="H63" i="39"/>
  <c r="K31" i="64"/>
  <c r="I63" i="39"/>
  <c r="L31" i="64"/>
  <c r="J63" i="39"/>
  <c r="M31" i="64"/>
  <c r="K63" i="39"/>
  <c r="N31" i="64"/>
  <c r="L63" i="39"/>
  <c r="O31" i="64"/>
  <c r="M63" i="39"/>
  <c r="P31" i="64"/>
  <c r="N63" i="39"/>
  <c r="Q31" i="64"/>
  <c r="O63" i="39"/>
  <c r="R31" i="64"/>
  <c r="P63" i="39"/>
  <c r="F32" i="64"/>
  <c r="G32" i="64"/>
  <c r="H32" i="64"/>
  <c r="I32" i="64"/>
  <c r="J32" i="64"/>
  <c r="K32" i="64"/>
  <c r="L32" i="64"/>
  <c r="M32" i="64"/>
  <c r="N32" i="64"/>
  <c r="O32" i="64"/>
  <c r="P32" i="64"/>
  <c r="Q32" i="64"/>
  <c r="R32" i="64"/>
  <c r="F33" i="64"/>
  <c r="G33" i="64"/>
  <c r="H33" i="64"/>
  <c r="I33" i="64"/>
  <c r="J33" i="64"/>
  <c r="K33" i="64"/>
  <c r="L33" i="64"/>
  <c r="M33" i="64"/>
  <c r="N33" i="64"/>
  <c r="O33" i="64"/>
  <c r="P33" i="64"/>
  <c r="Q33" i="64"/>
  <c r="R33" i="64"/>
  <c r="F34" i="64"/>
  <c r="G34" i="64"/>
  <c r="H34" i="64"/>
  <c r="I34" i="64"/>
  <c r="J34" i="64"/>
  <c r="K34" i="64"/>
  <c r="L34" i="64"/>
  <c r="M34" i="64"/>
  <c r="N34" i="64"/>
  <c r="O34" i="64"/>
  <c r="P34" i="64"/>
  <c r="Q34" i="64"/>
  <c r="R34" i="64"/>
  <c r="CC2" i="65"/>
  <c r="CD2" i="65"/>
  <c r="CE2" i="65"/>
  <c r="CF2" i="65"/>
  <c r="CG2" i="65"/>
  <c r="CH2" i="65"/>
  <c r="CI2" i="65"/>
  <c r="CJ2" i="65"/>
  <c r="CK2" i="65"/>
  <c r="CL2" i="65"/>
  <c r="CM2" i="65"/>
  <c r="CN2" i="65"/>
  <c r="CO2" i="65"/>
  <c r="CC3" i="65"/>
  <c r="CD3" i="65"/>
  <c r="CE3" i="65"/>
  <c r="CF3" i="65"/>
  <c r="CG3" i="65"/>
  <c r="CH3" i="65"/>
  <c r="CI3" i="65"/>
  <c r="CJ3" i="65"/>
  <c r="CK3" i="65"/>
  <c r="CL3" i="65"/>
  <c r="CM3" i="65"/>
  <c r="CN3" i="65"/>
  <c r="CO3" i="65"/>
  <c r="CC4" i="65"/>
  <c r="CD4" i="65"/>
  <c r="CE4" i="65"/>
  <c r="CF4" i="65"/>
  <c r="CG4" i="65"/>
  <c r="CH4" i="65"/>
  <c r="CI4" i="65"/>
  <c r="CJ4" i="65"/>
  <c r="CK4" i="65"/>
  <c r="CL4" i="65"/>
  <c r="CM4" i="65"/>
  <c r="CN4" i="65"/>
  <c r="CO4" i="65"/>
  <c r="CC5" i="65"/>
  <c r="CD5" i="65"/>
  <c r="CE5" i="65"/>
  <c r="CF5" i="65"/>
  <c r="CG5" i="65"/>
  <c r="CH5" i="65"/>
  <c r="CI5" i="65"/>
  <c r="CJ5" i="65"/>
  <c r="CK5" i="65"/>
  <c r="CL5" i="65"/>
  <c r="CM5" i="65"/>
  <c r="CN5" i="65"/>
  <c r="CO5" i="65"/>
  <c r="CC6" i="65"/>
  <c r="CD6" i="65"/>
  <c r="CE6" i="65"/>
  <c r="CF6" i="65"/>
  <c r="CG6" i="65"/>
  <c r="CH6" i="65"/>
  <c r="CI6" i="65"/>
  <c r="CJ6" i="65"/>
  <c r="CK6" i="65"/>
  <c r="CL6" i="65"/>
  <c r="CM6" i="65"/>
  <c r="CN6" i="65"/>
  <c r="CO6" i="65"/>
  <c r="CC7" i="65"/>
  <c r="CD7" i="65"/>
  <c r="CE7" i="65"/>
  <c r="CF7" i="65"/>
  <c r="CG7" i="65"/>
  <c r="CH7" i="65"/>
  <c r="CI7" i="65"/>
  <c r="CJ7" i="65"/>
  <c r="CK7" i="65"/>
  <c r="CL7" i="65"/>
  <c r="CM7" i="65"/>
  <c r="CN7" i="65"/>
  <c r="CO7" i="65"/>
  <c r="S12" i="65"/>
  <c r="T12" i="65"/>
  <c r="U12" i="65"/>
  <c r="V12" i="65"/>
  <c r="W12" i="65"/>
  <c r="X12" i="65"/>
  <c r="Y12" i="65"/>
  <c r="Z12" i="65"/>
  <c r="AA12" i="65"/>
  <c r="AB12" i="65"/>
  <c r="AC12" i="65"/>
  <c r="AD12" i="65"/>
  <c r="AE12" i="65"/>
  <c r="S13" i="65"/>
  <c r="T13" i="65"/>
  <c r="U13" i="65"/>
  <c r="V13" i="65"/>
  <c r="W13" i="65"/>
  <c r="X13" i="65"/>
  <c r="Y13" i="65"/>
  <c r="Z13" i="65"/>
  <c r="AA13" i="65"/>
  <c r="AB13" i="65"/>
  <c r="AC13" i="65"/>
  <c r="AD13" i="65"/>
  <c r="AE13" i="65"/>
  <c r="S14" i="65"/>
  <c r="T14" i="65"/>
  <c r="U14" i="65"/>
  <c r="V14" i="65"/>
  <c r="W14" i="65"/>
  <c r="X14" i="65"/>
  <c r="Y14" i="65"/>
  <c r="Z14" i="65"/>
  <c r="AA14" i="65"/>
  <c r="AB14" i="65"/>
  <c r="AC14" i="65"/>
  <c r="AD14" i="65"/>
  <c r="AE14" i="65"/>
  <c r="S15" i="65"/>
  <c r="T15" i="65"/>
  <c r="U15" i="65"/>
  <c r="V15" i="65"/>
  <c r="W15" i="65"/>
  <c r="X15" i="65"/>
  <c r="Y15" i="65"/>
  <c r="Z15" i="65"/>
  <c r="AA15" i="65"/>
  <c r="AB15" i="65"/>
  <c r="AC15" i="65"/>
  <c r="AD15" i="65"/>
  <c r="AE15" i="65"/>
  <c r="S16" i="65"/>
  <c r="T16" i="65"/>
  <c r="U16" i="65"/>
  <c r="V16" i="65"/>
  <c r="W16" i="65"/>
  <c r="X16" i="65"/>
  <c r="Y16" i="65"/>
  <c r="Z16" i="65"/>
  <c r="AA16" i="65"/>
  <c r="AB16" i="65"/>
  <c r="AC16" i="65"/>
  <c r="AD16" i="65"/>
  <c r="AE16" i="65"/>
  <c r="S17" i="65"/>
  <c r="T17" i="65"/>
  <c r="U17" i="65"/>
  <c r="V17" i="65"/>
  <c r="W17" i="65"/>
  <c r="X17" i="65"/>
  <c r="Y17" i="65"/>
  <c r="Z17" i="65"/>
  <c r="AA17" i="65"/>
  <c r="AB17" i="65"/>
  <c r="AC17" i="65"/>
  <c r="AD17" i="65"/>
  <c r="AE17" i="65"/>
  <c r="S19" i="65"/>
  <c r="T19" i="65"/>
  <c r="U19" i="65"/>
  <c r="V19" i="65"/>
  <c r="W19" i="65"/>
  <c r="X19" i="65"/>
  <c r="Y19" i="65"/>
  <c r="Z19" i="65"/>
  <c r="AA19" i="65"/>
  <c r="AB19" i="65"/>
  <c r="AC19" i="65"/>
  <c r="AD19" i="65"/>
  <c r="AE19" i="65"/>
  <c r="S20" i="65"/>
  <c r="T20" i="65"/>
  <c r="U20" i="65"/>
  <c r="V20" i="65"/>
  <c r="W20" i="65"/>
  <c r="X20" i="65"/>
  <c r="Y20" i="65"/>
  <c r="Z20" i="65"/>
  <c r="AA20" i="65"/>
  <c r="AB20" i="65"/>
  <c r="AC20" i="65"/>
  <c r="AD20" i="65"/>
  <c r="AE20" i="65"/>
  <c r="S21" i="65"/>
  <c r="T21" i="65"/>
  <c r="U21" i="65"/>
  <c r="V21" i="65"/>
  <c r="W21" i="65"/>
  <c r="X21" i="65"/>
  <c r="Y21" i="65"/>
  <c r="Z21" i="65"/>
  <c r="AA21" i="65"/>
  <c r="AB21" i="65"/>
  <c r="AC21" i="65"/>
  <c r="AD21" i="65"/>
  <c r="AE21" i="65"/>
  <c r="S22" i="65"/>
  <c r="T22" i="65"/>
  <c r="U22" i="65"/>
  <c r="V22" i="65"/>
  <c r="W22" i="65"/>
  <c r="X22" i="65"/>
  <c r="Y22" i="65"/>
  <c r="Z22" i="65"/>
  <c r="AA22" i="65"/>
  <c r="AB22" i="65"/>
  <c r="AC22" i="65"/>
  <c r="AD22" i="65"/>
  <c r="AE22" i="65"/>
  <c r="S23" i="65"/>
  <c r="T23" i="65"/>
  <c r="U23" i="65"/>
  <c r="V23" i="65"/>
  <c r="W23" i="65"/>
  <c r="X23" i="65"/>
  <c r="Y23" i="65"/>
  <c r="Z23" i="65"/>
  <c r="AA23" i="65"/>
  <c r="AB23" i="65"/>
  <c r="AC23" i="65"/>
  <c r="AD23" i="65"/>
  <c r="AE23" i="65"/>
  <c r="S24" i="65"/>
  <c r="T24" i="65"/>
  <c r="U24" i="65"/>
  <c r="V24" i="65"/>
  <c r="W24" i="65"/>
  <c r="X24" i="65"/>
  <c r="Y24" i="65"/>
  <c r="Z24" i="65"/>
  <c r="AA24" i="65"/>
  <c r="AB24" i="65"/>
  <c r="AC24" i="65"/>
  <c r="AD24" i="65"/>
  <c r="AE24" i="65"/>
  <c r="S25" i="65"/>
  <c r="T25" i="65"/>
  <c r="U25" i="65"/>
  <c r="V25" i="65"/>
  <c r="W25" i="65"/>
  <c r="X25" i="65"/>
  <c r="Y25" i="65"/>
  <c r="Z25" i="65"/>
  <c r="AA25" i="65"/>
  <c r="AB25" i="65"/>
  <c r="AC25" i="65"/>
  <c r="AD25" i="65"/>
  <c r="AE25" i="65"/>
  <c r="S26" i="65"/>
  <c r="T26" i="65"/>
  <c r="U26" i="65"/>
  <c r="V26" i="65"/>
  <c r="W26" i="65"/>
  <c r="X26" i="65"/>
  <c r="Y26" i="65"/>
  <c r="Z26" i="65"/>
  <c r="AA26" i="65"/>
  <c r="AB26" i="65"/>
  <c r="AC26" i="65"/>
  <c r="AD26" i="65"/>
  <c r="AE26" i="65"/>
  <c r="S27" i="65"/>
  <c r="T27" i="65"/>
  <c r="U27" i="65"/>
  <c r="V27" i="65"/>
  <c r="W27" i="65"/>
  <c r="X27" i="65"/>
  <c r="Y27" i="65"/>
  <c r="Z27" i="65"/>
  <c r="AA27" i="65"/>
  <c r="AB27" i="65"/>
  <c r="AC27" i="65"/>
  <c r="AD27" i="65"/>
  <c r="AE27" i="65"/>
  <c r="S28" i="65"/>
  <c r="T28" i="65"/>
  <c r="U28" i="65"/>
  <c r="V28" i="65"/>
  <c r="W28" i="65"/>
  <c r="X28" i="65"/>
  <c r="Y28" i="65"/>
  <c r="Z28" i="65"/>
  <c r="AA28" i="65"/>
  <c r="AB28" i="65"/>
  <c r="AC28" i="65"/>
  <c r="AD28" i="65"/>
  <c r="AE28" i="65"/>
  <c r="S29" i="65"/>
  <c r="T29" i="65"/>
  <c r="U29" i="65"/>
  <c r="V29" i="65"/>
  <c r="W29" i="65"/>
  <c r="X29" i="65"/>
  <c r="Y29" i="65"/>
  <c r="Z29" i="65"/>
  <c r="AA29" i="65"/>
  <c r="AB29" i="65"/>
  <c r="AC29" i="65"/>
  <c r="AD29" i="65"/>
  <c r="AE29" i="65"/>
  <c r="S30" i="65"/>
  <c r="T30" i="65"/>
  <c r="U30" i="65"/>
  <c r="V30" i="65"/>
  <c r="W30" i="65"/>
  <c r="X30" i="65"/>
  <c r="Y30" i="65"/>
  <c r="Z30" i="65"/>
  <c r="AA30" i="65"/>
  <c r="AB30" i="65"/>
  <c r="AC30" i="65"/>
  <c r="AD30" i="65"/>
  <c r="AE30" i="65"/>
  <c r="S31" i="65"/>
  <c r="T31" i="65"/>
  <c r="U31" i="65"/>
  <c r="V31" i="65"/>
  <c r="W31" i="65"/>
  <c r="X31" i="65"/>
  <c r="Y31" i="65"/>
  <c r="Z31" i="65"/>
  <c r="AA31" i="65"/>
  <c r="AB31" i="65"/>
  <c r="AC31" i="65"/>
  <c r="AD31" i="65"/>
  <c r="AE31" i="65"/>
  <c r="S32" i="65"/>
  <c r="T32" i="65"/>
  <c r="U32" i="65"/>
  <c r="V32" i="65"/>
  <c r="W32" i="65"/>
  <c r="X32" i="65"/>
  <c r="Y32" i="65"/>
  <c r="Z32" i="65"/>
  <c r="AA32" i="65"/>
  <c r="AB32" i="65"/>
  <c r="AC32" i="65"/>
  <c r="AD32" i="65"/>
  <c r="AE32" i="65"/>
  <c r="S33" i="65"/>
  <c r="T33" i="65"/>
  <c r="U33" i="65"/>
  <c r="V33" i="65"/>
  <c r="W33" i="65"/>
  <c r="X33" i="65"/>
  <c r="Y33" i="65"/>
  <c r="Z33" i="65"/>
  <c r="AA33" i="65"/>
  <c r="AB33" i="65"/>
  <c r="AC33" i="65"/>
  <c r="AD33" i="65"/>
  <c r="AE33" i="65"/>
  <c r="S34" i="65"/>
  <c r="T34" i="65"/>
  <c r="U34" i="65"/>
  <c r="V34" i="65"/>
  <c r="W34" i="65"/>
  <c r="X34" i="65"/>
  <c r="Y34" i="65"/>
  <c r="Z34" i="65"/>
  <c r="AA34" i="65"/>
  <c r="AB34" i="65"/>
  <c r="AC34" i="65"/>
  <c r="AD34" i="65"/>
  <c r="AE34" i="65"/>
  <c r="S35" i="65"/>
  <c r="T35" i="65"/>
  <c r="U35" i="65"/>
  <c r="V35" i="65"/>
  <c r="W35" i="65"/>
  <c r="X35" i="65"/>
  <c r="Y35" i="65"/>
  <c r="Z35" i="65"/>
  <c r="AA35" i="65"/>
  <c r="AB35" i="65"/>
  <c r="AC35" i="65"/>
  <c r="AD35" i="65"/>
  <c r="AE35" i="65"/>
  <c r="S36" i="65"/>
  <c r="T36" i="65"/>
  <c r="U36" i="65"/>
  <c r="V36" i="65"/>
  <c r="W36" i="65"/>
  <c r="X36" i="65"/>
  <c r="Y36" i="65"/>
  <c r="Z36" i="65"/>
  <c r="AA36" i="65"/>
  <c r="AB36" i="65"/>
  <c r="AC36" i="65"/>
  <c r="AD36" i="65"/>
  <c r="AE36" i="65"/>
  <c r="S37" i="65"/>
  <c r="T37" i="65"/>
  <c r="U37" i="65"/>
  <c r="V37" i="65"/>
  <c r="W37" i="65"/>
  <c r="X37" i="65"/>
  <c r="Y37" i="65"/>
  <c r="Z37" i="65"/>
  <c r="AA37" i="65"/>
  <c r="AB37" i="65"/>
  <c r="AC37" i="65"/>
  <c r="AD37" i="65"/>
  <c r="AE37" i="65"/>
  <c r="F38" i="65"/>
  <c r="D62" i="39"/>
  <c r="G38" i="65"/>
  <c r="E62" i="39"/>
  <c r="H38" i="65"/>
  <c r="F62" i="39"/>
  <c r="I38" i="65"/>
  <c r="G62" i="39"/>
  <c r="J38" i="65"/>
  <c r="H62" i="39"/>
  <c r="K38" i="65"/>
  <c r="I62" i="39"/>
  <c r="L38" i="65"/>
  <c r="J62" i="39"/>
  <c r="M38" i="65"/>
  <c r="K62" i="39"/>
  <c r="N38" i="65"/>
  <c r="L62" i="39"/>
  <c r="O38" i="65"/>
  <c r="M62" i="39"/>
  <c r="P38" i="65"/>
  <c r="N62" i="39"/>
  <c r="Q38" i="65"/>
  <c r="O62" i="39"/>
  <c r="R38" i="65"/>
  <c r="P62" i="39"/>
  <c r="F39" i="65"/>
  <c r="G39" i="65"/>
  <c r="H39" i="65"/>
  <c r="I39" i="65"/>
  <c r="J39" i="65"/>
  <c r="K39" i="65"/>
  <c r="L39" i="65"/>
  <c r="M39" i="65"/>
  <c r="N39" i="65"/>
  <c r="O39" i="65"/>
  <c r="P39" i="65"/>
  <c r="Q39" i="65"/>
  <c r="R39" i="65"/>
  <c r="F40" i="65"/>
  <c r="G40" i="65"/>
  <c r="H40" i="65"/>
  <c r="I40" i="65"/>
  <c r="J40" i="65"/>
  <c r="K40" i="65"/>
  <c r="L40" i="65"/>
  <c r="M40" i="65"/>
  <c r="N40" i="65"/>
  <c r="O40" i="65"/>
  <c r="P40" i="65"/>
  <c r="Q40" i="65"/>
  <c r="R40" i="65"/>
  <c r="F41" i="65"/>
  <c r="G41" i="65"/>
  <c r="H41" i="65"/>
  <c r="I41" i="65"/>
  <c r="J41" i="65"/>
  <c r="K41" i="65"/>
  <c r="L41" i="65"/>
  <c r="M41" i="65"/>
  <c r="N41" i="65"/>
  <c r="O41" i="65"/>
  <c r="P41" i="65"/>
  <c r="Q41" i="65"/>
  <c r="R41" i="65"/>
  <c r="CC2" i="34"/>
  <c r="CD2" i="34"/>
  <c r="CE2" i="34"/>
  <c r="CF2" i="34"/>
  <c r="CG2" i="34"/>
  <c r="CH2" i="34"/>
  <c r="CI2" i="34"/>
  <c r="CJ2" i="34"/>
  <c r="CK2" i="34"/>
  <c r="CL2" i="34"/>
  <c r="CM2" i="34"/>
  <c r="CN2" i="34"/>
  <c r="CO2" i="34"/>
  <c r="CC3" i="34"/>
  <c r="CD3" i="34"/>
  <c r="CE3" i="34"/>
  <c r="CF3" i="34"/>
  <c r="CG3" i="34"/>
  <c r="CH3" i="34"/>
  <c r="CI3" i="34"/>
  <c r="CJ3" i="34"/>
  <c r="CK3" i="34"/>
  <c r="CL3" i="34"/>
  <c r="CM3" i="34"/>
  <c r="CN3" i="34"/>
  <c r="CO3" i="34"/>
  <c r="CC4" i="34"/>
  <c r="CD4" i="34"/>
  <c r="CE4" i="34"/>
  <c r="CF4" i="34"/>
  <c r="CG4" i="34"/>
  <c r="CH4" i="34"/>
  <c r="CI4" i="34"/>
  <c r="CJ4" i="34"/>
  <c r="CK4" i="34"/>
  <c r="CL4" i="34"/>
  <c r="CM4" i="34"/>
  <c r="CN4" i="34"/>
  <c r="CO4" i="34"/>
  <c r="CC5" i="34"/>
  <c r="CD5" i="34"/>
  <c r="CE5" i="34"/>
  <c r="CF5" i="34"/>
  <c r="CG5" i="34"/>
  <c r="CH5" i="34"/>
  <c r="CI5" i="34"/>
  <c r="CJ5" i="34"/>
  <c r="CK5" i="34"/>
  <c r="CL5" i="34"/>
  <c r="CM5" i="34"/>
  <c r="CN5" i="34"/>
  <c r="CO5" i="34"/>
  <c r="CC6" i="34"/>
  <c r="CD6" i="34"/>
  <c r="CE6" i="34"/>
  <c r="CF6" i="34"/>
  <c r="CG6" i="34"/>
  <c r="CH6" i="34"/>
  <c r="CI6" i="34"/>
  <c r="CJ6" i="34"/>
  <c r="CK6" i="34"/>
  <c r="CL6" i="34"/>
  <c r="CM6" i="34"/>
  <c r="CN6" i="34"/>
  <c r="CO6" i="34"/>
  <c r="CC7" i="34"/>
  <c r="CD7" i="34"/>
  <c r="CE7" i="34"/>
  <c r="CF7" i="34"/>
  <c r="CG7" i="34"/>
  <c r="CH7" i="34"/>
  <c r="CI7" i="34"/>
  <c r="CJ7" i="34"/>
  <c r="CK7" i="34"/>
  <c r="CL7" i="34"/>
  <c r="CM7" i="34"/>
  <c r="CN7" i="34"/>
  <c r="CO7" i="34"/>
  <c r="S12" i="34"/>
  <c r="T12" i="34"/>
  <c r="U12" i="34"/>
  <c r="V12" i="34"/>
  <c r="W12" i="34"/>
  <c r="X12" i="34"/>
  <c r="Y12" i="34"/>
  <c r="Z12" i="34"/>
  <c r="AA12" i="34"/>
  <c r="AB12" i="34"/>
  <c r="AC12" i="34"/>
  <c r="AD12" i="34"/>
  <c r="AE12" i="34"/>
  <c r="S13" i="34"/>
  <c r="T13" i="34"/>
  <c r="U13" i="34"/>
  <c r="V13" i="34"/>
  <c r="W13" i="34"/>
  <c r="X13" i="34"/>
  <c r="Y13" i="34"/>
  <c r="Z13" i="34"/>
  <c r="AA13" i="34"/>
  <c r="AB13" i="34"/>
  <c r="AC13" i="34"/>
  <c r="AD13" i="34"/>
  <c r="AE13" i="34"/>
  <c r="S14" i="34"/>
  <c r="T14" i="34"/>
  <c r="U14" i="34"/>
  <c r="V14" i="34"/>
  <c r="W14" i="34"/>
  <c r="X14" i="34"/>
  <c r="Y14" i="34"/>
  <c r="Z14" i="34"/>
  <c r="AA14" i="34"/>
  <c r="AB14" i="34"/>
  <c r="AC14" i="34"/>
  <c r="AD14" i="34"/>
  <c r="AE14" i="34"/>
  <c r="S15" i="34"/>
  <c r="T15" i="34"/>
  <c r="U15" i="34"/>
  <c r="V15" i="34"/>
  <c r="W15" i="34"/>
  <c r="X15" i="34"/>
  <c r="Y15" i="34"/>
  <c r="Z15" i="34"/>
  <c r="AA15" i="34"/>
  <c r="AB15" i="34"/>
  <c r="AC15" i="34"/>
  <c r="AD15" i="34"/>
  <c r="AE15" i="34"/>
  <c r="S16" i="34"/>
  <c r="T16" i="34"/>
  <c r="U16" i="34"/>
  <c r="V16" i="34"/>
  <c r="Z16" i="34"/>
  <c r="AA16" i="34"/>
  <c r="AB16" i="34"/>
  <c r="AC16" i="34"/>
  <c r="AD16" i="34"/>
  <c r="AD17" i="34"/>
  <c r="AB18" i="34"/>
  <c r="AC18" i="34"/>
  <c r="AD18" i="34"/>
  <c r="AA19" i="34"/>
  <c r="AB19" i="34"/>
  <c r="AC19" i="34"/>
  <c r="AD19" i="34"/>
  <c r="AA20" i="34"/>
  <c r="AB20" i="34"/>
  <c r="AC20" i="34"/>
  <c r="AD20" i="34"/>
  <c r="AC21" i="34"/>
  <c r="AD21" i="34"/>
  <c r="X22" i="34"/>
  <c r="Y22" i="34"/>
  <c r="Z22" i="34"/>
  <c r="AA22" i="34"/>
  <c r="AB22" i="34"/>
  <c r="AC22" i="34"/>
  <c r="AD22" i="34"/>
  <c r="W23" i="34"/>
  <c r="X23" i="34"/>
  <c r="Y23" i="34"/>
  <c r="Z23" i="34"/>
  <c r="AA23" i="34"/>
  <c r="AB23" i="34"/>
  <c r="AC23" i="34"/>
  <c r="AD23" i="34"/>
  <c r="X24" i="34"/>
  <c r="Y24" i="34"/>
  <c r="Z24" i="34"/>
  <c r="AA24" i="34"/>
  <c r="AB24" i="34"/>
  <c r="AC24" i="34"/>
  <c r="AD24" i="34"/>
  <c r="U25" i="34"/>
  <c r="W25" i="34"/>
  <c r="X25" i="34"/>
  <c r="Y25" i="34"/>
  <c r="Z25" i="34"/>
  <c r="AA25" i="34"/>
  <c r="AB25" i="34"/>
  <c r="AC25" i="34"/>
  <c r="AD25" i="34"/>
  <c r="Z26" i="34"/>
  <c r="AA26" i="34"/>
  <c r="AB26" i="34"/>
  <c r="AC26" i="34"/>
  <c r="AD26" i="34"/>
  <c r="AC27" i="34"/>
  <c r="AD27" i="34"/>
  <c r="AB28" i="34"/>
  <c r="AC28" i="34"/>
  <c r="AD28" i="34"/>
  <c r="AA29" i="34"/>
  <c r="AB29" i="34"/>
  <c r="AC29" i="34"/>
  <c r="AD29" i="34"/>
  <c r="AA30" i="34"/>
  <c r="AB30" i="34"/>
  <c r="AC30" i="34"/>
  <c r="AD30" i="34"/>
  <c r="AB31" i="34"/>
  <c r="AC31" i="34"/>
  <c r="AD31" i="34"/>
  <c r="X32" i="34"/>
  <c r="Y32" i="34"/>
  <c r="Z32" i="34"/>
  <c r="AA32" i="34"/>
  <c r="AB32" i="34"/>
  <c r="AC32" i="34"/>
  <c r="AD32" i="34"/>
  <c r="Y33" i="34"/>
  <c r="Z33" i="34"/>
  <c r="AA33" i="34"/>
  <c r="AB33" i="34"/>
  <c r="AC33" i="34"/>
  <c r="AD33" i="34"/>
  <c r="Y34" i="34"/>
  <c r="Z34" i="34"/>
  <c r="AA34" i="34"/>
  <c r="AB34" i="34"/>
  <c r="AC34" i="34"/>
  <c r="AD34" i="34"/>
  <c r="S35" i="34"/>
  <c r="T35" i="34"/>
  <c r="W35" i="34"/>
  <c r="AC35" i="34"/>
  <c r="AD35" i="34"/>
  <c r="S36" i="34"/>
  <c r="W36" i="34"/>
  <c r="AC36" i="34"/>
  <c r="AD36" i="34"/>
  <c r="T37" i="34"/>
  <c r="X37" i="34"/>
  <c r="Y37" i="34"/>
  <c r="Z37" i="34"/>
  <c r="AA37" i="34"/>
  <c r="AB37" i="34"/>
  <c r="AC37" i="34"/>
  <c r="AD37" i="34"/>
  <c r="AC38" i="34"/>
  <c r="AD38" i="34"/>
  <c r="AD39" i="34"/>
  <c r="S40" i="34"/>
  <c r="T40" i="34"/>
  <c r="U40" i="34"/>
  <c r="V40" i="34"/>
  <c r="W40" i="34"/>
  <c r="X40" i="34"/>
  <c r="Y40" i="34"/>
  <c r="Z40" i="34"/>
  <c r="AA40" i="34"/>
  <c r="AB40" i="34"/>
  <c r="AC40" i="34"/>
  <c r="AD40" i="34"/>
  <c r="X41" i="34"/>
  <c r="Y41" i="34"/>
  <c r="Z41" i="34"/>
  <c r="AA41" i="34"/>
  <c r="AB41" i="34"/>
  <c r="AC41" i="34"/>
  <c r="AD41" i="34"/>
  <c r="T42" i="34"/>
  <c r="U42" i="34"/>
  <c r="V42" i="34"/>
  <c r="W42" i="34"/>
  <c r="X42" i="34"/>
  <c r="Y42" i="34"/>
  <c r="Z42" i="34"/>
  <c r="AA42" i="34"/>
  <c r="AB42" i="34"/>
  <c r="AC42" i="34"/>
  <c r="AD42" i="34"/>
  <c r="U43" i="34"/>
  <c r="W43" i="34"/>
  <c r="X43" i="34"/>
  <c r="Y43" i="34"/>
  <c r="Z43" i="34"/>
  <c r="AA43" i="34"/>
  <c r="AB43" i="34"/>
  <c r="AC43" i="34"/>
  <c r="AD43" i="34"/>
  <c r="AA44" i="34"/>
  <c r="AB44" i="34"/>
  <c r="AC44" i="34"/>
  <c r="AD44" i="34"/>
  <c r="S45" i="34"/>
  <c r="V45" i="34"/>
  <c r="AA45" i="34"/>
  <c r="AB45" i="34"/>
  <c r="AC45" i="34"/>
  <c r="AD45" i="34"/>
  <c r="T46" i="34"/>
  <c r="Y46" i="34"/>
  <c r="Z46" i="34"/>
  <c r="AA46" i="34"/>
  <c r="AB46" i="34"/>
  <c r="AC46" i="34"/>
  <c r="AD46" i="34"/>
  <c r="S47" i="34"/>
  <c r="Y47" i="34"/>
  <c r="Z47" i="34"/>
  <c r="AA47" i="34"/>
  <c r="AB47" i="34"/>
  <c r="AC47" i="34"/>
  <c r="AD47" i="34"/>
  <c r="S48" i="34"/>
  <c r="T48" i="34"/>
  <c r="U48" i="34"/>
  <c r="V48" i="34"/>
  <c r="W48" i="34"/>
  <c r="X48" i="34"/>
  <c r="Y48" i="34"/>
  <c r="Z48" i="34"/>
  <c r="AA48" i="34"/>
  <c r="AB48" i="34"/>
  <c r="AC48" i="34"/>
  <c r="AD48" i="34"/>
  <c r="AE48" i="34"/>
  <c r="U49" i="34"/>
  <c r="W49" i="34"/>
  <c r="X49" i="34"/>
  <c r="Y49" i="34"/>
  <c r="Z49" i="34"/>
  <c r="AA49" i="34"/>
  <c r="AB49" i="34"/>
  <c r="AC49" i="34"/>
  <c r="AD49" i="34"/>
  <c r="AE49" i="34"/>
  <c r="Z50" i="34"/>
  <c r="AA50" i="34"/>
  <c r="AB50" i="34"/>
  <c r="AC50" i="34"/>
  <c r="AD50" i="34"/>
  <c r="U51" i="34"/>
  <c r="V51" i="34"/>
  <c r="W51" i="34"/>
  <c r="X51" i="34"/>
  <c r="Y51" i="34"/>
  <c r="Z51" i="34"/>
  <c r="AA51" i="34"/>
  <c r="AB51" i="34"/>
  <c r="AC51" i="34"/>
  <c r="AD51" i="34"/>
  <c r="AE51" i="34"/>
  <c r="T52" i="34"/>
  <c r="V52" i="34"/>
  <c r="W52" i="34"/>
  <c r="Y52" i="34"/>
  <c r="Z52" i="34"/>
  <c r="AA52" i="34"/>
  <c r="AB52" i="34"/>
  <c r="AC52" i="34"/>
  <c r="AD52" i="34"/>
  <c r="Y53" i="34"/>
  <c r="Z53" i="34"/>
  <c r="AA53" i="34"/>
  <c r="AB53" i="34"/>
  <c r="AC53" i="34"/>
  <c r="AD53" i="34"/>
  <c r="U54" i="34"/>
  <c r="V54" i="34"/>
  <c r="W54" i="34"/>
  <c r="X54" i="34"/>
  <c r="Y54" i="34"/>
  <c r="Z54" i="34"/>
  <c r="AA54" i="34"/>
  <c r="AB54" i="34"/>
  <c r="AC54" i="34"/>
  <c r="AD54" i="34"/>
  <c r="S55" i="34"/>
  <c r="T55" i="34"/>
  <c r="U55" i="34"/>
  <c r="V55" i="34"/>
  <c r="W55" i="34"/>
  <c r="X55" i="34"/>
  <c r="Y55" i="34"/>
  <c r="Z55" i="34"/>
  <c r="AA55" i="34"/>
  <c r="AB55" i="34"/>
  <c r="AC55" i="34"/>
  <c r="AD55" i="34"/>
  <c r="AE55" i="34"/>
  <c r="S56" i="34"/>
  <c r="T56" i="34"/>
  <c r="U56" i="34"/>
  <c r="V56" i="34"/>
  <c r="W56" i="34"/>
  <c r="X56" i="34"/>
  <c r="Y56" i="34"/>
  <c r="Z56" i="34"/>
  <c r="AA56" i="34"/>
  <c r="AB56" i="34"/>
  <c r="AC56" i="34"/>
  <c r="AD56" i="34"/>
  <c r="AE56" i="34"/>
  <c r="S57" i="34"/>
  <c r="T57" i="34"/>
  <c r="U57" i="34"/>
  <c r="V57" i="34"/>
  <c r="W57" i="34"/>
  <c r="X57" i="34"/>
  <c r="Y57" i="34"/>
  <c r="Z57" i="34"/>
  <c r="AA57" i="34"/>
  <c r="AB57" i="34"/>
  <c r="AC57" i="34"/>
  <c r="AD57" i="34"/>
  <c r="S58" i="34"/>
  <c r="T58" i="34"/>
  <c r="U58" i="34"/>
  <c r="V58" i="34"/>
  <c r="W58" i="34"/>
  <c r="X58" i="34"/>
  <c r="Y58" i="34"/>
  <c r="Z58" i="34"/>
  <c r="AA58" i="34"/>
  <c r="AB58" i="34"/>
  <c r="AC58" i="34"/>
  <c r="AD58" i="34"/>
  <c r="AE58" i="34"/>
  <c r="S59" i="34"/>
  <c r="T59" i="34"/>
  <c r="U59" i="34"/>
  <c r="V59" i="34"/>
  <c r="W59" i="34"/>
  <c r="X59" i="34"/>
  <c r="Y59" i="34"/>
  <c r="Z59" i="34"/>
  <c r="AA59" i="34"/>
  <c r="AB59" i="34"/>
  <c r="AC59" i="34"/>
  <c r="AD59" i="34"/>
  <c r="AE59" i="34"/>
  <c r="S60" i="34"/>
  <c r="T60" i="34"/>
  <c r="U60" i="34"/>
  <c r="V60" i="34"/>
  <c r="W60" i="34"/>
  <c r="X60" i="34"/>
  <c r="Y60" i="34"/>
  <c r="Z60" i="34"/>
  <c r="AA60" i="34"/>
  <c r="AB60" i="34"/>
  <c r="AC60" i="34"/>
  <c r="AD60" i="34"/>
  <c r="AE60" i="34"/>
  <c r="S61" i="34"/>
  <c r="T61" i="34"/>
  <c r="U61" i="34"/>
  <c r="V61" i="34"/>
  <c r="W61" i="34"/>
  <c r="X61" i="34"/>
  <c r="Y61" i="34"/>
  <c r="Z61" i="34"/>
  <c r="AA61" i="34"/>
  <c r="AB61" i="34"/>
  <c r="AC61" i="34"/>
  <c r="AD61" i="34"/>
  <c r="AE61" i="34"/>
  <c r="S62" i="34"/>
  <c r="T62" i="34"/>
  <c r="U62" i="34"/>
  <c r="V62" i="34"/>
  <c r="W62" i="34"/>
  <c r="X62" i="34"/>
  <c r="Y62" i="34"/>
  <c r="Z62" i="34"/>
  <c r="AA62" i="34"/>
  <c r="AB62" i="34"/>
  <c r="AC62" i="34"/>
  <c r="AD62" i="34"/>
  <c r="AE62" i="34"/>
  <c r="S63" i="34"/>
  <c r="T63" i="34"/>
  <c r="U63" i="34"/>
  <c r="V63" i="34"/>
  <c r="W63" i="34"/>
  <c r="X63" i="34"/>
  <c r="Y63" i="34"/>
  <c r="Z63" i="34"/>
  <c r="AA63" i="34"/>
  <c r="AB63" i="34"/>
  <c r="AC63" i="34"/>
  <c r="AD63" i="34"/>
  <c r="AE63" i="34"/>
  <c r="S64" i="34"/>
  <c r="T64" i="34"/>
  <c r="U64" i="34"/>
  <c r="V64" i="34"/>
  <c r="W64" i="34"/>
  <c r="X64" i="34"/>
  <c r="Y64" i="34"/>
  <c r="Z64" i="34"/>
  <c r="AA64" i="34"/>
  <c r="AB64" i="34"/>
  <c r="AC64" i="34"/>
  <c r="AD64" i="34"/>
  <c r="S65" i="34"/>
  <c r="T65" i="34"/>
  <c r="U65" i="34"/>
  <c r="V65" i="34"/>
  <c r="W65" i="34"/>
  <c r="X65" i="34"/>
  <c r="Y65" i="34"/>
  <c r="Z65" i="34"/>
  <c r="AA65" i="34"/>
  <c r="AB65" i="34"/>
  <c r="AC65" i="34"/>
  <c r="AD65" i="34"/>
  <c r="AE65" i="34"/>
  <c r="S66" i="34"/>
  <c r="T66" i="34"/>
  <c r="U66" i="34"/>
  <c r="V66" i="34"/>
  <c r="W66" i="34"/>
  <c r="X66" i="34"/>
  <c r="Y66" i="34"/>
  <c r="Z66" i="34"/>
  <c r="AA66" i="34"/>
  <c r="AB66" i="34"/>
  <c r="AC66" i="34"/>
  <c r="AD66" i="34"/>
  <c r="AE66" i="34"/>
  <c r="S67" i="34"/>
  <c r="T67" i="34"/>
  <c r="U67" i="34"/>
  <c r="V67" i="34"/>
  <c r="W67" i="34"/>
  <c r="X67" i="34"/>
  <c r="Y67" i="34"/>
  <c r="Z67" i="34"/>
  <c r="AA67" i="34"/>
  <c r="AB67" i="34"/>
  <c r="AC67" i="34"/>
  <c r="AD67" i="34"/>
  <c r="AE67" i="34"/>
  <c r="S68" i="34"/>
  <c r="T68" i="34"/>
  <c r="U68" i="34"/>
  <c r="V68" i="34"/>
  <c r="W68" i="34"/>
  <c r="X68" i="34"/>
  <c r="Y68" i="34"/>
  <c r="Z68" i="34"/>
  <c r="AA68" i="34"/>
  <c r="AB68" i="34"/>
  <c r="AC68" i="34"/>
  <c r="AD68" i="34"/>
  <c r="AE68" i="34"/>
  <c r="S69" i="34"/>
  <c r="T69" i="34"/>
  <c r="U69" i="34"/>
  <c r="V69" i="34"/>
  <c r="W69" i="34"/>
  <c r="X69" i="34"/>
  <c r="Y69" i="34"/>
  <c r="Z69" i="34"/>
  <c r="AA69" i="34"/>
  <c r="AB69" i="34"/>
  <c r="AC69" i="34"/>
  <c r="AD69" i="34"/>
  <c r="AE69" i="34"/>
  <c r="S70" i="34"/>
  <c r="T70" i="34"/>
  <c r="U70" i="34"/>
  <c r="V70" i="34"/>
  <c r="W70" i="34"/>
  <c r="X70" i="34"/>
  <c r="Y70" i="34"/>
  <c r="Z70" i="34"/>
  <c r="AA70" i="34"/>
  <c r="AB70" i="34"/>
  <c r="AC70" i="34"/>
  <c r="AD70" i="34"/>
  <c r="AE70" i="34"/>
  <c r="S71" i="34"/>
  <c r="T71" i="34"/>
  <c r="U71" i="34"/>
  <c r="V71" i="34"/>
  <c r="W71" i="34"/>
  <c r="X71" i="34"/>
  <c r="Y71" i="34"/>
  <c r="Z71" i="34"/>
  <c r="AA71" i="34"/>
  <c r="AB71" i="34"/>
  <c r="AC71" i="34"/>
  <c r="AD71" i="34"/>
  <c r="AE71" i="34"/>
  <c r="S72" i="34"/>
  <c r="T72" i="34"/>
  <c r="U72" i="34"/>
  <c r="V72" i="34"/>
  <c r="W72" i="34"/>
  <c r="X72" i="34"/>
  <c r="Y72" i="34"/>
  <c r="Z72" i="34"/>
  <c r="AA72" i="34"/>
  <c r="AB72" i="34"/>
  <c r="AC72" i="34"/>
  <c r="AD72" i="34"/>
  <c r="AE72" i="34"/>
  <c r="S73" i="34"/>
  <c r="T73" i="34"/>
  <c r="U73" i="34"/>
  <c r="V73" i="34"/>
  <c r="W73" i="34"/>
  <c r="X73" i="34"/>
  <c r="Y73" i="34"/>
  <c r="Z73" i="34"/>
  <c r="AA73" i="34"/>
  <c r="AB73" i="34"/>
  <c r="AC73" i="34"/>
  <c r="AD73" i="34"/>
  <c r="AE73" i="34"/>
  <c r="S74" i="34"/>
  <c r="T74" i="34"/>
  <c r="U74" i="34"/>
  <c r="V74" i="34"/>
  <c r="W74" i="34"/>
  <c r="X74" i="34"/>
  <c r="Y74" i="34"/>
  <c r="Z74" i="34"/>
  <c r="AA74" i="34"/>
  <c r="AB74" i="34"/>
  <c r="AC74" i="34"/>
  <c r="AD74" i="34"/>
  <c r="AE74" i="34"/>
  <c r="S75" i="34"/>
  <c r="T75" i="34"/>
  <c r="U75" i="34"/>
  <c r="V75" i="34"/>
  <c r="W75" i="34"/>
  <c r="X75" i="34"/>
  <c r="Y75" i="34"/>
  <c r="Z75" i="34"/>
  <c r="AA75" i="34"/>
  <c r="AB75" i="34"/>
  <c r="AC75" i="34"/>
  <c r="AD75" i="34"/>
  <c r="AE75" i="34"/>
  <c r="S76" i="34"/>
  <c r="T76" i="34"/>
  <c r="U76" i="34"/>
  <c r="V76" i="34"/>
  <c r="W76" i="34"/>
  <c r="X76" i="34"/>
  <c r="Y76" i="34"/>
  <c r="Z76" i="34"/>
  <c r="AA76" i="34"/>
  <c r="AB76" i="34"/>
  <c r="AC76" i="34"/>
  <c r="AD76" i="34"/>
  <c r="AE76" i="34"/>
  <c r="S77" i="34"/>
  <c r="T77" i="34"/>
  <c r="U77" i="34"/>
  <c r="V77" i="34"/>
  <c r="W77" i="34"/>
  <c r="X77" i="34"/>
  <c r="Y77" i="34"/>
  <c r="Z77" i="34"/>
  <c r="AA77" i="34"/>
  <c r="AB77" i="34"/>
  <c r="AC77" i="34"/>
  <c r="AD77" i="34"/>
  <c r="AE77" i="34"/>
  <c r="S78" i="34"/>
  <c r="T78" i="34"/>
  <c r="U78" i="34"/>
  <c r="V78" i="34"/>
  <c r="W78" i="34"/>
  <c r="X78" i="34"/>
  <c r="Y78" i="34"/>
  <c r="Z78" i="34"/>
  <c r="AA78" i="34"/>
  <c r="AB78" i="34"/>
  <c r="AC78" i="34"/>
  <c r="AD78" i="34"/>
  <c r="AE78" i="34"/>
  <c r="S79" i="34"/>
  <c r="T79" i="34"/>
  <c r="U79" i="34"/>
  <c r="V79" i="34"/>
  <c r="W79" i="34"/>
  <c r="X79" i="34"/>
  <c r="Y79" i="34"/>
  <c r="Z79" i="34"/>
  <c r="AA79" i="34"/>
  <c r="AB79" i="34"/>
  <c r="AC79" i="34"/>
  <c r="AD79" i="34"/>
  <c r="AE79" i="34"/>
  <c r="S80" i="34"/>
  <c r="T80" i="34"/>
  <c r="U80" i="34"/>
  <c r="V80" i="34"/>
  <c r="W80" i="34"/>
  <c r="X80" i="34"/>
  <c r="Y80" i="34"/>
  <c r="Z80" i="34"/>
  <c r="AA80" i="34"/>
  <c r="AB80" i="34"/>
  <c r="AC80" i="34"/>
  <c r="AD80" i="34"/>
  <c r="AE80" i="34"/>
  <c r="S81" i="34"/>
  <c r="T81" i="34"/>
  <c r="U81" i="34"/>
  <c r="V81" i="34"/>
  <c r="W81" i="34"/>
  <c r="X81" i="34"/>
  <c r="Y81" i="34"/>
  <c r="Z81" i="34"/>
  <c r="AA81" i="34"/>
  <c r="AB81" i="34"/>
  <c r="AC81" i="34"/>
  <c r="AD81" i="34"/>
  <c r="AE81" i="34"/>
  <c r="S82" i="34"/>
  <c r="T82" i="34"/>
  <c r="U82" i="34"/>
  <c r="V82" i="34"/>
  <c r="W82" i="34"/>
  <c r="X82" i="34"/>
  <c r="Y82" i="34"/>
  <c r="Z82" i="34"/>
  <c r="AA82" i="34"/>
  <c r="AB82" i="34"/>
  <c r="AC82" i="34"/>
  <c r="AD82" i="34"/>
  <c r="AE82" i="34"/>
  <c r="S83" i="34"/>
  <c r="T83" i="34"/>
  <c r="U83" i="34"/>
  <c r="V83" i="34"/>
  <c r="W83" i="34"/>
  <c r="X83" i="34"/>
  <c r="Y83" i="34"/>
  <c r="Z83" i="34"/>
  <c r="AA83" i="34"/>
  <c r="AB83" i="34"/>
  <c r="AC83" i="34"/>
  <c r="AD83" i="34"/>
  <c r="AE83" i="34"/>
  <c r="S84" i="34"/>
  <c r="T84" i="34"/>
  <c r="U84" i="34"/>
  <c r="V84" i="34"/>
  <c r="W84" i="34"/>
  <c r="X84" i="34"/>
  <c r="Y84" i="34"/>
  <c r="Z84" i="34"/>
  <c r="AA84" i="34"/>
  <c r="AB84" i="34"/>
  <c r="AC84" i="34"/>
  <c r="AD84" i="34"/>
  <c r="AE84" i="34"/>
  <c r="S85" i="34"/>
  <c r="T85" i="34"/>
  <c r="U85" i="34"/>
  <c r="V85" i="34"/>
  <c r="W85" i="34"/>
  <c r="X85" i="34"/>
  <c r="Y85" i="34"/>
  <c r="Z85" i="34"/>
  <c r="AA85" i="34"/>
  <c r="AB85" i="34"/>
  <c r="AC85" i="34"/>
  <c r="AD85" i="34"/>
  <c r="AE85" i="34"/>
  <c r="S86" i="34"/>
  <c r="T86" i="34"/>
  <c r="U86" i="34"/>
  <c r="V86" i="34"/>
  <c r="W86" i="34"/>
  <c r="X86" i="34"/>
  <c r="Y86" i="34"/>
  <c r="Z86" i="34"/>
  <c r="AA86" i="34"/>
  <c r="AB86" i="34"/>
  <c r="AC86" i="34"/>
  <c r="AD86" i="34"/>
  <c r="AE86" i="34"/>
  <c r="S87" i="34"/>
  <c r="T87" i="34"/>
  <c r="U87" i="34"/>
  <c r="V87" i="34"/>
  <c r="W87" i="34"/>
  <c r="X87" i="34"/>
  <c r="Y87" i="34"/>
  <c r="Z87" i="34"/>
  <c r="AA87" i="34"/>
  <c r="AB87" i="34"/>
  <c r="AC87" i="34"/>
  <c r="AD87" i="34"/>
  <c r="AE87" i="34"/>
  <c r="S88" i="34"/>
  <c r="T88" i="34"/>
  <c r="U88" i="34"/>
  <c r="V88" i="34"/>
  <c r="W88" i="34"/>
  <c r="X88" i="34"/>
  <c r="Y88" i="34"/>
  <c r="Z88" i="34"/>
  <c r="AA88" i="34"/>
  <c r="AB88" i="34"/>
  <c r="AC88" i="34"/>
  <c r="AD88" i="34"/>
  <c r="AE88" i="34"/>
  <c r="S89" i="34"/>
  <c r="T89" i="34"/>
  <c r="U89" i="34"/>
  <c r="V89" i="34"/>
  <c r="W89" i="34"/>
  <c r="X89" i="34"/>
  <c r="Y89" i="34"/>
  <c r="Z89" i="34"/>
  <c r="AA89" i="34"/>
  <c r="AB89" i="34"/>
  <c r="AC89" i="34"/>
  <c r="AD89" i="34"/>
  <c r="AE89" i="34"/>
  <c r="S90" i="34"/>
  <c r="T90" i="34"/>
  <c r="U90" i="34"/>
  <c r="V90" i="34"/>
  <c r="W90" i="34"/>
  <c r="X90" i="34"/>
  <c r="Y90" i="34"/>
  <c r="Z90" i="34"/>
  <c r="AA90" i="34"/>
  <c r="AB90" i="34"/>
  <c r="AC90" i="34"/>
  <c r="AD90" i="34"/>
  <c r="AE90" i="34"/>
  <c r="S91" i="34"/>
  <c r="T91" i="34"/>
  <c r="U91" i="34"/>
  <c r="V91" i="34"/>
  <c r="W91" i="34"/>
  <c r="X91" i="34"/>
  <c r="Y91" i="34"/>
  <c r="Z91" i="34"/>
  <c r="AA91" i="34"/>
  <c r="AB91" i="34"/>
  <c r="AC91" i="34"/>
  <c r="AD91" i="34"/>
  <c r="AE91" i="34"/>
  <c r="S92" i="34"/>
  <c r="T92" i="34"/>
  <c r="U92" i="34"/>
  <c r="V92" i="34"/>
  <c r="W92" i="34"/>
  <c r="X92" i="34"/>
  <c r="Y92" i="34"/>
  <c r="Z92" i="34"/>
  <c r="AA92" i="34"/>
  <c r="AB92" i="34"/>
  <c r="AC92" i="34"/>
  <c r="AD92" i="34"/>
  <c r="AE92" i="34"/>
  <c r="S93" i="34"/>
  <c r="T93" i="34"/>
  <c r="U93" i="34"/>
  <c r="V93" i="34"/>
  <c r="W93" i="34"/>
  <c r="X93" i="34"/>
  <c r="Y93" i="34"/>
  <c r="Z93" i="34"/>
  <c r="AA93" i="34"/>
  <c r="AB93" i="34"/>
  <c r="AC93" i="34"/>
  <c r="AD93" i="34"/>
  <c r="AE93" i="34"/>
  <c r="S94" i="34"/>
  <c r="T94" i="34"/>
  <c r="U94" i="34"/>
  <c r="V94" i="34"/>
  <c r="W94" i="34"/>
  <c r="X94" i="34"/>
  <c r="Y94" i="34"/>
  <c r="Z94" i="34"/>
  <c r="AA94" i="34"/>
  <c r="AB94" i="34"/>
  <c r="AC94" i="34"/>
  <c r="AD94" i="34"/>
  <c r="AE94" i="34"/>
  <c r="S95" i="34"/>
  <c r="T95" i="34"/>
  <c r="U95" i="34"/>
  <c r="V95" i="34"/>
  <c r="W95" i="34"/>
  <c r="X95" i="34"/>
  <c r="Y95" i="34"/>
  <c r="Z95" i="34"/>
  <c r="AA95" i="34"/>
  <c r="AB95" i="34"/>
  <c r="AC95" i="34"/>
  <c r="AD95" i="34"/>
  <c r="AE95" i="34"/>
  <c r="S96" i="34"/>
  <c r="T96" i="34"/>
  <c r="U96" i="34"/>
  <c r="V96" i="34"/>
  <c r="W96" i="34"/>
  <c r="X96" i="34"/>
  <c r="Y96" i="34"/>
  <c r="Z96" i="34"/>
  <c r="AA96" i="34"/>
  <c r="AB96" i="34"/>
  <c r="AC96" i="34"/>
  <c r="AD96" i="34"/>
  <c r="AE96" i="34"/>
  <c r="S97" i="34"/>
  <c r="T97" i="34"/>
  <c r="U97" i="34"/>
  <c r="V97" i="34"/>
  <c r="W97" i="34"/>
  <c r="X97" i="34"/>
  <c r="Y97" i="34"/>
  <c r="Z97" i="34"/>
  <c r="AA97" i="34"/>
  <c r="AB97" i="34"/>
  <c r="AC97" i="34"/>
  <c r="AD97" i="34"/>
  <c r="AE97" i="34"/>
  <c r="S98" i="34"/>
  <c r="T98" i="34"/>
  <c r="U98" i="34"/>
  <c r="V98" i="34"/>
  <c r="W98" i="34"/>
  <c r="X98" i="34"/>
  <c r="Y98" i="34"/>
  <c r="Z98" i="34"/>
  <c r="AA98" i="34"/>
  <c r="AB98" i="34"/>
  <c r="AC98" i="34"/>
  <c r="AD98" i="34"/>
  <c r="AE98" i="34"/>
  <c r="S99" i="34"/>
  <c r="T99" i="34"/>
  <c r="U99" i="34"/>
  <c r="V99" i="34"/>
  <c r="W99" i="34"/>
  <c r="X99" i="34"/>
  <c r="Y99" i="34"/>
  <c r="Z99" i="34"/>
  <c r="AA99" i="34"/>
  <c r="AB99" i="34"/>
  <c r="AC99" i="34"/>
  <c r="AD99" i="34"/>
  <c r="AE99" i="34"/>
  <c r="S100" i="34"/>
  <c r="T100" i="34"/>
  <c r="U100" i="34"/>
  <c r="V100" i="34"/>
  <c r="W100" i="34"/>
  <c r="X100" i="34"/>
  <c r="Y100" i="34"/>
  <c r="Z100" i="34"/>
  <c r="AA100" i="34"/>
  <c r="AB100" i="34"/>
  <c r="AC100" i="34"/>
  <c r="AD100" i="34"/>
  <c r="AE100" i="34"/>
  <c r="S101" i="34"/>
  <c r="T101" i="34"/>
  <c r="U101" i="34"/>
  <c r="V101" i="34"/>
  <c r="W101" i="34"/>
  <c r="X101" i="34"/>
  <c r="Y101" i="34"/>
  <c r="Z101" i="34"/>
  <c r="AA101" i="34"/>
  <c r="AB101" i="34"/>
  <c r="AC101" i="34"/>
  <c r="AD101" i="34"/>
  <c r="AE101" i="34"/>
  <c r="S102" i="34"/>
  <c r="T102" i="34"/>
  <c r="U102" i="34"/>
  <c r="V102" i="34"/>
  <c r="W102" i="34"/>
  <c r="X102" i="34"/>
  <c r="Y102" i="34"/>
  <c r="Z102" i="34"/>
  <c r="AA102" i="34"/>
  <c r="AB102" i="34"/>
  <c r="AC102" i="34"/>
  <c r="AD102" i="34"/>
  <c r="AE102" i="34"/>
  <c r="S103" i="34"/>
  <c r="T103" i="34"/>
  <c r="U103" i="34"/>
  <c r="V103" i="34"/>
  <c r="W103" i="34"/>
  <c r="X103" i="34"/>
  <c r="Y103" i="34"/>
  <c r="Z103" i="34"/>
  <c r="AA103" i="34"/>
  <c r="AB103" i="34"/>
  <c r="AC103" i="34"/>
  <c r="AD103" i="34"/>
  <c r="AE103" i="34"/>
  <c r="S104" i="34"/>
  <c r="T104" i="34"/>
  <c r="U104" i="34"/>
  <c r="V104" i="34"/>
  <c r="W104" i="34"/>
  <c r="X104" i="34"/>
  <c r="Y104" i="34"/>
  <c r="Z104" i="34"/>
  <c r="AA104" i="34"/>
  <c r="AB104" i="34"/>
  <c r="AC104" i="34"/>
  <c r="AD104" i="34"/>
  <c r="AE104" i="34"/>
  <c r="S105" i="34"/>
  <c r="T105" i="34"/>
  <c r="U105" i="34"/>
  <c r="V105" i="34"/>
  <c r="W105" i="34"/>
  <c r="X105" i="34"/>
  <c r="Y105" i="34"/>
  <c r="Z105" i="34"/>
  <c r="AA105" i="34"/>
  <c r="AB105" i="34"/>
  <c r="AC105" i="34"/>
  <c r="AD105" i="34"/>
  <c r="AE105" i="34"/>
  <c r="S106" i="34"/>
  <c r="T106" i="34"/>
  <c r="U106" i="34"/>
  <c r="V106" i="34"/>
  <c r="W106" i="34"/>
  <c r="X106" i="34"/>
  <c r="Y106" i="34"/>
  <c r="Z106" i="34"/>
  <c r="AA106" i="34"/>
  <c r="AB106" i="34"/>
  <c r="AC106" i="34"/>
  <c r="AD106" i="34"/>
  <c r="AE106" i="34"/>
  <c r="S107" i="34"/>
  <c r="T107" i="34"/>
  <c r="U107" i="34"/>
  <c r="V107" i="34"/>
  <c r="W107" i="34"/>
  <c r="X107" i="34"/>
  <c r="Y107" i="34"/>
  <c r="Z107" i="34"/>
  <c r="AA107" i="34"/>
  <c r="AB107" i="34"/>
  <c r="AC107" i="34"/>
  <c r="AD107" i="34"/>
  <c r="AE107" i="34"/>
  <c r="S108" i="34"/>
  <c r="T108" i="34"/>
  <c r="U108" i="34"/>
  <c r="V108" i="34"/>
  <c r="W108" i="34"/>
  <c r="X108" i="34"/>
  <c r="Y108" i="34"/>
  <c r="Z108" i="34"/>
  <c r="AA108" i="34"/>
  <c r="AB108" i="34"/>
  <c r="AC108" i="34"/>
  <c r="AD108" i="34"/>
  <c r="AE108" i="34"/>
  <c r="S109" i="34"/>
  <c r="T109" i="34"/>
  <c r="U109" i="34"/>
  <c r="V109" i="34"/>
  <c r="W109" i="34"/>
  <c r="X109" i="34"/>
  <c r="Y109" i="34"/>
  <c r="Z109" i="34"/>
  <c r="AA109" i="34"/>
  <c r="AB109" i="34"/>
  <c r="AC109" i="34"/>
  <c r="AD109" i="34"/>
  <c r="AE109" i="34"/>
  <c r="S110" i="34"/>
  <c r="T110" i="34"/>
  <c r="U110" i="34"/>
  <c r="V110" i="34"/>
  <c r="W110" i="34"/>
  <c r="X110" i="34"/>
  <c r="Y110" i="34"/>
  <c r="Z110" i="34"/>
  <c r="AA110" i="34"/>
  <c r="AB110" i="34"/>
  <c r="AC110" i="34"/>
  <c r="AD110" i="34"/>
  <c r="AE110" i="34"/>
  <c r="S111" i="34"/>
  <c r="T111" i="34"/>
  <c r="U111" i="34"/>
  <c r="V111" i="34"/>
  <c r="W111" i="34"/>
  <c r="X111" i="34"/>
  <c r="Y111" i="34"/>
  <c r="Z111" i="34"/>
  <c r="AA111" i="34"/>
  <c r="AB111" i="34"/>
  <c r="AC111" i="34"/>
  <c r="AD111" i="34"/>
  <c r="AE111" i="34"/>
  <c r="S112" i="34"/>
  <c r="T112" i="34"/>
  <c r="U112" i="34"/>
  <c r="V112" i="34"/>
  <c r="W112" i="34"/>
  <c r="X112" i="34"/>
  <c r="Y112" i="34"/>
  <c r="Z112" i="34"/>
  <c r="AA112" i="34"/>
  <c r="AB112" i="34"/>
  <c r="AC112" i="34"/>
  <c r="AD112" i="34"/>
  <c r="AE112" i="34"/>
  <c r="S113" i="34"/>
  <c r="T113" i="34"/>
  <c r="U113" i="34"/>
  <c r="V113" i="34"/>
  <c r="W113" i="34"/>
  <c r="X113" i="34"/>
  <c r="Y113" i="34"/>
  <c r="Z113" i="34"/>
  <c r="AA113" i="34"/>
  <c r="AB113" i="34"/>
  <c r="AC113" i="34"/>
  <c r="AD113" i="34"/>
  <c r="AE113" i="34"/>
  <c r="S114" i="34"/>
  <c r="T114" i="34"/>
  <c r="U114" i="34"/>
  <c r="V114" i="34"/>
  <c r="W114" i="34"/>
  <c r="X114" i="34"/>
  <c r="Y114" i="34"/>
  <c r="Z114" i="34"/>
  <c r="AA114" i="34"/>
  <c r="AB114" i="34"/>
  <c r="AC114" i="34"/>
  <c r="AD114" i="34"/>
  <c r="AE114" i="34"/>
  <c r="S115" i="34"/>
  <c r="T115" i="34"/>
  <c r="U115" i="34"/>
  <c r="V115" i="34"/>
  <c r="W115" i="34"/>
  <c r="X115" i="34"/>
  <c r="Y115" i="34"/>
  <c r="Z115" i="34"/>
  <c r="AA115" i="34"/>
  <c r="AB115" i="34"/>
  <c r="AC115" i="34"/>
  <c r="AD115" i="34"/>
  <c r="AE115" i="34"/>
  <c r="S116" i="34"/>
  <c r="T116" i="34"/>
  <c r="U116" i="34"/>
  <c r="V116" i="34"/>
  <c r="W116" i="34"/>
  <c r="X116" i="34"/>
  <c r="Y116" i="34"/>
  <c r="Z116" i="34"/>
  <c r="AA116" i="34"/>
  <c r="AB116" i="34"/>
  <c r="AC116" i="34"/>
  <c r="AD116" i="34"/>
  <c r="AE116" i="34"/>
  <c r="S117" i="34"/>
  <c r="T117" i="34"/>
  <c r="U117" i="34"/>
  <c r="V117" i="34"/>
  <c r="W117" i="34"/>
  <c r="X117" i="34"/>
  <c r="Y117" i="34"/>
  <c r="Z117" i="34"/>
  <c r="AA117" i="34"/>
  <c r="AB117" i="34"/>
  <c r="AC117" i="34"/>
  <c r="AD117" i="34"/>
  <c r="AE117" i="34"/>
  <c r="S118" i="34"/>
  <c r="T118" i="34"/>
  <c r="U118" i="34"/>
  <c r="V118" i="34"/>
  <c r="W118" i="34"/>
  <c r="X118" i="34"/>
  <c r="Y118" i="34"/>
  <c r="Z118" i="34"/>
  <c r="AA118" i="34"/>
  <c r="AB118" i="34"/>
  <c r="AC118" i="34"/>
  <c r="AD118" i="34"/>
  <c r="AE118" i="34"/>
  <c r="S119" i="34"/>
  <c r="T119" i="34"/>
  <c r="U119" i="34"/>
  <c r="V119" i="34"/>
  <c r="W119" i="34"/>
  <c r="X119" i="34"/>
  <c r="Y119" i="34"/>
  <c r="Z119" i="34"/>
  <c r="AA119" i="34"/>
  <c r="AB119" i="34"/>
  <c r="AC119" i="34"/>
  <c r="AD119" i="34"/>
  <c r="AE119" i="34"/>
  <c r="S120" i="34"/>
  <c r="T120" i="34"/>
  <c r="U120" i="34"/>
  <c r="V120" i="34"/>
  <c r="W120" i="34"/>
  <c r="X120" i="34"/>
  <c r="Y120" i="34"/>
  <c r="Z120" i="34"/>
  <c r="AA120" i="34"/>
  <c r="AB120" i="34"/>
  <c r="AC120" i="34"/>
  <c r="AD120" i="34"/>
  <c r="AE120" i="34"/>
  <c r="S121" i="34"/>
  <c r="T121" i="34"/>
  <c r="U121" i="34"/>
  <c r="V121" i="34"/>
  <c r="W121" i="34"/>
  <c r="X121" i="34"/>
  <c r="Y121" i="34"/>
  <c r="Z121" i="34"/>
  <c r="AA121" i="34"/>
  <c r="AB121" i="34"/>
  <c r="AC121" i="34"/>
  <c r="AD121" i="34"/>
  <c r="AE121" i="34"/>
  <c r="S122" i="34"/>
  <c r="T122" i="34"/>
  <c r="U122" i="34"/>
  <c r="V122" i="34"/>
  <c r="W122" i="34"/>
  <c r="X122" i="34"/>
  <c r="Y122" i="34"/>
  <c r="Z122" i="34"/>
  <c r="AA122" i="34"/>
  <c r="AB122" i="34"/>
  <c r="AC122" i="34"/>
  <c r="AD122" i="34"/>
  <c r="AE122" i="34"/>
  <c r="S123" i="34"/>
  <c r="T123" i="34"/>
  <c r="U123" i="34"/>
  <c r="V123" i="34"/>
  <c r="W123" i="34"/>
  <c r="X123" i="34"/>
  <c r="Y123" i="34"/>
  <c r="Z123" i="34"/>
  <c r="AA123" i="34"/>
  <c r="AB123" i="34"/>
  <c r="AC123" i="34"/>
  <c r="AD123" i="34"/>
  <c r="AE123" i="34"/>
  <c r="S124" i="34"/>
  <c r="T124" i="34"/>
  <c r="U124" i="34"/>
  <c r="V124" i="34"/>
  <c r="W124" i="34"/>
  <c r="X124" i="34"/>
  <c r="Y124" i="34"/>
  <c r="Z124" i="34"/>
  <c r="AA124" i="34"/>
  <c r="AB124" i="34"/>
  <c r="AC124" i="34"/>
  <c r="AD124" i="34"/>
  <c r="AE124" i="34"/>
  <c r="S125" i="34"/>
  <c r="T125" i="34"/>
  <c r="U125" i="34"/>
  <c r="V125" i="34"/>
  <c r="W125" i="34"/>
  <c r="X125" i="34"/>
  <c r="Y125" i="34"/>
  <c r="Z125" i="34"/>
  <c r="AA125" i="34"/>
  <c r="AB125" i="34"/>
  <c r="AC125" i="34"/>
  <c r="AD125" i="34"/>
  <c r="AE125" i="34"/>
  <c r="S126" i="34"/>
  <c r="T126" i="34"/>
  <c r="U126" i="34"/>
  <c r="V126" i="34"/>
  <c r="W126" i="34"/>
  <c r="X126" i="34"/>
  <c r="Y126" i="34"/>
  <c r="Z126" i="34"/>
  <c r="AA126" i="34"/>
  <c r="AB126" i="34"/>
  <c r="AC126" i="34"/>
  <c r="AD126" i="34"/>
  <c r="AE126" i="34"/>
  <c r="S127" i="34"/>
  <c r="T127" i="34"/>
  <c r="U127" i="34"/>
  <c r="V127" i="34"/>
  <c r="W127" i="34"/>
  <c r="X127" i="34"/>
  <c r="Y127" i="34"/>
  <c r="Z127" i="34"/>
  <c r="AA127" i="34"/>
  <c r="AB127" i="34"/>
  <c r="AC127" i="34"/>
  <c r="AD127" i="34"/>
  <c r="AE127" i="34"/>
  <c r="S128" i="34"/>
  <c r="T128" i="34"/>
  <c r="U128" i="34"/>
  <c r="V128" i="34"/>
  <c r="W128" i="34"/>
  <c r="X128" i="34"/>
  <c r="Y128" i="34"/>
  <c r="Z128" i="34"/>
  <c r="AA128" i="34"/>
  <c r="AB128" i="34"/>
  <c r="AC128" i="34"/>
  <c r="AD128" i="34"/>
  <c r="AE128" i="34"/>
  <c r="S129" i="34"/>
  <c r="T129" i="34"/>
  <c r="U129" i="34"/>
  <c r="V129" i="34"/>
  <c r="W129" i="34"/>
  <c r="X129" i="34"/>
  <c r="Y129" i="34"/>
  <c r="Z129" i="34"/>
  <c r="AA129" i="34"/>
  <c r="AB129" i="34"/>
  <c r="AC129" i="34"/>
  <c r="AD129" i="34"/>
  <c r="AE129" i="34"/>
  <c r="S130" i="34"/>
  <c r="T130" i="34"/>
  <c r="U130" i="34"/>
  <c r="V130" i="34"/>
  <c r="W130" i="34"/>
  <c r="X130" i="34"/>
  <c r="Y130" i="34"/>
  <c r="Z130" i="34"/>
  <c r="AA130" i="34"/>
  <c r="AB130" i="34"/>
  <c r="AC130" i="34"/>
  <c r="AD130" i="34"/>
  <c r="AE130" i="34"/>
  <c r="S131" i="34"/>
  <c r="T131" i="34"/>
  <c r="U131" i="34"/>
  <c r="V131" i="34"/>
  <c r="W131" i="34"/>
  <c r="X131" i="34"/>
  <c r="Y131" i="34"/>
  <c r="Z131" i="34"/>
  <c r="AA131" i="34"/>
  <c r="AB131" i="34"/>
  <c r="AC131" i="34"/>
  <c r="AD131" i="34"/>
  <c r="AE131" i="34"/>
  <c r="S132" i="34"/>
  <c r="T132" i="34"/>
  <c r="U132" i="34"/>
  <c r="V132" i="34"/>
  <c r="W132" i="34"/>
  <c r="X132" i="34"/>
  <c r="Y132" i="34"/>
  <c r="Z132" i="34"/>
  <c r="AA132" i="34"/>
  <c r="AB132" i="34"/>
  <c r="AC132" i="34"/>
  <c r="AD132" i="34"/>
  <c r="AE132" i="34"/>
  <c r="S133" i="34"/>
  <c r="T133" i="34"/>
  <c r="U133" i="34"/>
  <c r="V133" i="34"/>
  <c r="W133" i="34"/>
  <c r="X133" i="34"/>
  <c r="Y133" i="34"/>
  <c r="Z133" i="34"/>
  <c r="AA133" i="34"/>
  <c r="AB133" i="34"/>
  <c r="AC133" i="34"/>
  <c r="AD133" i="34"/>
  <c r="AE133" i="34"/>
  <c r="S134" i="34"/>
  <c r="T134" i="34"/>
  <c r="U134" i="34"/>
  <c r="V134" i="34"/>
  <c r="W134" i="34"/>
  <c r="X134" i="34"/>
  <c r="Y134" i="34"/>
  <c r="Z134" i="34"/>
  <c r="AA134" i="34"/>
  <c r="AB134" i="34"/>
  <c r="AC134" i="34"/>
  <c r="AD134" i="34"/>
  <c r="AE134" i="34"/>
  <c r="S135" i="34"/>
  <c r="T135" i="34"/>
  <c r="U135" i="34"/>
  <c r="V135" i="34"/>
  <c r="W135" i="34"/>
  <c r="X135" i="34"/>
  <c r="Y135" i="34"/>
  <c r="Z135" i="34"/>
  <c r="AA135" i="34"/>
  <c r="AB135" i="34"/>
  <c r="AC135" i="34"/>
  <c r="AD135" i="34"/>
  <c r="AE135" i="34"/>
  <c r="S136" i="34"/>
  <c r="T136" i="34"/>
  <c r="U136" i="34"/>
  <c r="V136" i="34"/>
  <c r="W136" i="34"/>
  <c r="X136" i="34"/>
  <c r="Y136" i="34"/>
  <c r="Z136" i="34"/>
  <c r="AA136" i="34"/>
  <c r="AB136" i="34"/>
  <c r="AC136" i="34"/>
  <c r="AD136" i="34"/>
  <c r="AE136" i="34"/>
  <c r="S137" i="34"/>
  <c r="T137" i="34"/>
  <c r="U137" i="34"/>
  <c r="V137" i="34"/>
  <c r="W137" i="34"/>
  <c r="X137" i="34"/>
  <c r="Y137" i="34"/>
  <c r="Z137" i="34"/>
  <c r="AA137" i="34"/>
  <c r="AB137" i="34"/>
  <c r="AC137" i="34"/>
  <c r="AD137" i="34"/>
  <c r="AE137" i="34"/>
  <c r="S138" i="34"/>
  <c r="T138" i="34"/>
  <c r="U138" i="34"/>
  <c r="V138" i="34"/>
  <c r="W138" i="34"/>
  <c r="X138" i="34"/>
  <c r="Y138" i="34"/>
  <c r="Z138" i="34"/>
  <c r="AA138" i="34"/>
  <c r="AB138" i="34"/>
  <c r="AC138" i="34"/>
  <c r="AD138" i="34"/>
  <c r="AE138" i="34"/>
  <c r="S139" i="34"/>
  <c r="T139" i="34"/>
  <c r="U139" i="34"/>
  <c r="V139" i="34"/>
  <c r="W139" i="34"/>
  <c r="X139" i="34"/>
  <c r="Y139" i="34"/>
  <c r="Z139" i="34"/>
  <c r="AA139" i="34"/>
  <c r="AB139" i="34"/>
  <c r="AC139" i="34"/>
  <c r="AD139" i="34"/>
  <c r="AE139" i="34"/>
  <c r="S140" i="34"/>
  <c r="T140" i="34"/>
  <c r="U140" i="34"/>
  <c r="V140" i="34"/>
  <c r="W140" i="34"/>
  <c r="X140" i="34"/>
  <c r="Y140" i="34"/>
  <c r="Z140" i="34"/>
  <c r="AA140" i="34"/>
  <c r="AB140" i="34"/>
  <c r="AC140" i="34"/>
  <c r="AD140" i="34"/>
  <c r="AE140" i="34"/>
  <c r="S141" i="34"/>
  <c r="T141" i="34"/>
  <c r="U141" i="34"/>
  <c r="V141" i="34"/>
  <c r="W141" i="34"/>
  <c r="X141" i="34"/>
  <c r="Y141" i="34"/>
  <c r="Z141" i="34"/>
  <c r="AA141" i="34"/>
  <c r="AB141" i="34"/>
  <c r="AC141" i="34"/>
  <c r="AD141" i="34"/>
  <c r="AE141" i="34"/>
  <c r="S142" i="34"/>
  <c r="T142" i="34"/>
  <c r="U142" i="34"/>
  <c r="V142" i="34"/>
  <c r="W142" i="34"/>
  <c r="X142" i="34"/>
  <c r="Y142" i="34"/>
  <c r="Z142" i="34"/>
  <c r="AA142" i="34"/>
  <c r="AB142" i="34"/>
  <c r="AC142" i="34"/>
  <c r="AD142" i="34"/>
  <c r="AE142" i="34"/>
  <c r="S143" i="34"/>
  <c r="T143" i="34"/>
  <c r="U143" i="34"/>
  <c r="V143" i="34"/>
  <c r="W143" i="34"/>
  <c r="X143" i="34"/>
  <c r="Y143" i="34"/>
  <c r="Z143" i="34"/>
  <c r="AA143" i="34"/>
  <c r="AB143" i="34"/>
  <c r="AC143" i="34"/>
  <c r="AD143" i="34"/>
  <c r="AE143" i="34"/>
  <c r="S144" i="34"/>
  <c r="T144" i="34"/>
  <c r="U144" i="34"/>
  <c r="V144" i="34"/>
  <c r="W144" i="34"/>
  <c r="X144" i="34"/>
  <c r="Y144" i="34"/>
  <c r="Z144" i="34"/>
  <c r="AA144" i="34"/>
  <c r="AB144" i="34"/>
  <c r="AC144" i="34"/>
  <c r="AD144" i="34"/>
  <c r="AE144" i="34"/>
  <c r="S145" i="34"/>
  <c r="T145" i="34"/>
  <c r="U145" i="34"/>
  <c r="V145" i="34"/>
  <c r="W145" i="34"/>
  <c r="X145" i="34"/>
  <c r="Y145" i="34"/>
  <c r="Z145" i="34"/>
  <c r="AA145" i="34"/>
  <c r="AB145" i="34"/>
  <c r="AC145" i="34"/>
  <c r="AD145" i="34"/>
  <c r="AE145" i="34"/>
  <c r="S146" i="34"/>
  <c r="T146" i="34"/>
  <c r="U146" i="34"/>
  <c r="V146" i="34"/>
  <c r="W146" i="34"/>
  <c r="X146" i="34"/>
  <c r="Y146" i="34"/>
  <c r="Z146" i="34"/>
  <c r="AA146" i="34"/>
  <c r="AB146" i="34"/>
  <c r="AC146" i="34"/>
  <c r="AD146" i="34"/>
  <c r="AE146" i="34"/>
  <c r="S147" i="34"/>
  <c r="T147" i="34"/>
  <c r="U147" i="34"/>
  <c r="V147" i="34"/>
  <c r="W147" i="34"/>
  <c r="X147" i="34"/>
  <c r="Y147" i="34"/>
  <c r="Z147" i="34"/>
  <c r="AA147" i="34"/>
  <c r="AB147" i="34"/>
  <c r="AC147" i="34"/>
  <c r="AD147" i="34"/>
  <c r="AE147" i="34"/>
  <c r="S148" i="34"/>
  <c r="T148" i="34"/>
  <c r="U148" i="34"/>
  <c r="V148" i="34"/>
  <c r="W148" i="34"/>
  <c r="X148" i="34"/>
  <c r="Y148" i="34"/>
  <c r="Z148" i="34"/>
  <c r="AA148" i="34"/>
  <c r="AB148" i="34"/>
  <c r="AC148" i="34"/>
  <c r="AD148" i="34"/>
  <c r="AE148" i="34"/>
  <c r="S149" i="34"/>
  <c r="T149" i="34"/>
  <c r="U149" i="34"/>
  <c r="V149" i="34"/>
  <c r="W149" i="34"/>
  <c r="X149" i="34"/>
  <c r="Y149" i="34"/>
  <c r="Z149" i="34"/>
  <c r="AA149" i="34"/>
  <c r="AB149" i="34"/>
  <c r="AC149" i="34"/>
  <c r="AD149" i="34"/>
  <c r="AE149" i="34"/>
  <c r="S150" i="34"/>
  <c r="T150" i="34"/>
  <c r="U150" i="34"/>
  <c r="V150" i="34"/>
  <c r="W150" i="34"/>
  <c r="X150" i="34"/>
  <c r="Y150" i="34"/>
  <c r="Z150" i="34"/>
  <c r="AA150" i="34"/>
  <c r="AB150" i="34"/>
  <c r="AC150" i="34"/>
  <c r="AD150" i="34"/>
  <c r="AE150" i="34"/>
  <c r="S151" i="34"/>
  <c r="T151" i="34"/>
  <c r="U151" i="34"/>
  <c r="V151" i="34"/>
  <c r="W151" i="34"/>
  <c r="X151" i="34"/>
  <c r="Y151" i="34"/>
  <c r="Z151" i="34"/>
  <c r="AA151" i="34"/>
  <c r="AB151" i="34"/>
  <c r="AC151" i="34"/>
  <c r="AD151" i="34"/>
  <c r="AE151" i="34"/>
  <c r="S152" i="34"/>
  <c r="T152" i="34"/>
  <c r="U152" i="34"/>
  <c r="V152" i="34"/>
  <c r="W152" i="34"/>
  <c r="X152" i="34"/>
  <c r="Y152" i="34"/>
  <c r="Z152" i="34"/>
  <c r="AA152" i="34"/>
  <c r="AB152" i="34"/>
  <c r="AC152" i="34"/>
  <c r="AD152" i="34"/>
  <c r="AE152" i="34"/>
  <c r="S153" i="34"/>
  <c r="T153" i="34"/>
  <c r="U153" i="34"/>
  <c r="V153" i="34"/>
  <c r="W153" i="34"/>
  <c r="X153" i="34"/>
  <c r="Y153" i="34"/>
  <c r="Z153" i="34"/>
  <c r="AA153" i="34"/>
  <c r="AB153" i="34"/>
  <c r="AC153" i="34"/>
  <c r="AD153" i="34"/>
  <c r="AE153" i="34"/>
  <c r="S154" i="34"/>
  <c r="T154" i="34"/>
  <c r="U154" i="34"/>
  <c r="V154" i="34"/>
  <c r="W154" i="34"/>
  <c r="X154" i="34"/>
  <c r="Y154" i="34"/>
  <c r="Z154" i="34"/>
  <c r="AA154" i="34"/>
  <c r="AB154" i="34"/>
  <c r="AC154" i="34"/>
  <c r="AD154" i="34"/>
  <c r="AE154" i="34"/>
  <c r="S155" i="34"/>
  <c r="T155" i="34"/>
  <c r="U155" i="34"/>
  <c r="V155" i="34"/>
  <c r="W155" i="34"/>
  <c r="X155" i="34"/>
  <c r="Y155" i="34"/>
  <c r="Z155" i="34"/>
  <c r="AA155" i="34"/>
  <c r="AB155" i="34"/>
  <c r="AC155" i="34"/>
  <c r="AD155" i="34"/>
  <c r="AE155" i="34"/>
  <c r="S156" i="34"/>
  <c r="T156" i="34"/>
  <c r="U156" i="34"/>
  <c r="V156" i="34"/>
  <c r="W156" i="34"/>
  <c r="X156" i="34"/>
  <c r="Y156" i="34"/>
  <c r="Z156" i="34"/>
  <c r="AA156" i="34"/>
  <c r="AB156" i="34"/>
  <c r="AC156" i="34"/>
  <c r="AD156" i="34"/>
  <c r="AE156" i="34"/>
  <c r="S157" i="34"/>
  <c r="T157" i="34"/>
  <c r="U157" i="34"/>
  <c r="V157" i="34"/>
  <c r="W157" i="34"/>
  <c r="X157" i="34"/>
  <c r="Y157" i="34"/>
  <c r="Z157" i="34"/>
  <c r="AA157" i="34"/>
  <c r="AB157" i="34"/>
  <c r="AC157" i="34"/>
  <c r="AD157" i="34"/>
  <c r="AE157" i="34"/>
  <c r="S158" i="34"/>
  <c r="T158" i="34"/>
  <c r="U158" i="34"/>
  <c r="V158" i="34"/>
  <c r="W158" i="34"/>
  <c r="X158" i="34"/>
  <c r="Y158" i="34"/>
  <c r="Z158" i="34"/>
  <c r="AA158" i="34"/>
  <c r="AB158" i="34"/>
  <c r="AC158" i="34"/>
  <c r="AD158" i="34"/>
  <c r="AE158" i="34"/>
  <c r="S159" i="34"/>
  <c r="T159" i="34"/>
  <c r="U159" i="34"/>
  <c r="V159" i="34"/>
  <c r="W159" i="34"/>
  <c r="X159" i="34"/>
  <c r="Y159" i="34"/>
  <c r="Z159" i="34"/>
  <c r="AA159" i="34"/>
  <c r="AB159" i="34"/>
  <c r="AC159" i="34"/>
  <c r="AD159" i="34"/>
  <c r="AE159" i="34"/>
  <c r="S160" i="34"/>
  <c r="T160" i="34"/>
  <c r="U160" i="34"/>
  <c r="V160" i="34"/>
  <c r="W160" i="34"/>
  <c r="X160" i="34"/>
  <c r="Y160" i="34"/>
  <c r="Z160" i="34"/>
  <c r="AA160" i="34"/>
  <c r="AB160" i="34"/>
  <c r="AC160" i="34"/>
  <c r="AD160" i="34"/>
  <c r="AE160" i="34"/>
  <c r="S161" i="34"/>
  <c r="T161" i="34"/>
  <c r="U161" i="34"/>
  <c r="V161" i="34"/>
  <c r="W161" i="34"/>
  <c r="X161" i="34"/>
  <c r="Y161" i="34"/>
  <c r="Z161" i="34"/>
  <c r="AA161" i="34"/>
  <c r="AB161" i="34"/>
  <c r="AC161" i="34"/>
  <c r="AD161" i="34"/>
  <c r="AE161" i="34"/>
  <c r="S162" i="34"/>
  <c r="T162" i="34"/>
  <c r="U162" i="34"/>
  <c r="V162" i="34"/>
  <c r="W162" i="34"/>
  <c r="X162" i="34"/>
  <c r="Y162" i="34"/>
  <c r="Z162" i="34"/>
  <c r="AA162" i="34"/>
  <c r="AB162" i="34"/>
  <c r="AC162" i="34"/>
  <c r="AD162" i="34"/>
  <c r="AE162" i="34"/>
  <c r="S163" i="34"/>
  <c r="T163" i="34"/>
  <c r="U163" i="34"/>
  <c r="V163" i="34"/>
  <c r="W163" i="34"/>
  <c r="X163" i="34"/>
  <c r="Y163" i="34"/>
  <c r="Z163" i="34"/>
  <c r="AA163" i="34"/>
  <c r="AB163" i="34"/>
  <c r="AC163" i="34"/>
  <c r="AD163" i="34"/>
  <c r="AE163" i="34"/>
  <c r="S164" i="34"/>
  <c r="T164" i="34"/>
  <c r="U164" i="34"/>
  <c r="V164" i="34"/>
  <c r="W164" i="34"/>
  <c r="X164" i="34"/>
  <c r="Y164" i="34"/>
  <c r="Z164" i="34"/>
  <c r="AA164" i="34"/>
  <c r="AB164" i="34"/>
  <c r="AC164" i="34"/>
  <c r="AD164" i="34"/>
  <c r="AE164" i="34"/>
  <c r="S165" i="34"/>
  <c r="T165" i="34"/>
  <c r="U165" i="34"/>
  <c r="V165" i="34"/>
  <c r="W165" i="34"/>
  <c r="X165" i="34"/>
  <c r="Y165" i="34"/>
  <c r="Z165" i="34"/>
  <c r="AA165" i="34"/>
  <c r="AB165" i="34"/>
  <c r="AC165" i="34"/>
  <c r="AD165" i="34"/>
  <c r="AE165" i="34"/>
  <c r="S166" i="34"/>
  <c r="T166" i="34"/>
  <c r="U166" i="34"/>
  <c r="V166" i="34"/>
  <c r="W166" i="34"/>
  <c r="X166" i="34"/>
  <c r="Y166" i="34"/>
  <c r="Z166" i="34"/>
  <c r="AA166" i="34"/>
  <c r="AB166" i="34"/>
  <c r="AC166" i="34"/>
  <c r="AD166" i="34"/>
  <c r="AE166" i="34"/>
  <c r="S167" i="34"/>
  <c r="T167" i="34"/>
  <c r="U167" i="34"/>
  <c r="V167" i="34"/>
  <c r="W167" i="34"/>
  <c r="X167" i="34"/>
  <c r="Y167" i="34"/>
  <c r="Z167" i="34"/>
  <c r="AA167" i="34"/>
  <c r="AB167" i="34"/>
  <c r="AC167" i="34"/>
  <c r="AD167" i="34"/>
  <c r="AE167" i="34"/>
  <c r="S168" i="34"/>
  <c r="T168" i="34"/>
  <c r="U168" i="34"/>
  <c r="V168" i="34"/>
  <c r="W168" i="34"/>
  <c r="X168" i="34"/>
  <c r="Y168" i="34"/>
  <c r="Z168" i="34"/>
  <c r="AA168" i="34"/>
  <c r="AB168" i="34"/>
  <c r="AC168" i="34"/>
  <c r="AD168" i="34"/>
  <c r="AE168" i="34"/>
  <c r="S169" i="34"/>
  <c r="T169" i="34"/>
  <c r="U169" i="34"/>
  <c r="V169" i="34"/>
  <c r="W169" i="34"/>
  <c r="X169" i="34"/>
  <c r="Y169" i="34"/>
  <c r="Z169" i="34"/>
  <c r="AA169" i="34"/>
  <c r="AB169" i="34"/>
  <c r="AC169" i="34"/>
  <c r="AD169" i="34"/>
  <c r="AE169" i="34"/>
  <c r="S170" i="34"/>
  <c r="T170" i="34"/>
  <c r="U170" i="34"/>
  <c r="V170" i="34"/>
  <c r="W170" i="34"/>
  <c r="X170" i="34"/>
  <c r="Y170" i="34"/>
  <c r="Z170" i="34"/>
  <c r="AA170" i="34"/>
  <c r="AB170" i="34"/>
  <c r="AC170" i="34"/>
  <c r="AD170" i="34"/>
  <c r="AE170" i="34"/>
  <c r="S171" i="34"/>
  <c r="T171" i="34"/>
  <c r="U171" i="34"/>
  <c r="V171" i="34"/>
  <c r="W171" i="34"/>
  <c r="X171" i="34"/>
  <c r="Y171" i="34"/>
  <c r="Z171" i="34"/>
  <c r="AA171" i="34"/>
  <c r="AB171" i="34"/>
  <c r="AC171" i="34"/>
  <c r="AD171" i="34"/>
  <c r="AE171" i="34"/>
  <c r="S172" i="34"/>
  <c r="T172" i="34"/>
  <c r="U172" i="34"/>
  <c r="V172" i="34"/>
  <c r="W172" i="34"/>
  <c r="X172" i="34"/>
  <c r="Y172" i="34"/>
  <c r="Z172" i="34"/>
  <c r="AA172" i="34"/>
  <c r="AB172" i="34"/>
  <c r="AC172" i="34"/>
  <c r="AD172" i="34"/>
  <c r="AE172" i="34"/>
  <c r="S173" i="34"/>
  <c r="T173" i="34"/>
  <c r="U173" i="34"/>
  <c r="V173" i="34"/>
  <c r="W173" i="34"/>
  <c r="X173" i="34"/>
  <c r="Y173" i="34"/>
  <c r="Z173" i="34"/>
  <c r="AA173" i="34"/>
  <c r="AB173" i="34"/>
  <c r="AC173" i="34"/>
  <c r="AD173" i="34"/>
  <c r="AE173" i="34"/>
  <c r="S174" i="34"/>
  <c r="T174" i="34"/>
  <c r="U174" i="34"/>
  <c r="V174" i="34"/>
  <c r="W174" i="34"/>
  <c r="X174" i="34"/>
  <c r="Y174" i="34"/>
  <c r="Z174" i="34"/>
  <c r="AA174" i="34"/>
  <c r="AB174" i="34"/>
  <c r="AC174" i="34"/>
  <c r="AD174" i="34"/>
  <c r="AE174" i="34"/>
  <c r="S175" i="34"/>
  <c r="T175" i="34"/>
  <c r="U175" i="34"/>
  <c r="V175" i="34"/>
  <c r="W175" i="34"/>
  <c r="X175" i="34"/>
  <c r="Y175" i="34"/>
  <c r="Z175" i="34"/>
  <c r="AA175" i="34"/>
  <c r="AB175" i="34"/>
  <c r="AC175" i="34"/>
  <c r="AD175" i="34"/>
  <c r="AE175" i="34"/>
  <c r="S176" i="34"/>
  <c r="T176" i="34"/>
  <c r="U176" i="34"/>
  <c r="V176" i="34"/>
  <c r="W176" i="34"/>
  <c r="X176" i="34"/>
  <c r="Y176" i="34"/>
  <c r="Z176" i="34"/>
  <c r="AA176" i="34"/>
  <c r="AB176" i="34"/>
  <c r="AC176" i="34"/>
  <c r="AD176" i="34"/>
  <c r="AE176" i="34"/>
  <c r="S177" i="34"/>
  <c r="T177" i="34"/>
  <c r="U177" i="34"/>
  <c r="V177" i="34"/>
  <c r="W177" i="34"/>
  <c r="X177" i="34"/>
  <c r="Y177" i="34"/>
  <c r="Z177" i="34"/>
  <c r="AA177" i="34"/>
  <c r="AB177" i="34"/>
  <c r="AC177" i="34"/>
  <c r="AD177" i="34"/>
  <c r="AE177" i="34"/>
  <c r="S178" i="34"/>
  <c r="T178" i="34"/>
  <c r="U178" i="34"/>
  <c r="V178" i="34"/>
  <c r="W178" i="34"/>
  <c r="X178" i="34"/>
  <c r="Y178" i="34"/>
  <c r="Z178" i="34"/>
  <c r="AA178" i="34"/>
  <c r="AB178" i="34"/>
  <c r="AC178" i="34"/>
  <c r="AD178" i="34"/>
  <c r="AE178" i="34"/>
  <c r="S179" i="34"/>
  <c r="T179" i="34"/>
  <c r="U179" i="34"/>
  <c r="V179" i="34"/>
  <c r="W179" i="34"/>
  <c r="X179" i="34"/>
  <c r="Y179" i="34"/>
  <c r="Z179" i="34"/>
  <c r="AA179" i="34"/>
  <c r="AB179" i="34"/>
  <c r="AC179" i="34"/>
  <c r="AD179" i="34"/>
  <c r="AE179" i="34"/>
  <c r="S180" i="34"/>
  <c r="T180" i="34"/>
  <c r="U180" i="34"/>
  <c r="V180" i="34"/>
  <c r="W180" i="34"/>
  <c r="X180" i="34"/>
  <c r="Y180" i="34"/>
  <c r="Z180" i="34"/>
  <c r="AA180" i="34"/>
  <c r="AB180" i="34"/>
  <c r="AC180" i="34"/>
  <c r="AD180" i="34"/>
  <c r="AE180" i="34"/>
  <c r="S181" i="34"/>
  <c r="T181" i="34"/>
  <c r="U181" i="34"/>
  <c r="V181" i="34"/>
  <c r="W181" i="34"/>
  <c r="X181" i="34"/>
  <c r="Y181" i="34"/>
  <c r="Z181" i="34"/>
  <c r="AA181" i="34"/>
  <c r="AB181" i="34"/>
  <c r="AC181" i="34"/>
  <c r="AD181" i="34"/>
  <c r="AE181" i="34"/>
  <c r="S182" i="34"/>
  <c r="T182" i="34"/>
  <c r="U182" i="34"/>
  <c r="V182" i="34"/>
  <c r="W182" i="34"/>
  <c r="X182" i="34"/>
  <c r="Y182" i="34"/>
  <c r="Z182" i="34"/>
  <c r="AA182" i="34"/>
  <c r="AB182" i="34"/>
  <c r="AC182" i="34"/>
  <c r="AD182" i="34"/>
  <c r="AE182" i="34"/>
  <c r="S183" i="34"/>
  <c r="T183" i="34"/>
  <c r="U183" i="34"/>
  <c r="V183" i="34"/>
  <c r="W183" i="34"/>
  <c r="X183" i="34"/>
  <c r="Y183" i="34"/>
  <c r="Z183" i="34"/>
  <c r="AA183" i="34"/>
  <c r="AB183" i="34"/>
  <c r="AC183" i="34"/>
  <c r="AD183" i="34"/>
  <c r="AE183" i="34"/>
  <c r="S184" i="34"/>
  <c r="T184" i="34"/>
  <c r="U184" i="34"/>
  <c r="V184" i="34"/>
  <c r="W184" i="34"/>
  <c r="X184" i="34"/>
  <c r="Y184" i="34"/>
  <c r="Z184" i="34"/>
  <c r="AA184" i="34"/>
  <c r="AB184" i="34"/>
  <c r="AC184" i="34"/>
  <c r="AD184" i="34"/>
  <c r="AE184" i="34"/>
  <c r="S185" i="34"/>
  <c r="T185" i="34"/>
  <c r="U185" i="34"/>
  <c r="V185" i="34"/>
  <c r="W185" i="34"/>
  <c r="X185" i="34"/>
  <c r="Y185" i="34"/>
  <c r="Z185" i="34"/>
  <c r="AA185" i="34"/>
  <c r="AB185" i="34"/>
  <c r="AC185" i="34"/>
  <c r="AD185" i="34"/>
  <c r="AE185" i="34"/>
  <c r="S186" i="34"/>
  <c r="T186" i="34"/>
  <c r="U186" i="34"/>
  <c r="V186" i="34"/>
  <c r="W186" i="34"/>
  <c r="X186" i="34"/>
  <c r="Y186" i="34"/>
  <c r="Z186" i="34"/>
  <c r="AA186" i="34"/>
  <c r="AB186" i="34"/>
  <c r="AC186" i="34"/>
  <c r="AD186" i="34"/>
  <c r="AE186" i="34"/>
  <c r="S187" i="34"/>
  <c r="T187" i="34"/>
  <c r="U187" i="34"/>
  <c r="V187" i="34"/>
  <c r="W187" i="34"/>
  <c r="X187" i="34"/>
  <c r="Y187" i="34"/>
  <c r="Z187" i="34"/>
  <c r="AA187" i="34"/>
  <c r="AB187" i="34"/>
  <c r="AC187" i="34"/>
  <c r="AD187" i="34"/>
  <c r="AE187" i="34"/>
  <c r="S188" i="34"/>
  <c r="T188" i="34"/>
  <c r="U188" i="34"/>
  <c r="V188" i="34"/>
  <c r="W188" i="34"/>
  <c r="X188" i="34"/>
  <c r="Y188" i="34"/>
  <c r="Z188" i="34"/>
  <c r="AA188" i="34"/>
  <c r="AB188" i="34"/>
  <c r="AC188" i="34"/>
  <c r="AD188" i="34"/>
  <c r="AE188" i="34"/>
  <c r="S189" i="34"/>
  <c r="T189" i="34"/>
  <c r="U189" i="34"/>
  <c r="V189" i="34"/>
  <c r="W189" i="34"/>
  <c r="X189" i="34"/>
  <c r="Y189" i="34"/>
  <c r="Z189" i="34"/>
  <c r="AA189" i="34"/>
  <c r="AB189" i="34"/>
  <c r="AC189" i="34"/>
  <c r="AD189" i="34"/>
  <c r="AE189" i="34"/>
  <c r="S190" i="34"/>
  <c r="T190" i="34"/>
  <c r="U190" i="34"/>
  <c r="V190" i="34"/>
  <c r="W190" i="34"/>
  <c r="X190" i="34"/>
  <c r="Y190" i="34"/>
  <c r="Z190" i="34"/>
  <c r="AA190" i="34"/>
  <c r="AB190" i="34"/>
  <c r="AC190" i="34"/>
  <c r="AD190" i="34"/>
  <c r="AE190" i="34"/>
  <c r="S191" i="34"/>
  <c r="T191" i="34"/>
  <c r="U191" i="34"/>
  <c r="V191" i="34"/>
  <c r="W191" i="34"/>
  <c r="X191" i="34"/>
  <c r="Y191" i="34"/>
  <c r="Z191" i="34"/>
  <c r="AA191" i="34"/>
  <c r="AB191" i="34"/>
  <c r="AC191" i="34"/>
  <c r="AD191" i="34"/>
  <c r="AE191" i="34"/>
  <c r="S192" i="34"/>
  <c r="T192" i="34"/>
  <c r="U192" i="34"/>
  <c r="V192" i="34"/>
  <c r="W192" i="34"/>
  <c r="X192" i="34"/>
  <c r="Y192" i="34"/>
  <c r="Z192" i="34"/>
  <c r="AA192" i="34"/>
  <c r="AB192" i="34"/>
  <c r="AC192" i="34"/>
  <c r="AD192" i="34"/>
  <c r="AE192" i="34"/>
  <c r="S193" i="34"/>
  <c r="T193" i="34"/>
  <c r="U193" i="34"/>
  <c r="V193" i="34"/>
  <c r="W193" i="34"/>
  <c r="X193" i="34"/>
  <c r="Y193" i="34"/>
  <c r="Z193" i="34"/>
  <c r="AA193" i="34"/>
  <c r="AB193" i="34"/>
  <c r="AC193" i="34"/>
  <c r="AD193" i="34"/>
  <c r="AE193" i="34"/>
  <c r="S194" i="34"/>
  <c r="T194" i="34"/>
  <c r="U194" i="34"/>
  <c r="V194" i="34"/>
  <c r="W194" i="34"/>
  <c r="X194" i="34"/>
  <c r="Y194" i="34"/>
  <c r="Z194" i="34"/>
  <c r="AA194" i="34"/>
  <c r="AB194" i="34"/>
  <c r="AC194" i="34"/>
  <c r="AD194" i="34"/>
  <c r="AE194" i="34"/>
  <c r="S195" i="34"/>
  <c r="T195" i="34"/>
  <c r="U195" i="34"/>
  <c r="V195" i="34"/>
  <c r="W195" i="34"/>
  <c r="X195" i="34"/>
  <c r="Y195" i="34"/>
  <c r="Z195" i="34"/>
  <c r="AA195" i="34"/>
  <c r="AB195" i="34"/>
  <c r="AC195" i="34"/>
  <c r="AD195" i="34"/>
  <c r="AE195" i="34"/>
  <c r="S196" i="34"/>
  <c r="T196" i="34"/>
  <c r="U196" i="34"/>
  <c r="V196" i="34"/>
  <c r="W196" i="34"/>
  <c r="X196" i="34"/>
  <c r="Y196" i="34"/>
  <c r="Z196" i="34"/>
  <c r="AA196" i="34"/>
  <c r="AB196" i="34"/>
  <c r="AC196" i="34"/>
  <c r="AD196" i="34"/>
  <c r="AE196" i="34"/>
  <c r="S197" i="34"/>
  <c r="T197" i="34"/>
  <c r="U197" i="34"/>
  <c r="V197" i="34"/>
  <c r="W197" i="34"/>
  <c r="X197" i="34"/>
  <c r="Y197" i="34"/>
  <c r="Z197" i="34"/>
  <c r="AA197" i="34"/>
  <c r="AB197" i="34"/>
  <c r="AC197" i="34"/>
  <c r="AD197" i="34"/>
  <c r="AE197" i="34"/>
  <c r="S198" i="34"/>
  <c r="T198" i="34"/>
  <c r="U198" i="34"/>
  <c r="V198" i="34"/>
  <c r="W198" i="34"/>
  <c r="X198" i="34"/>
  <c r="Y198" i="34"/>
  <c r="Z198" i="34"/>
  <c r="AA198" i="34"/>
  <c r="AB198" i="34"/>
  <c r="AC198" i="34"/>
  <c r="AD198" i="34"/>
  <c r="AE198" i="34"/>
  <c r="S199" i="34"/>
  <c r="T199" i="34"/>
  <c r="U199" i="34"/>
  <c r="V199" i="34"/>
  <c r="W199" i="34"/>
  <c r="X199" i="34"/>
  <c r="Y199" i="34"/>
  <c r="Z199" i="34"/>
  <c r="AA199" i="34"/>
  <c r="AB199" i="34"/>
  <c r="AC199" i="34"/>
  <c r="AD199" i="34"/>
  <c r="AE199" i="34"/>
  <c r="S200" i="34"/>
  <c r="T200" i="34"/>
  <c r="U200" i="34"/>
  <c r="V200" i="34"/>
  <c r="W200" i="34"/>
  <c r="X200" i="34"/>
  <c r="Y200" i="34"/>
  <c r="Z200" i="34"/>
  <c r="AA200" i="34"/>
  <c r="AB200" i="34"/>
  <c r="AC200" i="34"/>
  <c r="AD200" i="34"/>
  <c r="AE200" i="34"/>
  <c r="S201" i="34"/>
  <c r="T201" i="34"/>
  <c r="U201" i="34"/>
  <c r="V201" i="34"/>
  <c r="W201" i="34"/>
  <c r="X201" i="34"/>
  <c r="Y201" i="34"/>
  <c r="Z201" i="34"/>
  <c r="AA201" i="34"/>
  <c r="AB201" i="34"/>
  <c r="AC201" i="34"/>
  <c r="AD201" i="34"/>
  <c r="AE201" i="34"/>
  <c r="S202" i="34"/>
  <c r="T202" i="34"/>
  <c r="U202" i="34"/>
  <c r="V202" i="34"/>
  <c r="W202" i="34"/>
  <c r="X202" i="34"/>
  <c r="Y202" i="34"/>
  <c r="Z202" i="34"/>
  <c r="AA202" i="34"/>
  <c r="AB202" i="34"/>
  <c r="AC202" i="34"/>
  <c r="AD202" i="34"/>
  <c r="AE202" i="34"/>
  <c r="S203" i="34"/>
  <c r="T203" i="34"/>
  <c r="U203" i="34"/>
  <c r="V203" i="34"/>
  <c r="W203" i="34"/>
  <c r="X203" i="34"/>
  <c r="Y203" i="34"/>
  <c r="Z203" i="34"/>
  <c r="AA203" i="34"/>
  <c r="AB203" i="34"/>
  <c r="AC203" i="34"/>
  <c r="AD203" i="34"/>
  <c r="AE203" i="34"/>
  <c r="S204" i="34"/>
  <c r="T204" i="34"/>
  <c r="U204" i="34"/>
  <c r="V204" i="34"/>
  <c r="W204" i="34"/>
  <c r="X204" i="34"/>
  <c r="Y204" i="34"/>
  <c r="Z204" i="34"/>
  <c r="AA204" i="34"/>
  <c r="AB204" i="34"/>
  <c r="AC204" i="34"/>
  <c r="AD204" i="34"/>
  <c r="AE204" i="34"/>
  <c r="S205" i="34"/>
  <c r="T205" i="34"/>
  <c r="U205" i="34"/>
  <c r="V205" i="34"/>
  <c r="W205" i="34"/>
  <c r="X205" i="34"/>
  <c r="Y205" i="34"/>
  <c r="Z205" i="34"/>
  <c r="AA205" i="34"/>
  <c r="AB205" i="34"/>
  <c r="AC205" i="34"/>
  <c r="AD205" i="34"/>
  <c r="AE205" i="34"/>
  <c r="S206" i="34"/>
  <c r="T206" i="34"/>
  <c r="U206" i="34"/>
  <c r="V206" i="34"/>
  <c r="W206" i="34"/>
  <c r="X206" i="34"/>
  <c r="Y206" i="34"/>
  <c r="Z206" i="34"/>
  <c r="AA206" i="34"/>
  <c r="AB206" i="34"/>
  <c r="AC206" i="34"/>
  <c r="AD206" i="34"/>
  <c r="AE206" i="34"/>
  <c r="S207" i="34"/>
  <c r="T207" i="34"/>
  <c r="U207" i="34"/>
  <c r="V207" i="34"/>
  <c r="W207" i="34"/>
  <c r="X207" i="34"/>
  <c r="Y207" i="34"/>
  <c r="Z207" i="34"/>
  <c r="AA207" i="34"/>
  <c r="AB207" i="34"/>
  <c r="AC207" i="34"/>
  <c r="AD207" i="34"/>
  <c r="AE207" i="34"/>
  <c r="S208" i="34"/>
  <c r="T208" i="34"/>
  <c r="U208" i="34"/>
  <c r="V208" i="34"/>
  <c r="W208" i="34"/>
  <c r="X208" i="34"/>
  <c r="Y208" i="34"/>
  <c r="Z208" i="34"/>
  <c r="AA208" i="34"/>
  <c r="AB208" i="34"/>
  <c r="AC208" i="34"/>
  <c r="AD208" i="34"/>
  <c r="AE208" i="34"/>
  <c r="S209" i="34"/>
  <c r="T209" i="34"/>
  <c r="U209" i="34"/>
  <c r="V209" i="34"/>
  <c r="W209" i="34"/>
  <c r="X209" i="34"/>
  <c r="Y209" i="34"/>
  <c r="Z209" i="34"/>
  <c r="AA209" i="34"/>
  <c r="AB209" i="34"/>
  <c r="AC209" i="34"/>
  <c r="AD209" i="34"/>
  <c r="AE209" i="34"/>
  <c r="S210" i="34"/>
  <c r="T210" i="34"/>
  <c r="U210" i="34"/>
  <c r="V210" i="34"/>
  <c r="W210" i="34"/>
  <c r="X210" i="34"/>
  <c r="Y210" i="34"/>
  <c r="Z210" i="34"/>
  <c r="AA210" i="34"/>
  <c r="AB210" i="34"/>
  <c r="AC210" i="34"/>
  <c r="AD210" i="34"/>
  <c r="AE210" i="34"/>
  <c r="S211" i="34"/>
  <c r="T211" i="34"/>
  <c r="U211" i="34"/>
  <c r="V211" i="34"/>
  <c r="W211" i="34"/>
  <c r="X211" i="34"/>
  <c r="Y211" i="34"/>
  <c r="Z211" i="34"/>
  <c r="AA211" i="34"/>
  <c r="AB211" i="34"/>
  <c r="AC211" i="34"/>
  <c r="AD211" i="34"/>
  <c r="AE211" i="34"/>
  <c r="S212" i="34"/>
  <c r="T212" i="34"/>
  <c r="U212" i="34"/>
  <c r="V212" i="34"/>
  <c r="W212" i="34"/>
  <c r="X212" i="34"/>
  <c r="Y212" i="34"/>
  <c r="Z212" i="34"/>
  <c r="AA212" i="34"/>
  <c r="AB212" i="34"/>
  <c r="AC212" i="34"/>
  <c r="AD212" i="34"/>
  <c r="AE212" i="34"/>
  <c r="S213" i="34"/>
  <c r="T213" i="34"/>
  <c r="U213" i="34"/>
  <c r="V213" i="34"/>
  <c r="W213" i="34"/>
  <c r="X213" i="34"/>
  <c r="Y213" i="34"/>
  <c r="Z213" i="34"/>
  <c r="AA213" i="34"/>
  <c r="AB213" i="34"/>
  <c r="AC213" i="34"/>
  <c r="AD213" i="34"/>
  <c r="AE213" i="34"/>
  <c r="S214" i="34"/>
  <c r="T214" i="34"/>
  <c r="U214" i="34"/>
  <c r="V214" i="34"/>
  <c r="W214" i="34"/>
  <c r="X214" i="34"/>
  <c r="Y214" i="34"/>
  <c r="Z214" i="34"/>
  <c r="AA214" i="34"/>
  <c r="AB214" i="34"/>
  <c r="AC214" i="34"/>
  <c r="AD214" i="34"/>
  <c r="AE214" i="34"/>
  <c r="S215" i="34"/>
  <c r="T215" i="34"/>
  <c r="U215" i="34"/>
  <c r="V215" i="34"/>
  <c r="W215" i="34"/>
  <c r="X215" i="34"/>
  <c r="Y215" i="34"/>
  <c r="Z215" i="34"/>
  <c r="AA215" i="34"/>
  <c r="AB215" i="34"/>
  <c r="AC215" i="34"/>
  <c r="AD215" i="34"/>
  <c r="AE215" i="34"/>
  <c r="S216" i="34"/>
  <c r="T216" i="34"/>
  <c r="U216" i="34"/>
  <c r="V216" i="34"/>
  <c r="W216" i="34"/>
  <c r="X216" i="34"/>
  <c r="Y216" i="34"/>
  <c r="Z216" i="34"/>
  <c r="AA216" i="34"/>
  <c r="AB216" i="34"/>
  <c r="AC216" i="34"/>
  <c r="AD216" i="34"/>
  <c r="AE216" i="34"/>
  <c r="S217" i="34"/>
  <c r="T217" i="34"/>
  <c r="U217" i="34"/>
  <c r="V217" i="34"/>
  <c r="W217" i="34"/>
  <c r="X217" i="34"/>
  <c r="Y217" i="34"/>
  <c r="Z217" i="34"/>
  <c r="AA217" i="34"/>
  <c r="AB217" i="34"/>
  <c r="AC217" i="34"/>
  <c r="AD217" i="34"/>
  <c r="AE217" i="34"/>
  <c r="S218" i="34"/>
  <c r="T218" i="34"/>
  <c r="U218" i="34"/>
  <c r="V218" i="34"/>
  <c r="W218" i="34"/>
  <c r="X218" i="34"/>
  <c r="Y218" i="34"/>
  <c r="Z218" i="34"/>
  <c r="AA218" i="34"/>
  <c r="AB218" i="34"/>
  <c r="AC218" i="34"/>
  <c r="AD218" i="34"/>
  <c r="AE218" i="34"/>
  <c r="S219" i="34"/>
  <c r="T219" i="34"/>
  <c r="U219" i="34"/>
  <c r="V219" i="34"/>
  <c r="W219" i="34"/>
  <c r="X219" i="34"/>
  <c r="Y219" i="34"/>
  <c r="Z219" i="34"/>
  <c r="AA219" i="34"/>
  <c r="AB219" i="34"/>
  <c r="AC219" i="34"/>
  <c r="AD219" i="34"/>
  <c r="AE219" i="34"/>
  <c r="S220" i="34"/>
  <c r="T220" i="34"/>
  <c r="U220" i="34"/>
  <c r="V220" i="34"/>
  <c r="W220" i="34"/>
  <c r="X220" i="34"/>
  <c r="Y220" i="34"/>
  <c r="Z220" i="34"/>
  <c r="AA220" i="34"/>
  <c r="AB220" i="34"/>
  <c r="AC220" i="34"/>
  <c r="AD220" i="34"/>
  <c r="AE220" i="34"/>
  <c r="S221" i="34"/>
  <c r="T221" i="34"/>
  <c r="U221" i="34"/>
  <c r="V221" i="34"/>
  <c r="W221" i="34"/>
  <c r="X221" i="34"/>
  <c r="Y221" i="34"/>
  <c r="Z221" i="34"/>
  <c r="AA221" i="34"/>
  <c r="AB221" i="34"/>
  <c r="AC221" i="34"/>
  <c r="AD221" i="34"/>
  <c r="AE221" i="34"/>
  <c r="S222" i="34"/>
  <c r="T222" i="34"/>
  <c r="U222" i="34"/>
  <c r="V222" i="34"/>
  <c r="W222" i="34"/>
  <c r="X222" i="34"/>
  <c r="Y222" i="34"/>
  <c r="Z222" i="34"/>
  <c r="AA222" i="34"/>
  <c r="AB222" i="34"/>
  <c r="AC222" i="34"/>
  <c r="AD222" i="34"/>
  <c r="AE222" i="34"/>
  <c r="S223" i="34"/>
  <c r="T223" i="34"/>
  <c r="U223" i="34"/>
  <c r="V223" i="34"/>
  <c r="W223" i="34"/>
  <c r="X223" i="34"/>
  <c r="Y223" i="34"/>
  <c r="Z223" i="34"/>
  <c r="AA223" i="34"/>
  <c r="AB223" i="34"/>
  <c r="AC223" i="34"/>
  <c r="AD223" i="34"/>
  <c r="AE223" i="34"/>
  <c r="S224" i="34"/>
  <c r="T224" i="34"/>
  <c r="U224" i="34"/>
  <c r="V224" i="34"/>
  <c r="W224" i="34"/>
  <c r="X224" i="34"/>
  <c r="Y224" i="34"/>
  <c r="Z224" i="34"/>
  <c r="AA224" i="34"/>
  <c r="AB224" i="34"/>
  <c r="AC224" i="34"/>
  <c r="AD224" i="34"/>
  <c r="AE224" i="34"/>
  <c r="S225" i="34"/>
  <c r="T225" i="34"/>
  <c r="U225" i="34"/>
  <c r="V225" i="34"/>
  <c r="W225" i="34"/>
  <c r="X225" i="34"/>
  <c r="Y225" i="34"/>
  <c r="Z225" i="34"/>
  <c r="AA225" i="34"/>
  <c r="AB225" i="34"/>
  <c r="AC225" i="34"/>
  <c r="AD225" i="34"/>
  <c r="AE225" i="34"/>
  <c r="S226" i="34"/>
  <c r="T226" i="34"/>
  <c r="U226" i="34"/>
  <c r="V226" i="34"/>
  <c r="W226" i="34"/>
  <c r="X226" i="34"/>
  <c r="Y226" i="34"/>
  <c r="Z226" i="34"/>
  <c r="AA226" i="34"/>
  <c r="AB226" i="34"/>
  <c r="AC226" i="34"/>
  <c r="AD226" i="34"/>
  <c r="AE226" i="34"/>
  <c r="S227" i="34"/>
  <c r="T227" i="34"/>
  <c r="U227" i="34"/>
  <c r="V227" i="34"/>
  <c r="W227" i="34"/>
  <c r="X227" i="34"/>
  <c r="Y227" i="34"/>
  <c r="Z227" i="34"/>
  <c r="AA227" i="34"/>
  <c r="AB227" i="34"/>
  <c r="AC227" i="34"/>
  <c r="AD227" i="34"/>
  <c r="AE227" i="34"/>
  <c r="S228" i="34"/>
  <c r="T228" i="34"/>
  <c r="U228" i="34"/>
  <c r="V228" i="34"/>
  <c r="W228" i="34"/>
  <c r="X228" i="34"/>
  <c r="Y228" i="34"/>
  <c r="Z228" i="34"/>
  <c r="AA228" i="34"/>
  <c r="AB228" i="34"/>
  <c r="AC228" i="34"/>
  <c r="AD228" i="34"/>
  <c r="AE228" i="34"/>
  <c r="S229" i="34"/>
  <c r="T229" i="34"/>
  <c r="U229" i="34"/>
  <c r="V229" i="34"/>
  <c r="W229" i="34"/>
  <c r="X229" i="34"/>
  <c r="Y229" i="34"/>
  <c r="Z229" i="34"/>
  <c r="AA229" i="34"/>
  <c r="AB229" i="34"/>
  <c r="AC229" i="34"/>
  <c r="AD229" i="34"/>
  <c r="AE229" i="34"/>
  <c r="S230" i="34"/>
  <c r="T230" i="34"/>
  <c r="U230" i="34"/>
  <c r="V230" i="34"/>
  <c r="W230" i="34"/>
  <c r="X230" i="34"/>
  <c r="Y230" i="34"/>
  <c r="Z230" i="34"/>
  <c r="AA230" i="34"/>
  <c r="AB230" i="34"/>
  <c r="AC230" i="34"/>
  <c r="AD230" i="34"/>
  <c r="AE230" i="34"/>
  <c r="S231" i="34"/>
  <c r="T231" i="34"/>
  <c r="U231" i="34"/>
  <c r="V231" i="34"/>
  <c r="W231" i="34"/>
  <c r="X231" i="34"/>
  <c r="Y231" i="34"/>
  <c r="Z231" i="34"/>
  <c r="AA231" i="34"/>
  <c r="AB231" i="34"/>
  <c r="AC231" i="34"/>
  <c r="AD231" i="34"/>
  <c r="AE231" i="34"/>
  <c r="S232" i="34"/>
  <c r="T232" i="34"/>
  <c r="U232" i="34"/>
  <c r="V232" i="34"/>
  <c r="W232" i="34"/>
  <c r="X232" i="34"/>
  <c r="Y232" i="34"/>
  <c r="Z232" i="34"/>
  <c r="AA232" i="34"/>
  <c r="AB232" i="34"/>
  <c r="AC232" i="34"/>
  <c r="AD232" i="34"/>
  <c r="AE232" i="34"/>
  <c r="S233" i="34"/>
  <c r="T233" i="34"/>
  <c r="U233" i="34"/>
  <c r="V233" i="34"/>
  <c r="W233" i="34"/>
  <c r="X233" i="34"/>
  <c r="Y233" i="34"/>
  <c r="Z233" i="34"/>
  <c r="AA233" i="34"/>
  <c r="AB233" i="34"/>
  <c r="AC233" i="34"/>
  <c r="AD233" i="34"/>
  <c r="AE233" i="34"/>
  <c r="S234" i="34"/>
  <c r="T234" i="34"/>
  <c r="U234" i="34"/>
  <c r="V234" i="34"/>
  <c r="W234" i="34"/>
  <c r="X234" i="34"/>
  <c r="Y234" i="34"/>
  <c r="Z234" i="34"/>
  <c r="AA234" i="34"/>
  <c r="AB234" i="34"/>
  <c r="AC234" i="34"/>
  <c r="AD234" i="34"/>
  <c r="AE234" i="34"/>
  <c r="S235" i="34"/>
  <c r="T235" i="34"/>
  <c r="U235" i="34"/>
  <c r="V235" i="34"/>
  <c r="W235" i="34"/>
  <c r="X235" i="34"/>
  <c r="Y235" i="34"/>
  <c r="Z235" i="34"/>
  <c r="AA235" i="34"/>
  <c r="AB235" i="34"/>
  <c r="AC235" i="34"/>
  <c r="AD235" i="34"/>
  <c r="AE235" i="34"/>
  <c r="S236" i="34"/>
  <c r="T236" i="34"/>
  <c r="U236" i="34"/>
  <c r="V236" i="34"/>
  <c r="W236" i="34"/>
  <c r="X236" i="34"/>
  <c r="Y236" i="34"/>
  <c r="Z236" i="34"/>
  <c r="AA236" i="34"/>
  <c r="AB236" i="34"/>
  <c r="AC236" i="34"/>
  <c r="AD236" i="34"/>
  <c r="AE236" i="34"/>
  <c r="S237" i="34"/>
  <c r="T237" i="34"/>
  <c r="U237" i="34"/>
  <c r="V237" i="34"/>
  <c r="W237" i="34"/>
  <c r="X237" i="34"/>
  <c r="Y237" i="34"/>
  <c r="Z237" i="34"/>
  <c r="AA237" i="34"/>
  <c r="AB237" i="34"/>
  <c r="AC237" i="34"/>
  <c r="AD237" i="34"/>
  <c r="AE237" i="34"/>
  <c r="S238" i="34"/>
  <c r="T238" i="34"/>
  <c r="U238" i="34"/>
  <c r="V238" i="34"/>
  <c r="W238" i="34"/>
  <c r="X238" i="34"/>
  <c r="Y238" i="34"/>
  <c r="Z238" i="34"/>
  <c r="AA238" i="34"/>
  <c r="AB238" i="34"/>
  <c r="AC238" i="34"/>
  <c r="AD238" i="34"/>
  <c r="AE238" i="34"/>
  <c r="S239" i="34"/>
  <c r="T239" i="34"/>
  <c r="U239" i="34"/>
  <c r="V239" i="34"/>
  <c r="W239" i="34"/>
  <c r="X239" i="34"/>
  <c r="Y239" i="34"/>
  <c r="Z239" i="34"/>
  <c r="AA239" i="34"/>
  <c r="AB239" i="34"/>
  <c r="AC239" i="34"/>
  <c r="AD239" i="34"/>
  <c r="AE239" i="34"/>
  <c r="S240" i="34"/>
  <c r="T240" i="34"/>
  <c r="U240" i="34"/>
  <c r="V240" i="34"/>
  <c r="W240" i="34"/>
  <c r="X240" i="34"/>
  <c r="Y240" i="34"/>
  <c r="Z240" i="34"/>
  <c r="AA240" i="34"/>
  <c r="AB240" i="34"/>
  <c r="AC240" i="34"/>
  <c r="AD240" i="34"/>
  <c r="AE240" i="34"/>
  <c r="S241" i="34"/>
  <c r="T241" i="34"/>
  <c r="U241" i="34"/>
  <c r="V241" i="34"/>
  <c r="W241" i="34"/>
  <c r="X241" i="34"/>
  <c r="Y241" i="34"/>
  <c r="Z241" i="34"/>
  <c r="AA241" i="34"/>
  <c r="AB241" i="34"/>
  <c r="AC241" i="34"/>
  <c r="AD241" i="34"/>
  <c r="AE241" i="34"/>
  <c r="S242" i="34"/>
  <c r="T242" i="34"/>
  <c r="U242" i="34"/>
  <c r="V242" i="34"/>
  <c r="W242" i="34"/>
  <c r="X242" i="34"/>
  <c r="Y242" i="34"/>
  <c r="Z242" i="34"/>
  <c r="AA242" i="34"/>
  <c r="AB242" i="34"/>
  <c r="AC242" i="34"/>
  <c r="AD242" i="34"/>
  <c r="AE242" i="34"/>
  <c r="S243" i="34"/>
  <c r="T243" i="34"/>
  <c r="U243" i="34"/>
  <c r="V243" i="34"/>
  <c r="W243" i="34"/>
  <c r="X243" i="34"/>
  <c r="Y243" i="34"/>
  <c r="Z243" i="34"/>
  <c r="AA243" i="34"/>
  <c r="AB243" i="34"/>
  <c r="AC243" i="34"/>
  <c r="AD243" i="34"/>
  <c r="AE243" i="34"/>
  <c r="S244" i="34"/>
  <c r="T244" i="34"/>
  <c r="U244" i="34"/>
  <c r="V244" i="34"/>
  <c r="W244" i="34"/>
  <c r="X244" i="34"/>
  <c r="Y244" i="34"/>
  <c r="Z244" i="34"/>
  <c r="AA244" i="34"/>
  <c r="AB244" i="34"/>
  <c r="AC244" i="34"/>
  <c r="AD244" i="34"/>
  <c r="AE244" i="34"/>
  <c r="S245" i="34"/>
  <c r="T245" i="34"/>
  <c r="U245" i="34"/>
  <c r="V245" i="34"/>
  <c r="W245" i="34"/>
  <c r="X245" i="34"/>
  <c r="Y245" i="34"/>
  <c r="Z245" i="34"/>
  <c r="AA245" i="34"/>
  <c r="AB245" i="34"/>
  <c r="AC245" i="34"/>
  <c r="AD245" i="34"/>
  <c r="AE245" i="34"/>
  <c r="S246" i="34"/>
  <c r="T246" i="34"/>
  <c r="U246" i="34"/>
  <c r="V246" i="34"/>
  <c r="W246" i="34"/>
  <c r="X246" i="34"/>
  <c r="Y246" i="34"/>
  <c r="Z246" i="34"/>
  <c r="AA246" i="34"/>
  <c r="AB246" i="34"/>
  <c r="AC246" i="34"/>
  <c r="AD246" i="34"/>
  <c r="AE246" i="34"/>
  <c r="S247" i="34"/>
  <c r="T247" i="34"/>
  <c r="U247" i="34"/>
  <c r="V247" i="34"/>
  <c r="W247" i="34"/>
  <c r="X247" i="34"/>
  <c r="Y247" i="34"/>
  <c r="Z247" i="34"/>
  <c r="AA247" i="34"/>
  <c r="AB247" i="34"/>
  <c r="AC247" i="34"/>
  <c r="AD247" i="34"/>
  <c r="AE247" i="34"/>
  <c r="S248" i="34"/>
  <c r="T248" i="34"/>
  <c r="U248" i="34"/>
  <c r="V248" i="34"/>
  <c r="W248" i="34"/>
  <c r="X248" i="34"/>
  <c r="Y248" i="34"/>
  <c r="Z248" i="34"/>
  <c r="AA248" i="34"/>
  <c r="AB248" i="34"/>
  <c r="AC248" i="34"/>
  <c r="AD248" i="34"/>
  <c r="AE248" i="34"/>
  <c r="S249" i="34"/>
  <c r="T249" i="34"/>
  <c r="U249" i="34"/>
  <c r="V249" i="34"/>
  <c r="W249" i="34"/>
  <c r="X249" i="34"/>
  <c r="Y249" i="34"/>
  <c r="Z249" i="34"/>
  <c r="AA249" i="34"/>
  <c r="AB249" i="34"/>
  <c r="AC249" i="34"/>
  <c r="AD249" i="34"/>
  <c r="AE249" i="34"/>
  <c r="S250" i="34"/>
  <c r="T250" i="34"/>
  <c r="U250" i="34"/>
  <c r="V250" i="34"/>
  <c r="W250" i="34"/>
  <c r="X250" i="34"/>
  <c r="Y250" i="34"/>
  <c r="Z250" i="34"/>
  <c r="AA250" i="34"/>
  <c r="AB250" i="34"/>
  <c r="AC250" i="34"/>
  <c r="AD250" i="34"/>
  <c r="AE250" i="34"/>
  <c r="S251" i="34"/>
  <c r="T251" i="34"/>
  <c r="U251" i="34"/>
  <c r="V251" i="34"/>
  <c r="W251" i="34"/>
  <c r="X251" i="34"/>
  <c r="Y251" i="34"/>
  <c r="Z251" i="34"/>
  <c r="AA251" i="34"/>
  <c r="AB251" i="34"/>
  <c r="AC251" i="34"/>
  <c r="AD251" i="34"/>
  <c r="AE251" i="34"/>
  <c r="S252" i="34"/>
  <c r="T252" i="34"/>
  <c r="U252" i="34"/>
  <c r="V252" i="34"/>
  <c r="W252" i="34"/>
  <c r="X252" i="34"/>
  <c r="Y252" i="34"/>
  <c r="Z252" i="34"/>
  <c r="AA252" i="34"/>
  <c r="AB252" i="34"/>
  <c r="AC252" i="34"/>
  <c r="AD252" i="34"/>
  <c r="AE252" i="34"/>
  <c r="F253" i="34"/>
  <c r="D61" i="39"/>
  <c r="G253" i="34"/>
  <c r="E61" i="39"/>
  <c r="H253" i="34"/>
  <c r="F61" i="39"/>
  <c r="I253" i="34"/>
  <c r="G61" i="39"/>
  <c r="J253" i="34"/>
  <c r="H61" i="39"/>
  <c r="K253" i="34"/>
  <c r="I61" i="39"/>
  <c r="L253" i="34"/>
  <c r="J61" i="39"/>
  <c r="M253" i="34"/>
  <c r="K61" i="39"/>
  <c r="N253" i="34"/>
  <c r="L61" i="39"/>
  <c r="O253" i="34"/>
  <c r="M61" i="39"/>
  <c r="P253" i="34"/>
  <c r="N61" i="39"/>
  <c r="Q253" i="34"/>
  <c r="O61" i="39"/>
  <c r="R253" i="34"/>
  <c r="P61" i="39"/>
  <c r="F254" i="34"/>
  <c r="G254" i="34"/>
  <c r="H254" i="34"/>
  <c r="I254" i="34"/>
  <c r="J254" i="34"/>
  <c r="K254" i="34"/>
  <c r="L254" i="34"/>
  <c r="M254" i="34"/>
  <c r="N254" i="34"/>
  <c r="O254" i="34"/>
  <c r="P254" i="34"/>
  <c r="Q254" i="34"/>
  <c r="R254" i="34"/>
  <c r="F255" i="34"/>
  <c r="G255" i="34"/>
  <c r="H255" i="34"/>
  <c r="I255" i="34"/>
  <c r="J255" i="34"/>
  <c r="K255" i="34"/>
  <c r="L255" i="34"/>
  <c r="M255" i="34"/>
  <c r="N255" i="34"/>
  <c r="O255" i="34"/>
  <c r="P255" i="34"/>
  <c r="Q255" i="34"/>
  <c r="R255" i="34"/>
  <c r="F256" i="34"/>
  <c r="G256" i="34"/>
  <c r="H256" i="34"/>
  <c r="I256" i="34"/>
  <c r="J256" i="34"/>
  <c r="K256" i="34"/>
  <c r="L256" i="34"/>
  <c r="M256" i="34"/>
  <c r="N256" i="34"/>
  <c r="O256" i="34"/>
  <c r="P256" i="34"/>
  <c r="Q256" i="34"/>
  <c r="R256" i="34"/>
  <c r="CC2" i="61"/>
  <c r="CD2" i="61"/>
  <c r="CE2" i="61"/>
  <c r="CF2" i="61"/>
  <c r="CG2" i="61"/>
  <c r="CH2" i="61"/>
  <c r="CI2" i="61"/>
  <c r="CJ2" i="61"/>
  <c r="CK2" i="61"/>
  <c r="CL2" i="61"/>
  <c r="CM2" i="61"/>
  <c r="CN2" i="61"/>
  <c r="CO2" i="61"/>
  <c r="CC3" i="61"/>
  <c r="CD3" i="61"/>
  <c r="CE3" i="61"/>
  <c r="CF3" i="61"/>
  <c r="CG3" i="61"/>
  <c r="CH3" i="61"/>
  <c r="CI3" i="61"/>
  <c r="CJ3" i="61"/>
  <c r="CK3" i="61"/>
  <c r="CL3" i="61"/>
  <c r="CM3" i="61"/>
  <c r="CN3" i="61"/>
  <c r="CO3" i="61"/>
  <c r="CC4" i="61"/>
  <c r="CD4" i="61"/>
  <c r="CE4" i="61"/>
  <c r="CF4" i="61"/>
  <c r="CG4" i="61"/>
  <c r="CH4" i="61"/>
  <c r="CI4" i="61"/>
  <c r="CJ4" i="61"/>
  <c r="CK4" i="61"/>
  <c r="CL4" i="61"/>
  <c r="CM4" i="61"/>
  <c r="CN4" i="61"/>
  <c r="CO4" i="61"/>
  <c r="CC5" i="61"/>
  <c r="CD5" i="61"/>
  <c r="CE5" i="61"/>
  <c r="CF5" i="61"/>
  <c r="CG5" i="61"/>
  <c r="CH5" i="61"/>
  <c r="CI5" i="61"/>
  <c r="CJ5" i="61"/>
  <c r="CK5" i="61"/>
  <c r="CL5" i="61"/>
  <c r="CM5" i="61"/>
  <c r="CN5" i="61"/>
  <c r="CO5" i="61"/>
  <c r="CC6" i="61"/>
  <c r="CD6" i="61"/>
  <c r="CE6" i="61"/>
  <c r="CF6" i="61"/>
  <c r="CG6" i="61"/>
  <c r="CH6" i="61"/>
  <c r="CI6" i="61"/>
  <c r="CJ6" i="61"/>
  <c r="CK6" i="61"/>
  <c r="CL6" i="61"/>
  <c r="CM6" i="61"/>
  <c r="CN6" i="61"/>
  <c r="CO6" i="61"/>
  <c r="CC7" i="61"/>
  <c r="CD7" i="61"/>
  <c r="CE7" i="61"/>
  <c r="CF7" i="61"/>
  <c r="CG7" i="61"/>
  <c r="CH7" i="61"/>
  <c r="CI7" i="61"/>
  <c r="CJ7" i="61"/>
  <c r="CK7" i="61"/>
  <c r="CL7" i="61"/>
  <c r="CM7" i="61"/>
  <c r="CN7" i="61"/>
  <c r="CO7" i="61"/>
  <c r="S12" i="61"/>
  <c r="T12" i="61"/>
  <c r="U12" i="61"/>
  <c r="V12" i="61"/>
  <c r="W12" i="61"/>
  <c r="X12" i="61"/>
  <c r="Y12" i="61"/>
  <c r="Z12" i="61"/>
  <c r="AA12" i="61"/>
  <c r="AB12" i="61"/>
  <c r="AC12" i="61"/>
  <c r="AD12" i="61"/>
  <c r="AE12" i="61"/>
  <c r="S13" i="61"/>
  <c r="T13" i="61"/>
  <c r="U13" i="61"/>
  <c r="V13" i="61"/>
  <c r="W13" i="61"/>
  <c r="X13" i="61"/>
  <c r="Y13" i="61"/>
  <c r="Z13" i="61"/>
  <c r="AA13" i="61"/>
  <c r="AB13" i="61"/>
  <c r="AC13" i="61"/>
  <c r="AD13" i="61"/>
  <c r="AE13" i="61"/>
  <c r="S14" i="61"/>
  <c r="T14" i="61"/>
  <c r="U14" i="61"/>
  <c r="V14" i="61"/>
  <c r="W14" i="61"/>
  <c r="X14" i="61"/>
  <c r="Y14" i="61"/>
  <c r="Z14" i="61"/>
  <c r="AA14" i="61"/>
  <c r="AB14" i="61"/>
  <c r="AC14" i="61"/>
  <c r="AD14" i="61"/>
  <c r="AE14" i="61"/>
  <c r="S15" i="61"/>
  <c r="T15" i="61"/>
  <c r="U15" i="61"/>
  <c r="V15" i="61"/>
  <c r="W15" i="61"/>
  <c r="X15" i="61"/>
  <c r="Y15" i="61"/>
  <c r="Z15" i="61"/>
  <c r="AA15" i="61"/>
  <c r="AB15" i="61"/>
  <c r="AC15" i="61"/>
  <c r="AD15" i="61"/>
  <c r="AE15" i="61"/>
  <c r="S16" i="61"/>
  <c r="T16" i="61"/>
  <c r="U16" i="61"/>
  <c r="V16" i="61"/>
  <c r="W16" i="61"/>
  <c r="X16" i="61"/>
  <c r="Y16" i="61"/>
  <c r="Z16" i="61"/>
  <c r="AA16" i="61"/>
  <c r="AB16" i="61"/>
  <c r="AC16" i="61"/>
  <c r="AD16" i="61"/>
  <c r="AE16" i="61"/>
  <c r="S17" i="61"/>
  <c r="T17" i="61"/>
  <c r="U17" i="61"/>
  <c r="V17" i="61"/>
  <c r="W17" i="61"/>
  <c r="X17" i="61"/>
  <c r="Y17" i="61"/>
  <c r="Z17" i="61"/>
  <c r="AA17" i="61"/>
  <c r="AB17" i="61"/>
  <c r="AC17" i="61"/>
  <c r="AD17" i="61"/>
  <c r="AE17" i="61"/>
  <c r="S18" i="61"/>
  <c r="T18" i="61"/>
  <c r="U18" i="61"/>
  <c r="V18" i="61"/>
  <c r="W18" i="61"/>
  <c r="X18" i="61"/>
  <c r="Y18" i="61"/>
  <c r="Z18" i="61"/>
  <c r="AA18" i="61"/>
  <c r="AB18" i="61"/>
  <c r="AC18" i="61"/>
  <c r="AD18" i="61"/>
  <c r="AE18" i="61"/>
  <c r="S19" i="61"/>
  <c r="T19" i="61"/>
  <c r="U19" i="61"/>
  <c r="V19" i="61"/>
  <c r="W19" i="61"/>
  <c r="X19" i="61"/>
  <c r="Y19" i="61"/>
  <c r="Z19" i="61"/>
  <c r="AA19" i="61"/>
  <c r="AB19" i="61"/>
  <c r="AC19" i="61"/>
  <c r="AD19" i="61"/>
  <c r="AE19" i="61"/>
  <c r="F20" i="61"/>
  <c r="D59" i="39"/>
  <c r="G20" i="61"/>
  <c r="E59" i="39"/>
  <c r="H20" i="61"/>
  <c r="F59" i="39"/>
  <c r="I20" i="61"/>
  <c r="G59" i="39"/>
  <c r="J20" i="61"/>
  <c r="H59" i="39"/>
  <c r="K20" i="61"/>
  <c r="I59" i="39"/>
  <c r="L20" i="61"/>
  <c r="J59" i="39"/>
  <c r="M20" i="61"/>
  <c r="K59" i="39"/>
  <c r="N20" i="61"/>
  <c r="L59" i="39"/>
  <c r="O20" i="61"/>
  <c r="M59" i="39"/>
  <c r="P20" i="61"/>
  <c r="N59" i="39"/>
  <c r="Q20" i="61"/>
  <c r="O59" i="39"/>
  <c r="R20" i="61"/>
  <c r="P59" i="39"/>
  <c r="F21" i="61"/>
  <c r="G21" i="61"/>
  <c r="H21" i="61"/>
  <c r="I21" i="61"/>
  <c r="J21" i="61"/>
  <c r="K21" i="61"/>
  <c r="L21" i="61"/>
  <c r="M21" i="61"/>
  <c r="N21" i="61"/>
  <c r="O21" i="61"/>
  <c r="P21" i="61"/>
  <c r="Q21" i="61"/>
  <c r="R21" i="61"/>
  <c r="F22" i="61"/>
  <c r="G22" i="61"/>
  <c r="H22" i="61"/>
  <c r="I22" i="61"/>
  <c r="J22" i="61"/>
  <c r="K22" i="61"/>
  <c r="L22" i="61"/>
  <c r="M22" i="61"/>
  <c r="N22" i="61"/>
  <c r="O22" i="61"/>
  <c r="P22" i="61"/>
  <c r="Q22" i="61"/>
  <c r="R22" i="61"/>
  <c r="F23" i="61"/>
  <c r="G23" i="61"/>
  <c r="H23" i="61"/>
  <c r="I23" i="61"/>
  <c r="J23" i="61"/>
  <c r="K23" i="61"/>
  <c r="L23" i="61"/>
  <c r="M23" i="61"/>
  <c r="N23" i="61"/>
  <c r="O23" i="61"/>
  <c r="P23" i="61"/>
  <c r="Q23" i="61"/>
  <c r="R23" i="61"/>
  <c r="CB2" i="33"/>
  <c r="CC2" i="33"/>
  <c r="CD2" i="33"/>
  <c r="CE2" i="33"/>
  <c r="CF2" i="33"/>
  <c r="CG2" i="33"/>
  <c r="CH2" i="33"/>
  <c r="CI2" i="33"/>
  <c r="CJ2" i="33"/>
  <c r="CK2" i="33"/>
  <c r="CL2" i="33"/>
  <c r="CM2" i="33"/>
  <c r="CN2" i="33"/>
  <c r="CB3" i="33"/>
  <c r="CC3" i="33"/>
  <c r="CD3" i="33"/>
  <c r="CE3" i="33"/>
  <c r="CF3" i="33"/>
  <c r="CG3" i="33"/>
  <c r="CH3" i="33"/>
  <c r="CI3" i="33"/>
  <c r="CJ3" i="33"/>
  <c r="CK3" i="33"/>
  <c r="CL3" i="33"/>
  <c r="CM3" i="33"/>
  <c r="CN3" i="33"/>
  <c r="CB4" i="33"/>
  <c r="CC4" i="33"/>
  <c r="CD4" i="33"/>
  <c r="CE4" i="33"/>
  <c r="CF4" i="33"/>
  <c r="CG4" i="33"/>
  <c r="CH4" i="33"/>
  <c r="CI4" i="33"/>
  <c r="CJ4" i="33"/>
  <c r="CK4" i="33"/>
  <c r="CL4" i="33"/>
  <c r="CM4" i="33"/>
  <c r="CN4" i="33"/>
  <c r="CB5" i="33"/>
  <c r="CC5" i="33"/>
  <c r="CD5" i="33"/>
  <c r="CE5" i="33"/>
  <c r="CF5" i="33"/>
  <c r="CG5" i="33"/>
  <c r="CH5" i="33"/>
  <c r="CI5" i="33"/>
  <c r="CJ5" i="33"/>
  <c r="CK5" i="33"/>
  <c r="CL5" i="33"/>
  <c r="CM5" i="33"/>
  <c r="CN5" i="33"/>
  <c r="CB6" i="33"/>
  <c r="CC6" i="33"/>
  <c r="CD6" i="33"/>
  <c r="CE6" i="33"/>
  <c r="CF6" i="33"/>
  <c r="CG6" i="33"/>
  <c r="CH6" i="33"/>
  <c r="CI6" i="33"/>
  <c r="CJ6" i="33"/>
  <c r="CK6" i="33"/>
  <c r="CL6" i="33"/>
  <c r="CM6" i="33"/>
  <c r="CN6" i="33"/>
  <c r="CB7" i="33"/>
  <c r="CC7" i="33"/>
  <c r="CD7" i="33"/>
  <c r="CE7" i="33"/>
  <c r="CF7" i="33"/>
  <c r="CG7" i="33"/>
  <c r="CH7" i="33"/>
  <c r="CI7" i="33"/>
  <c r="CJ7" i="33"/>
  <c r="CK7" i="33"/>
  <c r="CL7" i="33"/>
  <c r="CM7" i="33"/>
  <c r="CN7" i="33"/>
  <c r="S12" i="33"/>
  <c r="T12" i="33"/>
  <c r="U12" i="33"/>
  <c r="V12" i="33"/>
  <c r="W12" i="33"/>
  <c r="X12" i="33"/>
  <c r="Y12" i="33"/>
  <c r="Z12" i="33"/>
  <c r="AA12" i="33"/>
  <c r="AB12" i="33"/>
  <c r="AC12" i="33"/>
  <c r="AD12" i="33"/>
  <c r="AE12" i="33"/>
  <c r="S13" i="33"/>
  <c r="T13" i="33"/>
  <c r="U13" i="33"/>
  <c r="V13" i="33"/>
  <c r="W13" i="33"/>
  <c r="X13" i="33"/>
  <c r="Y13" i="33"/>
  <c r="Z13" i="33"/>
  <c r="AA13" i="33"/>
  <c r="AB13" i="33"/>
  <c r="AC13" i="33"/>
  <c r="AD13" i="33"/>
  <c r="AE13" i="33"/>
  <c r="S14" i="33"/>
  <c r="T14" i="33"/>
  <c r="U14" i="33"/>
  <c r="V14" i="33"/>
  <c r="W14" i="33"/>
  <c r="X14" i="33"/>
  <c r="Y14" i="33"/>
  <c r="Z14" i="33"/>
  <c r="AA14" i="33"/>
  <c r="AB14" i="33"/>
  <c r="AC14" i="33"/>
  <c r="AD14" i="33"/>
  <c r="AE14" i="33"/>
  <c r="S15" i="33"/>
  <c r="T15" i="33"/>
  <c r="U15" i="33"/>
  <c r="V15" i="33"/>
  <c r="W15" i="33"/>
  <c r="X15" i="33"/>
  <c r="Y15" i="33"/>
  <c r="Z15" i="33"/>
  <c r="AA15" i="33"/>
  <c r="AB15" i="33"/>
  <c r="AC15" i="33"/>
  <c r="AD15" i="33"/>
  <c r="AE15" i="33"/>
  <c r="S16" i="33"/>
  <c r="T16" i="33"/>
  <c r="U16" i="33"/>
  <c r="V16" i="33"/>
  <c r="W16" i="33"/>
  <c r="X16" i="33"/>
  <c r="Y16" i="33"/>
  <c r="Z16" i="33"/>
  <c r="AA16" i="33"/>
  <c r="AB16" i="33"/>
  <c r="AC16" i="33"/>
  <c r="AD16" i="33"/>
  <c r="AE16" i="33"/>
  <c r="S17" i="33"/>
  <c r="T17" i="33"/>
  <c r="U17" i="33"/>
  <c r="V17" i="33"/>
  <c r="W17" i="33"/>
  <c r="X17" i="33"/>
  <c r="Y17" i="33"/>
  <c r="Z17" i="33"/>
  <c r="AA17" i="33"/>
  <c r="AB17" i="33"/>
  <c r="AC17" i="33"/>
  <c r="AD17" i="33"/>
  <c r="AE17" i="33"/>
  <c r="S18" i="33"/>
  <c r="T18" i="33"/>
  <c r="U18" i="33"/>
  <c r="V18" i="33"/>
  <c r="W18" i="33"/>
  <c r="X18" i="33"/>
  <c r="Y18" i="33"/>
  <c r="Z18" i="33"/>
  <c r="AA18" i="33"/>
  <c r="AB18" i="33"/>
  <c r="AC18" i="33"/>
  <c r="AD18" i="33"/>
  <c r="AE18" i="33"/>
  <c r="S19" i="33"/>
  <c r="T19" i="33"/>
  <c r="U19" i="33"/>
  <c r="V19" i="33"/>
  <c r="W19" i="33"/>
  <c r="X19" i="33"/>
  <c r="Y19" i="33"/>
  <c r="Z19" i="33"/>
  <c r="AA19" i="33"/>
  <c r="AB19" i="33"/>
  <c r="AC19" i="33"/>
  <c r="AD19" i="33"/>
  <c r="AE19" i="33"/>
  <c r="S20" i="33"/>
  <c r="T20" i="33"/>
  <c r="U20" i="33"/>
  <c r="V20" i="33"/>
  <c r="W20" i="33"/>
  <c r="X20" i="33"/>
  <c r="Y20" i="33"/>
  <c r="Z20" i="33"/>
  <c r="AA20" i="33"/>
  <c r="AB20" i="33"/>
  <c r="AC20" i="33"/>
  <c r="AD20" i="33"/>
  <c r="AE20" i="33"/>
  <c r="S21" i="33"/>
  <c r="T21" i="33"/>
  <c r="U21" i="33"/>
  <c r="V21" i="33"/>
  <c r="W21" i="33"/>
  <c r="X21" i="33"/>
  <c r="Y21" i="33"/>
  <c r="Z21" i="33"/>
  <c r="AA21" i="33"/>
  <c r="AB21" i="33"/>
  <c r="AC21" i="33"/>
  <c r="AD21" i="33"/>
  <c r="AE21" i="33"/>
  <c r="S22" i="33"/>
  <c r="T22" i="33"/>
  <c r="U22" i="33"/>
  <c r="V22" i="33"/>
  <c r="W22" i="33"/>
  <c r="X22" i="33"/>
  <c r="Y22" i="33"/>
  <c r="Z22" i="33"/>
  <c r="AA22" i="33"/>
  <c r="AB22" i="33"/>
  <c r="AC22" i="33"/>
  <c r="AD22" i="33"/>
  <c r="AE22" i="33"/>
  <c r="S23" i="33"/>
  <c r="T23" i="33"/>
  <c r="U23" i="33"/>
  <c r="V23" i="33"/>
  <c r="W23" i="33"/>
  <c r="X23" i="33"/>
  <c r="Y23" i="33"/>
  <c r="Z23" i="33"/>
  <c r="AA23" i="33"/>
  <c r="AB23" i="33"/>
  <c r="AC23" i="33"/>
  <c r="AD23" i="33"/>
  <c r="AE23" i="33"/>
  <c r="S24" i="33"/>
  <c r="T24" i="33"/>
  <c r="U24" i="33"/>
  <c r="V24" i="33"/>
  <c r="W24" i="33"/>
  <c r="X24" i="33"/>
  <c r="Y24" i="33"/>
  <c r="Z24" i="33"/>
  <c r="AA24" i="33"/>
  <c r="AB24" i="33"/>
  <c r="AC24" i="33"/>
  <c r="AD24" i="33"/>
  <c r="AE24" i="33"/>
  <c r="S25" i="33"/>
  <c r="T25" i="33"/>
  <c r="U25" i="33"/>
  <c r="V25" i="33"/>
  <c r="W25" i="33"/>
  <c r="X25" i="33"/>
  <c r="Y25" i="33"/>
  <c r="Z25" i="33"/>
  <c r="AA25" i="33"/>
  <c r="AB25" i="33"/>
  <c r="AC25" i="33"/>
  <c r="AD25" i="33"/>
  <c r="AE25" i="33"/>
  <c r="S26" i="33"/>
  <c r="T26" i="33"/>
  <c r="U26" i="33"/>
  <c r="V26" i="33"/>
  <c r="W26" i="33"/>
  <c r="X26" i="33"/>
  <c r="Y26" i="33"/>
  <c r="Z26" i="33"/>
  <c r="AA26" i="33"/>
  <c r="AB26" i="33"/>
  <c r="AC26" i="33"/>
  <c r="AD26" i="33"/>
  <c r="AE26" i="33"/>
  <c r="S27" i="33"/>
  <c r="T27" i="33"/>
  <c r="U27" i="33"/>
  <c r="V27" i="33"/>
  <c r="W27" i="33"/>
  <c r="X27" i="33"/>
  <c r="Y27" i="33"/>
  <c r="Z27" i="33"/>
  <c r="AA27" i="33"/>
  <c r="AB27" i="33"/>
  <c r="AC27" i="33"/>
  <c r="AD27" i="33"/>
  <c r="AE27" i="33"/>
  <c r="S28" i="33"/>
  <c r="T28" i="33"/>
  <c r="U28" i="33"/>
  <c r="V28" i="33"/>
  <c r="W28" i="33"/>
  <c r="X28" i="33"/>
  <c r="Y28" i="33"/>
  <c r="Z28" i="33"/>
  <c r="AA28" i="33"/>
  <c r="AB28" i="33"/>
  <c r="AC28" i="33"/>
  <c r="AD28" i="33"/>
  <c r="AE28" i="33"/>
  <c r="S29" i="33"/>
  <c r="T29" i="33"/>
  <c r="U29" i="33"/>
  <c r="V29" i="33"/>
  <c r="W29" i="33"/>
  <c r="X29" i="33"/>
  <c r="Y29" i="33"/>
  <c r="Z29" i="33"/>
  <c r="AA29" i="33"/>
  <c r="AB29" i="33"/>
  <c r="AC29" i="33"/>
  <c r="AD29" i="33"/>
  <c r="AE29" i="33"/>
  <c r="S30" i="33"/>
  <c r="T30" i="33"/>
  <c r="U30" i="33"/>
  <c r="V30" i="33"/>
  <c r="W30" i="33"/>
  <c r="X30" i="33"/>
  <c r="Y30" i="33"/>
  <c r="Z30" i="33"/>
  <c r="AA30" i="33"/>
  <c r="AB30" i="33"/>
  <c r="AC30" i="33"/>
  <c r="AD30" i="33"/>
  <c r="AE30" i="33"/>
  <c r="S31" i="33"/>
  <c r="T31" i="33"/>
  <c r="U31" i="33"/>
  <c r="V31" i="33"/>
  <c r="W31" i="33"/>
  <c r="X31" i="33"/>
  <c r="Y31" i="33"/>
  <c r="Z31" i="33"/>
  <c r="AA31" i="33"/>
  <c r="AB31" i="33"/>
  <c r="AC31" i="33"/>
  <c r="AD31" i="33"/>
  <c r="AE31" i="33"/>
  <c r="S32" i="33"/>
  <c r="T32" i="33"/>
  <c r="U32" i="33"/>
  <c r="V32" i="33"/>
  <c r="W32" i="33"/>
  <c r="X32" i="33"/>
  <c r="Y32" i="33"/>
  <c r="Z32" i="33"/>
  <c r="AA32" i="33"/>
  <c r="AB32" i="33"/>
  <c r="AC32" i="33"/>
  <c r="AD32" i="33"/>
  <c r="AE32" i="33"/>
  <c r="S33" i="33"/>
  <c r="T33" i="33"/>
  <c r="U33" i="33"/>
  <c r="V33" i="33"/>
  <c r="W33" i="33"/>
  <c r="X33" i="33"/>
  <c r="Y33" i="33"/>
  <c r="Z33" i="33"/>
  <c r="AA33" i="33"/>
  <c r="AB33" i="33"/>
  <c r="AC33" i="33"/>
  <c r="AD33" i="33"/>
  <c r="AE33" i="33"/>
  <c r="S34" i="33"/>
  <c r="T34" i="33"/>
  <c r="U34" i="33"/>
  <c r="V34" i="33"/>
  <c r="W34" i="33"/>
  <c r="X34" i="33"/>
  <c r="Y34" i="33"/>
  <c r="Z34" i="33"/>
  <c r="AA34" i="33"/>
  <c r="AB34" i="33"/>
  <c r="AC34" i="33"/>
  <c r="AD34" i="33"/>
  <c r="AE34" i="33"/>
  <c r="S35" i="33"/>
  <c r="T35" i="33"/>
  <c r="U35" i="33"/>
  <c r="V35" i="33"/>
  <c r="W35" i="33"/>
  <c r="X35" i="33"/>
  <c r="Y35" i="33"/>
  <c r="Z35" i="33"/>
  <c r="AA35" i="33"/>
  <c r="AB35" i="33"/>
  <c r="AC35" i="33"/>
  <c r="AD35" i="33"/>
  <c r="AE35" i="33"/>
  <c r="S36" i="33"/>
  <c r="T36" i="33"/>
  <c r="U36" i="33"/>
  <c r="V36" i="33"/>
  <c r="W36" i="33"/>
  <c r="X36" i="33"/>
  <c r="Y36" i="33"/>
  <c r="Z36" i="33"/>
  <c r="AA36" i="33"/>
  <c r="AB36" i="33"/>
  <c r="AC36" i="33"/>
  <c r="AD36" i="33"/>
  <c r="AE36" i="33"/>
  <c r="S37" i="33"/>
  <c r="T37" i="33"/>
  <c r="U37" i="33"/>
  <c r="V37" i="33"/>
  <c r="W37" i="33"/>
  <c r="X37" i="33"/>
  <c r="Y37" i="33"/>
  <c r="Z37" i="33"/>
  <c r="AA37" i="33"/>
  <c r="AB37" i="33"/>
  <c r="AC37" i="33"/>
  <c r="AD37" i="33"/>
  <c r="AE37" i="33"/>
  <c r="S38" i="33"/>
  <c r="T38" i="33"/>
  <c r="U38" i="33"/>
  <c r="V38" i="33"/>
  <c r="W38" i="33"/>
  <c r="X38" i="33"/>
  <c r="Y38" i="33"/>
  <c r="Z38" i="33"/>
  <c r="AA38" i="33"/>
  <c r="AB38" i="33"/>
  <c r="AC38" i="33"/>
  <c r="AD38" i="33"/>
  <c r="AE38" i="33"/>
  <c r="S39" i="33"/>
  <c r="T39" i="33"/>
  <c r="U39" i="33"/>
  <c r="V39" i="33"/>
  <c r="W39" i="33"/>
  <c r="X39" i="33"/>
  <c r="Y39" i="33"/>
  <c r="Z39" i="33"/>
  <c r="AA39" i="33"/>
  <c r="AB39" i="33"/>
  <c r="AC39" i="33"/>
  <c r="AD39" i="33"/>
  <c r="AE39" i="33"/>
  <c r="S40" i="33"/>
  <c r="T40" i="33"/>
  <c r="U40" i="33"/>
  <c r="V40" i="33"/>
  <c r="W40" i="33"/>
  <c r="X40" i="33"/>
  <c r="Y40" i="33"/>
  <c r="Z40" i="33"/>
  <c r="AA40" i="33"/>
  <c r="AB40" i="33"/>
  <c r="AC40" i="33"/>
  <c r="AD40" i="33"/>
  <c r="AE40" i="33"/>
  <c r="S41" i="33"/>
  <c r="T41" i="33"/>
  <c r="U41" i="33"/>
  <c r="V41" i="33"/>
  <c r="W41" i="33"/>
  <c r="X41" i="33"/>
  <c r="Y41" i="33"/>
  <c r="Z41" i="33"/>
  <c r="AA41" i="33"/>
  <c r="AB41" i="33"/>
  <c r="AC41" i="33"/>
  <c r="AD41" i="33"/>
  <c r="AE41" i="33"/>
  <c r="S42" i="33"/>
  <c r="T42" i="33"/>
  <c r="U42" i="33"/>
  <c r="V42" i="33"/>
  <c r="W42" i="33"/>
  <c r="X42" i="33"/>
  <c r="Y42" i="33"/>
  <c r="Z42" i="33"/>
  <c r="AA42" i="33"/>
  <c r="AB42" i="33"/>
  <c r="AC42" i="33"/>
  <c r="AD42" i="33"/>
  <c r="AE42" i="33"/>
  <c r="S43" i="33"/>
  <c r="T43" i="33"/>
  <c r="U43" i="33"/>
  <c r="V43" i="33"/>
  <c r="W43" i="33"/>
  <c r="X43" i="33"/>
  <c r="Y43" i="33"/>
  <c r="Z43" i="33"/>
  <c r="AA43" i="33"/>
  <c r="AB43" i="33"/>
  <c r="AC43" i="33"/>
  <c r="AD43" i="33"/>
  <c r="AE43" i="33"/>
  <c r="S44" i="33"/>
  <c r="T44" i="33"/>
  <c r="U44" i="33"/>
  <c r="V44" i="33"/>
  <c r="W44" i="33"/>
  <c r="X44" i="33"/>
  <c r="Y44" i="33"/>
  <c r="Z44" i="33"/>
  <c r="AA44" i="33"/>
  <c r="AB44" i="33"/>
  <c r="AC44" i="33"/>
  <c r="AD44" i="33"/>
  <c r="AE44" i="33"/>
  <c r="S45" i="33"/>
  <c r="T45" i="33"/>
  <c r="U45" i="33"/>
  <c r="V45" i="33"/>
  <c r="W45" i="33"/>
  <c r="X45" i="33"/>
  <c r="Y45" i="33"/>
  <c r="Z45" i="33"/>
  <c r="AA45" i="33"/>
  <c r="AB45" i="33"/>
  <c r="AC45" i="33"/>
  <c r="AD45" i="33"/>
  <c r="AE45" i="33"/>
  <c r="S46" i="33"/>
  <c r="T46" i="33"/>
  <c r="U46" i="33"/>
  <c r="V46" i="33"/>
  <c r="W46" i="33"/>
  <c r="X46" i="33"/>
  <c r="Y46" i="33"/>
  <c r="Z46" i="33"/>
  <c r="AA46" i="33"/>
  <c r="AB46" i="33"/>
  <c r="AC46" i="33"/>
  <c r="AD46" i="33"/>
  <c r="AE46" i="33"/>
  <c r="S47" i="33"/>
  <c r="T47" i="33"/>
  <c r="U47" i="33"/>
  <c r="V47" i="33"/>
  <c r="W47" i="33"/>
  <c r="X47" i="33"/>
  <c r="Y47" i="33"/>
  <c r="Z47" i="33"/>
  <c r="AA47" i="33"/>
  <c r="AB47" i="33"/>
  <c r="AC47" i="33"/>
  <c r="AD47" i="33"/>
  <c r="AE47" i="33"/>
  <c r="S48" i="33"/>
  <c r="T48" i="33"/>
  <c r="U48" i="33"/>
  <c r="V48" i="33"/>
  <c r="W48" i="33"/>
  <c r="X48" i="33"/>
  <c r="Y48" i="33"/>
  <c r="Z48" i="33"/>
  <c r="AA48" i="33"/>
  <c r="AB48" i="33"/>
  <c r="AC48" i="33"/>
  <c r="AD48" i="33"/>
  <c r="AE48" i="33"/>
  <c r="S49" i="33"/>
  <c r="T49" i="33"/>
  <c r="U49" i="33"/>
  <c r="V49" i="33"/>
  <c r="W49" i="33"/>
  <c r="X49" i="33"/>
  <c r="Y49" i="33"/>
  <c r="Z49" i="33"/>
  <c r="AA49" i="33"/>
  <c r="AB49" i="33"/>
  <c r="AC49" i="33"/>
  <c r="AD49" i="33"/>
  <c r="AE49" i="33"/>
  <c r="S50" i="33"/>
  <c r="T50" i="33"/>
  <c r="U50" i="33"/>
  <c r="V50" i="33"/>
  <c r="W50" i="33"/>
  <c r="X50" i="33"/>
  <c r="Y50" i="33"/>
  <c r="Z50" i="33"/>
  <c r="AA50" i="33"/>
  <c r="AB50" i="33"/>
  <c r="AC50" i="33"/>
  <c r="AD50" i="33"/>
  <c r="AE50" i="33"/>
  <c r="S51" i="33"/>
  <c r="T51" i="33"/>
  <c r="U51" i="33"/>
  <c r="V51" i="33"/>
  <c r="W51" i="33"/>
  <c r="X51" i="33"/>
  <c r="Y51" i="33"/>
  <c r="Z51" i="33"/>
  <c r="AA51" i="33"/>
  <c r="AB51" i="33"/>
  <c r="AC51" i="33"/>
  <c r="AD51" i="33"/>
  <c r="AE51" i="33"/>
  <c r="F52" i="33"/>
  <c r="D58" i="39"/>
  <c r="G52" i="33"/>
  <c r="E58" i="39"/>
  <c r="H52" i="33"/>
  <c r="F58" i="39"/>
  <c r="I52" i="33"/>
  <c r="G58" i="39"/>
  <c r="J52" i="33"/>
  <c r="H58" i="39"/>
  <c r="K52" i="33"/>
  <c r="I58" i="39"/>
  <c r="L52" i="33"/>
  <c r="J58" i="39"/>
  <c r="M52" i="33"/>
  <c r="K58" i="39"/>
  <c r="N52" i="33"/>
  <c r="L58" i="39"/>
  <c r="O52" i="33"/>
  <c r="M58" i="39"/>
  <c r="P52" i="33"/>
  <c r="N58" i="39"/>
  <c r="Q52" i="33"/>
  <c r="O58" i="39"/>
  <c r="R52" i="33"/>
  <c r="P58" i="39"/>
  <c r="F53" i="33"/>
  <c r="G53" i="33"/>
  <c r="H53" i="33"/>
  <c r="I53" i="33"/>
  <c r="J53" i="33"/>
  <c r="K53" i="33"/>
  <c r="L53" i="33"/>
  <c r="M53" i="33"/>
  <c r="N53" i="33"/>
  <c r="O53" i="33"/>
  <c r="P53" i="33"/>
  <c r="Q53" i="33"/>
  <c r="R53" i="33"/>
  <c r="F54" i="33"/>
  <c r="G54" i="33"/>
  <c r="H54" i="33"/>
  <c r="I54" i="33"/>
  <c r="J54" i="33"/>
  <c r="K54" i="33"/>
  <c r="L54" i="33"/>
  <c r="M54" i="33"/>
  <c r="N54" i="33"/>
  <c r="O54" i="33"/>
  <c r="P54" i="33"/>
  <c r="Q54" i="33"/>
  <c r="R54" i="33"/>
  <c r="F55" i="33"/>
  <c r="G55" i="33"/>
  <c r="H55" i="33"/>
  <c r="I55" i="33"/>
  <c r="J55" i="33"/>
  <c r="K55" i="33"/>
  <c r="L55" i="33"/>
  <c r="M55" i="33"/>
  <c r="N55" i="33"/>
  <c r="O55" i="33"/>
  <c r="P55" i="33"/>
  <c r="Q55" i="33"/>
  <c r="R55" i="33"/>
  <c r="CB2" i="60"/>
  <c r="CC2" i="60"/>
  <c r="CD2" i="60"/>
  <c r="CE2" i="60"/>
  <c r="CF2" i="60"/>
  <c r="CG2" i="60"/>
  <c r="CH2" i="60"/>
  <c r="CI2" i="60"/>
  <c r="CJ2" i="60"/>
  <c r="CK2" i="60"/>
  <c r="CL2" i="60"/>
  <c r="CM2" i="60"/>
  <c r="CN2" i="60"/>
  <c r="CB3" i="60"/>
  <c r="CC3" i="60"/>
  <c r="CD3" i="60"/>
  <c r="CE3" i="60"/>
  <c r="CF3" i="60"/>
  <c r="CG3" i="60"/>
  <c r="CH3" i="60"/>
  <c r="CI3" i="60"/>
  <c r="CJ3" i="60"/>
  <c r="CK3" i="60"/>
  <c r="CL3" i="60"/>
  <c r="CM3" i="60"/>
  <c r="CN3" i="60"/>
  <c r="CB4" i="60"/>
  <c r="CC4" i="60"/>
  <c r="CD4" i="60"/>
  <c r="CE4" i="60"/>
  <c r="CF4" i="60"/>
  <c r="CG4" i="60"/>
  <c r="CH4" i="60"/>
  <c r="CI4" i="60"/>
  <c r="CJ4" i="60"/>
  <c r="CK4" i="60"/>
  <c r="CL4" i="60"/>
  <c r="CM4" i="60"/>
  <c r="CN4" i="60"/>
  <c r="CB5" i="60"/>
  <c r="CC5" i="60"/>
  <c r="CD5" i="60"/>
  <c r="CE5" i="60"/>
  <c r="CF5" i="60"/>
  <c r="CG5" i="60"/>
  <c r="CH5" i="60"/>
  <c r="CI5" i="60"/>
  <c r="CJ5" i="60"/>
  <c r="CK5" i="60"/>
  <c r="CL5" i="60"/>
  <c r="CM5" i="60"/>
  <c r="CN5" i="60"/>
  <c r="CB6" i="60"/>
  <c r="CC6" i="60"/>
  <c r="CD6" i="60"/>
  <c r="CE6" i="60"/>
  <c r="CF6" i="60"/>
  <c r="CG6" i="60"/>
  <c r="CH6" i="60"/>
  <c r="CI6" i="60"/>
  <c r="CJ6" i="60"/>
  <c r="CK6" i="60"/>
  <c r="CL6" i="60"/>
  <c r="CM6" i="60"/>
  <c r="CN6" i="60"/>
  <c r="CB7" i="60"/>
  <c r="CC7" i="60"/>
  <c r="CD7" i="60"/>
  <c r="CE7" i="60"/>
  <c r="CF7" i="60"/>
  <c r="CG7" i="60"/>
  <c r="CH7" i="60"/>
  <c r="CI7" i="60"/>
  <c r="CJ7" i="60"/>
  <c r="CK7" i="60"/>
  <c r="CL7" i="60"/>
  <c r="CM7" i="60"/>
  <c r="CN7" i="60"/>
  <c r="S12" i="60"/>
  <c r="T12" i="60"/>
  <c r="U12" i="60"/>
  <c r="V12" i="60"/>
  <c r="W12" i="60"/>
  <c r="X12" i="60"/>
  <c r="Y12" i="60"/>
  <c r="Z12" i="60"/>
  <c r="AA12" i="60"/>
  <c r="AB12" i="60"/>
  <c r="AC12" i="60"/>
  <c r="AD12" i="60"/>
  <c r="AE12" i="60"/>
  <c r="S13" i="60"/>
  <c r="T13" i="60"/>
  <c r="U13" i="60"/>
  <c r="V13" i="60"/>
  <c r="W13" i="60"/>
  <c r="X13" i="60"/>
  <c r="Y13" i="60"/>
  <c r="Z13" i="60"/>
  <c r="AA13" i="60"/>
  <c r="AB13" i="60"/>
  <c r="AC13" i="60"/>
  <c r="AD13" i="60"/>
  <c r="AE13" i="60"/>
  <c r="S14" i="60"/>
  <c r="T14" i="60"/>
  <c r="U14" i="60"/>
  <c r="V14" i="60"/>
  <c r="W14" i="60"/>
  <c r="X14" i="60"/>
  <c r="Y14" i="60"/>
  <c r="Z14" i="60"/>
  <c r="AA14" i="60"/>
  <c r="AB14" i="60"/>
  <c r="AC14" i="60"/>
  <c r="AD14" i="60"/>
  <c r="AE14" i="60"/>
  <c r="S15" i="60"/>
  <c r="T15" i="60"/>
  <c r="U15" i="60"/>
  <c r="V15" i="60"/>
  <c r="W15" i="60"/>
  <c r="X15" i="60"/>
  <c r="Y15" i="60"/>
  <c r="Z15" i="60"/>
  <c r="AA15" i="60"/>
  <c r="AB15" i="60"/>
  <c r="AC15" i="60"/>
  <c r="AD15" i="60"/>
  <c r="AE15" i="60"/>
  <c r="S16" i="60"/>
  <c r="T16" i="60"/>
  <c r="U16" i="60"/>
  <c r="V16" i="60"/>
  <c r="W16" i="60"/>
  <c r="X16" i="60"/>
  <c r="Y16" i="60"/>
  <c r="Z16" i="60"/>
  <c r="AA16" i="60"/>
  <c r="AB16" i="60"/>
  <c r="AC16" i="60"/>
  <c r="AD16" i="60"/>
  <c r="AE16" i="60"/>
  <c r="S17" i="60"/>
  <c r="T17" i="60"/>
  <c r="U17" i="60"/>
  <c r="V17" i="60"/>
  <c r="W17" i="60"/>
  <c r="X17" i="60"/>
  <c r="Y17" i="60"/>
  <c r="Z17" i="60"/>
  <c r="AA17" i="60"/>
  <c r="AB17" i="60"/>
  <c r="AC17" i="60"/>
  <c r="AD17" i="60"/>
  <c r="AE17" i="60"/>
  <c r="S18" i="60"/>
  <c r="T18" i="60"/>
  <c r="U18" i="60"/>
  <c r="V18" i="60"/>
  <c r="W18" i="60"/>
  <c r="X18" i="60"/>
  <c r="Y18" i="60"/>
  <c r="Z18" i="60"/>
  <c r="AA18" i="60"/>
  <c r="AB18" i="60"/>
  <c r="AC18" i="60"/>
  <c r="AD18" i="60"/>
  <c r="AE18" i="60"/>
  <c r="S19" i="60"/>
  <c r="T19" i="60"/>
  <c r="U19" i="60"/>
  <c r="V19" i="60"/>
  <c r="W19" i="60"/>
  <c r="X19" i="60"/>
  <c r="Y19" i="60"/>
  <c r="Z19" i="60"/>
  <c r="AA19" i="60"/>
  <c r="AB19" i="60"/>
  <c r="AC19" i="60"/>
  <c r="AD19" i="60"/>
  <c r="AE19" i="60"/>
  <c r="S20" i="60"/>
  <c r="T20" i="60"/>
  <c r="U20" i="60"/>
  <c r="V20" i="60"/>
  <c r="W20" i="60"/>
  <c r="X20" i="60"/>
  <c r="Y20" i="60"/>
  <c r="Z20" i="60"/>
  <c r="AA20" i="60"/>
  <c r="AB20" i="60"/>
  <c r="AC20" i="60"/>
  <c r="AD20" i="60"/>
  <c r="AE20" i="60"/>
  <c r="S21" i="60"/>
  <c r="T21" i="60"/>
  <c r="U21" i="60"/>
  <c r="V21" i="60"/>
  <c r="W21" i="60"/>
  <c r="X21" i="60"/>
  <c r="Y21" i="60"/>
  <c r="Z21" i="60"/>
  <c r="AA21" i="60"/>
  <c r="AB21" i="60"/>
  <c r="AC21" i="60"/>
  <c r="AD21" i="60"/>
  <c r="AE21" i="60"/>
  <c r="S22" i="60"/>
  <c r="T22" i="60"/>
  <c r="U22" i="60"/>
  <c r="V22" i="60"/>
  <c r="W22" i="60"/>
  <c r="X22" i="60"/>
  <c r="Y22" i="60"/>
  <c r="Z22" i="60"/>
  <c r="AA22" i="60"/>
  <c r="AB22" i="60"/>
  <c r="AC22" i="60"/>
  <c r="AD22" i="60"/>
  <c r="AE22" i="60"/>
  <c r="S23" i="60"/>
  <c r="T23" i="60"/>
  <c r="U23" i="60"/>
  <c r="V23" i="60"/>
  <c r="W23" i="60"/>
  <c r="X23" i="60"/>
  <c r="Y23" i="60"/>
  <c r="Z23" i="60"/>
  <c r="AA23" i="60"/>
  <c r="AB23" i="60"/>
  <c r="AC23" i="60"/>
  <c r="AD23" i="60"/>
  <c r="AE23" i="60"/>
  <c r="S24" i="60"/>
  <c r="T24" i="60"/>
  <c r="U24" i="60"/>
  <c r="V24" i="60"/>
  <c r="W24" i="60"/>
  <c r="X24" i="60"/>
  <c r="Y24" i="60"/>
  <c r="Z24" i="60"/>
  <c r="AA24" i="60"/>
  <c r="AB24" i="60"/>
  <c r="AC24" i="60"/>
  <c r="AD24" i="60"/>
  <c r="AE24" i="60"/>
  <c r="S25" i="60"/>
  <c r="T25" i="60"/>
  <c r="U25" i="60"/>
  <c r="V25" i="60"/>
  <c r="W25" i="60"/>
  <c r="X25" i="60"/>
  <c r="Y25" i="60"/>
  <c r="Z25" i="60"/>
  <c r="AA25" i="60"/>
  <c r="AB25" i="60"/>
  <c r="AC25" i="60"/>
  <c r="AD25" i="60"/>
  <c r="AE25" i="60"/>
  <c r="S26" i="60"/>
  <c r="T26" i="60"/>
  <c r="U26" i="60"/>
  <c r="V26" i="60"/>
  <c r="W26" i="60"/>
  <c r="X26" i="60"/>
  <c r="Y26" i="60"/>
  <c r="Z26" i="60"/>
  <c r="AA26" i="60"/>
  <c r="AB26" i="60"/>
  <c r="AC26" i="60"/>
  <c r="AD26" i="60"/>
  <c r="AE26" i="60"/>
  <c r="S27" i="60"/>
  <c r="T27" i="60"/>
  <c r="U27" i="60"/>
  <c r="V27" i="60"/>
  <c r="W27" i="60"/>
  <c r="X27" i="60"/>
  <c r="Y27" i="60"/>
  <c r="Z27" i="60"/>
  <c r="AA27" i="60"/>
  <c r="AB27" i="60"/>
  <c r="AC27" i="60"/>
  <c r="AD27" i="60"/>
  <c r="AE27" i="60"/>
  <c r="S28" i="60"/>
  <c r="T28" i="60"/>
  <c r="U28" i="60"/>
  <c r="V28" i="60"/>
  <c r="W28" i="60"/>
  <c r="X28" i="60"/>
  <c r="Y28" i="60"/>
  <c r="Z28" i="60"/>
  <c r="AA28" i="60"/>
  <c r="AB28" i="60"/>
  <c r="AC28" i="60"/>
  <c r="AD28" i="60"/>
  <c r="AE28" i="60"/>
  <c r="S29" i="60"/>
  <c r="T29" i="60"/>
  <c r="U29" i="60"/>
  <c r="V29" i="60"/>
  <c r="W29" i="60"/>
  <c r="X29" i="60"/>
  <c r="Y29" i="60"/>
  <c r="Z29" i="60"/>
  <c r="AA29" i="60"/>
  <c r="AB29" i="60"/>
  <c r="AC29" i="60"/>
  <c r="AD29" i="60"/>
  <c r="AE29" i="60"/>
  <c r="S30" i="60"/>
  <c r="T30" i="60"/>
  <c r="U30" i="60"/>
  <c r="V30" i="60"/>
  <c r="W30" i="60"/>
  <c r="X30" i="60"/>
  <c r="Y30" i="60"/>
  <c r="Z30" i="60"/>
  <c r="AA30" i="60"/>
  <c r="AB30" i="60"/>
  <c r="AC30" i="60"/>
  <c r="AD30" i="60"/>
  <c r="AE30" i="60"/>
  <c r="S31" i="60"/>
  <c r="T31" i="60"/>
  <c r="U31" i="60"/>
  <c r="V31" i="60"/>
  <c r="W31" i="60"/>
  <c r="X31" i="60"/>
  <c r="Y31" i="60"/>
  <c r="Z31" i="60"/>
  <c r="AA31" i="60"/>
  <c r="AB31" i="60"/>
  <c r="AC31" i="60"/>
  <c r="AD31" i="60"/>
  <c r="AE31" i="60"/>
  <c r="F32" i="60"/>
  <c r="D57" i="39"/>
  <c r="G32" i="60"/>
  <c r="E57" i="39"/>
  <c r="H32" i="60"/>
  <c r="F57" i="39"/>
  <c r="I32" i="60"/>
  <c r="G57" i="39"/>
  <c r="J32" i="60"/>
  <c r="H57" i="39"/>
  <c r="K32" i="60"/>
  <c r="I57" i="39"/>
  <c r="L32" i="60"/>
  <c r="J57" i="39"/>
  <c r="M32" i="60"/>
  <c r="K57" i="39"/>
  <c r="N32" i="60"/>
  <c r="L57" i="39"/>
  <c r="O32" i="60"/>
  <c r="M57" i="39"/>
  <c r="P32" i="60"/>
  <c r="N57" i="39"/>
  <c r="Q32" i="60"/>
  <c r="O57" i="39"/>
  <c r="R32" i="60"/>
  <c r="P57" i="39"/>
  <c r="F33" i="60"/>
  <c r="G33" i="60"/>
  <c r="H33" i="60"/>
  <c r="I33" i="60"/>
  <c r="J33" i="60"/>
  <c r="K33" i="60"/>
  <c r="L33" i="60"/>
  <c r="M33" i="60"/>
  <c r="N33" i="60"/>
  <c r="O33" i="60"/>
  <c r="P33" i="60"/>
  <c r="Q33" i="60"/>
  <c r="R33" i="60"/>
  <c r="F34" i="60"/>
  <c r="G34" i="60"/>
  <c r="H34" i="60"/>
  <c r="I34" i="60"/>
  <c r="J34" i="60"/>
  <c r="K34" i="60"/>
  <c r="L34" i="60"/>
  <c r="M34" i="60"/>
  <c r="N34" i="60"/>
  <c r="O34" i="60"/>
  <c r="P34" i="60"/>
  <c r="Q34" i="60"/>
  <c r="R34" i="60"/>
  <c r="F35" i="60"/>
  <c r="G35" i="60"/>
  <c r="H35" i="60"/>
  <c r="I35" i="60"/>
  <c r="J35" i="60"/>
  <c r="K35" i="60"/>
  <c r="L35" i="60"/>
  <c r="M35" i="60"/>
  <c r="N35" i="60"/>
  <c r="O35" i="60"/>
  <c r="P35" i="60"/>
  <c r="Q35" i="60"/>
  <c r="R35" i="60"/>
  <c r="CB2" i="46"/>
  <c r="CC2" i="46"/>
  <c r="CD2" i="46"/>
  <c r="CE2" i="46"/>
  <c r="CF2" i="46"/>
  <c r="CG2" i="46"/>
  <c r="CH2" i="46"/>
  <c r="CI2" i="46"/>
  <c r="CJ2" i="46"/>
  <c r="CK2" i="46"/>
  <c r="CL2" i="46"/>
  <c r="CM2" i="46"/>
  <c r="CN2" i="46"/>
  <c r="CB3" i="46"/>
  <c r="CC3" i="46"/>
  <c r="CD3" i="46"/>
  <c r="CE3" i="46"/>
  <c r="CF3" i="46"/>
  <c r="CG3" i="46"/>
  <c r="CH3" i="46"/>
  <c r="CI3" i="46"/>
  <c r="CJ3" i="46"/>
  <c r="CK3" i="46"/>
  <c r="CL3" i="46"/>
  <c r="CM3" i="46"/>
  <c r="CN3" i="46"/>
  <c r="CB4" i="46"/>
  <c r="CC4" i="46"/>
  <c r="CD4" i="46"/>
  <c r="CE4" i="46"/>
  <c r="CF4" i="46"/>
  <c r="CG4" i="46"/>
  <c r="CH4" i="46"/>
  <c r="CI4" i="46"/>
  <c r="CJ4" i="46"/>
  <c r="CK4" i="46"/>
  <c r="CL4" i="46"/>
  <c r="CM4" i="46"/>
  <c r="CN4" i="46"/>
  <c r="CB5" i="46"/>
  <c r="CC5" i="46"/>
  <c r="CD5" i="46"/>
  <c r="CE5" i="46"/>
  <c r="CF5" i="46"/>
  <c r="CG5" i="46"/>
  <c r="CH5" i="46"/>
  <c r="CI5" i="46"/>
  <c r="CJ5" i="46"/>
  <c r="CK5" i="46"/>
  <c r="CL5" i="46"/>
  <c r="CM5" i="46"/>
  <c r="CN5" i="46"/>
  <c r="CB6" i="46"/>
  <c r="CC6" i="46"/>
  <c r="CD6" i="46"/>
  <c r="CE6" i="46"/>
  <c r="CF6" i="46"/>
  <c r="CG6" i="46"/>
  <c r="CH6" i="46"/>
  <c r="CI6" i="46"/>
  <c r="CJ6" i="46"/>
  <c r="CK6" i="46"/>
  <c r="CL6" i="46"/>
  <c r="CM6" i="46"/>
  <c r="CN6" i="46"/>
  <c r="CB7" i="46"/>
  <c r="CC7" i="46"/>
  <c r="CD7" i="46"/>
  <c r="CE7" i="46"/>
  <c r="CF7" i="46"/>
  <c r="CG7" i="46"/>
  <c r="CH7" i="46"/>
  <c r="CI7" i="46"/>
  <c r="CJ7" i="46"/>
  <c r="CK7" i="46"/>
  <c r="CL7" i="46"/>
  <c r="CM7" i="46"/>
  <c r="CN7" i="46"/>
  <c r="S12" i="46"/>
  <c r="T12" i="46"/>
  <c r="U12" i="46"/>
  <c r="V12" i="46"/>
  <c r="W12" i="46"/>
  <c r="X12" i="46"/>
  <c r="Y12" i="46"/>
  <c r="Z12" i="46"/>
  <c r="AA12" i="46"/>
  <c r="AB12" i="46"/>
  <c r="AC12" i="46"/>
  <c r="AD12" i="46"/>
  <c r="AE12" i="46"/>
  <c r="S13" i="46"/>
  <c r="T13" i="46"/>
  <c r="U13" i="46"/>
  <c r="V13" i="46"/>
  <c r="W13" i="46"/>
  <c r="X13" i="46"/>
  <c r="Y13" i="46"/>
  <c r="Z13" i="46"/>
  <c r="AA13" i="46"/>
  <c r="AB13" i="46"/>
  <c r="AC13" i="46"/>
  <c r="AD13" i="46"/>
  <c r="AE13" i="46"/>
  <c r="S14" i="46"/>
  <c r="T14" i="46"/>
  <c r="U14" i="46"/>
  <c r="V14" i="46"/>
  <c r="W14" i="46"/>
  <c r="X14" i="46"/>
  <c r="Y14" i="46"/>
  <c r="Z14" i="46"/>
  <c r="AA14" i="46"/>
  <c r="AB14" i="46"/>
  <c r="AC14" i="46"/>
  <c r="AD14" i="46"/>
  <c r="AE14" i="46"/>
  <c r="S15" i="46"/>
  <c r="T15" i="46"/>
  <c r="U15" i="46"/>
  <c r="V15" i="46"/>
  <c r="W15" i="46"/>
  <c r="X15" i="46"/>
  <c r="Y15" i="46"/>
  <c r="Z15" i="46"/>
  <c r="AA15" i="46"/>
  <c r="AB15" i="46"/>
  <c r="AC15" i="46"/>
  <c r="AD15" i="46"/>
  <c r="AE15" i="46"/>
  <c r="S16" i="46"/>
  <c r="T16" i="46"/>
  <c r="U16" i="46"/>
  <c r="V16" i="46"/>
  <c r="W16" i="46"/>
  <c r="X16" i="46"/>
  <c r="Y16" i="46"/>
  <c r="Z16" i="46"/>
  <c r="AA16" i="46"/>
  <c r="AB16" i="46"/>
  <c r="AC16" i="46"/>
  <c r="AD16" i="46"/>
  <c r="AE16" i="46"/>
  <c r="S17" i="46"/>
  <c r="T17" i="46"/>
  <c r="U17" i="46"/>
  <c r="V17" i="46"/>
  <c r="W17" i="46"/>
  <c r="X17" i="46"/>
  <c r="Y17" i="46"/>
  <c r="Z17" i="46"/>
  <c r="AA17" i="46"/>
  <c r="AB17" i="46"/>
  <c r="AC17" i="46"/>
  <c r="AD17" i="46"/>
  <c r="AE17" i="46"/>
  <c r="S18" i="46"/>
  <c r="T18" i="46"/>
  <c r="U18" i="46"/>
  <c r="V18" i="46"/>
  <c r="W18" i="46"/>
  <c r="X18" i="46"/>
  <c r="Y18" i="46"/>
  <c r="Z18" i="46"/>
  <c r="AA18" i="46"/>
  <c r="AB18" i="46"/>
  <c r="AC18" i="46"/>
  <c r="AD18" i="46"/>
  <c r="AE18" i="46"/>
  <c r="S19" i="46"/>
  <c r="T19" i="46"/>
  <c r="U19" i="46"/>
  <c r="V19" i="46"/>
  <c r="W19" i="46"/>
  <c r="X19" i="46"/>
  <c r="Y19" i="46"/>
  <c r="Z19" i="46"/>
  <c r="AA19" i="46"/>
  <c r="AB19" i="46"/>
  <c r="AC19" i="46"/>
  <c r="AD19" i="46"/>
  <c r="AE19" i="46"/>
  <c r="S20" i="46"/>
  <c r="T20" i="46"/>
  <c r="U20" i="46"/>
  <c r="V20" i="46"/>
  <c r="W20" i="46"/>
  <c r="X20" i="46"/>
  <c r="Y20" i="46"/>
  <c r="Z20" i="46"/>
  <c r="AA20" i="46"/>
  <c r="AB20" i="46"/>
  <c r="AC20" i="46"/>
  <c r="AD20" i="46"/>
  <c r="AE20" i="46"/>
  <c r="S21" i="46"/>
  <c r="T21" i="46"/>
  <c r="U21" i="46"/>
  <c r="V21" i="46"/>
  <c r="W21" i="46"/>
  <c r="X21" i="46"/>
  <c r="Y21" i="46"/>
  <c r="Z21" i="46"/>
  <c r="AA21" i="46"/>
  <c r="AB21" i="46"/>
  <c r="AC21" i="46"/>
  <c r="AD21" i="46"/>
  <c r="AE21" i="46"/>
  <c r="S22" i="46"/>
  <c r="T22" i="46"/>
  <c r="U22" i="46"/>
  <c r="V22" i="46"/>
  <c r="W22" i="46"/>
  <c r="X22" i="46"/>
  <c r="Y22" i="46"/>
  <c r="Z22" i="46"/>
  <c r="AA22" i="46"/>
  <c r="AB22" i="46"/>
  <c r="AC22" i="46"/>
  <c r="AD22" i="46"/>
  <c r="AE22" i="46"/>
  <c r="S23" i="46"/>
  <c r="T23" i="46"/>
  <c r="U23" i="46"/>
  <c r="V23" i="46"/>
  <c r="W23" i="46"/>
  <c r="X23" i="46"/>
  <c r="Y23" i="46"/>
  <c r="Z23" i="46"/>
  <c r="AA23" i="46"/>
  <c r="AB23" i="46"/>
  <c r="AC23" i="46"/>
  <c r="AD23" i="46"/>
  <c r="AE23" i="46"/>
  <c r="S24" i="46"/>
  <c r="T24" i="46"/>
  <c r="U24" i="46"/>
  <c r="V24" i="46"/>
  <c r="W24" i="46"/>
  <c r="X24" i="46"/>
  <c r="Y24" i="46"/>
  <c r="Z24" i="46"/>
  <c r="AA24" i="46"/>
  <c r="AB24" i="46"/>
  <c r="AC24" i="46"/>
  <c r="AD24" i="46"/>
  <c r="AE24" i="46"/>
  <c r="S25" i="46"/>
  <c r="T25" i="46"/>
  <c r="U25" i="46"/>
  <c r="V25" i="46"/>
  <c r="W25" i="46"/>
  <c r="X25" i="46"/>
  <c r="Y25" i="46"/>
  <c r="Z25" i="46"/>
  <c r="AA25" i="46"/>
  <c r="AB25" i="46"/>
  <c r="AC25" i="46"/>
  <c r="AD25" i="46"/>
  <c r="AE25" i="46"/>
  <c r="S26" i="46"/>
  <c r="T26" i="46"/>
  <c r="U26" i="46"/>
  <c r="V26" i="46"/>
  <c r="W26" i="46"/>
  <c r="X26" i="46"/>
  <c r="Y26" i="46"/>
  <c r="Z26" i="46"/>
  <c r="AA26" i="46"/>
  <c r="AB26" i="46"/>
  <c r="AC26" i="46"/>
  <c r="AD26" i="46"/>
  <c r="AE26" i="46"/>
  <c r="S27" i="46"/>
  <c r="T27" i="46"/>
  <c r="U27" i="46"/>
  <c r="V27" i="46"/>
  <c r="W27" i="46"/>
  <c r="X27" i="46"/>
  <c r="Y27" i="46"/>
  <c r="Z27" i="46"/>
  <c r="AA27" i="46"/>
  <c r="AB27" i="46"/>
  <c r="AC27" i="46"/>
  <c r="AD27" i="46"/>
  <c r="AE27" i="46"/>
  <c r="S28" i="46"/>
  <c r="T28" i="46"/>
  <c r="U28" i="46"/>
  <c r="V28" i="46"/>
  <c r="W28" i="46"/>
  <c r="X28" i="46"/>
  <c r="Y28" i="46"/>
  <c r="Z28" i="46"/>
  <c r="AA28" i="46"/>
  <c r="AB28" i="46"/>
  <c r="AC28" i="46"/>
  <c r="AD28" i="46"/>
  <c r="AE28" i="46"/>
  <c r="S29" i="46"/>
  <c r="T29" i="46"/>
  <c r="U29" i="46"/>
  <c r="V29" i="46"/>
  <c r="W29" i="46"/>
  <c r="X29" i="46"/>
  <c r="Y29" i="46"/>
  <c r="Z29" i="46"/>
  <c r="AA29" i="46"/>
  <c r="AB29" i="46"/>
  <c r="AC29" i="46"/>
  <c r="AD29" i="46"/>
  <c r="AE29" i="46"/>
  <c r="S30" i="46"/>
  <c r="T30" i="46"/>
  <c r="U30" i="46"/>
  <c r="V30" i="46"/>
  <c r="W30" i="46"/>
  <c r="X30" i="46"/>
  <c r="Y30" i="46"/>
  <c r="Z30" i="46"/>
  <c r="AA30" i="46"/>
  <c r="AB30" i="46"/>
  <c r="AC30" i="46"/>
  <c r="AD30" i="46"/>
  <c r="AE30" i="46"/>
  <c r="S31" i="46"/>
  <c r="T31" i="46"/>
  <c r="U31" i="46"/>
  <c r="V31" i="46"/>
  <c r="W31" i="46"/>
  <c r="X31" i="46"/>
  <c r="Y31" i="46"/>
  <c r="Z31" i="46"/>
  <c r="AA31" i="46"/>
  <c r="AB31" i="46"/>
  <c r="AC31" i="46"/>
  <c r="AD31" i="46"/>
  <c r="AE31" i="46"/>
  <c r="S32" i="46"/>
  <c r="T32" i="46"/>
  <c r="U32" i="46"/>
  <c r="V32" i="46"/>
  <c r="W32" i="46"/>
  <c r="X32" i="46"/>
  <c r="Y32" i="46"/>
  <c r="Z32" i="46"/>
  <c r="AA32" i="46"/>
  <c r="AB32" i="46"/>
  <c r="AC32" i="46"/>
  <c r="AD32" i="46"/>
  <c r="AE32" i="46"/>
  <c r="S33" i="46"/>
  <c r="T33" i="46"/>
  <c r="U33" i="46"/>
  <c r="V33" i="46"/>
  <c r="W33" i="46"/>
  <c r="X33" i="46"/>
  <c r="Y33" i="46"/>
  <c r="Z33" i="46"/>
  <c r="AA33" i="46"/>
  <c r="AB33" i="46"/>
  <c r="AC33" i="46"/>
  <c r="AD33" i="46"/>
  <c r="AE33" i="46"/>
  <c r="S35" i="46"/>
  <c r="T35" i="46"/>
  <c r="U35" i="46"/>
  <c r="V35" i="46"/>
  <c r="W35" i="46"/>
  <c r="X35" i="46"/>
  <c r="Y35" i="46"/>
  <c r="Z35" i="46"/>
  <c r="AA35" i="46"/>
  <c r="AB35" i="46"/>
  <c r="AC35" i="46"/>
  <c r="AD35" i="46"/>
  <c r="AE35" i="46"/>
  <c r="S36" i="46"/>
  <c r="T36" i="46"/>
  <c r="U36" i="46"/>
  <c r="V36" i="46"/>
  <c r="W36" i="46"/>
  <c r="X36" i="46"/>
  <c r="Y36" i="46"/>
  <c r="Z36" i="46"/>
  <c r="AA36" i="46"/>
  <c r="AB36" i="46"/>
  <c r="AC36" i="46"/>
  <c r="AD36" i="46"/>
  <c r="AE36" i="46"/>
  <c r="S37" i="46"/>
  <c r="T37" i="46"/>
  <c r="U37" i="46"/>
  <c r="V37" i="46"/>
  <c r="W37" i="46"/>
  <c r="X37" i="46"/>
  <c r="Y37" i="46"/>
  <c r="Z37" i="46"/>
  <c r="AA37" i="46"/>
  <c r="AB37" i="46"/>
  <c r="AC37" i="46"/>
  <c r="AD37" i="46"/>
  <c r="AE37" i="46"/>
  <c r="S38" i="46"/>
  <c r="T38" i="46"/>
  <c r="U38" i="46"/>
  <c r="V38" i="46"/>
  <c r="W38" i="46"/>
  <c r="X38" i="46"/>
  <c r="Y38" i="46"/>
  <c r="Z38" i="46"/>
  <c r="AA38" i="46"/>
  <c r="AB38" i="46"/>
  <c r="AC38" i="46"/>
  <c r="AD38" i="46"/>
  <c r="AE38" i="46"/>
  <c r="S39" i="46"/>
  <c r="T39" i="46"/>
  <c r="U39" i="46"/>
  <c r="V39" i="46"/>
  <c r="W39" i="46"/>
  <c r="X39" i="46"/>
  <c r="Y39" i="46"/>
  <c r="Z39" i="46"/>
  <c r="AA39" i="46"/>
  <c r="AB39" i="46"/>
  <c r="AC39" i="46"/>
  <c r="AD39" i="46"/>
  <c r="AE39" i="46"/>
  <c r="S40" i="46"/>
  <c r="T40" i="46"/>
  <c r="U40" i="46"/>
  <c r="V40" i="46"/>
  <c r="W40" i="46"/>
  <c r="X40" i="46"/>
  <c r="Y40" i="46"/>
  <c r="Z40" i="46"/>
  <c r="AA40" i="46"/>
  <c r="AB40" i="46"/>
  <c r="AC40" i="46"/>
  <c r="AD40" i="46"/>
  <c r="AE40" i="46"/>
  <c r="S41" i="46"/>
  <c r="T41" i="46"/>
  <c r="U41" i="46"/>
  <c r="V41" i="46"/>
  <c r="W41" i="46"/>
  <c r="X41" i="46"/>
  <c r="Y41" i="46"/>
  <c r="Z41" i="46"/>
  <c r="AA41" i="46"/>
  <c r="AB41" i="46"/>
  <c r="AC41" i="46"/>
  <c r="AD41" i="46"/>
  <c r="AE41" i="46"/>
  <c r="S42" i="46"/>
  <c r="T42" i="46"/>
  <c r="U42" i="46"/>
  <c r="V42" i="46"/>
  <c r="W42" i="46"/>
  <c r="X42" i="46"/>
  <c r="Y42" i="46"/>
  <c r="Z42" i="46"/>
  <c r="AA42" i="46"/>
  <c r="AB42" i="46"/>
  <c r="AC42" i="46"/>
  <c r="AD42" i="46"/>
  <c r="AE42" i="46"/>
  <c r="S43" i="46"/>
  <c r="T43" i="46"/>
  <c r="U43" i="46"/>
  <c r="V43" i="46"/>
  <c r="W43" i="46"/>
  <c r="X43" i="46"/>
  <c r="Y43" i="46"/>
  <c r="Z43" i="46"/>
  <c r="AA43" i="46"/>
  <c r="AB43" i="46"/>
  <c r="AC43" i="46"/>
  <c r="AD43" i="46"/>
  <c r="AE43" i="46"/>
  <c r="S44" i="46"/>
  <c r="T44" i="46"/>
  <c r="U44" i="46"/>
  <c r="V44" i="46"/>
  <c r="W44" i="46"/>
  <c r="X44" i="46"/>
  <c r="Y44" i="46"/>
  <c r="Z44" i="46"/>
  <c r="AA44" i="46"/>
  <c r="AB44" i="46"/>
  <c r="AC44" i="46"/>
  <c r="AD44" i="46"/>
  <c r="AE44" i="46"/>
  <c r="S45" i="46"/>
  <c r="T45" i="46"/>
  <c r="U45" i="46"/>
  <c r="V45" i="46"/>
  <c r="W45" i="46"/>
  <c r="X45" i="46"/>
  <c r="Y45" i="46"/>
  <c r="Z45" i="46"/>
  <c r="AA45" i="46"/>
  <c r="AB45" i="46"/>
  <c r="AC45" i="46"/>
  <c r="AD45" i="46"/>
  <c r="AE45" i="46"/>
  <c r="S46" i="46"/>
  <c r="T46" i="46"/>
  <c r="U46" i="46"/>
  <c r="V46" i="46"/>
  <c r="W46" i="46"/>
  <c r="X46" i="46"/>
  <c r="Y46" i="46"/>
  <c r="Z46" i="46"/>
  <c r="AA46" i="46"/>
  <c r="AB46" i="46"/>
  <c r="AC46" i="46"/>
  <c r="AD46" i="46"/>
  <c r="AE46" i="46"/>
  <c r="S47" i="46"/>
  <c r="T47" i="46"/>
  <c r="U47" i="46"/>
  <c r="V47" i="46"/>
  <c r="W47" i="46"/>
  <c r="X47" i="46"/>
  <c r="Y47" i="46"/>
  <c r="Z47" i="46"/>
  <c r="AA47" i="46"/>
  <c r="AB47" i="46"/>
  <c r="AC47" i="46"/>
  <c r="AD47" i="46"/>
  <c r="AE47" i="46"/>
  <c r="S48" i="46"/>
  <c r="T48" i="46"/>
  <c r="U48" i="46"/>
  <c r="V48" i="46"/>
  <c r="W48" i="46"/>
  <c r="X48" i="46"/>
  <c r="Y48" i="46"/>
  <c r="Z48" i="46"/>
  <c r="AA48" i="46"/>
  <c r="AB48" i="46"/>
  <c r="AC48" i="46"/>
  <c r="AD48" i="46"/>
  <c r="AE48" i="46"/>
  <c r="S49" i="46"/>
  <c r="T49" i="46"/>
  <c r="U49" i="46"/>
  <c r="V49" i="46"/>
  <c r="W49" i="46"/>
  <c r="X49" i="46"/>
  <c r="Y49" i="46"/>
  <c r="Z49" i="46"/>
  <c r="AA49" i="46"/>
  <c r="AB49" i="46"/>
  <c r="AC49" i="46"/>
  <c r="AD49" i="46"/>
  <c r="AE49" i="46"/>
  <c r="S50" i="46"/>
  <c r="T50" i="46"/>
  <c r="U50" i="46"/>
  <c r="V50" i="46"/>
  <c r="W50" i="46"/>
  <c r="X50" i="46"/>
  <c r="Y50" i="46"/>
  <c r="Z50" i="46"/>
  <c r="AA50" i="46"/>
  <c r="AB50" i="46"/>
  <c r="AC50" i="46"/>
  <c r="AD50" i="46"/>
  <c r="AE50" i="46"/>
  <c r="S51" i="46"/>
  <c r="T51" i="46"/>
  <c r="U51" i="46"/>
  <c r="V51" i="46"/>
  <c r="W51" i="46"/>
  <c r="X51" i="46"/>
  <c r="Y51" i="46"/>
  <c r="Z51" i="46"/>
  <c r="AA51" i="46"/>
  <c r="AB51" i="46"/>
  <c r="AC51" i="46"/>
  <c r="AD51" i="46"/>
  <c r="AE51" i="46"/>
  <c r="S52" i="46"/>
  <c r="T52" i="46"/>
  <c r="U52" i="46"/>
  <c r="V52" i="46"/>
  <c r="W52" i="46"/>
  <c r="X52" i="46"/>
  <c r="Y52" i="46"/>
  <c r="Z52" i="46"/>
  <c r="AA52" i="46"/>
  <c r="AB52" i="46"/>
  <c r="AC52" i="46"/>
  <c r="AD52" i="46"/>
  <c r="AE52" i="46"/>
  <c r="S53" i="46"/>
  <c r="T53" i="46"/>
  <c r="U53" i="46"/>
  <c r="V53" i="46"/>
  <c r="W53" i="46"/>
  <c r="X53" i="46"/>
  <c r="Y53" i="46"/>
  <c r="Z53" i="46"/>
  <c r="AA53" i="46"/>
  <c r="AB53" i="46"/>
  <c r="AC53" i="46"/>
  <c r="AD53" i="46"/>
  <c r="AE53" i="46"/>
  <c r="S54" i="46"/>
  <c r="T54" i="46"/>
  <c r="U54" i="46"/>
  <c r="V54" i="46"/>
  <c r="W54" i="46"/>
  <c r="X54" i="46"/>
  <c r="Y54" i="46"/>
  <c r="Z54" i="46"/>
  <c r="AA54" i="46"/>
  <c r="AB54" i="46"/>
  <c r="AC54" i="46"/>
  <c r="AD54" i="46"/>
  <c r="AE54" i="46"/>
  <c r="S55" i="46"/>
  <c r="T55" i="46"/>
  <c r="U55" i="46"/>
  <c r="V55" i="46"/>
  <c r="W55" i="46"/>
  <c r="X55" i="46"/>
  <c r="Y55" i="46"/>
  <c r="Z55" i="46"/>
  <c r="AA55" i="46"/>
  <c r="AB55" i="46"/>
  <c r="AC55" i="46"/>
  <c r="AD55" i="46"/>
  <c r="AE55" i="46"/>
  <c r="S56" i="46"/>
  <c r="T56" i="46"/>
  <c r="U56" i="46"/>
  <c r="V56" i="46"/>
  <c r="W56" i="46"/>
  <c r="X56" i="46"/>
  <c r="Y56" i="46"/>
  <c r="Z56" i="46"/>
  <c r="AA56" i="46"/>
  <c r="AB56" i="46"/>
  <c r="AC56" i="46"/>
  <c r="AD56" i="46"/>
  <c r="AE56" i="46"/>
  <c r="S57" i="46"/>
  <c r="T57" i="46"/>
  <c r="U57" i="46"/>
  <c r="V57" i="46"/>
  <c r="W57" i="46"/>
  <c r="X57" i="46"/>
  <c r="Y57" i="46"/>
  <c r="Z57" i="46"/>
  <c r="AA57" i="46"/>
  <c r="AB57" i="46"/>
  <c r="AC57" i="46"/>
  <c r="AD57" i="46"/>
  <c r="AE57" i="46"/>
  <c r="S58" i="46"/>
  <c r="T58" i="46"/>
  <c r="U58" i="46"/>
  <c r="V58" i="46"/>
  <c r="W58" i="46"/>
  <c r="X58" i="46"/>
  <c r="Y58" i="46"/>
  <c r="Z58" i="46"/>
  <c r="AA58" i="46"/>
  <c r="AB58" i="46"/>
  <c r="AC58" i="46"/>
  <c r="AD58" i="46"/>
  <c r="AE58" i="46"/>
  <c r="S59" i="46"/>
  <c r="T59" i="46"/>
  <c r="U59" i="46"/>
  <c r="V59" i="46"/>
  <c r="W59" i="46"/>
  <c r="X59" i="46"/>
  <c r="Y59" i="46"/>
  <c r="Z59" i="46"/>
  <c r="AA59" i="46"/>
  <c r="AB59" i="46"/>
  <c r="AC59" i="46"/>
  <c r="AD59" i="46"/>
  <c r="AE59" i="46"/>
  <c r="S60" i="46"/>
  <c r="T60" i="46"/>
  <c r="U60" i="46"/>
  <c r="V60" i="46"/>
  <c r="W60" i="46"/>
  <c r="X60" i="46"/>
  <c r="Y60" i="46"/>
  <c r="Z60" i="46"/>
  <c r="AA60" i="46"/>
  <c r="AB60" i="46"/>
  <c r="AC60" i="46"/>
  <c r="AD60" i="46"/>
  <c r="AE60" i="46"/>
  <c r="S61" i="46"/>
  <c r="T61" i="46"/>
  <c r="U61" i="46"/>
  <c r="V61" i="46"/>
  <c r="W61" i="46"/>
  <c r="X61" i="46"/>
  <c r="Y61" i="46"/>
  <c r="Z61" i="46"/>
  <c r="AA61" i="46"/>
  <c r="AB61" i="46"/>
  <c r="AC61" i="46"/>
  <c r="AD61" i="46"/>
  <c r="AE61" i="46"/>
  <c r="S62" i="46"/>
  <c r="T62" i="46"/>
  <c r="U62" i="46"/>
  <c r="V62" i="46"/>
  <c r="W62" i="46"/>
  <c r="X62" i="46"/>
  <c r="Y62" i="46"/>
  <c r="Z62" i="46"/>
  <c r="AA62" i="46"/>
  <c r="AB62" i="46"/>
  <c r="AC62" i="46"/>
  <c r="AD62" i="46"/>
  <c r="AE62" i="46"/>
  <c r="S63" i="46"/>
  <c r="T63" i="46"/>
  <c r="U63" i="46"/>
  <c r="V63" i="46"/>
  <c r="W63" i="46"/>
  <c r="X63" i="46"/>
  <c r="Y63" i="46"/>
  <c r="Z63" i="46"/>
  <c r="AA63" i="46"/>
  <c r="AB63" i="46"/>
  <c r="AC63" i="46"/>
  <c r="AD63" i="46"/>
  <c r="AE63" i="46"/>
  <c r="S64" i="46"/>
  <c r="T64" i="46"/>
  <c r="U64" i="46"/>
  <c r="V64" i="46"/>
  <c r="W64" i="46"/>
  <c r="X64" i="46"/>
  <c r="Y64" i="46"/>
  <c r="Z64" i="46"/>
  <c r="AA64" i="46"/>
  <c r="AB64" i="46"/>
  <c r="AC64" i="46"/>
  <c r="AD64" i="46"/>
  <c r="AE64" i="46"/>
  <c r="S65" i="46"/>
  <c r="T65" i="46"/>
  <c r="U65" i="46"/>
  <c r="V65" i="46"/>
  <c r="W65" i="46"/>
  <c r="X65" i="46"/>
  <c r="Y65" i="46"/>
  <c r="Z65" i="46"/>
  <c r="AA65" i="46"/>
  <c r="AB65" i="46"/>
  <c r="AC65" i="46"/>
  <c r="AD65" i="46"/>
  <c r="AE65" i="46"/>
  <c r="S66" i="46"/>
  <c r="T66" i="46"/>
  <c r="U66" i="46"/>
  <c r="V66" i="46"/>
  <c r="W66" i="46"/>
  <c r="X66" i="46"/>
  <c r="Y66" i="46"/>
  <c r="Z66" i="46"/>
  <c r="AA66" i="46"/>
  <c r="AB66" i="46"/>
  <c r="AC66" i="46"/>
  <c r="AD66" i="46"/>
  <c r="AE66" i="46"/>
  <c r="S67" i="46"/>
  <c r="T67" i="46"/>
  <c r="U67" i="46"/>
  <c r="V67" i="46"/>
  <c r="W67" i="46"/>
  <c r="X67" i="46"/>
  <c r="Y67" i="46"/>
  <c r="Z67" i="46"/>
  <c r="AA67" i="46"/>
  <c r="AB67" i="46"/>
  <c r="AC67" i="46"/>
  <c r="AD67" i="46"/>
  <c r="AE67" i="46"/>
  <c r="S68" i="46"/>
  <c r="T68" i="46"/>
  <c r="U68" i="46"/>
  <c r="V68" i="46"/>
  <c r="W68" i="46"/>
  <c r="X68" i="46"/>
  <c r="Y68" i="46"/>
  <c r="Z68" i="46"/>
  <c r="AA68" i="46"/>
  <c r="AB68" i="46"/>
  <c r="AC68" i="46"/>
  <c r="AD68" i="46"/>
  <c r="AE68" i="46"/>
  <c r="S69" i="46"/>
  <c r="T69" i="46"/>
  <c r="U69" i="46"/>
  <c r="V69" i="46"/>
  <c r="W69" i="46"/>
  <c r="X69" i="46"/>
  <c r="Y69" i="46"/>
  <c r="Z69" i="46"/>
  <c r="AA69" i="46"/>
  <c r="AB69" i="46"/>
  <c r="AC69" i="46"/>
  <c r="AD69" i="46"/>
  <c r="AE69" i="46"/>
  <c r="S70" i="46"/>
  <c r="T70" i="46"/>
  <c r="U70" i="46"/>
  <c r="V70" i="46"/>
  <c r="W70" i="46"/>
  <c r="X70" i="46"/>
  <c r="Y70" i="46"/>
  <c r="Z70" i="46"/>
  <c r="AA70" i="46"/>
  <c r="AB70" i="46"/>
  <c r="AC70" i="46"/>
  <c r="AD70" i="46"/>
  <c r="AE70" i="46"/>
  <c r="S71" i="46"/>
  <c r="T71" i="46"/>
  <c r="U71" i="46"/>
  <c r="V71" i="46"/>
  <c r="W71" i="46"/>
  <c r="X71" i="46"/>
  <c r="Y71" i="46"/>
  <c r="Z71" i="46"/>
  <c r="AA71" i="46"/>
  <c r="AB71" i="46"/>
  <c r="AC71" i="46"/>
  <c r="AD71" i="46"/>
  <c r="AE71" i="46"/>
  <c r="S72" i="46"/>
  <c r="T72" i="46"/>
  <c r="U72" i="46"/>
  <c r="V72" i="46"/>
  <c r="W72" i="46"/>
  <c r="X72" i="46"/>
  <c r="Y72" i="46"/>
  <c r="Z72" i="46"/>
  <c r="AA72" i="46"/>
  <c r="AB72" i="46"/>
  <c r="AC72" i="46"/>
  <c r="AD72" i="46"/>
  <c r="AE72" i="46"/>
  <c r="S73" i="46"/>
  <c r="T73" i="46"/>
  <c r="U73" i="46"/>
  <c r="V73" i="46"/>
  <c r="W73" i="46"/>
  <c r="X73" i="46"/>
  <c r="Y73" i="46"/>
  <c r="Z73" i="46"/>
  <c r="AA73" i="46"/>
  <c r="AB73" i="46"/>
  <c r="AC73" i="46"/>
  <c r="AD73" i="46"/>
  <c r="AE73" i="46"/>
  <c r="S74" i="46"/>
  <c r="T74" i="46"/>
  <c r="U74" i="46"/>
  <c r="V74" i="46"/>
  <c r="W74" i="46"/>
  <c r="X74" i="46"/>
  <c r="Y74" i="46"/>
  <c r="Z74" i="46"/>
  <c r="AA74" i="46"/>
  <c r="AB74" i="46"/>
  <c r="AC74" i="46"/>
  <c r="AD74" i="46"/>
  <c r="AE74" i="46"/>
  <c r="S75" i="46"/>
  <c r="T75" i="46"/>
  <c r="U75" i="46"/>
  <c r="V75" i="46"/>
  <c r="W75" i="46"/>
  <c r="X75" i="46"/>
  <c r="Y75" i="46"/>
  <c r="Z75" i="46"/>
  <c r="AA75" i="46"/>
  <c r="AB75" i="46"/>
  <c r="AC75" i="46"/>
  <c r="AD75" i="46"/>
  <c r="AE75" i="46"/>
  <c r="S76" i="46"/>
  <c r="T76" i="46"/>
  <c r="U76" i="46"/>
  <c r="V76" i="46"/>
  <c r="W76" i="46"/>
  <c r="X76" i="46"/>
  <c r="Y76" i="46"/>
  <c r="Z76" i="46"/>
  <c r="AA76" i="46"/>
  <c r="AB76" i="46"/>
  <c r="AC76" i="46"/>
  <c r="AD76" i="46"/>
  <c r="AE76" i="46"/>
  <c r="S77" i="46"/>
  <c r="T77" i="46"/>
  <c r="U77" i="46"/>
  <c r="V77" i="46"/>
  <c r="W77" i="46"/>
  <c r="X77" i="46"/>
  <c r="Y77" i="46"/>
  <c r="Z77" i="46"/>
  <c r="AA77" i="46"/>
  <c r="AB77" i="46"/>
  <c r="AC77" i="46"/>
  <c r="AD77" i="46"/>
  <c r="AE77" i="46"/>
  <c r="S78" i="46"/>
  <c r="T78" i="46"/>
  <c r="U78" i="46"/>
  <c r="V78" i="46"/>
  <c r="W78" i="46"/>
  <c r="X78" i="46"/>
  <c r="Y78" i="46"/>
  <c r="Z78" i="46"/>
  <c r="AA78" i="46"/>
  <c r="AB78" i="46"/>
  <c r="AC78" i="46"/>
  <c r="AD78" i="46"/>
  <c r="AE78" i="46"/>
  <c r="S79" i="46"/>
  <c r="T79" i="46"/>
  <c r="U79" i="46"/>
  <c r="V79" i="46"/>
  <c r="W79" i="46"/>
  <c r="X79" i="46"/>
  <c r="Y79" i="46"/>
  <c r="Z79" i="46"/>
  <c r="AA79" i="46"/>
  <c r="AB79" i="46"/>
  <c r="AC79" i="46"/>
  <c r="AD79" i="46"/>
  <c r="AE79" i="46"/>
  <c r="S80" i="46"/>
  <c r="T80" i="46"/>
  <c r="U80" i="46"/>
  <c r="V80" i="46"/>
  <c r="W80" i="46"/>
  <c r="X80" i="46"/>
  <c r="Y80" i="46"/>
  <c r="Z80" i="46"/>
  <c r="AA80" i="46"/>
  <c r="AB80" i="46"/>
  <c r="AC80" i="46"/>
  <c r="AD80" i="46"/>
  <c r="AE80" i="46"/>
  <c r="S81" i="46"/>
  <c r="T81" i="46"/>
  <c r="U81" i="46"/>
  <c r="V81" i="46"/>
  <c r="W81" i="46"/>
  <c r="X81" i="46"/>
  <c r="Y81" i="46"/>
  <c r="Z81" i="46"/>
  <c r="AA81" i="46"/>
  <c r="AB81" i="46"/>
  <c r="AC81" i="46"/>
  <c r="AD81" i="46"/>
  <c r="AE81" i="46"/>
  <c r="S82" i="46"/>
  <c r="T82" i="46"/>
  <c r="U82" i="46"/>
  <c r="V82" i="46"/>
  <c r="W82" i="46"/>
  <c r="X82" i="46"/>
  <c r="Y82" i="46"/>
  <c r="Z82" i="46"/>
  <c r="AA82" i="46"/>
  <c r="AB82" i="46"/>
  <c r="AC82" i="46"/>
  <c r="AD82" i="46"/>
  <c r="AE82" i="46"/>
  <c r="S83" i="46"/>
  <c r="T83" i="46"/>
  <c r="U83" i="46"/>
  <c r="V83" i="46"/>
  <c r="W83" i="46"/>
  <c r="X83" i="46"/>
  <c r="Y83" i="46"/>
  <c r="Z83" i="46"/>
  <c r="AA83" i="46"/>
  <c r="AB83" i="46"/>
  <c r="AC83" i="46"/>
  <c r="AD83" i="46"/>
  <c r="AE83" i="46"/>
  <c r="S84" i="46"/>
  <c r="T84" i="46"/>
  <c r="U84" i="46"/>
  <c r="V84" i="46"/>
  <c r="W84" i="46"/>
  <c r="X84" i="46"/>
  <c r="Y84" i="46"/>
  <c r="Z84" i="46"/>
  <c r="AA84" i="46"/>
  <c r="AB84" i="46"/>
  <c r="AC84" i="46"/>
  <c r="AD84" i="46"/>
  <c r="AE84" i="46"/>
  <c r="S85" i="46"/>
  <c r="T85" i="46"/>
  <c r="U85" i="46"/>
  <c r="V85" i="46"/>
  <c r="W85" i="46"/>
  <c r="X85" i="46"/>
  <c r="Y85" i="46"/>
  <c r="Z85" i="46"/>
  <c r="AA85" i="46"/>
  <c r="AB85" i="46"/>
  <c r="AC85" i="46"/>
  <c r="AD85" i="46"/>
  <c r="AE85" i="46"/>
  <c r="S86" i="46"/>
  <c r="T86" i="46"/>
  <c r="U86" i="46"/>
  <c r="V86" i="46"/>
  <c r="W86" i="46"/>
  <c r="X86" i="46"/>
  <c r="Y86" i="46"/>
  <c r="Z86" i="46"/>
  <c r="AA86" i="46"/>
  <c r="AB86" i="46"/>
  <c r="AC86" i="46"/>
  <c r="AD86" i="46"/>
  <c r="AE86" i="46"/>
  <c r="S87" i="46"/>
  <c r="T87" i="46"/>
  <c r="U87" i="46"/>
  <c r="V87" i="46"/>
  <c r="W87" i="46"/>
  <c r="X87" i="46"/>
  <c r="Y87" i="46"/>
  <c r="Z87" i="46"/>
  <c r="AA87" i="46"/>
  <c r="AB87" i="46"/>
  <c r="AC87" i="46"/>
  <c r="AD87" i="46"/>
  <c r="AE87" i="46"/>
  <c r="S88" i="46"/>
  <c r="T88" i="46"/>
  <c r="U88" i="46"/>
  <c r="V88" i="46"/>
  <c r="W88" i="46"/>
  <c r="X88" i="46"/>
  <c r="Y88" i="46"/>
  <c r="Z88" i="46"/>
  <c r="AA88" i="46"/>
  <c r="AB88" i="46"/>
  <c r="AC88" i="46"/>
  <c r="AD88" i="46"/>
  <c r="AE88" i="46"/>
  <c r="S89" i="46"/>
  <c r="T89" i="46"/>
  <c r="U89" i="46"/>
  <c r="V89" i="46"/>
  <c r="W89" i="46"/>
  <c r="X89" i="46"/>
  <c r="Y89" i="46"/>
  <c r="Z89" i="46"/>
  <c r="AA89" i="46"/>
  <c r="AB89" i="46"/>
  <c r="AC89" i="46"/>
  <c r="AD89" i="46"/>
  <c r="AE89" i="46"/>
  <c r="S90" i="46"/>
  <c r="T90" i="46"/>
  <c r="U90" i="46"/>
  <c r="V90" i="46"/>
  <c r="W90" i="46"/>
  <c r="X90" i="46"/>
  <c r="Y90" i="46"/>
  <c r="Z90" i="46"/>
  <c r="AA90" i="46"/>
  <c r="AB90" i="46"/>
  <c r="AC90" i="46"/>
  <c r="AD90" i="46"/>
  <c r="AE90" i="46"/>
  <c r="S91" i="46"/>
  <c r="T91" i="46"/>
  <c r="U91" i="46"/>
  <c r="V91" i="46"/>
  <c r="W91" i="46"/>
  <c r="X91" i="46"/>
  <c r="Y91" i="46"/>
  <c r="Z91" i="46"/>
  <c r="AA91" i="46"/>
  <c r="AB91" i="46"/>
  <c r="AC91" i="46"/>
  <c r="AD91" i="46"/>
  <c r="AE91" i="46"/>
  <c r="S92" i="46"/>
  <c r="T92" i="46"/>
  <c r="U92" i="46"/>
  <c r="V92" i="46"/>
  <c r="W92" i="46"/>
  <c r="X92" i="46"/>
  <c r="Y92" i="46"/>
  <c r="Z92" i="46"/>
  <c r="AA92" i="46"/>
  <c r="AB92" i="46"/>
  <c r="AC92" i="46"/>
  <c r="AD92" i="46"/>
  <c r="AE92" i="46"/>
  <c r="S93" i="46"/>
  <c r="T93" i="46"/>
  <c r="U93" i="46"/>
  <c r="V93" i="46"/>
  <c r="W93" i="46"/>
  <c r="X93" i="46"/>
  <c r="Y93" i="46"/>
  <c r="Z93" i="46"/>
  <c r="AA93" i="46"/>
  <c r="AB93" i="46"/>
  <c r="AC93" i="46"/>
  <c r="AD93" i="46"/>
  <c r="AE93" i="46"/>
  <c r="S94" i="46"/>
  <c r="T94" i="46"/>
  <c r="U94" i="46"/>
  <c r="V94" i="46"/>
  <c r="W94" i="46"/>
  <c r="X94" i="46"/>
  <c r="Y94" i="46"/>
  <c r="Z94" i="46"/>
  <c r="AA94" i="46"/>
  <c r="AB94" i="46"/>
  <c r="AC94" i="46"/>
  <c r="AD94" i="46"/>
  <c r="AE94" i="46"/>
  <c r="S95" i="46"/>
  <c r="T95" i="46"/>
  <c r="U95" i="46"/>
  <c r="V95" i="46"/>
  <c r="W95" i="46"/>
  <c r="X95" i="46"/>
  <c r="Y95" i="46"/>
  <c r="Z95" i="46"/>
  <c r="AA95" i="46"/>
  <c r="AB95" i="46"/>
  <c r="AC95" i="46"/>
  <c r="AD95" i="46"/>
  <c r="AE95" i="46"/>
  <c r="S96" i="46"/>
  <c r="T96" i="46"/>
  <c r="U96" i="46"/>
  <c r="V96" i="46"/>
  <c r="W96" i="46"/>
  <c r="X96" i="46"/>
  <c r="Y96" i="46"/>
  <c r="Z96" i="46"/>
  <c r="AA96" i="46"/>
  <c r="AB96" i="46"/>
  <c r="AC96" i="46"/>
  <c r="AD96" i="46"/>
  <c r="AE96" i="46"/>
  <c r="S97" i="46"/>
  <c r="T97" i="46"/>
  <c r="U97" i="46"/>
  <c r="V97" i="46"/>
  <c r="W97" i="46"/>
  <c r="X97" i="46"/>
  <c r="Y97" i="46"/>
  <c r="Z97" i="46"/>
  <c r="AA97" i="46"/>
  <c r="AB97" i="46"/>
  <c r="AC97" i="46"/>
  <c r="AD97" i="46"/>
  <c r="AE97" i="46"/>
  <c r="S98" i="46"/>
  <c r="T98" i="46"/>
  <c r="U98" i="46"/>
  <c r="V98" i="46"/>
  <c r="W98" i="46"/>
  <c r="X98" i="46"/>
  <c r="Y98" i="46"/>
  <c r="Z98" i="46"/>
  <c r="AA98" i="46"/>
  <c r="AB98" i="46"/>
  <c r="AC98" i="46"/>
  <c r="AD98" i="46"/>
  <c r="AE98" i="46"/>
  <c r="S99" i="46"/>
  <c r="T99" i="46"/>
  <c r="U99" i="46"/>
  <c r="V99" i="46"/>
  <c r="W99" i="46"/>
  <c r="X99" i="46"/>
  <c r="Y99" i="46"/>
  <c r="Z99" i="46"/>
  <c r="AA99" i="46"/>
  <c r="AB99" i="46"/>
  <c r="AC99" i="46"/>
  <c r="AD99" i="46"/>
  <c r="AE99" i="46"/>
  <c r="S100" i="46"/>
  <c r="T100" i="46"/>
  <c r="U100" i="46"/>
  <c r="V100" i="46"/>
  <c r="W100" i="46"/>
  <c r="X100" i="46"/>
  <c r="Y100" i="46"/>
  <c r="Z100" i="46"/>
  <c r="AA100" i="46"/>
  <c r="AB100" i="46"/>
  <c r="AC100" i="46"/>
  <c r="AD100" i="46"/>
  <c r="AE100" i="46"/>
  <c r="S101" i="46"/>
  <c r="T101" i="46"/>
  <c r="U101" i="46"/>
  <c r="V101" i="46"/>
  <c r="W101" i="46"/>
  <c r="X101" i="46"/>
  <c r="Y101" i="46"/>
  <c r="Z101" i="46"/>
  <c r="AA101" i="46"/>
  <c r="AB101" i="46"/>
  <c r="AC101" i="46"/>
  <c r="AD101" i="46"/>
  <c r="AE101" i="46"/>
  <c r="S102" i="46"/>
  <c r="T102" i="46"/>
  <c r="U102" i="46"/>
  <c r="V102" i="46"/>
  <c r="W102" i="46"/>
  <c r="X102" i="46"/>
  <c r="Y102" i="46"/>
  <c r="Z102" i="46"/>
  <c r="AA102" i="46"/>
  <c r="AB102" i="46"/>
  <c r="AC102" i="46"/>
  <c r="AD102" i="46"/>
  <c r="AE102" i="46"/>
  <c r="S103" i="46"/>
  <c r="T103" i="46"/>
  <c r="U103" i="46"/>
  <c r="V103" i="46"/>
  <c r="W103" i="46"/>
  <c r="X103" i="46"/>
  <c r="Y103" i="46"/>
  <c r="Z103" i="46"/>
  <c r="AA103" i="46"/>
  <c r="AB103" i="46"/>
  <c r="AC103" i="46"/>
  <c r="AD103" i="46"/>
  <c r="AE103" i="46"/>
  <c r="S104" i="46"/>
  <c r="T104" i="46"/>
  <c r="U104" i="46"/>
  <c r="V104" i="46"/>
  <c r="W104" i="46"/>
  <c r="X104" i="46"/>
  <c r="Y104" i="46"/>
  <c r="Z104" i="46"/>
  <c r="AA104" i="46"/>
  <c r="AB104" i="46"/>
  <c r="AC104" i="46"/>
  <c r="AD104" i="46"/>
  <c r="AE104" i="46"/>
  <c r="S105" i="46"/>
  <c r="T105" i="46"/>
  <c r="U105" i="46"/>
  <c r="V105" i="46"/>
  <c r="W105" i="46"/>
  <c r="X105" i="46"/>
  <c r="Y105" i="46"/>
  <c r="Z105" i="46"/>
  <c r="AA105" i="46"/>
  <c r="AB105" i="46"/>
  <c r="AC105" i="46"/>
  <c r="AD105" i="46"/>
  <c r="AE105" i="46"/>
  <c r="S106" i="46"/>
  <c r="T106" i="46"/>
  <c r="U106" i="46"/>
  <c r="V106" i="46"/>
  <c r="W106" i="46"/>
  <c r="X106" i="46"/>
  <c r="Y106" i="46"/>
  <c r="Z106" i="46"/>
  <c r="AA106" i="46"/>
  <c r="AB106" i="46"/>
  <c r="AC106" i="46"/>
  <c r="AD106" i="46"/>
  <c r="AE106" i="46"/>
  <c r="S107" i="46"/>
  <c r="T107" i="46"/>
  <c r="U107" i="46"/>
  <c r="V107" i="46"/>
  <c r="W107" i="46"/>
  <c r="X107" i="46"/>
  <c r="Y107" i="46"/>
  <c r="Z107" i="46"/>
  <c r="AA107" i="46"/>
  <c r="AB107" i="46"/>
  <c r="AC107" i="46"/>
  <c r="AD107" i="46"/>
  <c r="AE107" i="46"/>
  <c r="S108" i="46"/>
  <c r="T108" i="46"/>
  <c r="U108" i="46"/>
  <c r="V108" i="46"/>
  <c r="W108" i="46"/>
  <c r="X108" i="46"/>
  <c r="Y108" i="46"/>
  <c r="Z108" i="46"/>
  <c r="AA108" i="46"/>
  <c r="AB108" i="46"/>
  <c r="AC108" i="46"/>
  <c r="AD108" i="46"/>
  <c r="AE108" i="46"/>
  <c r="S109" i="46"/>
  <c r="T109" i="46"/>
  <c r="U109" i="46"/>
  <c r="V109" i="46"/>
  <c r="W109" i="46"/>
  <c r="X109" i="46"/>
  <c r="Y109" i="46"/>
  <c r="Z109" i="46"/>
  <c r="AA109" i="46"/>
  <c r="AB109" i="46"/>
  <c r="AC109" i="46"/>
  <c r="AD109" i="46"/>
  <c r="AE109" i="46"/>
  <c r="S110" i="46"/>
  <c r="T110" i="46"/>
  <c r="U110" i="46"/>
  <c r="V110" i="46"/>
  <c r="W110" i="46"/>
  <c r="X110" i="46"/>
  <c r="Y110" i="46"/>
  <c r="Z110" i="46"/>
  <c r="AA110" i="46"/>
  <c r="AB110" i="46"/>
  <c r="AC110" i="46"/>
  <c r="AD110" i="46"/>
  <c r="AE110" i="46"/>
  <c r="S111" i="46"/>
  <c r="T111" i="46"/>
  <c r="U111" i="46"/>
  <c r="V111" i="46"/>
  <c r="W111" i="46"/>
  <c r="X111" i="46"/>
  <c r="Y111" i="46"/>
  <c r="Z111" i="46"/>
  <c r="AA111" i="46"/>
  <c r="AB111" i="46"/>
  <c r="AC111" i="46"/>
  <c r="AD111" i="46"/>
  <c r="AE111" i="46"/>
  <c r="S112" i="46"/>
  <c r="T112" i="46"/>
  <c r="U112" i="46"/>
  <c r="V112" i="46"/>
  <c r="W112" i="46"/>
  <c r="X112" i="46"/>
  <c r="Y112" i="46"/>
  <c r="Z112" i="46"/>
  <c r="AA112" i="46"/>
  <c r="AB112" i="46"/>
  <c r="AC112" i="46"/>
  <c r="AD112" i="46"/>
  <c r="AE112" i="46"/>
  <c r="S113" i="46"/>
  <c r="T113" i="46"/>
  <c r="U113" i="46"/>
  <c r="V113" i="46"/>
  <c r="W113" i="46"/>
  <c r="X113" i="46"/>
  <c r="Y113" i="46"/>
  <c r="Z113" i="46"/>
  <c r="AA113" i="46"/>
  <c r="AB113" i="46"/>
  <c r="AC113" i="46"/>
  <c r="AD113" i="46"/>
  <c r="AE113" i="46"/>
  <c r="S114" i="46"/>
  <c r="T114" i="46"/>
  <c r="U114" i="46"/>
  <c r="V114" i="46"/>
  <c r="W114" i="46"/>
  <c r="X114" i="46"/>
  <c r="Y114" i="46"/>
  <c r="Z114" i="46"/>
  <c r="AA114" i="46"/>
  <c r="AB114" i="46"/>
  <c r="AC114" i="46"/>
  <c r="AD114" i="46"/>
  <c r="AE114" i="46"/>
  <c r="S115" i="46"/>
  <c r="T115" i="46"/>
  <c r="U115" i="46"/>
  <c r="V115" i="46"/>
  <c r="W115" i="46"/>
  <c r="X115" i="46"/>
  <c r="Y115" i="46"/>
  <c r="Z115" i="46"/>
  <c r="AA115" i="46"/>
  <c r="AB115" i="46"/>
  <c r="AC115" i="46"/>
  <c r="AD115" i="46"/>
  <c r="AE115" i="46"/>
  <c r="S116" i="46"/>
  <c r="T116" i="46"/>
  <c r="U116" i="46"/>
  <c r="V116" i="46"/>
  <c r="W116" i="46"/>
  <c r="X116" i="46"/>
  <c r="Y116" i="46"/>
  <c r="Z116" i="46"/>
  <c r="AA116" i="46"/>
  <c r="AB116" i="46"/>
  <c r="AC116" i="46"/>
  <c r="AD116" i="46"/>
  <c r="AE116" i="46"/>
  <c r="S117" i="46"/>
  <c r="T117" i="46"/>
  <c r="U117" i="46"/>
  <c r="V117" i="46"/>
  <c r="W117" i="46"/>
  <c r="X117" i="46"/>
  <c r="Y117" i="46"/>
  <c r="Z117" i="46"/>
  <c r="AA117" i="46"/>
  <c r="AB117" i="46"/>
  <c r="AC117" i="46"/>
  <c r="AD117" i="46"/>
  <c r="AE117" i="46"/>
  <c r="S118" i="46"/>
  <c r="T118" i="46"/>
  <c r="U118" i="46"/>
  <c r="V118" i="46"/>
  <c r="W118" i="46"/>
  <c r="X118" i="46"/>
  <c r="Y118" i="46"/>
  <c r="Z118" i="46"/>
  <c r="AA118" i="46"/>
  <c r="AB118" i="46"/>
  <c r="AC118" i="46"/>
  <c r="AD118" i="46"/>
  <c r="AE118" i="46"/>
  <c r="S119" i="46"/>
  <c r="T119" i="46"/>
  <c r="U119" i="46"/>
  <c r="V119" i="46"/>
  <c r="W119" i="46"/>
  <c r="X119" i="46"/>
  <c r="Y119" i="46"/>
  <c r="Z119" i="46"/>
  <c r="AA119" i="46"/>
  <c r="AB119" i="46"/>
  <c r="AC119" i="46"/>
  <c r="AD119" i="46"/>
  <c r="AE119" i="46"/>
  <c r="S120" i="46"/>
  <c r="T120" i="46"/>
  <c r="U120" i="46"/>
  <c r="V120" i="46"/>
  <c r="W120" i="46"/>
  <c r="X120" i="46"/>
  <c r="Y120" i="46"/>
  <c r="Z120" i="46"/>
  <c r="AA120" i="46"/>
  <c r="AB120" i="46"/>
  <c r="AC120" i="46"/>
  <c r="AD120" i="46"/>
  <c r="AE120" i="46"/>
  <c r="S121" i="46"/>
  <c r="T121" i="46"/>
  <c r="U121" i="46"/>
  <c r="V121" i="46"/>
  <c r="W121" i="46"/>
  <c r="X121" i="46"/>
  <c r="Y121" i="46"/>
  <c r="Z121" i="46"/>
  <c r="AA121" i="46"/>
  <c r="AB121" i="46"/>
  <c r="AC121" i="46"/>
  <c r="AD121" i="46"/>
  <c r="AE121" i="46"/>
  <c r="S122" i="46"/>
  <c r="T122" i="46"/>
  <c r="U122" i="46"/>
  <c r="V122" i="46"/>
  <c r="W122" i="46"/>
  <c r="X122" i="46"/>
  <c r="Y122" i="46"/>
  <c r="Z122" i="46"/>
  <c r="AA122" i="46"/>
  <c r="AB122" i="46"/>
  <c r="AC122" i="46"/>
  <c r="AD122" i="46"/>
  <c r="AE122" i="46"/>
  <c r="S123" i="46"/>
  <c r="T123" i="46"/>
  <c r="U123" i="46"/>
  <c r="V123" i="46"/>
  <c r="W123" i="46"/>
  <c r="X123" i="46"/>
  <c r="Y123" i="46"/>
  <c r="Z123" i="46"/>
  <c r="AA123" i="46"/>
  <c r="AB123" i="46"/>
  <c r="AC123" i="46"/>
  <c r="AD123" i="46"/>
  <c r="AE123" i="46"/>
  <c r="S124" i="46"/>
  <c r="T124" i="46"/>
  <c r="U124" i="46"/>
  <c r="V124" i="46"/>
  <c r="W124" i="46"/>
  <c r="X124" i="46"/>
  <c r="Y124" i="46"/>
  <c r="Z124" i="46"/>
  <c r="AA124" i="46"/>
  <c r="AB124" i="46"/>
  <c r="AC124" i="46"/>
  <c r="AD124" i="46"/>
  <c r="AE124" i="46"/>
  <c r="S125" i="46"/>
  <c r="T125" i="46"/>
  <c r="U125" i="46"/>
  <c r="V125" i="46"/>
  <c r="W125" i="46"/>
  <c r="X125" i="46"/>
  <c r="Y125" i="46"/>
  <c r="Z125" i="46"/>
  <c r="AA125" i="46"/>
  <c r="AB125" i="46"/>
  <c r="AC125" i="46"/>
  <c r="AD125" i="46"/>
  <c r="AE125" i="46"/>
  <c r="S126" i="46"/>
  <c r="T126" i="46"/>
  <c r="U126" i="46"/>
  <c r="V126" i="46"/>
  <c r="W126" i="46"/>
  <c r="X126" i="46"/>
  <c r="Y126" i="46"/>
  <c r="Z126" i="46"/>
  <c r="AA126" i="46"/>
  <c r="AB126" i="46"/>
  <c r="AC126" i="46"/>
  <c r="AD126" i="46"/>
  <c r="AE126" i="46"/>
  <c r="S127" i="46"/>
  <c r="T127" i="46"/>
  <c r="U127" i="46"/>
  <c r="V127" i="46"/>
  <c r="W127" i="46"/>
  <c r="X127" i="46"/>
  <c r="Y127" i="46"/>
  <c r="Z127" i="46"/>
  <c r="AA127" i="46"/>
  <c r="AB127" i="46"/>
  <c r="AC127" i="46"/>
  <c r="AD127" i="46"/>
  <c r="AE127" i="46"/>
  <c r="S128" i="46"/>
  <c r="T128" i="46"/>
  <c r="U128" i="46"/>
  <c r="V128" i="46"/>
  <c r="W128" i="46"/>
  <c r="X128" i="46"/>
  <c r="Y128" i="46"/>
  <c r="Z128" i="46"/>
  <c r="AA128" i="46"/>
  <c r="AB128" i="46"/>
  <c r="AC128" i="46"/>
  <c r="AD128" i="46"/>
  <c r="AE128" i="46"/>
  <c r="S129" i="46"/>
  <c r="T129" i="46"/>
  <c r="U129" i="46"/>
  <c r="V129" i="46"/>
  <c r="W129" i="46"/>
  <c r="X129" i="46"/>
  <c r="Y129" i="46"/>
  <c r="Z129" i="46"/>
  <c r="AA129" i="46"/>
  <c r="AB129" i="46"/>
  <c r="AC129" i="46"/>
  <c r="AD129" i="46"/>
  <c r="AE129" i="46"/>
  <c r="S130" i="46"/>
  <c r="T130" i="46"/>
  <c r="U130" i="46"/>
  <c r="V130" i="46"/>
  <c r="W130" i="46"/>
  <c r="X130" i="46"/>
  <c r="Y130" i="46"/>
  <c r="Z130" i="46"/>
  <c r="AA130" i="46"/>
  <c r="AB130" i="46"/>
  <c r="AC130" i="46"/>
  <c r="AD130" i="46"/>
  <c r="AE130" i="46"/>
  <c r="S131" i="46"/>
  <c r="T131" i="46"/>
  <c r="U131" i="46"/>
  <c r="V131" i="46"/>
  <c r="W131" i="46"/>
  <c r="X131" i="46"/>
  <c r="Y131" i="46"/>
  <c r="Z131" i="46"/>
  <c r="AA131" i="46"/>
  <c r="AB131" i="46"/>
  <c r="AC131" i="46"/>
  <c r="AD131" i="46"/>
  <c r="AE131" i="46"/>
  <c r="F132" i="46"/>
  <c r="D56" i="39"/>
  <c r="G132" i="46"/>
  <c r="E56" i="39"/>
  <c r="H132" i="46"/>
  <c r="F56" i="39"/>
  <c r="I132" i="46"/>
  <c r="G56" i="39"/>
  <c r="J132" i="46"/>
  <c r="H56" i="39"/>
  <c r="K132" i="46"/>
  <c r="I56" i="39"/>
  <c r="L132" i="46"/>
  <c r="J56" i="39"/>
  <c r="M132" i="46"/>
  <c r="K56" i="39"/>
  <c r="N132" i="46"/>
  <c r="L56" i="39"/>
  <c r="O132" i="46"/>
  <c r="M56" i="39"/>
  <c r="P132" i="46"/>
  <c r="N56" i="39"/>
  <c r="Q132" i="46"/>
  <c r="O56" i="39"/>
  <c r="R132" i="46"/>
  <c r="P56" i="39"/>
  <c r="F133" i="46"/>
  <c r="G133" i="46"/>
  <c r="H133" i="46"/>
  <c r="I133" i="46"/>
  <c r="J133" i="46"/>
  <c r="K133" i="46"/>
  <c r="L133" i="46"/>
  <c r="M133" i="46"/>
  <c r="N133" i="46"/>
  <c r="O133" i="46"/>
  <c r="P133" i="46"/>
  <c r="Q133" i="46"/>
  <c r="R133" i="46"/>
  <c r="F134" i="46"/>
  <c r="G134" i="46"/>
  <c r="H134" i="46"/>
  <c r="I134" i="46"/>
  <c r="J134" i="46"/>
  <c r="K134" i="46"/>
  <c r="L134" i="46"/>
  <c r="M134" i="46"/>
  <c r="N134" i="46"/>
  <c r="O134" i="46"/>
  <c r="P134" i="46"/>
  <c r="Q134" i="46"/>
  <c r="R134" i="46"/>
  <c r="F135" i="46"/>
  <c r="G135" i="46"/>
  <c r="H135" i="46"/>
  <c r="I135" i="46"/>
  <c r="J135" i="46"/>
  <c r="K135" i="46"/>
  <c r="L135" i="46"/>
  <c r="M135" i="46"/>
  <c r="N135" i="46"/>
  <c r="O135" i="46"/>
  <c r="P135" i="46"/>
  <c r="Q135" i="46"/>
  <c r="R135" i="46"/>
  <c r="CB2" i="54"/>
  <c r="CC2" i="54"/>
  <c r="CD2" i="54"/>
  <c r="CE2" i="54"/>
  <c r="CF2" i="54"/>
  <c r="CG2" i="54"/>
  <c r="CH2" i="54"/>
  <c r="CI2" i="54"/>
  <c r="CJ2" i="54"/>
  <c r="CK2" i="54"/>
  <c r="CL2" i="54"/>
  <c r="CM2" i="54"/>
  <c r="CN2" i="54"/>
  <c r="CB3" i="54"/>
  <c r="CC3" i="54"/>
  <c r="CD3" i="54"/>
  <c r="CE3" i="54"/>
  <c r="CF3" i="54"/>
  <c r="CG3" i="54"/>
  <c r="CH3" i="54"/>
  <c r="CI3" i="54"/>
  <c r="CJ3" i="54"/>
  <c r="CK3" i="54"/>
  <c r="CL3" i="54"/>
  <c r="CM3" i="54"/>
  <c r="CN3" i="54"/>
  <c r="CB4" i="54"/>
  <c r="CC4" i="54"/>
  <c r="CD4" i="54"/>
  <c r="CE4" i="54"/>
  <c r="CF4" i="54"/>
  <c r="CG4" i="54"/>
  <c r="CH4" i="54"/>
  <c r="CI4" i="54"/>
  <c r="CJ4" i="54"/>
  <c r="CK4" i="54"/>
  <c r="CL4" i="54"/>
  <c r="CM4" i="54"/>
  <c r="CN4" i="54"/>
  <c r="CB5" i="54"/>
  <c r="CC5" i="54"/>
  <c r="CD5" i="54"/>
  <c r="CE5" i="54"/>
  <c r="CF5" i="54"/>
  <c r="CG5" i="54"/>
  <c r="CH5" i="54"/>
  <c r="CI5" i="54"/>
  <c r="CJ5" i="54"/>
  <c r="CK5" i="54"/>
  <c r="CL5" i="54"/>
  <c r="CM5" i="54"/>
  <c r="CN5" i="54"/>
  <c r="CB6" i="54"/>
  <c r="CC6" i="54"/>
  <c r="CD6" i="54"/>
  <c r="CE6" i="54"/>
  <c r="CF6" i="54"/>
  <c r="CG6" i="54"/>
  <c r="CH6" i="54"/>
  <c r="CI6" i="54"/>
  <c r="CJ6" i="54"/>
  <c r="CK6" i="54"/>
  <c r="CL6" i="54"/>
  <c r="CM6" i="54"/>
  <c r="CN6" i="54"/>
  <c r="CB7" i="54"/>
  <c r="CC7" i="54"/>
  <c r="CD7" i="54"/>
  <c r="CE7" i="54"/>
  <c r="CF7" i="54"/>
  <c r="CG7" i="54"/>
  <c r="CH7" i="54"/>
  <c r="CI7" i="54"/>
  <c r="CJ7" i="54"/>
  <c r="CK7" i="54"/>
  <c r="CL7" i="54"/>
  <c r="CM7" i="54"/>
  <c r="CN7" i="54"/>
  <c r="S12" i="54"/>
  <c r="T12" i="54"/>
  <c r="U12" i="54"/>
  <c r="V12" i="54"/>
  <c r="W12" i="54"/>
  <c r="X12" i="54"/>
  <c r="Y12" i="54"/>
  <c r="Z12" i="54"/>
  <c r="AA12" i="54"/>
  <c r="AB12" i="54"/>
  <c r="AC12" i="54"/>
  <c r="AD12" i="54"/>
  <c r="AE12" i="54"/>
  <c r="S13" i="54"/>
  <c r="T13" i="54"/>
  <c r="U13" i="54"/>
  <c r="V13" i="54"/>
  <c r="W13" i="54"/>
  <c r="X13" i="54"/>
  <c r="Y13" i="54"/>
  <c r="Z13" i="54"/>
  <c r="AA13" i="54"/>
  <c r="AB13" i="54"/>
  <c r="AC13" i="54"/>
  <c r="AD13" i="54"/>
  <c r="AE13" i="54"/>
  <c r="S14" i="54"/>
  <c r="T14" i="54"/>
  <c r="U14" i="54"/>
  <c r="V14" i="54"/>
  <c r="W14" i="54"/>
  <c r="X14" i="54"/>
  <c r="Y14" i="54"/>
  <c r="Z14" i="54"/>
  <c r="AA14" i="54"/>
  <c r="AB14" i="54"/>
  <c r="AC14" i="54"/>
  <c r="AD14" i="54"/>
  <c r="AE14" i="54"/>
  <c r="S15" i="54"/>
  <c r="T15" i="54"/>
  <c r="U15" i="54"/>
  <c r="V15" i="54"/>
  <c r="W15" i="54"/>
  <c r="X15" i="54"/>
  <c r="Y15" i="54"/>
  <c r="Z15" i="54"/>
  <c r="AA15" i="54"/>
  <c r="AB15" i="54"/>
  <c r="AC15" i="54"/>
  <c r="AD15" i="54"/>
  <c r="AE15" i="54"/>
  <c r="S16" i="54"/>
  <c r="T16" i="54"/>
  <c r="U16" i="54"/>
  <c r="V16" i="54"/>
  <c r="W16" i="54"/>
  <c r="X16" i="54"/>
  <c r="Y16" i="54"/>
  <c r="Z16" i="54"/>
  <c r="AA16" i="54"/>
  <c r="AB16" i="54"/>
  <c r="AC16" i="54"/>
  <c r="AD16" i="54"/>
  <c r="AE16" i="54"/>
  <c r="S17" i="54"/>
  <c r="T17" i="54"/>
  <c r="U17" i="54"/>
  <c r="V17" i="54"/>
  <c r="W17" i="54"/>
  <c r="X17" i="54"/>
  <c r="Y17" i="54"/>
  <c r="Z17" i="54"/>
  <c r="AA17" i="54"/>
  <c r="AB17" i="54"/>
  <c r="AC17" i="54"/>
  <c r="AD17" i="54"/>
  <c r="AE17" i="54"/>
  <c r="S18" i="54"/>
  <c r="T18" i="54"/>
  <c r="U18" i="54"/>
  <c r="V18" i="54"/>
  <c r="W18" i="54"/>
  <c r="X18" i="54"/>
  <c r="Y18" i="54"/>
  <c r="Z18" i="54"/>
  <c r="AA18" i="54"/>
  <c r="AB18" i="54"/>
  <c r="AC18" i="54"/>
  <c r="AD18" i="54"/>
  <c r="AE18" i="54"/>
  <c r="S20" i="54"/>
  <c r="T20" i="54"/>
  <c r="U20" i="54"/>
  <c r="V20" i="54"/>
  <c r="W20" i="54"/>
  <c r="X20" i="54"/>
  <c r="Y20" i="54"/>
  <c r="Z20" i="54"/>
  <c r="AA20" i="54"/>
  <c r="AB20" i="54"/>
  <c r="AC20" i="54"/>
  <c r="AD20" i="54"/>
  <c r="AE20" i="54"/>
  <c r="S21" i="54"/>
  <c r="T21" i="54"/>
  <c r="U21" i="54"/>
  <c r="V21" i="54"/>
  <c r="W21" i="54"/>
  <c r="X21" i="54"/>
  <c r="Y21" i="54"/>
  <c r="Z21" i="54"/>
  <c r="AA21" i="54"/>
  <c r="AB21" i="54"/>
  <c r="AC21" i="54"/>
  <c r="AD21" i="54"/>
  <c r="AE21" i="54"/>
  <c r="S22" i="54"/>
  <c r="T22" i="54"/>
  <c r="U22" i="54"/>
  <c r="V22" i="54"/>
  <c r="W22" i="54"/>
  <c r="X22" i="54"/>
  <c r="Y22" i="54"/>
  <c r="Z22" i="54"/>
  <c r="AA22" i="54"/>
  <c r="AB22" i="54"/>
  <c r="AC22" i="54"/>
  <c r="AD22" i="54"/>
  <c r="AE22" i="54"/>
  <c r="S23" i="54"/>
  <c r="T23" i="54"/>
  <c r="U23" i="54"/>
  <c r="V23" i="54"/>
  <c r="W23" i="54"/>
  <c r="X23" i="54"/>
  <c r="Y23" i="54"/>
  <c r="Z23" i="54"/>
  <c r="AA23" i="54"/>
  <c r="AB23" i="54"/>
  <c r="AC23" i="54"/>
  <c r="AD23" i="54"/>
  <c r="AE23" i="54"/>
  <c r="S24" i="54"/>
  <c r="T24" i="54"/>
  <c r="U24" i="54"/>
  <c r="V24" i="54"/>
  <c r="W24" i="54"/>
  <c r="X24" i="54"/>
  <c r="Y24" i="54"/>
  <c r="Z24" i="54"/>
  <c r="AA24" i="54"/>
  <c r="AB24" i="54"/>
  <c r="AC24" i="54"/>
  <c r="AD24" i="54"/>
  <c r="AE24" i="54"/>
  <c r="F25" i="54"/>
  <c r="D55" i="39"/>
  <c r="G25" i="54"/>
  <c r="E55" i="39"/>
  <c r="H25" i="54"/>
  <c r="F55" i="39"/>
  <c r="I25" i="54"/>
  <c r="G55" i="39"/>
  <c r="J25" i="54"/>
  <c r="H55" i="39"/>
  <c r="K25" i="54"/>
  <c r="I55" i="39"/>
  <c r="L25" i="54"/>
  <c r="J55" i="39"/>
  <c r="M25" i="54"/>
  <c r="K55" i="39"/>
  <c r="N25" i="54"/>
  <c r="L55" i="39"/>
  <c r="O25" i="54"/>
  <c r="M55" i="39"/>
  <c r="P25" i="54"/>
  <c r="N55" i="39"/>
  <c r="Q25" i="54"/>
  <c r="O55" i="39"/>
  <c r="R25" i="54"/>
  <c r="P55" i="39"/>
  <c r="F26" i="54"/>
  <c r="G26" i="54"/>
  <c r="H26" i="54"/>
  <c r="I26" i="54"/>
  <c r="J26" i="54"/>
  <c r="K26" i="54"/>
  <c r="L26" i="54"/>
  <c r="M26" i="54"/>
  <c r="N26" i="54"/>
  <c r="O26" i="54"/>
  <c r="P26" i="54"/>
  <c r="Q26" i="54"/>
  <c r="R26" i="54"/>
  <c r="F27" i="54"/>
  <c r="G27" i="54"/>
  <c r="H27" i="54"/>
  <c r="I27" i="54"/>
  <c r="J27" i="54"/>
  <c r="K27" i="54"/>
  <c r="L27" i="54"/>
  <c r="M27" i="54"/>
  <c r="N27" i="54"/>
  <c r="O27" i="54"/>
  <c r="P27" i="54"/>
  <c r="Q27" i="54"/>
  <c r="R27" i="54"/>
  <c r="F28" i="54"/>
  <c r="G28" i="54"/>
  <c r="H28" i="54"/>
  <c r="I28" i="54"/>
  <c r="J28" i="54"/>
  <c r="K28" i="54"/>
  <c r="L28" i="54"/>
  <c r="M28" i="54"/>
  <c r="N28" i="54"/>
  <c r="O28" i="54"/>
  <c r="P28" i="54"/>
  <c r="Q28" i="54"/>
  <c r="R28" i="54"/>
  <c r="CB2" i="55"/>
  <c r="CC2" i="55"/>
  <c r="CD2" i="55"/>
  <c r="CE2" i="55"/>
  <c r="CF2" i="55"/>
  <c r="CG2" i="55"/>
  <c r="CH2" i="55"/>
  <c r="CI2" i="55"/>
  <c r="CJ2" i="55"/>
  <c r="CK2" i="55"/>
  <c r="CL2" i="55"/>
  <c r="CM2" i="55"/>
  <c r="CN2" i="55"/>
  <c r="CB3" i="55"/>
  <c r="CC3" i="55"/>
  <c r="CD3" i="55"/>
  <c r="CE3" i="55"/>
  <c r="CF3" i="55"/>
  <c r="CG3" i="55"/>
  <c r="CH3" i="55"/>
  <c r="CI3" i="55"/>
  <c r="CJ3" i="55"/>
  <c r="CK3" i="55"/>
  <c r="CL3" i="55"/>
  <c r="CM3" i="55"/>
  <c r="CN3" i="55"/>
  <c r="CB4" i="55"/>
  <c r="CC4" i="55"/>
  <c r="CD4" i="55"/>
  <c r="CE4" i="55"/>
  <c r="CF4" i="55"/>
  <c r="CG4" i="55"/>
  <c r="CH4" i="55"/>
  <c r="CI4" i="55"/>
  <c r="CJ4" i="55"/>
  <c r="CK4" i="55"/>
  <c r="CL4" i="55"/>
  <c r="CM4" i="55"/>
  <c r="CN4" i="55"/>
  <c r="CB5" i="55"/>
  <c r="CC5" i="55"/>
  <c r="CD5" i="55"/>
  <c r="CE5" i="55"/>
  <c r="CF5" i="55"/>
  <c r="CG5" i="55"/>
  <c r="CH5" i="55"/>
  <c r="CI5" i="55"/>
  <c r="CJ5" i="55"/>
  <c r="CK5" i="55"/>
  <c r="CL5" i="55"/>
  <c r="CM5" i="55"/>
  <c r="CN5" i="55"/>
  <c r="CB6" i="55"/>
  <c r="CC6" i="55"/>
  <c r="CD6" i="55"/>
  <c r="CE6" i="55"/>
  <c r="CF6" i="55"/>
  <c r="CG6" i="55"/>
  <c r="CH6" i="55"/>
  <c r="CI6" i="55"/>
  <c r="CJ6" i="55"/>
  <c r="CK6" i="55"/>
  <c r="CL6" i="55"/>
  <c r="CM6" i="55"/>
  <c r="CN6" i="55"/>
  <c r="S11" i="55"/>
  <c r="T11" i="55"/>
  <c r="U11" i="55"/>
  <c r="V11" i="55"/>
  <c r="W11" i="55"/>
  <c r="X11" i="55"/>
  <c r="Y11" i="55"/>
  <c r="Z11" i="55"/>
  <c r="AA11" i="55"/>
  <c r="AB11" i="55"/>
  <c r="AC11" i="55"/>
  <c r="AD11" i="55"/>
  <c r="AE11" i="55"/>
  <c r="S12" i="55"/>
  <c r="T12" i="55"/>
  <c r="U12" i="55"/>
  <c r="V12" i="55"/>
  <c r="W12" i="55"/>
  <c r="X12" i="55"/>
  <c r="Y12" i="55"/>
  <c r="Z12" i="55"/>
  <c r="AA12" i="55"/>
  <c r="AB12" i="55"/>
  <c r="AC12" i="55"/>
  <c r="AD12" i="55"/>
  <c r="AE12" i="55"/>
  <c r="S13" i="55"/>
  <c r="T13" i="55"/>
  <c r="U13" i="55"/>
  <c r="V13" i="55"/>
  <c r="W13" i="55"/>
  <c r="X13" i="55"/>
  <c r="Y13" i="55"/>
  <c r="Z13" i="55"/>
  <c r="AA13" i="55"/>
  <c r="AB13" i="55"/>
  <c r="AC13" i="55"/>
  <c r="AD13" i="55"/>
  <c r="AE13" i="55"/>
  <c r="S14" i="55"/>
  <c r="T14" i="55"/>
  <c r="U14" i="55"/>
  <c r="V14" i="55"/>
  <c r="W14" i="55"/>
  <c r="X14" i="55"/>
  <c r="Y14" i="55"/>
  <c r="Z14" i="55"/>
  <c r="AA14" i="55"/>
  <c r="AB14" i="55"/>
  <c r="AC14" i="55"/>
  <c r="AD14" i="55"/>
  <c r="AE14" i="55"/>
  <c r="S15" i="55"/>
  <c r="T15" i="55"/>
  <c r="U15" i="55"/>
  <c r="V15" i="55"/>
  <c r="W15" i="55"/>
  <c r="X15" i="55"/>
  <c r="Y15" i="55"/>
  <c r="Z15" i="55"/>
  <c r="AA15" i="55"/>
  <c r="AB15" i="55"/>
  <c r="AC15" i="55"/>
  <c r="AD15" i="55"/>
  <c r="AE15" i="55"/>
  <c r="F16" i="55"/>
  <c r="D54" i="39"/>
  <c r="G16" i="55"/>
  <c r="E54" i="39"/>
  <c r="H16" i="55"/>
  <c r="F54" i="39"/>
  <c r="I16" i="55"/>
  <c r="G54" i="39"/>
  <c r="J16" i="55"/>
  <c r="H54" i="39"/>
  <c r="K16" i="55"/>
  <c r="I54" i="39"/>
  <c r="L16" i="55"/>
  <c r="J54" i="39"/>
  <c r="M16" i="55"/>
  <c r="K54" i="39"/>
  <c r="N16" i="55"/>
  <c r="L54" i="39"/>
  <c r="O16" i="55"/>
  <c r="M54" i="39"/>
  <c r="P16" i="55"/>
  <c r="N54" i="39"/>
  <c r="Q16" i="55"/>
  <c r="O54" i="39"/>
  <c r="R16" i="55"/>
  <c r="P54" i="39"/>
  <c r="F17" i="55"/>
  <c r="G17" i="55"/>
  <c r="H17" i="55"/>
  <c r="I17" i="55"/>
  <c r="J17" i="55"/>
  <c r="K17" i="55"/>
  <c r="L17" i="55"/>
  <c r="M17" i="55"/>
  <c r="N17" i="55"/>
  <c r="O17" i="55"/>
  <c r="P17" i="55"/>
  <c r="Q17" i="55"/>
  <c r="R17" i="55"/>
  <c r="F18" i="55"/>
  <c r="G18" i="55"/>
  <c r="H18" i="55"/>
  <c r="I18" i="55"/>
  <c r="J18" i="55"/>
  <c r="K18" i="55"/>
  <c r="L18" i="55"/>
  <c r="M18" i="55"/>
  <c r="N18" i="55"/>
  <c r="O18" i="55"/>
  <c r="P18" i="55"/>
  <c r="Q18" i="55"/>
  <c r="R18" i="55"/>
  <c r="F19" i="55"/>
  <c r="G19" i="55"/>
  <c r="H19" i="55"/>
  <c r="I19" i="55"/>
  <c r="J19" i="55"/>
  <c r="K19" i="55"/>
  <c r="L19" i="55"/>
  <c r="M19" i="55"/>
  <c r="N19" i="55"/>
  <c r="O19" i="55"/>
  <c r="P19" i="55"/>
  <c r="Q19" i="55"/>
  <c r="R19" i="55"/>
  <c r="CB2" i="56"/>
  <c r="CC2" i="56"/>
  <c r="CD2" i="56"/>
  <c r="CE2" i="56"/>
  <c r="CF2" i="56"/>
  <c r="CG2" i="56"/>
  <c r="CH2" i="56"/>
  <c r="CI2" i="56"/>
  <c r="CJ2" i="56"/>
  <c r="CK2" i="56"/>
  <c r="CL2" i="56"/>
  <c r="CM2" i="56"/>
  <c r="CN2" i="56"/>
  <c r="CB3" i="56"/>
  <c r="CC3" i="56"/>
  <c r="CD3" i="56"/>
  <c r="CE3" i="56"/>
  <c r="CF3" i="56"/>
  <c r="CG3" i="56"/>
  <c r="CH3" i="56"/>
  <c r="CI3" i="56"/>
  <c r="CJ3" i="56"/>
  <c r="CK3" i="56"/>
  <c r="CL3" i="56"/>
  <c r="CM3" i="56"/>
  <c r="CN3" i="56"/>
  <c r="CB4" i="56"/>
  <c r="CC4" i="56"/>
  <c r="CD4" i="56"/>
  <c r="CE4" i="56"/>
  <c r="CF4" i="56"/>
  <c r="CG4" i="56"/>
  <c r="CH4" i="56"/>
  <c r="CI4" i="56"/>
  <c r="CJ4" i="56"/>
  <c r="CK4" i="56"/>
  <c r="CL4" i="56"/>
  <c r="CM4" i="56"/>
  <c r="CN4" i="56"/>
  <c r="CB5" i="56"/>
  <c r="CC5" i="56"/>
  <c r="CD5" i="56"/>
  <c r="CE5" i="56"/>
  <c r="CF5" i="56"/>
  <c r="CG5" i="56"/>
  <c r="CH5" i="56"/>
  <c r="CI5" i="56"/>
  <c r="CJ5" i="56"/>
  <c r="CK5" i="56"/>
  <c r="CL5" i="56"/>
  <c r="CM5" i="56"/>
  <c r="CN5" i="56"/>
  <c r="CB6" i="56"/>
  <c r="CC6" i="56"/>
  <c r="CD6" i="56"/>
  <c r="CE6" i="56"/>
  <c r="CF6" i="56"/>
  <c r="CG6" i="56"/>
  <c r="CH6" i="56"/>
  <c r="CI6" i="56"/>
  <c r="CJ6" i="56"/>
  <c r="CK6" i="56"/>
  <c r="CL6" i="56"/>
  <c r="CM6" i="56"/>
  <c r="CN6" i="56"/>
  <c r="S11" i="56"/>
  <c r="T11" i="56"/>
  <c r="U11" i="56"/>
  <c r="V11" i="56"/>
  <c r="W11" i="56"/>
  <c r="X11" i="56"/>
  <c r="Y11" i="56"/>
  <c r="Z11" i="56"/>
  <c r="AA11" i="56"/>
  <c r="AB11" i="56"/>
  <c r="AC11" i="56"/>
  <c r="AD11" i="56"/>
  <c r="AE11" i="56"/>
  <c r="S12" i="56"/>
  <c r="T12" i="56"/>
  <c r="U12" i="56"/>
  <c r="V12" i="56"/>
  <c r="W12" i="56"/>
  <c r="X12" i="56"/>
  <c r="Y12" i="56"/>
  <c r="Z12" i="56"/>
  <c r="AA12" i="56"/>
  <c r="AB12" i="56"/>
  <c r="AC12" i="56"/>
  <c r="AD12" i="56"/>
  <c r="AE12" i="56"/>
  <c r="S13" i="56"/>
  <c r="T13" i="56"/>
  <c r="U13" i="56"/>
  <c r="V13" i="56"/>
  <c r="W13" i="56"/>
  <c r="X13" i="56"/>
  <c r="Y13" i="56"/>
  <c r="Z13" i="56"/>
  <c r="AA13" i="56"/>
  <c r="AB13" i="56"/>
  <c r="AC13" i="56"/>
  <c r="AD13" i="56"/>
  <c r="AE13" i="56"/>
  <c r="S14" i="56"/>
  <c r="T14" i="56"/>
  <c r="U14" i="56"/>
  <c r="V14" i="56"/>
  <c r="W14" i="56"/>
  <c r="X14" i="56"/>
  <c r="Y14" i="56"/>
  <c r="Z14" i="56"/>
  <c r="AA14" i="56"/>
  <c r="AB14" i="56"/>
  <c r="AC14" i="56"/>
  <c r="AD14" i="56"/>
  <c r="AE14" i="56"/>
  <c r="S15" i="56"/>
  <c r="T15" i="56"/>
  <c r="U15" i="56"/>
  <c r="V15" i="56"/>
  <c r="W15" i="56"/>
  <c r="X15" i="56"/>
  <c r="Y15" i="56"/>
  <c r="Z15" i="56"/>
  <c r="AA15" i="56"/>
  <c r="AB15" i="56"/>
  <c r="AC15" i="56"/>
  <c r="AD15" i="56"/>
  <c r="AE15" i="56"/>
  <c r="S16" i="56"/>
  <c r="T16" i="56"/>
  <c r="U16" i="56"/>
  <c r="V16" i="56"/>
  <c r="W16" i="56"/>
  <c r="X16" i="56"/>
  <c r="Y16" i="56"/>
  <c r="Z16" i="56"/>
  <c r="AA16" i="56"/>
  <c r="AB16" i="56"/>
  <c r="AC16" i="56"/>
  <c r="AD16" i="56"/>
  <c r="AE16" i="56"/>
  <c r="S17" i="56"/>
  <c r="T17" i="56"/>
  <c r="U17" i="56"/>
  <c r="V17" i="56"/>
  <c r="W17" i="56"/>
  <c r="X17" i="56"/>
  <c r="Y17" i="56"/>
  <c r="Z17" i="56"/>
  <c r="AA17" i="56"/>
  <c r="AB17" i="56"/>
  <c r="AC17" i="56"/>
  <c r="AD17" i="56"/>
  <c r="AE17" i="56"/>
  <c r="S18" i="56"/>
  <c r="T18" i="56"/>
  <c r="U18" i="56"/>
  <c r="V18" i="56"/>
  <c r="W18" i="56"/>
  <c r="X18" i="56"/>
  <c r="Y18" i="56"/>
  <c r="Z18" i="56"/>
  <c r="AA18" i="56"/>
  <c r="AB18" i="56"/>
  <c r="AC18" i="56"/>
  <c r="AD18" i="56"/>
  <c r="AE18" i="56"/>
  <c r="S19" i="56"/>
  <c r="T19" i="56"/>
  <c r="U19" i="56"/>
  <c r="V19" i="56"/>
  <c r="W19" i="56"/>
  <c r="X19" i="56"/>
  <c r="Y19" i="56"/>
  <c r="Z19" i="56"/>
  <c r="AA19" i="56"/>
  <c r="AB19" i="56"/>
  <c r="AC19" i="56"/>
  <c r="AD19" i="56"/>
  <c r="AE19" i="56"/>
  <c r="S20" i="56"/>
  <c r="T20" i="56"/>
  <c r="U20" i="56"/>
  <c r="V20" i="56"/>
  <c r="W20" i="56"/>
  <c r="X20" i="56"/>
  <c r="Y20" i="56"/>
  <c r="Z20" i="56"/>
  <c r="AA20" i="56"/>
  <c r="AB20" i="56"/>
  <c r="AC20" i="56"/>
  <c r="AD20" i="56"/>
  <c r="AE20" i="56"/>
  <c r="S21" i="56"/>
  <c r="T21" i="56"/>
  <c r="U21" i="56"/>
  <c r="V21" i="56"/>
  <c r="W21" i="56"/>
  <c r="X21" i="56"/>
  <c r="Y21" i="56"/>
  <c r="Z21" i="56"/>
  <c r="AA21" i="56"/>
  <c r="AB21" i="56"/>
  <c r="AC21" i="56"/>
  <c r="AD21" i="56"/>
  <c r="AE21" i="56"/>
  <c r="S22" i="56"/>
  <c r="T22" i="56"/>
  <c r="U22" i="56"/>
  <c r="V22" i="56"/>
  <c r="W22" i="56"/>
  <c r="X22" i="56"/>
  <c r="Y22" i="56"/>
  <c r="Z22" i="56"/>
  <c r="AA22" i="56"/>
  <c r="AB22" i="56"/>
  <c r="AC22" i="56"/>
  <c r="AD22" i="56"/>
  <c r="AE22" i="56"/>
  <c r="S23" i="56"/>
  <c r="T23" i="56"/>
  <c r="U23" i="56"/>
  <c r="V23" i="56"/>
  <c r="W23" i="56"/>
  <c r="X23" i="56"/>
  <c r="Y23" i="56"/>
  <c r="Z23" i="56"/>
  <c r="AA23" i="56"/>
  <c r="AB23" i="56"/>
  <c r="AC23" i="56"/>
  <c r="AD23" i="56"/>
  <c r="AE23" i="56"/>
  <c r="S24" i="56"/>
  <c r="T24" i="56"/>
  <c r="U24" i="56"/>
  <c r="V24" i="56"/>
  <c r="W24" i="56"/>
  <c r="X24" i="56"/>
  <c r="Y24" i="56"/>
  <c r="Z24" i="56"/>
  <c r="AA24" i="56"/>
  <c r="AB24" i="56"/>
  <c r="AC24" i="56"/>
  <c r="AD24" i="56"/>
  <c r="AE24" i="56"/>
  <c r="S25" i="56"/>
  <c r="T25" i="56"/>
  <c r="U25" i="56"/>
  <c r="V25" i="56"/>
  <c r="W25" i="56"/>
  <c r="X25" i="56"/>
  <c r="Y25" i="56"/>
  <c r="Z25" i="56"/>
  <c r="AA25" i="56"/>
  <c r="AB25" i="56"/>
  <c r="AC25" i="56"/>
  <c r="AD25" i="56"/>
  <c r="AE25" i="56"/>
  <c r="S26" i="56"/>
  <c r="T26" i="56"/>
  <c r="U26" i="56"/>
  <c r="V26" i="56"/>
  <c r="W26" i="56"/>
  <c r="X26" i="56"/>
  <c r="Y26" i="56"/>
  <c r="Z26" i="56"/>
  <c r="AA26" i="56"/>
  <c r="AB26" i="56"/>
  <c r="AC26" i="56"/>
  <c r="AD26" i="56"/>
  <c r="AE26" i="56"/>
  <c r="S28" i="56"/>
  <c r="T28" i="56"/>
  <c r="U28" i="56"/>
  <c r="V28" i="56"/>
  <c r="W28" i="56"/>
  <c r="X28" i="56"/>
  <c r="Y28" i="56"/>
  <c r="Z28" i="56"/>
  <c r="AA28" i="56"/>
  <c r="AB28" i="56"/>
  <c r="AC28" i="56"/>
  <c r="AD28" i="56"/>
  <c r="AE28" i="56"/>
  <c r="F32" i="56"/>
  <c r="G32" i="56"/>
  <c r="H32" i="56"/>
  <c r="I32" i="56"/>
  <c r="J32" i="56"/>
  <c r="K32" i="56"/>
  <c r="L32" i="56"/>
  <c r="M32" i="56"/>
  <c r="N32" i="56"/>
  <c r="O32" i="56"/>
  <c r="P32" i="56"/>
  <c r="Q32" i="56"/>
  <c r="R32" i="56"/>
  <c r="CB2" i="57"/>
  <c r="CC2" i="57"/>
  <c r="CD2" i="57"/>
  <c r="CE2" i="57"/>
  <c r="CF2" i="57"/>
  <c r="CG2" i="57"/>
  <c r="CH2" i="57"/>
  <c r="CI2" i="57"/>
  <c r="CJ2" i="57"/>
  <c r="CK2" i="57"/>
  <c r="CL2" i="57"/>
  <c r="CM2" i="57"/>
  <c r="CN2" i="57"/>
  <c r="CB3" i="57"/>
  <c r="CC3" i="57"/>
  <c r="CD3" i="57"/>
  <c r="CE3" i="57"/>
  <c r="CF3" i="57"/>
  <c r="CG3" i="57"/>
  <c r="CH3" i="57"/>
  <c r="CI3" i="57"/>
  <c r="CJ3" i="57"/>
  <c r="CK3" i="57"/>
  <c r="CL3" i="57"/>
  <c r="CM3" i="57"/>
  <c r="CN3" i="57"/>
  <c r="CB4" i="57"/>
  <c r="CC4" i="57"/>
  <c r="CD4" i="57"/>
  <c r="CE4" i="57"/>
  <c r="CF4" i="57"/>
  <c r="CG4" i="57"/>
  <c r="CH4" i="57"/>
  <c r="CI4" i="57"/>
  <c r="CJ4" i="57"/>
  <c r="CK4" i="57"/>
  <c r="CL4" i="57"/>
  <c r="CM4" i="57"/>
  <c r="CN4" i="57"/>
  <c r="CB5" i="57"/>
  <c r="CC5" i="57"/>
  <c r="CD5" i="57"/>
  <c r="CE5" i="57"/>
  <c r="CF5" i="57"/>
  <c r="CG5" i="57"/>
  <c r="CH5" i="57"/>
  <c r="CI5" i="57"/>
  <c r="CJ5" i="57"/>
  <c r="CK5" i="57"/>
  <c r="CL5" i="57"/>
  <c r="CM5" i="57"/>
  <c r="CN5" i="57"/>
  <c r="CB6" i="57"/>
  <c r="CC6" i="57"/>
  <c r="CD6" i="57"/>
  <c r="CE6" i="57"/>
  <c r="CF6" i="57"/>
  <c r="CG6" i="57"/>
  <c r="CH6" i="57"/>
  <c r="CI6" i="57"/>
  <c r="CJ6" i="57"/>
  <c r="CK6" i="57"/>
  <c r="CL6" i="57"/>
  <c r="CM6" i="57"/>
  <c r="CN6" i="57"/>
  <c r="CB7" i="57"/>
  <c r="CC7" i="57"/>
  <c r="CD7" i="57"/>
  <c r="CE7" i="57"/>
  <c r="CF7" i="57"/>
  <c r="CG7" i="57"/>
  <c r="CH7" i="57"/>
  <c r="CI7" i="57"/>
  <c r="CJ7" i="57"/>
  <c r="CK7" i="57"/>
  <c r="CL7" i="57"/>
  <c r="CM7" i="57"/>
  <c r="CN7" i="57"/>
  <c r="S12" i="57"/>
  <c r="T12" i="57"/>
  <c r="U12" i="57"/>
  <c r="V12" i="57"/>
  <c r="W12" i="57"/>
  <c r="X12" i="57"/>
  <c r="Y12" i="57"/>
  <c r="Z12" i="57"/>
  <c r="AA12" i="57"/>
  <c r="AB12" i="57"/>
  <c r="AC12" i="57"/>
  <c r="AD12" i="57"/>
  <c r="AE12" i="57"/>
  <c r="S13" i="57"/>
  <c r="T13" i="57"/>
  <c r="U13" i="57"/>
  <c r="V13" i="57"/>
  <c r="W13" i="57"/>
  <c r="X13" i="57"/>
  <c r="Y13" i="57"/>
  <c r="Z13" i="57"/>
  <c r="AA13" i="57"/>
  <c r="AB13" i="57"/>
  <c r="AC13" i="57"/>
  <c r="AD13" i="57"/>
  <c r="AE13" i="57"/>
  <c r="S14" i="57"/>
  <c r="T14" i="57"/>
  <c r="U14" i="57"/>
  <c r="V14" i="57"/>
  <c r="W14" i="57"/>
  <c r="X14" i="57"/>
  <c r="Y14" i="57"/>
  <c r="Z14" i="57"/>
  <c r="AA14" i="57"/>
  <c r="AB14" i="57"/>
  <c r="AC14" i="57"/>
  <c r="AD14" i="57"/>
  <c r="AE14" i="57"/>
  <c r="S15" i="57"/>
  <c r="T15" i="57"/>
  <c r="U15" i="57"/>
  <c r="V15" i="57"/>
  <c r="W15" i="57"/>
  <c r="X15" i="57"/>
  <c r="Y15" i="57"/>
  <c r="Z15" i="57"/>
  <c r="AA15" i="57"/>
  <c r="AB15" i="57"/>
  <c r="AC15" i="57"/>
  <c r="AD15" i="57"/>
  <c r="AE15" i="57"/>
  <c r="S16" i="57"/>
  <c r="T16" i="57"/>
  <c r="U16" i="57"/>
  <c r="V16" i="57"/>
  <c r="W16" i="57"/>
  <c r="X16" i="57"/>
  <c r="Y16" i="57"/>
  <c r="Z16" i="57"/>
  <c r="AA16" i="57"/>
  <c r="AB16" i="57"/>
  <c r="AC16" i="57"/>
  <c r="AD16" i="57"/>
  <c r="AE16" i="57"/>
  <c r="S17" i="57"/>
  <c r="T17" i="57"/>
  <c r="U17" i="57"/>
  <c r="V17" i="57"/>
  <c r="W17" i="57"/>
  <c r="X17" i="57"/>
  <c r="Y17" i="57"/>
  <c r="Z17" i="57"/>
  <c r="AA17" i="57"/>
  <c r="AB17" i="57"/>
  <c r="AC17" i="57"/>
  <c r="AD17" i="57"/>
  <c r="AE17" i="57"/>
  <c r="S18" i="57"/>
  <c r="T18" i="57"/>
  <c r="U18" i="57"/>
  <c r="V18" i="57"/>
  <c r="W18" i="57"/>
  <c r="X18" i="57"/>
  <c r="Y18" i="57"/>
  <c r="Z18" i="57"/>
  <c r="AA18" i="57"/>
  <c r="AB18" i="57"/>
  <c r="AC18" i="57"/>
  <c r="AD18" i="57"/>
  <c r="AE18" i="57"/>
  <c r="F19" i="57"/>
  <c r="D52" i="39"/>
  <c r="G19" i="57"/>
  <c r="E52" i="39"/>
  <c r="H19" i="57"/>
  <c r="F52" i="39"/>
  <c r="I19" i="57"/>
  <c r="G52" i="39"/>
  <c r="J19" i="57"/>
  <c r="H52" i="39"/>
  <c r="K19" i="57"/>
  <c r="I52" i="39"/>
  <c r="L19" i="57"/>
  <c r="J52" i="39"/>
  <c r="M19" i="57"/>
  <c r="K52" i="39"/>
  <c r="N19" i="57"/>
  <c r="L52" i="39"/>
  <c r="O19" i="57"/>
  <c r="M52" i="39"/>
  <c r="P19" i="57"/>
  <c r="N52" i="39"/>
  <c r="Q19" i="57"/>
  <c r="O52" i="39"/>
  <c r="R19" i="57"/>
  <c r="P52" i="39"/>
  <c r="F20" i="57"/>
  <c r="G20" i="57"/>
  <c r="H20" i="57"/>
  <c r="I20" i="57"/>
  <c r="J20" i="57"/>
  <c r="K20" i="57"/>
  <c r="L20" i="57"/>
  <c r="M20" i="57"/>
  <c r="N20" i="57"/>
  <c r="O20" i="57"/>
  <c r="P20" i="57"/>
  <c r="Q20" i="57"/>
  <c r="R20" i="57"/>
  <c r="F21" i="57"/>
  <c r="G21" i="57"/>
  <c r="H21" i="57"/>
  <c r="I21" i="57"/>
  <c r="J21" i="57"/>
  <c r="K21" i="57"/>
  <c r="L21" i="57"/>
  <c r="M21" i="57"/>
  <c r="N21" i="57"/>
  <c r="O21" i="57"/>
  <c r="P21" i="57"/>
  <c r="Q21" i="57"/>
  <c r="R21" i="57"/>
  <c r="F22" i="57"/>
  <c r="G22" i="57"/>
  <c r="H22" i="57"/>
  <c r="I22" i="57"/>
  <c r="J22" i="57"/>
  <c r="K22" i="57"/>
  <c r="L22" i="57"/>
  <c r="M22" i="57"/>
  <c r="N22" i="57"/>
  <c r="O22" i="57"/>
  <c r="P22" i="57"/>
  <c r="Q22" i="57"/>
  <c r="R22" i="57"/>
  <c r="CB2" i="58"/>
  <c r="CC2" i="58"/>
  <c r="CD2" i="58"/>
  <c r="CE2" i="58"/>
  <c r="CF2" i="58"/>
  <c r="CG2" i="58"/>
  <c r="CH2" i="58"/>
  <c r="CI2" i="58"/>
  <c r="CJ2" i="58"/>
  <c r="CK2" i="58"/>
  <c r="CL2" i="58"/>
  <c r="CM2" i="58"/>
  <c r="CN2" i="58"/>
  <c r="CB3" i="58"/>
  <c r="CC3" i="58"/>
  <c r="CD3" i="58"/>
  <c r="CE3" i="58"/>
  <c r="CF3" i="58"/>
  <c r="CG3" i="58"/>
  <c r="CH3" i="58"/>
  <c r="CI3" i="58"/>
  <c r="CJ3" i="58"/>
  <c r="CK3" i="58"/>
  <c r="CL3" i="58"/>
  <c r="CM3" i="58"/>
  <c r="CN3" i="58"/>
  <c r="CB4" i="58"/>
  <c r="CC4" i="58"/>
  <c r="CD4" i="58"/>
  <c r="CE4" i="58"/>
  <c r="CF4" i="58"/>
  <c r="CG4" i="58"/>
  <c r="CH4" i="58"/>
  <c r="CI4" i="58"/>
  <c r="CJ4" i="58"/>
  <c r="CK4" i="58"/>
  <c r="CL4" i="58"/>
  <c r="CM4" i="58"/>
  <c r="CN4" i="58"/>
  <c r="CB5" i="58"/>
  <c r="CC5" i="58"/>
  <c r="CD5" i="58"/>
  <c r="CE5" i="58"/>
  <c r="CF5" i="58"/>
  <c r="CG5" i="58"/>
  <c r="CH5" i="58"/>
  <c r="CI5" i="58"/>
  <c r="CJ5" i="58"/>
  <c r="CK5" i="58"/>
  <c r="CL5" i="58"/>
  <c r="CM5" i="58"/>
  <c r="CN5" i="58"/>
  <c r="CB6" i="58"/>
  <c r="CC6" i="58"/>
  <c r="CD6" i="58"/>
  <c r="CE6" i="58"/>
  <c r="CF6" i="58"/>
  <c r="CG6" i="58"/>
  <c r="CH6" i="58"/>
  <c r="CI6" i="58"/>
  <c r="CJ6" i="58"/>
  <c r="CK6" i="58"/>
  <c r="CL6" i="58"/>
  <c r="CM6" i="58"/>
  <c r="CN6" i="58"/>
  <c r="S11" i="58"/>
  <c r="T11" i="58"/>
  <c r="U11" i="58"/>
  <c r="V11" i="58"/>
  <c r="W11" i="58"/>
  <c r="X11" i="58"/>
  <c r="Y11" i="58"/>
  <c r="Z11" i="58"/>
  <c r="AA11" i="58"/>
  <c r="AB11" i="58"/>
  <c r="AC11" i="58"/>
  <c r="AD11" i="58"/>
  <c r="AE11" i="58"/>
  <c r="S12" i="58"/>
  <c r="T12" i="58"/>
  <c r="U12" i="58"/>
  <c r="V12" i="58"/>
  <c r="W12" i="58"/>
  <c r="X12" i="58"/>
  <c r="Y12" i="58"/>
  <c r="Z12" i="58"/>
  <c r="AA12" i="58"/>
  <c r="AB12" i="58"/>
  <c r="AC12" i="58"/>
  <c r="AD12" i="58"/>
  <c r="AE12" i="58"/>
  <c r="S13" i="58"/>
  <c r="T13" i="58"/>
  <c r="U13" i="58"/>
  <c r="V13" i="58"/>
  <c r="W13" i="58"/>
  <c r="X13" i="58"/>
  <c r="Y13" i="58"/>
  <c r="Z13" i="58"/>
  <c r="AA13" i="58"/>
  <c r="AB13" i="58"/>
  <c r="AC13" i="58"/>
  <c r="AD13" i="58"/>
  <c r="AE13" i="58"/>
  <c r="S14" i="58"/>
  <c r="T14" i="58"/>
  <c r="U14" i="58"/>
  <c r="V14" i="58"/>
  <c r="W14" i="58"/>
  <c r="X14" i="58"/>
  <c r="Y14" i="58"/>
  <c r="Z14" i="58"/>
  <c r="AA14" i="58"/>
  <c r="AB14" i="58"/>
  <c r="AC14" i="58"/>
  <c r="AD14" i="58"/>
  <c r="AE14" i="58"/>
  <c r="S15" i="58"/>
  <c r="T15" i="58"/>
  <c r="U15" i="58"/>
  <c r="V15" i="58"/>
  <c r="W15" i="58"/>
  <c r="X15" i="58"/>
  <c r="Y15" i="58"/>
  <c r="Z15" i="58"/>
  <c r="AA15" i="58"/>
  <c r="AB15" i="58"/>
  <c r="AC15" i="58"/>
  <c r="AD15" i="58"/>
  <c r="AE15" i="58"/>
  <c r="S16" i="58"/>
  <c r="T16" i="58"/>
  <c r="U16" i="58"/>
  <c r="V16" i="58"/>
  <c r="W16" i="58"/>
  <c r="X16" i="58"/>
  <c r="Y16" i="58"/>
  <c r="Z16" i="58"/>
  <c r="AA16" i="58"/>
  <c r="AB16" i="58"/>
  <c r="AC16" i="58"/>
  <c r="AD16" i="58"/>
  <c r="AE16" i="58"/>
  <c r="S17" i="58"/>
  <c r="T17" i="58"/>
  <c r="U17" i="58"/>
  <c r="V17" i="58"/>
  <c r="W17" i="58"/>
  <c r="X17" i="58"/>
  <c r="Y17" i="58"/>
  <c r="Z17" i="58"/>
  <c r="AA17" i="58"/>
  <c r="AB17" i="58"/>
  <c r="AC17" i="58"/>
  <c r="AD17" i="58"/>
  <c r="AE17" i="58"/>
  <c r="F18" i="58"/>
  <c r="D51" i="39"/>
  <c r="G18" i="58"/>
  <c r="E51" i="39"/>
  <c r="H18" i="58"/>
  <c r="F51" i="39"/>
  <c r="I18" i="58"/>
  <c r="G51" i="39"/>
  <c r="J18" i="58"/>
  <c r="H51" i="39"/>
  <c r="K18" i="58"/>
  <c r="I51" i="39"/>
  <c r="L18" i="58"/>
  <c r="J51" i="39"/>
  <c r="M18" i="58"/>
  <c r="K51" i="39"/>
  <c r="N18" i="58"/>
  <c r="L51" i="39"/>
  <c r="O18" i="58"/>
  <c r="M51" i="39"/>
  <c r="P18" i="58"/>
  <c r="N51" i="39"/>
  <c r="Q18" i="58"/>
  <c r="O51" i="39"/>
  <c r="R18" i="58"/>
  <c r="P51" i="39"/>
  <c r="F19" i="58"/>
  <c r="G19" i="58"/>
  <c r="H19" i="58"/>
  <c r="I19" i="58"/>
  <c r="J19" i="58"/>
  <c r="K19" i="58"/>
  <c r="L19" i="58"/>
  <c r="M19" i="58"/>
  <c r="N19" i="58"/>
  <c r="O19" i="58"/>
  <c r="P19" i="58"/>
  <c r="Q19" i="58"/>
  <c r="R19" i="58"/>
  <c r="F20" i="58"/>
  <c r="G20" i="58"/>
  <c r="H20" i="58"/>
  <c r="I20" i="58"/>
  <c r="J20" i="58"/>
  <c r="K20" i="58"/>
  <c r="L20" i="58"/>
  <c r="M20" i="58"/>
  <c r="N20" i="58"/>
  <c r="O20" i="58"/>
  <c r="P20" i="58"/>
  <c r="Q20" i="58"/>
  <c r="R20" i="58"/>
  <c r="F21" i="58"/>
  <c r="G21" i="58"/>
  <c r="H21" i="58"/>
  <c r="I21" i="58"/>
  <c r="J21" i="58"/>
  <c r="K21" i="58"/>
  <c r="L21" i="58"/>
  <c r="M21" i="58"/>
  <c r="N21" i="58"/>
  <c r="O21" i="58"/>
  <c r="P21" i="58"/>
  <c r="Q21" i="58"/>
  <c r="R21" i="58"/>
  <c r="CB2" i="59"/>
  <c r="CC2" i="59"/>
  <c r="CD2" i="59"/>
  <c r="CE2" i="59"/>
  <c r="CF2" i="59"/>
  <c r="CG2" i="59"/>
  <c r="CH2" i="59"/>
  <c r="CI2" i="59"/>
  <c r="CJ2" i="59"/>
  <c r="CK2" i="59"/>
  <c r="CL2" i="59"/>
  <c r="CM2" i="59"/>
  <c r="CN2" i="59"/>
  <c r="CB3" i="59"/>
  <c r="CC3" i="59"/>
  <c r="CD3" i="59"/>
  <c r="CE3" i="59"/>
  <c r="CF3" i="59"/>
  <c r="CG3" i="59"/>
  <c r="CH3" i="59"/>
  <c r="CI3" i="59"/>
  <c r="CJ3" i="59"/>
  <c r="CK3" i="59"/>
  <c r="CL3" i="59"/>
  <c r="CM3" i="59"/>
  <c r="CN3" i="59"/>
  <c r="CB4" i="59"/>
  <c r="CC4" i="59"/>
  <c r="CD4" i="59"/>
  <c r="CE4" i="59"/>
  <c r="CF4" i="59"/>
  <c r="CG4" i="59"/>
  <c r="CH4" i="59"/>
  <c r="CI4" i="59"/>
  <c r="CJ4" i="59"/>
  <c r="CK4" i="59"/>
  <c r="CL4" i="59"/>
  <c r="CM4" i="59"/>
  <c r="CN4" i="59"/>
  <c r="CB5" i="59"/>
  <c r="CC5" i="59"/>
  <c r="CD5" i="59"/>
  <c r="CE5" i="59"/>
  <c r="CF5" i="59"/>
  <c r="CG5" i="59"/>
  <c r="CH5" i="59"/>
  <c r="CI5" i="59"/>
  <c r="CJ5" i="59"/>
  <c r="CK5" i="59"/>
  <c r="CL5" i="59"/>
  <c r="CM5" i="59"/>
  <c r="CN5" i="59"/>
  <c r="CB6" i="59"/>
  <c r="CC6" i="59"/>
  <c r="CD6" i="59"/>
  <c r="CE6" i="59"/>
  <c r="CF6" i="59"/>
  <c r="CG6" i="59"/>
  <c r="CH6" i="59"/>
  <c r="CI6" i="59"/>
  <c r="CJ6" i="59"/>
  <c r="CK6" i="59"/>
  <c r="CL6" i="59"/>
  <c r="CM6" i="59"/>
  <c r="CN6" i="59"/>
  <c r="CB7" i="59"/>
  <c r="CC7" i="59"/>
  <c r="CD7" i="59"/>
  <c r="CE7" i="59"/>
  <c r="CF7" i="59"/>
  <c r="CG7" i="59"/>
  <c r="CH7" i="59"/>
  <c r="CI7" i="59"/>
  <c r="CJ7" i="59"/>
  <c r="CK7" i="59"/>
  <c r="CL7" i="59"/>
  <c r="CM7" i="59"/>
  <c r="CN7" i="59"/>
  <c r="S12" i="59"/>
  <c r="T12" i="59"/>
  <c r="U12" i="59"/>
  <c r="V12" i="59"/>
  <c r="W12" i="59"/>
  <c r="X12" i="59"/>
  <c r="Y12" i="59"/>
  <c r="Z12" i="59"/>
  <c r="AA12" i="59"/>
  <c r="AB12" i="59"/>
  <c r="AC12" i="59"/>
  <c r="AD12" i="59"/>
  <c r="AE12" i="59"/>
  <c r="S13" i="59"/>
  <c r="T13" i="59"/>
  <c r="U13" i="59"/>
  <c r="V13" i="59"/>
  <c r="W13" i="59"/>
  <c r="X13" i="59"/>
  <c r="Y13" i="59"/>
  <c r="Z13" i="59"/>
  <c r="AA13" i="59"/>
  <c r="AB13" i="59"/>
  <c r="AC13" i="59"/>
  <c r="AD13" i="59"/>
  <c r="AE13" i="59"/>
  <c r="S14" i="59"/>
  <c r="T14" i="59"/>
  <c r="U14" i="59"/>
  <c r="V14" i="59"/>
  <c r="W14" i="59"/>
  <c r="X14" i="59"/>
  <c r="Y14" i="59"/>
  <c r="Z14" i="59"/>
  <c r="AA14" i="59"/>
  <c r="AB14" i="59"/>
  <c r="AC14" i="59"/>
  <c r="AD14" i="59"/>
  <c r="AE14" i="59"/>
  <c r="S15" i="59"/>
  <c r="T15" i="59"/>
  <c r="U15" i="59"/>
  <c r="V15" i="59"/>
  <c r="W15" i="59"/>
  <c r="X15" i="59"/>
  <c r="Y15" i="59"/>
  <c r="Z15" i="59"/>
  <c r="AA15" i="59"/>
  <c r="AB15" i="59"/>
  <c r="AC15" i="59"/>
  <c r="AD15" i="59"/>
  <c r="AE15" i="59"/>
  <c r="S16" i="59"/>
  <c r="T16" i="59"/>
  <c r="U16" i="59"/>
  <c r="V16" i="59"/>
  <c r="W16" i="59"/>
  <c r="X16" i="59"/>
  <c r="Y16" i="59"/>
  <c r="Z16" i="59"/>
  <c r="AA16" i="59"/>
  <c r="AB16" i="59"/>
  <c r="AC16" i="59"/>
  <c r="AD16" i="59"/>
  <c r="AE16" i="59"/>
  <c r="S17" i="59"/>
  <c r="T17" i="59"/>
  <c r="U17" i="59"/>
  <c r="V17" i="59"/>
  <c r="W17" i="59"/>
  <c r="X17" i="59"/>
  <c r="Y17" i="59"/>
  <c r="Z17" i="59"/>
  <c r="AA17" i="59"/>
  <c r="AB17" i="59"/>
  <c r="AC17" i="59"/>
  <c r="AD17" i="59"/>
  <c r="AE17" i="59"/>
  <c r="S18" i="59"/>
  <c r="T18" i="59"/>
  <c r="U18" i="59"/>
  <c r="V18" i="59"/>
  <c r="W18" i="59"/>
  <c r="X18" i="59"/>
  <c r="Y18" i="59"/>
  <c r="Z18" i="59"/>
  <c r="AA18" i="59"/>
  <c r="AB18" i="59"/>
  <c r="AC18" i="59"/>
  <c r="AD18" i="59"/>
  <c r="AE18" i="59"/>
  <c r="S19" i="59"/>
  <c r="T19" i="59"/>
  <c r="U19" i="59"/>
  <c r="V19" i="59"/>
  <c r="W19" i="59"/>
  <c r="X19" i="59"/>
  <c r="Y19" i="59"/>
  <c r="Z19" i="59"/>
  <c r="AA19" i="59"/>
  <c r="AB19" i="59"/>
  <c r="AC19" i="59"/>
  <c r="AD19" i="59"/>
  <c r="AE19" i="59"/>
  <c r="S20" i="59"/>
  <c r="T20" i="59"/>
  <c r="U20" i="59"/>
  <c r="V20" i="59"/>
  <c r="W20" i="59"/>
  <c r="X20" i="59"/>
  <c r="Y20" i="59"/>
  <c r="Z20" i="59"/>
  <c r="AA20" i="59"/>
  <c r="AB20" i="59"/>
  <c r="AC20" i="59"/>
  <c r="AD20" i="59"/>
  <c r="AE20" i="59"/>
  <c r="S21" i="59"/>
  <c r="T21" i="59"/>
  <c r="U21" i="59"/>
  <c r="V21" i="59"/>
  <c r="W21" i="59"/>
  <c r="X21" i="59"/>
  <c r="Y21" i="59"/>
  <c r="Z21" i="59"/>
  <c r="AA21" i="59"/>
  <c r="AB21" i="59"/>
  <c r="AC21" i="59"/>
  <c r="AD21" i="59"/>
  <c r="AE21" i="59"/>
  <c r="S22" i="59"/>
  <c r="T22" i="59"/>
  <c r="U22" i="59"/>
  <c r="V22" i="59"/>
  <c r="W22" i="59"/>
  <c r="X22" i="59"/>
  <c r="Y22" i="59"/>
  <c r="Z22" i="59"/>
  <c r="AA22" i="59"/>
  <c r="AB22" i="59"/>
  <c r="AC22" i="59"/>
  <c r="AD22" i="59"/>
  <c r="AE22" i="59"/>
  <c r="S23" i="59"/>
  <c r="T23" i="59"/>
  <c r="U23" i="59"/>
  <c r="V23" i="59"/>
  <c r="W23" i="59"/>
  <c r="X23" i="59"/>
  <c r="Y23" i="59"/>
  <c r="Z23" i="59"/>
  <c r="AA23" i="59"/>
  <c r="AB23" i="59"/>
  <c r="AC23" i="59"/>
  <c r="AD23" i="59"/>
  <c r="AE23" i="59"/>
  <c r="S24" i="59"/>
  <c r="T24" i="59"/>
  <c r="U24" i="59"/>
  <c r="V24" i="59"/>
  <c r="W24" i="59"/>
  <c r="X24" i="59"/>
  <c r="Y24" i="59"/>
  <c r="Z24" i="59"/>
  <c r="AA24" i="59"/>
  <c r="AB24" i="59"/>
  <c r="AC24" i="59"/>
  <c r="AD24" i="59"/>
  <c r="AE24" i="59"/>
  <c r="S25" i="59"/>
  <c r="T25" i="59"/>
  <c r="U25" i="59"/>
  <c r="V25" i="59"/>
  <c r="W25" i="59"/>
  <c r="X25" i="59"/>
  <c r="Y25" i="59"/>
  <c r="Z25" i="59"/>
  <c r="AA25" i="59"/>
  <c r="AB25" i="59"/>
  <c r="AC25" i="59"/>
  <c r="AD25" i="59"/>
  <c r="AE25" i="59"/>
  <c r="S26" i="59"/>
  <c r="T26" i="59"/>
  <c r="U26" i="59"/>
  <c r="V26" i="59"/>
  <c r="W26" i="59"/>
  <c r="X26" i="59"/>
  <c r="Y26" i="59"/>
  <c r="Z26" i="59"/>
  <c r="AA26" i="59"/>
  <c r="AB26" i="59"/>
  <c r="AC26" i="59"/>
  <c r="AD26" i="59"/>
  <c r="AE26" i="59"/>
  <c r="S27" i="59"/>
  <c r="T27" i="59"/>
  <c r="U27" i="59"/>
  <c r="V27" i="59"/>
  <c r="W27" i="59"/>
  <c r="X27" i="59"/>
  <c r="Y27" i="59"/>
  <c r="Z27" i="59"/>
  <c r="AA27" i="59"/>
  <c r="AB27" i="59"/>
  <c r="AC27" i="59"/>
  <c r="AD27" i="59"/>
  <c r="AE27" i="59"/>
  <c r="S28" i="59"/>
  <c r="T28" i="59"/>
  <c r="U28" i="59"/>
  <c r="V28" i="59"/>
  <c r="W28" i="59"/>
  <c r="X28" i="59"/>
  <c r="Y28" i="59"/>
  <c r="Z28" i="59"/>
  <c r="AA28" i="59"/>
  <c r="AB28" i="59"/>
  <c r="AC28" i="59"/>
  <c r="AD28" i="59"/>
  <c r="AE28" i="59"/>
  <c r="S29" i="59"/>
  <c r="T29" i="59"/>
  <c r="U29" i="59"/>
  <c r="V29" i="59"/>
  <c r="W29" i="59"/>
  <c r="X29" i="59"/>
  <c r="Y29" i="59"/>
  <c r="Z29" i="59"/>
  <c r="AA29" i="59"/>
  <c r="AB29" i="59"/>
  <c r="AC29" i="59"/>
  <c r="AD29" i="59"/>
  <c r="AE29" i="59"/>
  <c r="S30" i="59"/>
  <c r="T30" i="59"/>
  <c r="U30" i="59"/>
  <c r="V30" i="59"/>
  <c r="W30" i="59"/>
  <c r="X30" i="59"/>
  <c r="Y30" i="59"/>
  <c r="Z30" i="59"/>
  <c r="AA30" i="59"/>
  <c r="AB30" i="59"/>
  <c r="AC30" i="59"/>
  <c r="AD30" i="59"/>
  <c r="AE30" i="59"/>
  <c r="S31" i="59"/>
  <c r="T31" i="59"/>
  <c r="U31" i="59"/>
  <c r="V31" i="59"/>
  <c r="W31" i="59"/>
  <c r="X31" i="59"/>
  <c r="Y31" i="59"/>
  <c r="Z31" i="59"/>
  <c r="AA31" i="59"/>
  <c r="AB31" i="59"/>
  <c r="AC31" i="59"/>
  <c r="AD31" i="59"/>
  <c r="AE31" i="59"/>
  <c r="S32" i="59"/>
  <c r="T32" i="59"/>
  <c r="U32" i="59"/>
  <c r="V32" i="59"/>
  <c r="W32" i="59"/>
  <c r="X32" i="59"/>
  <c r="Y32" i="59"/>
  <c r="Z32" i="59"/>
  <c r="AA32" i="59"/>
  <c r="AB32" i="59"/>
  <c r="AC32" i="59"/>
  <c r="AD32" i="59"/>
  <c r="AE32" i="59"/>
  <c r="S33" i="59"/>
  <c r="T33" i="59"/>
  <c r="U33" i="59"/>
  <c r="V33" i="59"/>
  <c r="W33" i="59"/>
  <c r="X33" i="59"/>
  <c r="Y33" i="59"/>
  <c r="Z33" i="59"/>
  <c r="AA33" i="59"/>
  <c r="AB33" i="59"/>
  <c r="AC33" i="59"/>
  <c r="AD33" i="59"/>
  <c r="AE33" i="59"/>
  <c r="S34" i="59"/>
  <c r="T34" i="59"/>
  <c r="U34" i="59"/>
  <c r="V34" i="59"/>
  <c r="W34" i="59"/>
  <c r="X34" i="59"/>
  <c r="Y34" i="59"/>
  <c r="Z34" i="59"/>
  <c r="AA34" i="59"/>
  <c r="AB34" i="59"/>
  <c r="AC34" i="59"/>
  <c r="AD34" i="59"/>
  <c r="AE34" i="59"/>
  <c r="S35" i="59"/>
  <c r="T35" i="59"/>
  <c r="U35" i="59"/>
  <c r="V35" i="59"/>
  <c r="W35" i="59"/>
  <c r="X35" i="59"/>
  <c r="Y35" i="59"/>
  <c r="Z35" i="59"/>
  <c r="AA35" i="59"/>
  <c r="AB35" i="59"/>
  <c r="AC35" i="59"/>
  <c r="AD35" i="59"/>
  <c r="AE35" i="59"/>
  <c r="S36" i="59"/>
  <c r="T36" i="59"/>
  <c r="U36" i="59"/>
  <c r="V36" i="59"/>
  <c r="W36" i="59"/>
  <c r="X36" i="59"/>
  <c r="Y36" i="59"/>
  <c r="Z36" i="59"/>
  <c r="AA36" i="59"/>
  <c r="AB36" i="59"/>
  <c r="AC36" i="59"/>
  <c r="AD36" i="59"/>
  <c r="AE36" i="59"/>
  <c r="F37" i="59"/>
  <c r="D50" i="39"/>
  <c r="G37" i="59"/>
  <c r="E50" i="39"/>
  <c r="H37" i="59"/>
  <c r="F50" i="39"/>
  <c r="I37" i="59"/>
  <c r="G50" i="39"/>
  <c r="J37" i="59"/>
  <c r="H50" i="39"/>
  <c r="K37" i="59"/>
  <c r="I50" i="39"/>
  <c r="L37" i="59"/>
  <c r="J50" i="39"/>
  <c r="M37" i="59"/>
  <c r="K50" i="39"/>
  <c r="N37" i="59"/>
  <c r="L50" i="39"/>
  <c r="O37" i="59"/>
  <c r="M50" i="39"/>
  <c r="P37" i="59"/>
  <c r="N50" i="39"/>
  <c r="Q37" i="59"/>
  <c r="O50" i="39"/>
  <c r="R37" i="59"/>
  <c r="P50" i="39"/>
  <c r="F38" i="59"/>
  <c r="G38" i="59"/>
  <c r="H38" i="59"/>
  <c r="I38" i="59"/>
  <c r="J38" i="59"/>
  <c r="K38" i="59"/>
  <c r="L38" i="59"/>
  <c r="M38" i="59"/>
  <c r="N38" i="59"/>
  <c r="O38" i="59"/>
  <c r="P38" i="59"/>
  <c r="Q38" i="59"/>
  <c r="R38" i="59"/>
  <c r="F39" i="59"/>
  <c r="G39" i="59"/>
  <c r="H39" i="59"/>
  <c r="I39" i="59"/>
  <c r="J39" i="59"/>
  <c r="K39" i="59"/>
  <c r="L39" i="59"/>
  <c r="M39" i="59"/>
  <c r="N39" i="59"/>
  <c r="O39" i="59"/>
  <c r="P39" i="59"/>
  <c r="Q39" i="59"/>
  <c r="R39" i="59"/>
  <c r="F40" i="59"/>
  <c r="G40" i="59"/>
  <c r="H40" i="59"/>
  <c r="I40" i="59"/>
  <c r="J40" i="59"/>
  <c r="K40" i="59"/>
  <c r="L40" i="59"/>
  <c r="M40" i="59"/>
  <c r="N40" i="59"/>
  <c r="O40" i="59"/>
  <c r="P40" i="59"/>
  <c r="Q40" i="59"/>
  <c r="R40" i="59"/>
  <c r="CB2" i="32"/>
  <c r="CC2" i="32"/>
  <c r="CD2" i="32"/>
  <c r="CE2" i="32"/>
  <c r="CF2" i="32"/>
  <c r="CG2" i="32"/>
  <c r="CH2" i="32"/>
  <c r="CI2" i="32"/>
  <c r="CJ2" i="32"/>
  <c r="CK2" i="32"/>
  <c r="CL2" i="32"/>
  <c r="CM2" i="32"/>
  <c r="CN2" i="32"/>
  <c r="CB3" i="32"/>
  <c r="CC3" i="32"/>
  <c r="CD3" i="32"/>
  <c r="CE3" i="32"/>
  <c r="CF3" i="32"/>
  <c r="CG3" i="32"/>
  <c r="CH3" i="32"/>
  <c r="CI3" i="32"/>
  <c r="CJ3" i="32"/>
  <c r="CK3" i="32"/>
  <c r="CL3" i="32"/>
  <c r="CM3" i="32"/>
  <c r="CN3" i="32"/>
  <c r="CB4" i="32"/>
  <c r="CC4" i="32"/>
  <c r="CD4" i="32"/>
  <c r="CE4" i="32"/>
  <c r="CF4" i="32"/>
  <c r="CG4" i="32"/>
  <c r="CH4" i="32"/>
  <c r="CI4" i="32"/>
  <c r="CJ4" i="32"/>
  <c r="CK4" i="32"/>
  <c r="CL4" i="32"/>
  <c r="CM4" i="32"/>
  <c r="CN4" i="32"/>
  <c r="CB5" i="32"/>
  <c r="CC5" i="32"/>
  <c r="CD5" i="32"/>
  <c r="CE5" i="32"/>
  <c r="CF5" i="32"/>
  <c r="CG5" i="32"/>
  <c r="CH5" i="32"/>
  <c r="CI5" i="32"/>
  <c r="CJ5" i="32"/>
  <c r="CK5" i="32"/>
  <c r="CL5" i="32"/>
  <c r="CM5" i="32"/>
  <c r="CN5" i="32"/>
  <c r="CB6" i="32"/>
  <c r="CC6" i="32"/>
  <c r="CD6" i="32"/>
  <c r="CE6" i="32"/>
  <c r="CF6" i="32"/>
  <c r="CG6" i="32"/>
  <c r="CH6" i="32"/>
  <c r="CI6" i="32"/>
  <c r="CJ6" i="32"/>
  <c r="CK6" i="32"/>
  <c r="CL6" i="32"/>
  <c r="CM6" i="32"/>
  <c r="CN6" i="32"/>
  <c r="CB7" i="32"/>
  <c r="CC7" i="32"/>
  <c r="CD7" i="32"/>
  <c r="CE7" i="32"/>
  <c r="CF7" i="32"/>
  <c r="CG7" i="32"/>
  <c r="CH7" i="32"/>
  <c r="CI7" i="32"/>
  <c r="CJ7" i="32"/>
  <c r="CK7" i="32"/>
  <c r="CL7" i="32"/>
  <c r="CM7" i="32"/>
  <c r="CN7" i="32"/>
  <c r="S12" i="32"/>
  <c r="T12" i="32"/>
  <c r="U12" i="32"/>
  <c r="V12" i="32"/>
  <c r="W12" i="32"/>
  <c r="X12" i="32"/>
  <c r="Y12" i="32"/>
  <c r="Z12" i="32"/>
  <c r="AA12" i="32"/>
  <c r="AB12" i="32"/>
  <c r="AC12" i="32"/>
  <c r="AD12" i="32"/>
  <c r="AE12" i="32"/>
  <c r="S13" i="32"/>
  <c r="T13" i="32"/>
  <c r="U13" i="32"/>
  <c r="V13" i="32"/>
  <c r="W13" i="32"/>
  <c r="X13" i="32"/>
  <c r="Y13" i="32"/>
  <c r="Z13" i="32"/>
  <c r="AA13" i="32"/>
  <c r="AB13" i="32"/>
  <c r="AC13" i="32"/>
  <c r="AD13" i="32"/>
  <c r="AE13" i="32"/>
  <c r="S14" i="32"/>
  <c r="T14" i="32"/>
  <c r="U14" i="32"/>
  <c r="V14" i="32"/>
  <c r="W14" i="32"/>
  <c r="X14" i="32"/>
  <c r="Y14" i="32"/>
  <c r="Z14" i="32"/>
  <c r="AA14" i="32"/>
  <c r="AB14" i="32"/>
  <c r="AC14" i="32"/>
  <c r="AD14" i="32"/>
  <c r="AE14" i="32"/>
  <c r="S15" i="32"/>
  <c r="T15" i="32"/>
  <c r="U15" i="32"/>
  <c r="V15" i="32"/>
  <c r="W15" i="32"/>
  <c r="X15" i="32"/>
  <c r="Y15" i="32"/>
  <c r="Z15" i="32"/>
  <c r="AA15" i="32"/>
  <c r="AB15" i="32"/>
  <c r="AC15" i="32"/>
  <c r="AD15" i="32"/>
  <c r="AE15" i="32"/>
  <c r="S16" i="32"/>
  <c r="T16" i="32"/>
  <c r="U16" i="32"/>
  <c r="V16" i="32"/>
  <c r="W16" i="32"/>
  <c r="X16" i="32"/>
  <c r="Y16" i="32"/>
  <c r="Z16" i="32"/>
  <c r="AA16" i="32"/>
  <c r="AB16" i="32"/>
  <c r="AC16" i="32"/>
  <c r="AD16" i="32"/>
  <c r="AE16" i="32"/>
  <c r="S18" i="32"/>
  <c r="T18" i="32"/>
  <c r="U18" i="32"/>
  <c r="V18" i="32"/>
  <c r="W18" i="32"/>
  <c r="X18" i="32"/>
  <c r="Y18" i="32"/>
  <c r="Z18" i="32"/>
  <c r="AA18" i="32"/>
  <c r="AB18" i="32"/>
  <c r="AC18" i="32"/>
  <c r="AD18" i="32"/>
  <c r="AE18" i="32"/>
  <c r="S20" i="32"/>
  <c r="T20" i="32"/>
  <c r="U20" i="32"/>
  <c r="V20" i="32"/>
  <c r="W20" i="32"/>
  <c r="X20" i="32"/>
  <c r="Y20" i="32"/>
  <c r="Z20" i="32"/>
  <c r="AA20" i="32"/>
  <c r="AB20" i="32"/>
  <c r="AC20" i="32"/>
  <c r="AD20" i="32"/>
  <c r="AE20" i="32"/>
  <c r="S21" i="32"/>
  <c r="T21" i="32"/>
  <c r="U21" i="32"/>
  <c r="V21" i="32"/>
  <c r="W21" i="32"/>
  <c r="X21" i="32"/>
  <c r="Y21" i="32"/>
  <c r="Z21" i="32"/>
  <c r="AA21" i="32"/>
  <c r="AB21" i="32"/>
  <c r="AC21" i="32"/>
  <c r="AD21" i="32"/>
  <c r="AE21" i="32"/>
  <c r="S22" i="32"/>
  <c r="T22" i="32"/>
  <c r="U22" i="32"/>
  <c r="V22" i="32"/>
  <c r="W22" i="32"/>
  <c r="X22" i="32"/>
  <c r="Y22" i="32"/>
  <c r="Z22" i="32"/>
  <c r="AA22" i="32"/>
  <c r="AB22" i="32"/>
  <c r="AC22" i="32"/>
  <c r="AD22" i="32"/>
  <c r="AE22" i="32"/>
  <c r="S23" i="32"/>
  <c r="T23" i="32"/>
  <c r="U23" i="32"/>
  <c r="V23" i="32"/>
  <c r="W23" i="32"/>
  <c r="X23" i="32"/>
  <c r="Y23" i="32"/>
  <c r="Z23" i="32"/>
  <c r="AA23" i="32"/>
  <c r="AB23" i="32"/>
  <c r="AC23" i="32"/>
  <c r="AD23" i="32"/>
  <c r="AE23" i="32"/>
  <c r="S24" i="32"/>
  <c r="T24" i="32"/>
  <c r="U24" i="32"/>
  <c r="V24" i="32"/>
  <c r="W24" i="32"/>
  <c r="X24" i="32"/>
  <c r="Y24" i="32"/>
  <c r="Z24" i="32"/>
  <c r="AA24" i="32"/>
  <c r="AB24" i="32"/>
  <c r="AC24" i="32"/>
  <c r="AD24" i="32"/>
  <c r="AE24" i="32"/>
  <c r="S25" i="32"/>
  <c r="T25" i="32"/>
  <c r="U25" i="32"/>
  <c r="V25" i="32"/>
  <c r="W25" i="32"/>
  <c r="X25" i="32"/>
  <c r="Y25" i="32"/>
  <c r="Z25" i="32"/>
  <c r="AA25" i="32"/>
  <c r="AB25" i="32"/>
  <c r="AC25" i="32"/>
  <c r="AD25" i="32"/>
  <c r="AE25" i="32"/>
  <c r="S26" i="32"/>
  <c r="T26" i="32"/>
  <c r="U26" i="32"/>
  <c r="V26" i="32"/>
  <c r="W26" i="32"/>
  <c r="X26" i="32"/>
  <c r="Y26" i="32"/>
  <c r="Z26" i="32"/>
  <c r="AA26" i="32"/>
  <c r="AB26" i="32"/>
  <c r="AC26" i="32"/>
  <c r="AD26" i="32"/>
  <c r="AE26" i="32"/>
  <c r="S27" i="32"/>
  <c r="T27" i="32"/>
  <c r="U27" i="32"/>
  <c r="V27" i="32"/>
  <c r="W27" i="32"/>
  <c r="X27" i="32"/>
  <c r="Y27" i="32"/>
  <c r="Z27" i="32"/>
  <c r="AA27" i="32"/>
  <c r="AB27" i="32"/>
  <c r="AC27" i="32"/>
  <c r="AD27" i="32"/>
  <c r="AE27" i="32"/>
  <c r="S28" i="32"/>
  <c r="T28" i="32"/>
  <c r="U28" i="32"/>
  <c r="V28" i="32"/>
  <c r="W28" i="32"/>
  <c r="X28" i="32"/>
  <c r="Y28" i="32"/>
  <c r="Z28" i="32"/>
  <c r="AA28" i="32"/>
  <c r="AB28" i="32"/>
  <c r="AC28" i="32"/>
  <c r="AD28" i="32"/>
  <c r="AE28" i="32"/>
  <c r="S29" i="32"/>
  <c r="T29" i="32"/>
  <c r="U29" i="32"/>
  <c r="V29" i="32"/>
  <c r="W29" i="32"/>
  <c r="X29" i="32"/>
  <c r="Y29" i="32"/>
  <c r="Z29" i="32"/>
  <c r="AA29" i="32"/>
  <c r="AB29" i="32"/>
  <c r="AC29" i="32"/>
  <c r="AD29" i="32"/>
  <c r="AE29" i="32"/>
  <c r="S30" i="32"/>
  <c r="T30" i="32"/>
  <c r="U30" i="32"/>
  <c r="V30" i="32"/>
  <c r="W30" i="32"/>
  <c r="X30" i="32"/>
  <c r="Y30" i="32"/>
  <c r="Z30" i="32"/>
  <c r="AA30" i="32"/>
  <c r="AB30" i="32"/>
  <c r="AC30" i="32"/>
  <c r="AD30" i="32"/>
  <c r="AE30" i="32"/>
  <c r="S32" i="32"/>
  <c r="T32" i="32"/>
  <c r="U32" i="32"/>
  <c r="V32" i="32"/>
  <c r="W32" i="32"/>
  <c r="X32" i="32"/>
  <c r="Y32" i="32"/>
  <c r="Z32" i="32"/>
  <c r="AA32" i="32"/>
  <c r="AB32" i="32"/>
  <c r="AC32" i="32"/>
  <c r="AD32" i="32"/>
  <c r="AE32" i="32"/>
  <c r="S33" i="32"/>
  <c r="T33" i="32"/>
  <c r="U33" i="32"/>
  <c r="V33" i="32"/>
  <c r="W33" i="32"/>
  <c r="X33" i="32"/>
  <c r="Y33" i="32"/>
  <c r="Z33" i="32"/>
  <c r="AA33" i="32"/>
  <c r="AB33" i="32"/>
  <c r="AC33" i="32"/>
  <c r="AD33" i="32"/>
  <c r="AE33" i="32"/>
  <c r="S34" i="32"/>
  <c r="T34" i="32"/>
  <c r="U34" i="32"/>
  <c r="V34" i="32"/>
  <c r="W34" i="32"/>
  <c r="X34" i="32"/>
  <c r="Y34" i="32"/>
  <c r="Z34" i="32"/>
  <c r="AA34" i="32"/>
  <c r="AB34" i="32"/>
  <c r="AC34" i="32"/>
  <c r="AD34" i="32"/>
  <c r="AE34" i="32"/>
  <c r="S35" i="32"/>
  <c r="T35" i="32"/>
  <c r="U35" i="32"/>
  <c r="V35" i="32"/>
  <c r="W35" i="32"/>
  <c r="X35" i="32"/>
  <c r="Y35" i="32"/>
  <c r="Z35" i="32"/>
  <c r="AA35" i="32"/>
  <c r="AB35" i="32"/>
  <c r="AC35" i="32"/>
  <c r="AD35" i="32"/>
  <c r="AE35" i="32"/>
  <c r="S36" i="32"/>
  <c r="T36" i="32"/>
  <c r="U36" i="32"/>
  <c r="V36" i="32"/>
  <c r="W36" i="32"/>
  <c r="X36" i="32"/>
  <c r="Y36" i="32"/>
  <c r="Z36" i="32"/>
  <c r="AA36" i="32"/>
  <c r="AB36" i="32"/>
  <c r="AC36" i="32"/>
  <c r="AD36" i="32"/>
  <c r="AE36" i="32"/>
  <c r="S37" i="32"/>
  <c r="T37" i="32"/>
  <c r="U37" i="32"/>
  <c r="V37" i="32"/>
  <c r="W37" i="32"/>
  <c r="X37" i="32"/>
  <c r="Y37" i="32"/>
  <c r="Z37" i="32"/>
  <c r="AA37" i="32"/>
  <c r="AB37" i="32"/>
  <c r="AC37" i="32"/>
  <c r="AD37" i="32"/>
  <c r="AE37" i="32"/>
  <c r="S38" i="32"/>
  <c r="T38" i="32"/>
  <c r="U38" i="32"/>
  <c r="V38" i="32"/>
  <c r="W38" i="32"/>
  <c r="X38" i="32"/>
  <c r="Y38" i="32"/>
  <c r="Z38" i="32"/>
  <c r="AA38" i="32"/>
  <c r="AB38" i="32"/>
  <c r="AC38" i="32"/>
  <c r="AD38" i="32"/>
  <c r="AE38" i="32"/>
  <c r="S39" i="32"/>
  <c r="T39" i="32"/>
  <c r="U39" i="32"/>
  <c r="V39" i="32"/>
  <c r="W39" i="32"/>
  <c r="X39" i="32"/>
  <c r="Y39" i="32"/>
  <c r="Z39" i="32"/>
  <c r="AA39" i="32"/>
  <c r="AB39" i="32"/>
  <c r="AC39" i="32"/>
  <c r="AD39" i="32"/>
  <c r="AE39" i="32"/>
  <c r="F40" i="32"/>
  <c r="D49" i="39"/>
  <c r="G40" i="32"/>
  <c r="E49" i="39"/>
  <c r="H40" i="32"/>
  <c r="F49" i="39"/>
  <c r="I40" i="32"/>
  <c r="G49" i="39"/>
  <c r="J40" i="32"/>
  <c r="H49" i="39"/>
  <c r="K40" i="32"/>
  <c r="I49" i="39"/>
  <c r="L40" i="32"/>
  <c r="J49" i="39"/>
  <c r="M40" i="32"/>
  <c r="K49" i="39"/>
  <c r="N40" i="32"/>
  <c r="L49" i="39"/>
  <c r="O40" i="32"/>
  <c r="M49" i="39"/>
  <c r="P40" i="32"/>
  <c r="N49" i="39"/>
  <c r="Q40" i="32"/>
  <c r="O49" i="39"/>
  <c r="R40" i="32"/>
  <c r="P49" i="39"/>
  <c r="F41" i="32"/>
  <c r="G41" i="32"/>
  <c r="H41" i="32"/>
  <c r="I41" i="32"/>
  <c r="J41" i="32"/>
  <c r="K41" i="32"/>
  <c r="L41" i="32"/>
  <c r="M41" i="32"/>
  <c r="N41" i="32"/>
  <c r="O41" i="32"/>
  <c r="P41" i="32"/>
  <c r="Q41" i="32"/>
  <c r="R41" i="32"/>
  <c r="F42" i="32"/>
  <c r="G42" i="32"/>
  <c r="H42" i="32"/>
  <c r="I42" i="32"/>
  <c r="J42" i="32"/>
  <c r="K42" i="32"/>
  <c r="L42" i="32"/>
  <c r="M42" i="32"/>
  <c r="N42" i="32"/>
  <c r="O42" i="32"/>
  <c r="P42" i="32"/>
  <c r="Q42" i="32"/>
  <c r="R42" i="32"/>
  <c r="F43" i="32"/>
  <c r="G43" i="32"/>
  <c r="H43" i="32"/>
  <c r="I43" i="32"/>
  <c r="J43" i="32"/>
  <c r="K43" i="32"/>
  <c r="L43" i="32"/>
  <c r="M43" i="32"/>
  <c r="N43" i="32"/>
  <c r="O43" i="32"/>
  <c r="P43" i="32"/>
  <c r="Q43" i="32"/>
  <c r="R43" i="32"/>
  <c r="CB2" i="31"/>
  <c r="CC2" i="31"/>
  <c r="CD2" i="31"/>
  <c r="CE2" i="31"/>
  <c r="CF2" i="31"/>
  <c r="CG2" i="31"/>
  <c r="CH2" i="31"/>
  <c r="CI2" i="31"/>
  <c r="CJ2" i="31"/>
  <c r="CK2" i="31"/>
  <c r="CL2" i="31"/>
  <c r="CM2" i="31"/>
  <c r="CN2" i="31"/>
  <c r="CB3" i="31"/>
  <c r="CC3" i="31"/>
  <c r="CD3" i="31"/>
  <c r="CE3" i="31"/>
  <c r="CF3" i="31"/>
  <c r="CG3" i="31"/>
  <c r="CH3" i="31"/>
  <c r="CI3" i="31"/>
  <c r="CJ3" i="31"/>
  <c r="CK3" i="31"/>
  <c r="CL3" i="31"/>
  <c r="CM3" i="31"/>
  <c r="CN3" i="31"/>
  <c r="CB4" i="31"/>
  <c r="CC4" i="31"/>
  <c r="CD4" i="31"/>
  <c r="CE4" i="31"/>
  <c r="CF4" i="31"/>
  <c r="CG4" i="31"/>
  <c r="CH4" i="31"/>
  <c r="CI4" i="31"/>
  <c r="CJ4" i="31"/>
  <c r="CK4" i="31"/>
  <c r="CL4" i="31"/>
  <c r="CM4" i="31"/>
  <c r="CN4" i="31"/>
  <c r="CB5" i="31"/>
  <c r="CC5" i="31"/>
  <c r="CD5" i="31"/>
  <c r="CE5" i="31"/>
  <c r="CF5" i="31"/>
  <c r="CG5" i="31"/>
  <c r="CH5" i="31"/>
  <c r="CI5" i="31"/>
  <c r="CJ5" i="31"/>
  <c r="CK5" i="31"/>
  <c r="CL5" i="31"/>
  <c r="CM5" i="31"/>
  <c r="CN5" i="31"/>
  <c r="CB6" i="31"/>
  <c r="CC6" i="31"/>
  <c r="CD6" i="31"/>
  <c r="CE6" i="31"/>
  <c r="CF6" i="31"/>
  <c r="CG6" i="31"/>
  <c r="CH6" i="31"/>
  <c r="CI6" i="31"/>
  <c r="CJ6" i="31"/>
  <c r="CK6" i="31"/>
  <c r="CL6" i="31"/>
  <c r="CM6" i="31"/>
  <c r="CN6" i="31"/>
  <c r="CB7" i="31"/>
  <c r="CC7" i="31"/>
  <c r="CD7" i="31"/>
  <c r="CE7" i="31"/>
  <c r="CF7" i="31"/>
  <c r="CG7" i="31"/>
  <c r="CH7" i="31"/>
  <c r="CI7" i="31"/>
  <c r="CJ7" i="31"/>
  <c r="CK7" i="31"/>
  <c r="CL7" i="31"/>
  <c r="CM7" i="31"/>
  <c r="CN7" i="31"/>
  <c r="S12" i="31"/>
  <c r="T12" i="31"/>
  <c r="U12" i="31"/>
  <c r="V12" i="31"/>
  <c r="W12" i="31"/>
  <c r="X12" i="31"/>
  <c r="Y12" i="31"/>
  <c r="Z12" i="31"/>
  <c r="AA12" i="31"/>
  <c r="AB12" i="31"/>
  <c r="AC12" i="31"/>
  <c r="AD12" i="31"/>
  <c r="AE12" i="31"/>
  <c r="S13" i="31"/>
  <c r="T13" i="31"/>
  <c r="U13" i="31"/>
  <c r="V13" i="31"/>
  <c r="W13" i="31"/>
  <c r="X13" i="31"/>
  <c r="Y13" i="31"/>
  <c r="Z13" i="31"/>
  <c r="AA13" i="31"/>
  <c r="AB13" i="31"/>
  <c r="AC13" i="31"/>
  <c r="AD13" i="31"/>
  <c r="AE13" i="31"/>
  <c r="S14" i="31"/>
  <c r="T14" i="31"/>
  <c r="U14" i="31"/>
  <c r="V14" i="31"/>
  <c r="W14" i="31"/>
  <c r="X14" i="31"/>
  <c r="Y14" i="31"/>
  <c r="Z14" i="31"/>
  <c r="AA14" i="31"/>
  <c r="AB14" i="31"/>
  <c r="AC14" i="31"/>
  <c r="AD14" i="31"/>
  <c r="AE14" i="31"/>
  <c r="S15" i="31"/>
  <c r="T15" i="31"/>
  <c r="U15" i="31"/>
  <c r="V15" i="31"/>
  <c r="W15" i="31"/>
  <c r="X15" i="31"/>
  <c r="Y15" i="31"/>
  <c r="Z15" i="31"/>
  <c r="AA15" i="31"/>
  <c r="AB15" i="31"/>
  <c r="AC15" i="31"/>
  <c r="AD15" i="31"/>
  <c r="AE15" i="31"/>
  <c r="S16" i="31"/>
  <c r="T16" i="31"/>
  <c r="U16" i="31"/>
  <c r="V16" i="31"/>
  <c r="W16" i="31"/>
  <c r="X16" i="31"/>
  <c r="Y16" i="31"/>
  <c r="Z16" i="31"/>
  <c r="AA16" i="31"/>
  <c r="AB16" i="31"/>
  <c r="AC16" i="31"/>
  <c r="AD16" i="31"/>
  <c r="AE16" i="31"/>
  <c r="S17" i="31"/>
  <c r="T17" i="31"/>
  <c r="U17" i="31"/>
  <c r="V17" i="31"/>
  <c r="W17" i="31"/>
  <c r="X17" i="31"/>
  <c r="Y17" i="31"/>
  <c r="Z17" i="31"/>
  <c r="AA17" i="31"/>
  <c r="AB17" i="31"/>
  <c r="AC17" i="31"/>
  <c r="AD17" i="31"/>
  <c r="AE17" i="31"/>
  <c r="S18" i="31"/>
  <c r="T18" i="31"/>
  <c r="U18" i="31"/>
  <c r="V18" i="31"/>
  <c r="W18" i="31"/>
  <c r="X18" i="31"/>
  <c r="Y18" i="31"/>
  <c r="Z18" i="31"/>
  <c r="AA18" i="31"/>
  <c r="AB18" i="31"/>
  <c r="AC18" i="31"/>
  <c r="AD18" i="31"/>
  <c r="AE18" i="31"/>
  <c r="S19" i="31"/>
  <c r="T19" i="31"/>
  <c r="U19" i="31"/>
  <c r="V19" i="31"/>
  <c r="W19" i="31"/>
  <c r="X19" i="31"/>
  <c r="Y19" i="31"/>
  <c r="Z19" i="31"/>
  <c r="AA19" i="31"/>
  <c r="AB19" i="31"/>
  <c r="AC19" i="31"/>
  <c r="AD19" i="31"/>
  <c r="AE19" i="31"/>
  <c r="S20" i="31"/>
  <c r="T20" i="31"/>
  <c r="U20" i="31"/>
  <c r="V20" i="31"/>
  <c r="W20" i="31"/>
  <c r="X20" i="31"/>
  <c r="Y20" i="31"/>
  <c r="Z20" i="31"/>
  <c r="AA20" i="31"/>
  <c r="AB20" i="31"/>
  <c r="AC20" i="31"/>
  <c r="AD20" i="31"/>
  <c r="AE20" i="31"/>
  <c r="S21" i="31"/>
  <c r="T21" i="31"/>
  <c r="U21" i="31"/>
  <c r="V21" i="31"/>
  <c r="W21" i="31"/>
  <c r="X21" i="31"/>
  <c r="Y21" i="31"/>
  <c r="Z21" i="31"/>
  <c r="AA21" i="31"/>
  <c r="AB21" i="31"/>
  <c r="AC21" i="31"/>
  <c r="AD21" i="31"/>
  <c r="AE21" i="31"/>
  <c r="S22" i="31"/>
  <c r="T22" i="31"/>
  <c r="U22" i="31"/>
  <c r="V22" i="31"/>
  <c r="W22" i="31"/>
  <c r="X22" i="31"/>
  <c r="Y22" i="31"/>
  <c r="Z22" i="31"/>
  <c r="AA22" i="31"/>
  <c r="AB22" i="31"/>
  <c r="AC22" i="31"/>
  <c r="AD22" i="31"/>
  <c r="AE22" i="31"/>
  <c r="S23" i="31"/>
  <c r="T23" i="31"/>
  <c r="U23" i="31"/>
  <c r="V23" i="31"/>
  <c r="W23" i="31"/>
  <c r="X23" i="31"/>
  <c r="Y23" i="31"/>
  <c r="Z23" i="31"/>
  <c r="AA23" i="31"/>
  <c r="AB23" i="31"/>
  <c r="AC23" i="31"/>
  <c r="AD23" i="31"/>
  <c r="AE23" i="31"/>
  <c r="S24" i="31"/>
  <c r="T24" i="31"/>
  <c r="U24" i="31"/>
  <c r="V24" i="31"/>
  <c r="W24" i="31"/>
  <c r="X24" i="31"/>
  <c r="Y24" i="31"/>
  <c r="Z24" i="31"/>
  <c r="AA24" i="31"/>
  <c r="AB24" i="31"/>
  <c r="AC24" i="31"/>
  <c r="AD24" i="31"/>
  <c r="AE24" i="31"/>
  <c r="S25" i="31"/>
  <c r="T25" i="31"/>
  <c r="U25" i="31"/>
  <c r="V25" i="31"/>
  <c r="W25" i="31"/>
  <c r="X25" i="31"/>
  <c r="Y25" i="31"/>
  <c r="Z25" i="31"/>
  <c r="AA25" i="31"/>
  <c r="AB25" i="31"/>
  <c r="AC25" i="31"/>
  <c r="AD25" i="31"/>
  <c r="AE25" i="31"/>
  <c r="S26" i="31"/>
  <c r="T26" i="31"/>
  <c r="U26" i="31"/>
  <c r="V26" i="31"/>
  <c r="W26" i="31"/>
  <c r="X26" i="31"/>
  <c r="Y26" i="31"/>
  <c r="Z26" i="31"/>
  <c r="AA26" i="31"/>
  <c r="AB26" i="31"/>
  <c r="AC26" i="31"/>
  <c r="AD26" i="31"/>
  <c r="AE26" i="31"/>
  <c r="S27" i="31"/>
  <c r="T27" i="31"/>
  <c r="U27" i="31"/>
  <c r="V27" i="31"/>
  <c r="W27" i="31"/>
  <c r="X27" i="31"/>
  <c r="Y27" i="31"/>
  <c r="Z27" i="31"/>
  <c r="AA27" i="31"/>
  <c r="AB27" i="31"/>
  <c r="AC27" i="31"/>
  <c r="AD27" i="31"/>
  <c r="AE27" i="31"/>
  <c r="S28" i="31"/>
  <c r="T28" i="31"/>
  <c r="U28" i="31"/>
  <c r="V28" i="31"/>
  <c r="W28" i="31"/>
  <c r="X28" i="31"/>
  <c r="Y28" i="31"/>
  <c r="Z28" i="31"/>
  <c r="AA28" i="31"/>
  <c r="AB28" i="31"/>
  <c r="AC28" i="31"/>
  <c r="AD28" i="31"/>
  <c r="AE28" i="31"/>
  <c r="S29" i="31"/>
  <c r="T29" i="31"/>
  <c r="U29" i="31"/>
  <c r="V29" i="31"/>
  <c r="W29" i="31"/>
  <c r="X29" i="31"/>
  <c r="Y29" i="31"/>
  <c r="Z29" i="31"/>
  <c r="AA29" i="31"/>
  <c r="AB29" i="31"/>
  <c r="AC29" i="31"/>
  <c r="AD29" i="31"/>
  <c r="AE29" i="31"/>
  <c r="S30" i="31"/>
  <c r="T30" i="31"/>
  <c r="U30" i="31"/>
  <c r="V30" i="31"/>
  <c r="W30" i="31"/>
  <c r="X30" i="31"/>
  <c r="Y30" i="31"/>
  <c r="Z30" i="31"/>
  <c r="AA30" i="31"/>
  <c r="AB30" i="31"/>
  <c r="AC30" i="31"/>
  <c r="AD30" i="31"/>
  <c r="AE30" i="31"/>
  <c r="S31" i="31"/>
  <c r="T31" i="31"/>
  <c r="U31" i="31"/>
  <c r="V31" i="31"/>
  <c r="W31" i="31"/>
  <c r="X31" i="31"/>
  <c r="Y31" i="31"/>
  <c r="Z31" i="31"/>
  <c r="AA31" i="31"/>
  <c r="AB31" i="31"/>
  <c r="AC31" i="31"/>
  <c r="AD31" i="31"/>
  <c r="AE31" i="31"/>
  <c r="S32" i="31"/>
  <c r="T32" i="31"/>
  <c r="U32" i="31"/>
  <c r="V32" i="31"/>
  <c r="W32" i="31"/>
  <c r="X32" i="31"/>
  <c r="Y32" i="31"/>
  <c r="Z32" i="31"/>
  <c r="AA32" i="31"/>
  <c r="AB32" i="31"/>
  <c r="AC32" i="31"/>
  <c r="AD32" i="31"/>
  <c r="AE32" i="31"/>
  <c r="S33" i="31"/>
  <c r="T33" i="31"/>
  <c r="U33" i="31"/>
  <c r="V33" i="31"/>
  <c r="W33" i="31"/>
  <c r="X33" i="31"/>
  <c r="Y33" i="31"/>
  <c r="Z33" i="31"/>
  <c r="AA33" i="31"/>
  <c r="AB33" i="31"/>
  <c r="AC33" i="31"/>
  <c r="AD33" i="31"/>
  <c r="AE33" i="31"/>
  <c r="S34" i="31"/>
  <c r="T34" i="31"/>
  <c r="U34" i="31"/>
  <c r="V34" i="31"/>
  <c r="W34" i="31"/>
  <c r="X34" i="31"/>
  <c r="Y34" i="31"/>
  <c r="Z34" i="31"/>
  <c r="AA34" i="31"/>
  <c r="AB34" i="31"/>
  <c r="AC34" i="31"/>
  <c r="AD34" i="31"/>
  <c r="AE34" i="31"/>
  <c r="S35" i="31"/>
  <c r="T35" i="31"/>
  <c r="U35" i="31"/>
  <c r="V35" i="31"/>
  <c r="W35" i="31"/>
  <c r="X35" i="31"/>
  <c r="Y35" i="31"/>
  <c r="Z35" i="31"/>
  <c r="AA35" i="31"/>
  <c r="AB35" i="31"/>
  <c r="AC35" i="31"/>
  <c r="AD35" i="31"/>
  <c r="AE35" i="31"/>
  <c r="S36" i="31"/>
  <c r="T36" i="31"/>
  <c r="U36" i="31"/>
  <c r="V36" i="31"/>
  <c r="W36" i="31"/>
  <c r="X36" i="31"/>
  <c r="Y36" i="31"/>
  <c r="Z36" i="31"/>
  <c r="AA36" i="31"/>
  <c r="AB36" i="31"/>
  <c r="AC36" i="31"/>
  <c r="AD36" i="31"/>
  <c r="AE36" i="31"/>
  <c r="S37" i="31"/>
  <c r="T37" i="31"/>
  <c r="U37" i="31"/>
  <c r="V37" i="31"/>
  <c r="W37" i="31"/>
  <c r="X37" i="31"/>
  <c r="Y37" i="31"/>
  <c r="Z37" i="31"/>
  <c r="AA37" i="31"/>
  <c r="AB37" i="31"/>
  <c r="AC37" i="31"/>
  <c r="AD37" i="31"/>
  <c r="AE37" i="31"/>
  <c r="S38" i="31"/>
  <c r="T38" i="31"/>
  <c r="U38" i="31"/>
  <c r="V38" i="31"/>
  <c r="W38" i="31"/>
  <c r="X38" i="31"/>
  <c r="Y38" i="31"/>
  <c r="Z38" i="31"/>
  <c r="AA38" i="31"/>
  <c r="AB38" i="31"/>
  <c r="AC38" i="31"/>
  <c r="AD38" i="31"/>
  <c r="AE38" i="31"/>
  <c r="S39" i="31"/>
  <c r="T39" i="31"/>
  <c r="U39" i="31"/>
  <c r="V39" i="31"/>
  <c r="W39" i="31"/>
  <c r="X39" i="31"/>
  <c r="Y39" i="31"/>
  <c r="Z39" i="31"/>
  <c r="AA39" i="31"/>
  <c r="AB39" i="31"/>
  <c r="AC39" i="31"/>
  <c r="AD39" i="31"/>
  <c r="AE39" i="31"/>
  <c r="F40" i="31"/>
  <c r="D48" i="39"/>
  <c r="G40" i="31"/>
  <c r="E48" i="39"/>
  <c r="H40" i="31"/>
  <c r="F48" i="39"/>
  <c r="I40" i="31"/>
  <c r="G48" i="39"/>
  <c r="J40" i="31"/>
  <c r="H48" i="39"/>
  <c r="K40" i="31"/>
  <c r="I48" i="39"/>
  <c r="L40" i="31"/>
  <c r="J48" i="39"/>
  <c r="M40" i="31"/>
  <c r="K48" i="39"/>
  <c r="N40" i="31"/>
  <c r="L48" i="39"/>
  <c r="O40" i="31"/>
  <c r="M48" i="39"/>
  <c r="P40" i="31"/>
  <c r="N48" i="39"/>
  <c r="Q40" i="31"/>
  <c r="O48" i="39"/>
  <c r="R40" i="31"/>
  <c r="P48" i="39"/>
  <c r="F41" i="31"/>
  <c r="G41" i="31"/>
  <c r="H41" i="31"/>
  <c r="I41" i="31"/>
  <c r="J41" i="31"/>
  <c r="K41" i="31"/>
  <c r="L41" i="31"/>
  <c r="M41" i="31"/>
  <c r="N41" i="31"/>
  <c r="O41" i="31"/>
  <c r="P41" i="31"/>
  <c r="Q41" i="31"/>
  <c r="R41" i="31"/>
  <c r="F42" i="31"/>
  <c r="G42" i="31"/>
  <c r="H42" i="31"/>
  <c r="I42" i="31"/>
  <c r="J42" i="31"/>
  <c r="K42" i="31"/>
  <c r="L42" i="31"/>
  <c r="M42" i="31"/>
  <c r="N42" i="31"/>
  <c r="O42" i="31"/>
  <c r="P42" i="31"/>
  <c r="Q42" i="31"/>
  <c r="R42" i="31"/>
  <c r="F43" i="31"/>
  <c r="G43" i="31"/>
  <c r="H43" i="31"/>
  <c r="I43" i="31"/>
  <c r="J43" i="31"/>
  <c r="K43" i="31"/>
  <c r="L43" i="31"/>
  <c r="M43" i="31"/>
  <c r="N43" i="31"/>
  <c r="O43" i="31"/>
  <c r="P43" i="31"/>
  <c r="Q43" i="31"/>
  <c r="R43" i="31"/>
  <c r="CB2" i="30"/>
  <c r="CC2" i="30"/>
  <c r="CD2" i="30"/>
  <c r="CE2" i="30"/>
  <c r="CF2" i="30"/>
  <c r="CG2" i="30"/>
  <c r="CH2" i="30"/>
  <c r="CI2" i="30"/>
  <c r="CJ2" i="30"/>
  <c r="CK2" i="30"/>
  <c r="CL2" i="30"/>
  <c r="CM2" i="30"/>
  <c r="CN2" i="30"/>
  <c r="CB3" i="30"/>
  <c r="CC3" i="30"/>
  <c r="CD3" i="30"/>
  <c r="CE3" i="30"/>
  <c r="CF3" i="30"/>
  <c r="CG3" i="30"/>
  <c r="CH3" i="30"/>
  <c r="CI3" i="30"/>
  <c r="CJ3" i="30"/>
  <c r="CK3" i="30"/>
  <c r="CL3" i="30"/>
  <c r="CM3" i="30"/>
  <c r="CN3" i="30"/>
  <c r="CB4" i="30"/>
  <c r="CC4" i="30"/>
  <c r="CD4" i="30"/>
  <c r="CE4" i="30"/>
  <c r="CF4" i="30"/>
  <c r="CG4" i="30"/>
  <c r="CH4" i="30"/>
  <c r="CI4" i="30"/>
  <c r="CJ4" i="30"/>
  <c r="CK4" i="30"/>
  <c r="CL4" i="30"/>
  <c r="CM4" i="30"/>
  <c r="CN4" i="30"/>
  <c r="CB5" i="30"/>
  <c r="CC5" i="30"/>
  <c r="CD5" i="30"/>
  <c r="CE5" i="30"/>
  <c r="CF5" i="30"/>
  <c r="CG5" i="30"/>
  <c r="CH5" i="30"/>
  <c r="CI5" i="30"/>
  <c r="CJ5" i="30"/>
  <c r="AA28" i="30"/>
  <c r="CK5" i="30"/>
  <c r="AB28" i="30"/>
  <c r="CL5" i="30"/>
  <c r="AC28" i="30"/>
  <c r="CM5" i="30"/>
  <c r="AD28" i="30"/>
  <c r="CN5" i="30"/>
  <c r="CB6" i="30"/>
  <c r="CC6" i="30"/>
  <c r="CD6" i="30"/>
  <c r="CE6" i="30"/>
  <c r="CF6" i="30"/>
  <c r="CG6" i="30"/>
  <c r="CH6" i="30"/>
  <c r="CI6" i="30"/>
  <c r="CJ6" i="30"/>
  <c r="CK6" i="30"/>
  <c r="CL6" i="30"/>
  <c r="CM6" i="30"/>
  <c r="CN6" i="30"/>
  <c r="CB7" i="30"/>
  <c r="CC7" i="30"/>
  <c r="CD7" i="30"/>
  <c r="CE7" i="30"/>
  <c r="CF7" i="30"/>
  <c r="CG7" i="30"/>
  <c r="CH7" i="30"/>
  <c r="CI7" i="30"/>
  <c r="CJ7" i="30"/>
  <c r="CK7" i="30"/>
  <c r="CL7" i="30"/>
  <c r="CM7" i="30"/>
  <c r="CN7" i="30"/>
  <c r="S12" i="30"/>
  <c r="T12" i="30"/>
  <c r="U12" i="30"/>
  <c r="V12" i="30"/>
  <c r="W12" i="30"/>
  <c r="X12" i="30"/>
  <c r="Y12" i="30"/>
  <c r="Z12" i="30"/>
  <c r="AA12" i="30"/>
  <c r="AB12" i="30"/>
  <c r="AC12" i="30"/>
  <c r="AD12" i="30"/>
  <c r="AE12" i="30"/>
  <c r="S13" i="30"/>
  <c r="T13" i="30"/>
  <c r="U13" i="30"/>
  <c r="V13" i="30"/>
  <c r="W13" i="30"/>
  <c r="X13" i="30"/>
  <c r="Y13" i="30"/>
  <c r="Z13" i="30"/>
  <c r="AA13" i="30"/>
  <c r="AB13" i="30"/>
  <c r="AC13" i="30"/>
  <c r="AD13" i="30"/>
  <c r="AE13" i="30"/>
  <c r="S14" i="30"/>
  <c r="T14" i="30"/>
  <c r="U14" i="30"/>
  <c r="V14" i="30"/>
  <c r="W14" i="30"/>
  <c r="X14" i="30"/>
  <c r="Y14" i="30"/>
  <c r="Z14" i="30"/>
  <c r="AA14" i="30"/>
  <c r="AB14" i="30"/>
  <c r="AC14" i="30"/>
  <c r="AD14" i="30"/>
  <c r="AE14" i="30"/>
  <c r="S15" i="30"/>
  <c r="T15" i="30"/>
  <c r="U15" i="30"/>
  <c r="V15" i="30"/>
  <c r="W15" i="30"/>
  <c r="X15" i="30"/>
  <c r="Y15" i="30"/>
  <c r="Z15" i="30"/>
  <c r="AA15" i="30"/>
  <c r="AB15" i="30"/>
  <c r="AC15" i="30"/>
  <c r="AD15" i="30"/>
  <c r="AE15" i="30"/>
  <c r="S16" i="30"/>
  <c r="T16" i="30"/>
  <c r="U16" i="30"/>
  <c r="V16" i="30"/>
  <c r="W16" i="30"/>
  <c r="X16" i="30"/>
  <c r="Y16" i="30"/>
  <c r="Z16" i="30"/>
  <c r="AA16" i="30"/>
  <c r="AB16" i="30"/>
  <c r="AC16" i="30"/>
  <c r="AD16" i="30"/>
  <c r="AE16" i="30"/>
  <c r="S17" i="30"/>
  <c r="T17" i="30"/>
  <c r="U17" i="30"/>
  <c r="V17" i="30"/>
  <c r="W17" i="30"/>
  <c r="X17" i="30"/>
  <c r="Y17" i="30"/>
  <c r="Z17" i="30"/>
  <c r="AA17" i="30"/>
  <c r="AB17" i="30"/>
  <c r="AC17" i="30"/>
  <c r="AD17" i="30"/>
  <c r="AE17" i="30"/>
  <c r="S18" i="30"/>
  <c r="T18" i="30"/>
  <c r="U18" i="30"/>
  <c r="V18" i="30"/>
  <c r="W18" i="30"/>
  <c r="AD18" i="30"/>
  <c r="AA23" i="30"/>
  <c r="AB23" i="30"/>
  <c r="AC23" i="30"/>
  <c r="AD23" i="30"/>
  <c r="S25" i="30"/>
  <c r="AA26" i="30"/>
  <c r="AB26" i="30"/>
  <c r="AC26" i="30"/>
  <c r="AD26" i="30"/>
  <c r="X27" i="30"/>
  <c r="Y27" i="30"/>
  <c r="Z27" i="30"/>
  <c r="AA27" i="30"/>
  <c r="AB27" i="30"/>
  <c r="AC27" i="30"/>
  <c r="AD27" i="30"/>
  <c r="X29" i="30"/>
  <c r="AA29" i="30"/>
  <c r="AB29" i="30"/>
  <c r="AC29" i="30"/>
  <c r="AD29" i="30"/>
  <c r="S30" i="30"/>
  <c r="T30" i="30"/>
  <c r="U30" i="30"/>
  <c r="V30" i="30"/>
  <c r="W30" i="30"/>
  <c r="Y30" i="30"/>
  <c r="Z30" i="30"/>
  <c r="AA30" i="30"/>
  <c r="AB30" i="30"/>
  <c r="AC30" i="30"/>
  <c r="AD30" i="30"/>
  <c r="AE30" i="30"/>
  <c r="S31" i="30"/>
  <c r="T31" i="30"/>
  <c r="U31" i="30"/>
  <c r="V31" i="30"/>
  <c r="W31" i="30"/>
  <c r="X31" i="30"/>
  <c r="Y31" i="30"/>
  <c r="Z31" i="30"/>
  <c r="AA31" i="30"/>
  <c r="AB31" i="30"/>
  <c r="AC31" i="30"/>
  <c r="AD31" i="30"/>
  <c r="AE31" i="30"/>
  <c r="S32" i="30"/>
  <c r="T32" i="30"/>
  <c r="U32" i="30"/>
  <c r="V32" i="30"/>
  <c r="W32" i="30"/>
  <c r="X32" i="30"/>
  <c r="Y32" i="30"/>
  <c r="Z32" i="30"/>
  <c r="AA32" i="30"/>
  <c r="AB32" i="30"/>
  <c r="AC32" i="30"/>
  <c r="AD32" i="30"/>
  <c r="AE32" i="30"/>
  <c r="S33" i="30"/>
  <c r="T33" i="30"/>
  <c r="U33" i="30"/>
  <c r="V33" i="30"/>
  <c r="W33" i="30"/>
  <c r="X33" i="30"/>
  <c r="Y33" i="30"/>
  <c r="Z33" i="30"/>
  <c r="AA33" i="30"/>
  <c r="AB33" i="30"/>
  <c r="AC33" i="30"/>
  <c r="AD33" i="30"/>
  <c r="AE33" i="30"/>
  <c r="S34" i="30"/>
  <c r="T34" i="30"/>
  <c r="U34" i="30"/>
  <c r="V34" i="30"/>
  <c r="W34" i="30"/>
  <c r="X34" i="30"/>
  <c r="Y34" i="30"/>
  <c r="Z34" i="30"/>
  <c r="AA34" i="30"/>
  <c r="AB34" i="30"/>
  <c r="AC34" i="30"/>
  <c r="AD34" i="30"/>
  <c r="AE34" i="30"/>
  <c r="S35" i="30"/>
  <c r="T35" i="30"/>
  <c r="U35" i="30"/>
  <c r="V35" i="30"/>
  <c r="W35" i="30"/>
  <c r="X35" i="30"/>
  <c r="Y35" i="30"/>
  <c r="Z35" i="30"/>
  <c r="AA35" i="30"/>
  <c r="AB35" i="30"/>
  <c r="AC35" i="30"/>
  <c r="AD35" i="30"/>
  <c r="AE35" i="30"/>
  <c r="S36" i="30"/>
  <c r="T36" i="30"/>
  <c r="U36" i="30"/>
  <c r="V36" i="30"/>
  <c r="W36" i="30"/>
  <c r="X36" i="30"/>
  <c r="Y36" i="30"/>
  <c r="Z36" i="30"/>
  <c r="AA36" i="30"/>
  <c r="AB36" i="30"/>
  <c r="AC36" i="30"/>
  <c r="AD36" i="30"/>
  <c r="AE36" i="30"/>
  <c r="F37" i="30"/>
  <c r="D47" i="39"/>
  <c r="G37" i="30"/>
  <c r="E47" i="39"/>
  <c r="H37" i="30"/>
  <c r="F47" i="39"/>
  <c r="I37" i="30"/>
  <c r="G47" i="39"/>
  <c r="J37" i="30"/>
  <c r="H47" i="39"/>
  <c r="K37" i="30"/>
  <c r="I47" i="39"/>
  <c r="L37" i="30"/>
  <c r="J47" i="39"/>
  <c r="M37" i="30"/>
  <c r="K47" i="39"/>
  <c r="N37" i="30"/>
  <c r="L47" i="39"/>
  <c r="O37" i="30"/>
  <c r="M47" i="39"/>
  <c r="P37" i="30"/>
  <c r="N47" i="39"/>
  <c r="Q37" i="30"/>
  <c r="O47" i="39"/>
  <c r="R37" i="30"/>
  <c r="P47" i="39"/>
  <c r="F38" i="30"/>
  <c r="G38" i="30"/>
  <c r="H38" i="30"/>
  <c r="I38" i="30"/>
  <c r="J38" i="30"/>
  <c r="K38" i="30"/>
  <c r="L38" i="30"/>
  <c r="M38" i="30"/>
  <c r="N38" i="30"/>
  <c r="O38" i="30"/>
  <c r="P38" i="30"/>
  <c r="Q38" i="30"/>
  <c r="R38" i="30"/>
  <c r="F39" i="30"/>
  <c r="G39" i="30"/>
  <c r="H39" i="30"/>
  <c r="I39" i="30"/>
  <c r="J39" i="30"/>
  <c r="K39" i="30"/>
  <c r="L39" i="30"/>
  <c r="M39" i="30"/>
  <c r="N39" i="30"/>
  <c r="O39" i="30"/>
  <c r="P39" i="30"/>
  <c r="Q39" i="30"/>
  <c r="R39" i="30"/>
  <c r="F40" i="30"/>
  <c r="G40" i="30"/>
  <c r="H40" i="30"/>
  <c r="I40" i="30"/>
  <c r="J40" i="30"/>
  <c r="K40" i="30"/>
  <c r="L40" i="30"/>
  <c r="M40" i="30"/>
  <c r="N40" i="30"/>
  <c r="O40" i="30"/>
  <c r="P40" i="30"/>
  <c r="Q40" i="30"/>
  <c r="R40" i="30"/>
  <c r="CB2" i="29"/>
  <c r="CC2" i="29"/>
  <c r="CD2" i="29"/>
  <c r="CE2" i="29"/>
  <c r="CF2" i="29"/>
  <c r="CG2" i="29"/>
  <c r="CH2" i="29"/>
  <c r="CI2" i="29"/>
  <c r="CJ2" i="29"/>
  <c r="CK2" i="29"/>
  <c r="CL2" i="29"/>
  <c r="CM2" i="29"/>
  <c r="CN2" i="29"/>
  <c r="CB3" i="29"/>
  <c r="CC3" i="29"/>
  <c r="CD3" i="29"/>
  <c r="CE3" i="29"/>
  <c r="CF3" i="29"/>
  <c r="CG3" i="29"/>
  <c r="CH3" i="29"/>
  <c r="CI3" i="29"/>
  <c r="CJ3" i="29"/>
  <c r="CK3" i="29"/>
  <c r="CL3" i="29"/>
  <c r="CM3" i="29"/>
  <c r="CN3" i="29"/>
  <c r="CB4" i="29"/>
  <c r="CC4" i="29"/>
  <c r="CD4" i="29"/>
  <c r="CE4" i="29"/>
  <c r="CF4" i="29"/>
  <c r="CG4" i="29"/>
  <c r="CH4" i="29"/>
  <c r="CI4" i="29"/>
  <c r="CJ4" i="29"/>
  <c r="CK4" i="29"/>
  <c r="CL4" i="29"/>
  <c r="CM4" i="29"/>
  <c r="CN4" i="29"/>
  <c r="CB5" i="29"/>
  <c r="CC5" i="29"/>
  <c r="CD5" i="29"/>
  <c r="CE5" i="29"/>
  <c r="CF5" i="29"/>
  <c r="CG5" i="29"/>
  <c r="CH5" i="29"/>
  <c r="CI5" i="29"/>
  <c r="CJ5" i="29"/>
  <c r="CK5" i="29"/>
  <c r="CL5" i="29"/>
  <c r="CM5" i="29"/>
  <c r="CN5" i="29"/>
  <c r="CB6" i="29"/>
  <c r="CC6" i="29"/>
  <c r="CD6" i="29"/>
  <c r="CE6" i="29"/>
  <c r="CF6" i="29"/>
  <c r="CG6" i="29"/>
  <c r="CH6" i="29"/>
  <c r="CI6" i="29"/>
  <c r="CJ6" i="29"/>
  <c r="CK6" i="29"/>
  <c r="CL6" i="29"/>
  <c r="CM6" i="29"/>
  <c r="CN6" i="29"/>
  <c r="CB7" i="29"/>
  <c r="CC7" i="29"/>
  <c r="CD7" i="29"/>
  <c r="CE7" i="29"/>
  <c r="CF7" i="29"/>
  <c r="CG7" i="29"/>
  <c r="CH7" i="29"/>
  <c r="CI7" i="29"/>
  <c r="CJ7" i="29"/>
  <c r="CK7" i="29"/>
  <c r="CL7" i="29"/>
  <c r="CM7" i="29"/>
  <c r="CN7" i="29"/>
  <c r="S12" i="29"/>
  <c r="T12" i="29"/>
  <c r="U12" i="29"/>
  <c r="V12" i="29"/>
  <c r="W12" i="29"/>
  <c r="X12" i="29"/>
  <c r="Y12" i="29"/>
  <c r="Z12" i="29"/>
  <c r="AA12" i="29"/>
  <c r="AB12" i="29"/>
  <c r="AC12" i="29"/>
  <c r="AD12" i="29"/>
  <c r="AE12" i="29"/>
  <c r="S13" i="29"/>
  <c r="T13" i="29"/>
  <c r="U13" i="29"/>
  <c r="V13" i="29"/>
  <c r="W13" i="29"/>
  <c r="X13" i="29"/>
  <c r="Y13" i="29"/>
  <c r="Z13" i="29"/>
  <c r="AA13" i="29"/>
  <c r="AB13" i="29"/>
  <c r="AC13" i="29"/>
  <c r="AD13" i="29"/>
  <c r="AE13" i="29"/>
  <c r="S14" i="29"/>
  <c r="T14" i="29"/>
  <c r="U14" i="29"/>
  <c r="V14" i="29"/>
  <c r="W14" i="29"/>
  <c r="X14" i="29"/>
  <c r="Y14" i="29"/>
  <c r="Z14" i="29"/>
  <c r="AA14" i="29"/>
  <c r="AB14" i="29"/>
  <c r="AC14" i="29"/>
  <c r="AD14" i="29"/>
  <c r="AE14" i="29"/>
  <c r="S15" i="29"/>
  <c r="T15" i="29"/>
  <c r="U15" i="29"/>
  <c r="V15" i="29"/>
  <c r="W15" i="29"/>
  <c r="X15" i="29"/>
  <c r="Y15" i="29"/>
  <c r="Z15" i="29"/>
  <c r="AA15" i="29"/>
  <c r="AB15" i="29"/>
  <c r="AC15" i="29"/>
  <c r="AD15" i="29"/>
  <c r="AE15" i="29"/>
  <c r="S16" i="29"/>
  <c r="T16" i="29"/>
  <c r="U16" i="29"/>
  <c r="V16" i="29"/>
  <c r="W16" i="29"/>
  <c r="X16" i="29"/>
  <c r="Y16" i="29"/>
  <c r="Z16" i="29"/>
  <c r="AA16" i="29"/>
  <c r="AB16" i="29"/>
  <c r="AC16" i="29"/>
  <c r="AD16" i="29"/>
  <c r="AE16" i="29"/>
  <c r="S17" i="29"/>
  <c r="T17" i="29"/>
  <c r="U17" i="29"/>
  <c r="V17" i="29"/>
  <c r="W17" i="29"/>
  <c r="X17" i="29"/>
  <c r="Y17" i="29"/>
  <c r="Z17" i="29"/>
  <c r="AA17" i="29"/>
  <c r="AB17" i="29"/>
  <c r="AC17" i="29"/>
  <c r="AD17" i="29"/>
  <c r="AE17" i="29"/>
  <c r="S18" i="29"/>
  <c r="T18" i="29"/>
  <c r="U18" i="29"/>
  <c r="V18" i="29"/>
  <c r="W18" i="29"/>
  <c r="X18" i="29"/>
  <c r="Y18" i="29"/>
  <c r="Z18" i="29"/>
  <c r="AA18" i="29"/>
  <c r="AB18" i="29"/>
  <c r="AC18" i="29"/>
  <c r="AD18" i="29"/>
  <c r="AE18" i="29"/>
  <c r="S19" i="29"/>
  <c r="T19" i="29"/>
  <c r="U19" i="29"/>
  <c r="V19" i="29"/>
  <c r="W19" i="29"/>
  <c r="X19" i="29"/>
  <c r="Y19" i="29"/>
  <c r="Z19" i="29"/>
  <c r="AA19" i="29"/>
  <c r="AB19" i="29"/>
  <c r="AC19" i="29"/>
  <c r="AD19" i="29"/>
  <c r="AE19" i="29"/>
  <c r="S20" i="29"/>
  <c r="T20" i="29"/>
  <c r="U20" i="29"/>
  <c r="V20" i="29"/>
  <c r="W20" i="29"/>
  <c r="X20" i="29"/>
  <c r="Y20" i="29"/>
  <c r="Z20" i="29"/>
  <c r="AA20" i="29"/>
  <c r="AB20" i="29"/>
  <c r="AC20" i="29"/>
  <c r="AD20" i="29"/>
  <c r="AE20" i="29"/>
  <c r="S21" i="29"/>
  <c r="T21" i="29"/>
  <c r="U21" i="29"/>
  <c r="V21" i="29"/>
  <c r="W21" i="29"/>
  <c r="X21" i="29"/>
  <c r="Y21" i="29"/>
  <c r="Z21" i="29"/>
  <c r="AA21" i="29"/>
  <c r="AB21" i="29"/>
  <c r="AC21" i="29"/>
  <c r="AD21" i="29"/>
  <c r="AE21" i="29"/>
  <c r="S22" i="29"/>
  <c r="T22" i="29"/>
  <c r="U22" i="29"/>
  <c r="V22" i="29"/>
  <c r="W22" i="29"/>
  <c r="X22" i="29"/>
  <c r="Y22" i="29"/>
  <c r="Z22" i="29"/>
  <c r="AA22" i="29"/>
  <c r="AB22" i="29"/>
  <c r="AC22" i="29"/>
  <c r="AD22" i="29"/>
  <c r="AE22" i="29"/>
  <c r="F23" i="29"/>
  <c r="D46" i="39"/>
  <c r="G23" i="29"/>
  <c r="E46" i="39"/>
  <c r="H23" i="29"/>
  <c r="F46" i="39"/>
  <c r="I23" i="29"/>
  <c r="G46" i="39"/>
  <c r="J23" i="29"/>
  <c r="H46" i="39"/>
  <c r="K23" i="29"/>
  <c r="I46" i="39"/>
  <c r="L23" i="29"/>
  <c r="J46" i="39"/>
  <c r="M23" i="29"/>
  <c r="K46" i="39"/>
  <c r="N23" i="29"/>
  <c r="L46" i="39"/>
  <c r="O23" i="29"/>
  <c r="M46" i="39"/>
  <c r="P23" i="29"/>
  <c r="N46" i="39"/>
  <c r="Q23" i="29"/>
  <c r="O46" i="39"/>
  <c r="R23" i="29"/>
  <c r="P46" i="39"/>
  <c r="F24" i="29"/>
  <c r="G24" i="29"/>
  <c r="H24" i="29"/>
  <c r="I24" i="29"/>
  <c r="J24" i="29"/>
  <c r="K24" i="29"/>
  <c r="L24" i="29"/>
  <c r="M24" i="29"/>
  <c r="N24" i="29"/>
  <c r="O24" i="29"/>
  <c r="P24" i="29"/>
  <c r="Q24" i="29"/>
  <c r="R24" i="29"/>
  <c r="F25" i="29"/>
  <c r="G25" i="29"/>
  <c r="H25" i="29"/>
  <c r="I25" i="29"/>
  <c r="J25" i="29"/>
  <c r="K25" i="29"/>
  <c r="L25" i="29"/>
  <c r="M25" i="29"/>
  <c r="N25" i="29"/>
  <c r="O25" i="29"/>
  <c r="P25" i="29"/>
  <c r="Q25" i="29"/>
  <c r="R25" i="29"/>
  <c r="F26" i="29"/>
  <c r="G26" i="29"/>
  <c r="H26" i="29"/>
  <c r="I26" i="29"/>
  <c r="J26" i="29"/>
  <c r="K26" i="29"/>
  <c r="L26" i="29"/>
  <c r="M26" i="29"/>
  <c r="N26" i="29"/>
  <c r="O26" i="29"/>
  <c r="P26" i="29"/>
  <c r="Q26" i="29"/>
  <c r="R26" i="29"/>
  <c r="CB2" i="28"/>
  <c r="CC2" i="28"/>
  <c r="CD2" i="28"/>
  <c r="CE2" i="28"/>
  <c r="CF2" i="28"/>
  <c r="CG2" i="28"/>
  <c r="CH2" i="28"/>
  <c r="CI2" i="28"/>
  <c r="CJ2" i="28"/>
  <c r="CK2" i="28"/>
  <c r="CL2" i="28"/>
  <c r="CM2" i="28"/>
  <c r="CN2" i="28"/>
  <c r="CB3" i="28"/>
  <c r="CC3" i="28"/>
  <c r="CD3" i="28"/>
  <c r="CE3" i="28"/>
  <c r="CF3" i="28"/>
  <c r="CG3" i="28"/>
  <c r="CH3" i="28"/>
  <c r="CI3" i="28"/>
  <c r="CJ3" i="28"/>
  <c r="CK3" i="28"/>
  <c r="CL3" i="28"/>
  <c r="CM3" i="28"/>
  <c r="CN3" i="28"/>
  <c r="CB4" i="28"/>
  <c r="CC4" i="28"/>
  <c r="CD4" i="28"/>
  <c r="CE4" i="28"/>
  <c r="CF4" i="28"/>
  <c r="CG4" i="28"/>
  <c r="CH4" i="28"/>
  <c r="CI4" i="28"/>
  <c r="CJ4" i="28"/>
  <c r="CK4" i="28"/>
  <c r="CL4" i="28"/>
  <c r="CM4" i="28"/>
  <c r="CN4" i="28"/>
  <c r="CB5" i="28"/>
  <c r="CC5" i="28"/>
  <c r="CD5" i="28"/>
  <c r="CE5" i="28"/>
  <c r="CF5" i="28"/>
  <c r="CG5" i="28"/>
  <c r="CH5" i="28"/>
  <c r="CI5" i="28"/>
  <c r="CJ5" i="28"/>
  <c r="CK5" i="28"/>
  <c r="CL5" i="28"/>
  <c r="CM5" i="28"/>
  <c r="CN5" i="28"/>
  <c r="CB6" i="28"/>
  <c r="CC6" i="28"/>
  <c r="CD6" i="28"/>
  <c r="CE6" i="28"/>
  <c r="CF6" i="28"/>
  <c r="CG6" i="28"/>
  <c r="CH6" i="28"/>
  <c r="CI6" i="28"/>
  <c r="CJ6" i="28"/>
  <c r="CK6" i="28"/>
  <c r="CL6" i="28"/>
  <c r="CM6" i="28"/>
  <c r="CN6" i="28"/>
  <c r="CB7" i="28"/>
  <c r="CC7" i="28"/>
  <c r="CD7" i="28"/>
  <c r="CE7" i="28"/>
  <c r="CF7" i="28"/>
  <c r="CG7" i="28"/>
  <c r="CH7" i="28"/>
  <c r="CI7" i="28"/>
  <c r="CJ7" i="28"/>
  <c r="CK7" i="28"/>
  <c r="CL7" i="28"/>
  <c r="CM7" i="28"/>
  <c r="CN7" i="28"/>
  <c r="S12" i="28"/>
  <c r="T12" i="28"/>
  <c r="U12" i="28"/>
  <c r="V12" i="28"/>
  <c r="W12" i="28"/>
  <c r="X12" i="28"/>
  <c r="Y12" i="28"/>
  <c r="Z12" i="28"/>
  <c r="AA12" i="28"/>
  <c r="AB12" i="28"/>
  <c r="AC12" i="28"/>
  <c r="AD12" i="28"/>
  <c r="AE12" i="28"/>
  <c r="S13" i="28"/>
  <c r="T13" i="28"/>
  <c r="U13" i="28"/>
  <c r="V13" i="28"/>
  <c r="W13" i="28"/>
  <c r="X13" i="28"/>
  <c r="Y13" i="28"/>
  <c r="Z13" i="28"/>
  <c r="AA13" i="28"/>
  <c r="AB13" i="28"/>
  <c r="AC13" i="28"/>
  <c r="AD13" i="28"/>
  <c r="AE13" i="28"/>
  <c r="S14" i="28"/>
  <c r="T14" i="28"/>
  <c r="U14" i="28"/>
  <c r="V14" i="28"/>
  <c r="W14" i="28"/>
  <c r="X14" i="28"/>
  <c r="Y14" i="28"/>
  <c r="Z14" i="28"/>
  <c r="AA14" i="28"/>
  <c r="AB14" i="28"/>
  <c r="AC14" i="28"/>
  <c r="AD14" i="28"/>
  <c r="AE14" i="28"/>
  <c r="S15" i="28"/>
  <c r="T15" i="28"/>
  <c r="U15" i="28"/>
  <c r="V15" i="28"/>
  <c r="W15" i="28"/>
  <c r="X15" i="28"/>
  <c r="Y15" i="28"/>
  <c r="Z15" i="28"/>
  <c r="AA15" i="28"/>
  <c r="AB15" i="28"/>
  <c r="AC15" i="28"/>
  <c r="AD15" i="28"/>
  <c r="AE15" i="28"/>
  <c r="S16" i="28"/>
  <c r="T16" i="28"/>
  <c r="U16" i="28"/>
  <c r="V16" i="28"/>
  <c r="W16" i="28"/>
  <c r="X16" i="28"/>
  <c r="Y16" i="28"/>
  <c r="Z16" i="28"/>
  <c r="AA16" i="28"/>
  <c r="AB16" i="28"/>
  <c r="AC16" i="28"/>
  <c r="AD16" i="28"/>
  <c r="AE16" i="28"/>
  <c r="S17" i="28"/>
  <c r="T17" i="28"/>
  <c r="U17" i="28"/>
  <c r="V17" i="28"/>
  <c r="W17" i="28"/>
  <c r="X17" i="28"/>
  <c r="Y17" i="28"/>
  <c r="Z17" i="28"/>
  <c r="AA17" i="28"/>
  <c r="AB17" i="28"/>
  <c r="AC17" i="28"/>
  <c r="AD17" i="28"/>
  <c r="AE17" i="28"/>
  <c r="S18" i="28"/>
  <c r="T18" i="28"/>
  <c r="U18" i="28"/>
  <c r="V18" i="28"/>
  <c r="W18" i="28"/>
  <c r="X18" i="28"/>
  <c r="Y18" i="28"/>
  <c r="Z18" i="28"/>
  <c r="AA18" i="28"/>
  <c r="AB18" i="28"/>
  <c r="AC18" i="28"/>
  <c r="AD18" i="28"/>
  <c r="AE18" i="28"/>
  <c r="S19" i="28"/>
  <c r="T19" i="28"/>
  <c r="U19" i="28"/>
  <c r="V19" i="28"/>
  <c r="W19" i="28"/>
  <c r="X19" i="28"/>
  <c r="Y19" i="28"/>
  <c r="Z19" i="28"/>
  <c r="AA19" i="28"/>
  <c r="AB19" i="28"/>
  <c r="AC19" i="28"/>
  <c r="AD19" i="28"/>
  <c r="AE19" i="28"/>
  <c r="S20" i="28"/>
  <c r="T20" i="28"/>
  <c r="U20" i="28"/>
  <c r="V20" i="28"/>
  <c r="W20" i="28"/>
  <c r="X20" i="28"/>
  <c r="Y20" i="28"/>
  <c r="Z20" i="28"/>
  <c r="AA20" i="28"/>
  <c r="AB20" i="28"/>
  <c r="AC20" i="28"/>
  <c r="AD20" i="28"/>
  <c r="AE20" i="28"/>
  <c r="S21" i="28"/>
  <c r="T21" i="28"/>
  <c r="U21" i="28"/>
  <c r="V21" i="28"/>
  <c r="W21" i="28"/>
  <c r="X21" i="28"/>
  <c r="Y21" i="28"/>
  <c r="Z21" i="28"/>
  <c r="AA21" i="28"/>
  <c r="AB21" i="28"/>
  <c r="AC21" i="28"/>
  <c r="AD21" i="28"/>
  <c r="AE21" i="28"/>
  <c r="S22" i="28"/>
  <c r="T22" i="28"/>
  <c r="U22" i="28"/>
  <c r="V22" i="28"/>
  <c r="W22" i="28"/>
  <c r="X22" i="28"/>
  <c r="Y22" i="28"/>
  <c r="Z22" i="28"/>
  <c r="AA22" i="28"/>
  <c r="AB22" i="28"/>
  <c r="AC22" i="28"/>
  <c r="AD22" i="28"/>
  <c r="AE22" i="28"/>
  <c r="S23" i="28"/>
  <c r="T23" i="28"/>
  <c r="U23" i="28"/>
  <c r="V23" i="28"/>
  <c r="W23" i="28"/>
  <c r="X23" i="28"/>
  <c r="Y23" i="28"/>
  <c r="Z23" i="28"/>
  <c r="AA23" i="28"/>
  <c r="AB23" i="28"/>
  <c r="AC23" i="28"/>
  <c r="AD23" i="28"/>
  <c r="AE23" i="28"/>
  <c r="S24" i="28"/>
  <c r="T24" i="28"/>
  <c r="U24" i="28"/>
  <c r="V24" i="28"/>
  <c r="W24" i="28"/>
  <c r="X24" i="28"/>
  <c r="Y24" i="28"/>
  <c r="Z24" i="28"/>
  <c r="AA24" i="28"/>
  <c r="AB24" i="28"/>
  <c r="AC24" i="28"/>
  <c r="AD24" i="28"/>
  <c r="AE24" i="28"/>
  <c r="S25" i="28"/>
  <c r="T25" i="28"/>
  <c r="U25" i="28"/>
  <c r="V25" i="28"/>
  <c r="W25" i="28"/>
  <c r="X25" i="28"/>
  <c r="Y25" i="28"/>
  <c r="Z25" i="28"/>
  <c r="AA25" i="28"/>
  <c r="AB25" i="28"/>
  <c r="AC25" i="28"/>
  <c r="AD25" i="28"/>
  <c r="AE25" i="28"/>
  <c r="S26" i="28"/>
  <c r="T26" i="28"/>
  <c r="U26" i="28"/>
  <c r="V26" i="28"/>
  <c r="W26" i="28"/>
  <c r="X26" i="28"/>
  <c r="Y26" i="28"/>
  <c r="Z26" i="28"/>
  <c r="AA26" i="28"/>
  <c r="AB26" i="28"/>
  <c r="AC26" i="28"/>
  <c r="AD26" i="28"/>
  <c r="AE26" i="28"/>
  <c r="S27" i="28"/>
  <c r="T27" i="28"/>
  <c r="U27" i="28"/>
  <c r="V27" i="28"/>
  <c r="W27" i="28"/>
  <c r="X27" i="28"/>
  <c r="Y27" i="28"/>
  <c r="Z27" i="28"/>
  <c r="AA27" i="28"/>
  <c r="AB27" i="28"/>
  <c r="AC27" i="28"/>
  <c r="AD27" i="28"/>
  <c r="AE27" i="28"/>
  <c r="S28" i="28"/>
  <c r="T28" i="28"/>
  <c r="U28" i="28"/>
  <c r="V28" i="28"/>
  <c r="W28" i="28"/>
  <c r="X28" i="28"/>
  <c r="Y28" i="28"/>
  <c r="Z28" i="28"/>
  <c r="AA28" i="28"/>
  <c r="AB28" i="28"/>
  <c r="AC28" i="28"/>
  <c r="AD28" i="28"/>
  <c r="AE28" i="28"/>
  <c r="S29" i="28"/>
  <c r="T29" i="28"/>
  <c r="U29" i="28"/>
  <c r="V29" i="28"/>
  <c r="W29" i="28"/>
  <c r="X29" i="28"/>
  <c r="Y29" i="28"/>
  <c r="Z29" i="28"/>
  <c r="AA29" i="28"/>
  <c r="AB29" i="28"/>
  <c r="AC29" i="28"/>
  <c r="AD29" i="28"/>
  <c r="AE29" i="28"/>
  <c r="S30" i="28"/>
  <c r="T30" i="28"/>
  <c r="U30" i="28"/>
  <c r="V30" i="28"/>
  <c r="W30" i="28"/>
  <c r="X30" i="28"/>
  <c r="Y30" i="28"/>
  <c r="Z30" i="28"/>
  <c r="AA30" i="28"/>
  <c r="AB30" i="28"/>
  <c r="AC30" i="28"/>
  <c r="AD30" i="28"/>
  <c r="AE30" i="28"/>
  <c r="S31" i="28"/>
  <c r="T31" i="28"/>
  <c r="U31" i="28"/>
  <c r="V31" i="28"/>
  <c r="W31" i="28"/>
  <c r="X31" i="28"/>
  <c r="Y31" i="28"/>
  <c r="Z31" i="28"/>
  <c r="AA31" i="28"/>
  <c r="AB31" i="28"/>
  <c r="AC31" i="28"/>
  <c r="AD31" i="28"/>
  <c r="AE31" i="28"/>
  <c r="S32" i="28"/>
  <c r="T32" i="28"/>
  <c r="U32" i="28"/>
  <c r="V32" i="28"/>
  <c r="W32" i="28"/>
  <c r="X32" i="28"/>
  <c r="Y32" i="28"/>
  <c r="Z32" i="28"/>
  <c r="AA32" i="28"/>
  <c r="AB32" i="28"/>
  <c r="AC32" i="28"/>
  <c r="AD32" i="28"/>
  <c r="AE32" i="28"/>
  <c r="S33" i="28"/>
  <c r="T33" i="28"/>
  <c r="U33" i="28"/>
  <c r="V33" i="28"/>
  <c r="W33" i="28"/>
  <c r="X33" i="28"/>
  <c r="Y33" i="28"/>
  <c r="Z33" i="28"/>
  <c r="AA33" i="28"/>
  <c r="AB33" i="28"/>
  <c r="AC33" i="28"/>
  <c r="AD33" i="28"/>
  <c r="AE33" i="28"/>
  <c r="S34" i="28"/>
  <c r="T34" i="28"/>
  <c r="U34" i="28"/>
  <c r="V34" i="28"/>
  <c r="W34" i="28"/>
  <c r="X34" i="28"/>
  <c r="Y34" i="28"/>
  <c r="Z34" i="28"/>
  <c r="AA34" i="28"/>
  <c r="AB34" i="28"/>
  <c r="AC34" i="28"/>
  <c r="AD34" i="28"/>
  <c r="AE34" i="28"/>
  <c r="S35" i="28"/>
  <c r="T35" i="28"/>
  <c r="U35" i="28"/>
  <c r="V35" i="28"/>
  <c r="W35" i="28"/>
  <c r="X35" i="28"/>
  <c r="Y35" i="28"/>
  <c r="Z35" i="28"/>
  <c r="AA35" i="28"/>
  <c r="AB35" i="28"/>
  <c r="AC35" i="28"/>
  <c r="AD35" i="28"/>
  <c r="AE35" i="28"/>
  <c r="S36" i="28"/>
  <c r="T36" i="28"/>
  <c r="U36" i="28"/>
  <c r="V36" i="28"/>
  <c r="W36" i="28"/>
  <c r="X36" i="28"/>
  <c r="Y36" i="28"/>
  <c r="Z36" i="28"/>
  <c r="AA36" i="28"/>
  <c r="AB36" i="28"/>
  <c r="AC36" i="28"/>
  <c r="AD36" i="28"/>
  <c r="AE36" i="28"/>
  <c r="S37" i="28"/>
  <c r="T37" i="28"/>
  <c r="U37" i="28"/>
  <c r="V37" i="28"/>
  <c r="W37" i="28"/>
  <c r="X37" i="28"/>
  <c r="Y37" i="28"/>
  <c r="Z37" i="28"/>
  <c r="AA37" i="28"/>
  <c r="AB37" i="28"/>
  <c r="AC37" i="28"/>
  <c r="AD37" i="28"/>
  <c r="AE37" i="28"/>
  <c r="S38" i="28"/>
  <c r="T38" i="28"/>
  <c r="U38" i="28"/>
  <c r="V38" i="28"/>
  <c r="W38" i="28"/>
  <c r="X38" i="28"/>
  <c r="Y38" i="28"/>
  <c r="Z38" i="28"/>
  <c r="AA38" i="28"/>
  <c r="AB38" i="28"/>
  <c r="AC38" i="28"/>
  <c r="AD38" i="28"/>
  <c r="AE38" i="28"/>
  <c r="S39" i="28"/>
  <c r="T39" i="28"/>
  <c r="U39" i="28"/>
  <c r="V39" i="28"/>
  <c r="W39" i="28"/>
  <c r="X39" i="28"/>
  <c r="Y39" i="28"/>
  <c r="Z39" i="28"/>
  <c r="AA39" i="28"/>
  <c r="AB39" i="28"/>
  <c r="AC39" i="28"/>
  <c r="AD39" i="28"/>
  <c r="AE39" i="28"/>
  <c r="S40" i="28"/>
  <c r="T40" i="28"/>
  <c r="U40" i="28"/>
  <c r="V40" i="28"/>
  <c r="W40" i="28"/>
  <c r="X40" i="28"/>
  <c r="Y40" i="28"/>
  <c r="Z40" i="28"/>
  <c r="AA40" i="28"/>
  <c r="AB40" i="28"/>
  <c r="AC40" i="28"/>
  <c r="AD40" i="28"/>
  <c r="AE40" i="28"/>
  <c r="S41" i="28"/>
  <c r="T41" i="28"/>
  <c r="U41" i="28"/>
  <c r="V41" i="28"/>
  <c r="W41" i="28"/>
  <c r="X41" i="28"/>
  <c r="Y41" i="28"/>
  <c r="Z41" i="28"/>
  <c r="AA41" i="28"/>
  <c r="AB41" i="28"/>
  <c r="AC41" i="28"/>
  <c r="AD41" i="28"/>
  <c r="AE41" i="28"/>
  <c r="S42" i="28"/>
  <c r="T42" i="28"/>
  <c r="U42" i="28"/>
  <c r="V42" i="28"/>
  <c r="W42" i="28"/>
  <c r="X42" i="28"/>
  <c r="Y42" i="28"/>
  <c r="Z42" i="28"/>
  <c r="AA42" i="28"/>
  <c r="AB42" i="28"/>
  <c r="AC42" i="28"/>
  <c r="AD42" i="28"/>
  <c r="AE42" i="28"/>
  <c r="S43" i="28"/>
  <c r="T43" i="28"/>
  <c r="U43" i="28"/>
  <c r="V43" i="28"/>
  <c r="W43" i="28"/>
  <c r="X43" i="28"/>
  <c r="Y43" i="28"/>
  <c r="Z43" i="28"/>
  <c r="AA43" i="28"/>
  <c r="AB43" i="28"/>
  <c r="AC43" i="28"/>
  <c r="AD43" i="28"/>
  <c r="AE43" i="28"/>
  <c r="S45" i="28"/>
  <c r="T45" i="28"/>
  <c r="U45" i="28"/>
  <c r="V45" i="28"/>
  <c r="W45" i="28"/>
  <c r="X45" i="28"/>
  <c r="Y45" i="28"/>
  <c r="Z45" i="28"/>
  <c r="AA45" i="28"/>
  <c r="AB45" i="28"/>
  <c r="AC45" i="28"/>
  <c r="AD45" i="28"/>
  <c r="AE45" i="28"/>
  <c r="S46" i="28"/>
  <c r="T46" i="28"/>
  <c r="U46" i="28"/>
  <c r="V46" i="28"/>
  <c r="W46" i="28"/>
  <c r="X46" i="28"/>
  <c r="Y46" i="28"/>
  <c r="Z46" i="28"/>
  <c r="AA46" i="28"/>
  <c r="AB46" i="28"/>
  <c r="AC46" i="28"/>
  <c r="AD46" i="28"/>
  <c r="AE46" i="28"/>
  <c r="S47" i="28"/>
  <c r="T47" i="28"/>
  <c r="U47" i="28"/>
  <c r="V47" i="28"/>
  <c r="W47" i="28"/>
  <c r="X47" i="28"/>
  <c r="Y47" i="28"/>
  <c r="Z47" i="28"/>
  <c r="AA47" i="28"/>
  <c r="AB47" i="28"/>
  <c r="AC47" i="28"/>
  <c r="AD47" i="28"/>
  <c r="AE47" i="28"/>
  <c r="F48" i="28"/>
  <c r="D45" i="39"/>
  <c r="G48" i="28"/>
  <c r="E45" i="39"/>
  <c r="H48" i="28"/>
  <c r="F45" i="39"/>
  <c r="I48" i="28"/>
  <c r="G45" i="39"/>
  <c r="J48" i="28"/>
  <c r="H45" i="39"/>
  <c r="K48" i="28"/>
  <c r="I45" i="39"/>
  <c r="L48" i="28"/>
  <c r="J45" i="39"/>
  <c r="M48" i="28"/>
  <c r="K45" i="39"/>
  <c r="N48" i="28"/>
  <c r="L45" i="39"/>
  <c r="O48" i="28"/>
  <c r="M45" i="39"/>
  <c r="P48" i="28"/>
  <c r="N45" i="39"/>
  <c r="Q48" i="28"/>
  <c r="O45" i="39"/>
  <c r="R48" i="28"/>
  <c r="P45" i="39"/>
  <c r="F49" i="28"/>
  <c r="G49" i="28"/>
  <c r="H49" i="28"/>
  <c r="I49" i="28"/>
  <c r="J49" i="28"/>
  <c r="K49" i="28"/>
  <c r="L49" i="28"/>
  <c r="M49" i="28"/>
  <c r="N49" i="28"/>
  <c r="O49" i="28"/>
  <c r="P49" i="28"/>
  <c r="Q49" i="28"/>
  <c r="R49" i="28"/>
  <c r="F50" i="28"/>
  <c r="G50" i="28"/>
  <c r="H50" i="28"/>
  <c r="I50" i="28"/>
  <c r="J50" i="28"/>
  <c r="K50" i="28"/>
  <c r="L50" i="28"/>
  <c r="M50" i="28"/>
  <c r="N50" i="28"/>
  <c r="O50" i="28"/>
  <c r="P50" i="28"/>
  <c r="Q50" i="28"/>
  <c r="R50" i="28"/>
  <c r="F51" i="28"/>
  <c r="G51" i="28"/>
  <c r="H51" i="28"/>
  <c r="I51" i="28"/>
  <c r="J51" i="28"/>
  <c r="K51" i="28"/>
  <c r="L51" i="28"/>
  <c r="M51" i="28"/>
  <c r="N51" i="28"/>
  <c r="O51" i="28"/>
  <c r="P51" i="28"/>
  <c r="Q51" i="28"/>
  <c r="R51" i="28"/>
  <c r="CB2" i="27"/>
  <c r="CC2" i="27"/>
  <c r="CD2" i="27"/>
  <c r="CE2" i="27"/>
  <c r="CF2" i="27"/>
  <c r="CG2" i="27"/>
  <c r="CH2" i="27"/>
  <c r="CI2" i="27"/>
  <c r="CJ2" i="27"/>
  <c r="CK2" i="27"/>
  <c r="CL2" i="27"/>
  <c r="CM2" i="27"/>
  <c r="CN2" i="27"/>
  <c r="CB3" i="27"/>
  <c r="CC3" i="27"/>
  <c r="CD3" i="27"/>
  <c r="CE3" i="27"/>
  <c r="CF3" i="27"/>
  <c r="CG3" i="27"/>
  <c r="CH3" i="27"/>
  <c r="CI3" i="27"/>
  <c r="CJ3" i="27"/>
  <c r="CK3" i="27"/>
  <c r="CL3" i="27"/>
  <c r="CM3" i="27"/>
  <c r="CN3" i="27"/>
  <c r="CB4" i="27"/>
  <c r="CC4" i="27"/>
  <c r="CD4" i="27"/>
  <c r="CE4" i="27"/>
  <c r="CF4" i="27"/>
  <c r="CG4" i="27"/>
  <c r="CH4" i="27"/>
  <c r="CI4" i="27"/>
  <c r="CJ4" i="27"/>
  <c r="CK4" i="27"/>
  <c r="CL4" i="27"/>
  <c r="CM4" i="27"/>
  <c r="CN4" i="27"/>
  <c r="CB5" i="27"/>
  <c r="CC5" i="27"/>
  <c r="CD5" i="27"/>
  <c r="CE5" i="27"/>
  <c r="CF5" i="27"/>
  <c r="CG5" i="27"/>
  <c r="CH5" i="27"/>
  <c r="CI5" i="27"/>
  <c r="CJ5" i="27"/>
  <c r="CK5" i="27"/>
  <c r="CL5" i="27"/>
  <c r="CM5" i="27"/>
  <c r="CN5" i="27"/>
  <c r="CB6" i="27"/>
  <c r="CC6" i="27"/>
  <c r="CD6" i="27"/>
  <c r="CE6" i="27"/>
  <c r="CF6" i="27"/>
  <c r="CG6" i="27"/>
  <c r="CH6" i="27"/>
  <c r="CI6" i="27"/>
  <c r="CJ6" i="27"/>
  <c r="CK6" i="27"/>
  <c r="CL6" i="27"/>
  <c r="CM6" i="27"/>
  <c r="CN6" i="27"/>
  <c r="CB7" i="27"/>
  <c r="CC7" i="27"/>
  <c r="CD7" i="27"/>
  <c r="CE7" i="27"/>
  <c r="CF7" i="27"/>
  <c r="CG7" i="27"/>
  <c r="CH7" i="27"/>
  <c r="CI7" i="27"/>
  <c r="CJ7" i="27"/>
  <c r="CK7" i="27"/>
  <c r="CL7" i="27"/>
  <c r="CM7" i="27"/>
  <c r="CN7" i="27"/>
  <c r="S12" i="27"/>
  <c r="T12" i="27"/>
  <c r="U12" i="27"/>
  <c r="V12" i="27"/>
  <c r="W12" i="27"/>
  <c r="X12" i="27"/>
  <c r="Y12" i="27"/>
  <c r="Z12" i="27"/>
  <c r="AA12" i="27"/>
  <c r="AB12" i="27"/>
  <c r="AC12" i="27"/>
  <c r="AD12" i="27"/>
  <c r="AE12" i="27"/>
  <c r="S13" i="27"/>
  <c r="T13" i="27"/>
  <c r="U13" i="27"/>
  <c r="V13" i="27"/>
  <c r="W13" i="27"/>
  <c r="X13" i="27"/>
  <c r="Y13" i="27"/>
  <c r="Z13" i="27"/>
  <c r="AA13" i="27"/>
  <c r="AB13" i="27"/>
  <c r="AC13" i="27"/>
  <c r="AD13" i="27"/>
  <c r="AE13" i="27"/>
  <c r="S14" i="27"/>
  <c r="T14" i="27"/>
  <c r="U14" i="27"/>
  <c r="V14" i="27"/>
  <c r="W14" i="27"/>
  <c r="X14" i="27"/>
  <c r="Y14" i="27"/>
  <c r="Z14" i="27"/>
  <c r="AA14" i="27"/>
  <c r="AB14" i="27"/>
  <c r="AC14" i="27"/>
  <c r="AD14" i="27"/>
  <c r="AE14" i="27"/>
  <c r="S15" i="27"/>
  <c r="T15" i="27"/>
  <c r="U15" i="27"/>
  <c r="V15" i="27"/>
  <c r="W15" i="27"/>
  <c r="X15" i="27"/>
  <c r="Y15" i="27"/>
  <c r="Z15" i="27"/>
  <c r="AA15" i="27"/>
  <c r="AB15" i="27"/>
  <c r="AC15" i="27"/>
  <c r="AD15" i="27"/>
  <c r="AE15" i="27"/>
  <c r="S16" i="27"/>
  <c r="T16" i="27"/>
  <c r="U16" i="27"/>
  <c r="V16" i="27"/>
  <c r="W16" i="27"/>
  <c r="X16" i="27"/>
  <c r="Y16" i="27"/>
  <c r="Z16" i="27"/>
  <c r="AA16" i="27"/>
  <c r="AB16" i="27"/>
  <c r="AC16" i="27"/>
  <c r="AD16" i="27"/>
  <c r="AE16" i="27"/>
  <c r="S17" i="27"/>
  <c r="T17" i="27"/>
  <c r="U17" i="27"/>
  <c r="V17" i="27"/>
  <c r="W17" i="27"/>
  <c r="X17" i="27"/>
  <c r="Y17" i="27"/>
  <c r="Z17" i="27"/>
  <c r="AA17" i="27"/>
  <c r="AB17" i="27"/>
  <c r="AC17" i="27"/>
  <c r="AD17" i="27"/>
  <c r="AE17" i="27"/>
  <c r="S18" i="27"/>
  <c r="T18" i="27"/>
  <c r="U18" i="27"/>
  <c r="V18" i="27"/>
  <c r="W18" i="27"/>
  <c r="X18" i="27"/>
  <c r="Y18" i="27"/>
  <c r="Z18" i="27"/>
  <c r="AA18" i="27"/>
  <c r="AB18" i="27"/>
  <c r="AC18" i="27"/>
  <c r="AD18" i="27"/>
  <c r="AE18" i="27"/>
  <c r="S19" i="27"/>
  <c r="T19" i="27"/>
  <c r="U19" i="27"/>
  <c r="V19" i="27"/>
  <c r="W19" i="27"/>
  <c r="X19" i="27"/>
  <c r="Y19" i="27"/>
  <c r="Z19" i="27"/>
  <c r="AA19" i="27"/>
  <c r="AB19" i="27"/>
  <c r="AC19" i="27"/>
  <c r="AD19" i="27"/>
  <c r="AE19" i="27"/>
  <c r="S20" i="27"/>
  <c r="T20" i="27"/>
  <c r="U20" i="27"/>
  <c r="V20" i="27"/>
  <c r="W20" i="27"/>
  <c r="X20" i="27"/>
  <c r="Y20" i="27"/>
  <c r="Z20" i="27"/>
  <c r="AA20" i="27"/>
  <c r="AB20" i="27"/>
  <c r="AC20" i="27"/>
  <c r="AD20" i="27"/>
  <c r="AE20" i="27"/>
  <c r="S21" i="27"/>
  <c r="T21" i="27"/>
  <c r="U21" i="27"/>
  <c r="V21" i="27"/>
  <c r="W21" i="27"/>
  <c r="X21" i="27"/>
  <c r="Y21" i="27"/>
  <c r="Z21" i="27"/>
  <c r="AA21" i="27"/>
  <c r="AB21" i="27"/>
  <c r="AC21" i="27"/>
  <c r="AD21" i="27"/>
  <c r="AE21" i="27"/>
  <c r="S22" i="27"/>
  <c r="T22" i="27"/>
  <c r="U22" i="27"/>
  <c r="V22" i="27"/>
  <c r="W22" i="27"/>
  <c r="X22" i="27"/>
  <c r="Y22" i="27"/>
  <c r="Z22" i="27"/>
  <c r="AA22" i="27"/>
  <c r="AB22" i="27"/>
  <c r="AC22" i="27"/>
  <c r="AD22" i="27"/>
  <c r="AE22" i="27"/>
  <c r="S23" i="27"/>
  <c r="T23" i="27"/>
  <c r="U23" i="27"/>
  <c r="V23" i="27"/>
  <c r="W23" i="27"/>
  <c r="X23" i="27"/>
  <c r="Y23" i="27"/>
  <c r="Z23" i="27"/>
  <c r="AA23" i="27"/>
  <c r="AB23" i="27"/>
  <c r="AC23" i="27"/>
  <c r="AD23" i="27"/>
  <c r="AE23" i="27"/>
  <c r="S24" i="27"/>
  <c r="T24" i="27"/>
  <c r="U24" i="27"/>
  <c r="V24" i="27"/>
  <c r="W24" i="27"/>
  <c r="X24" i="27"/>
  <c r="Y24" i="27"/>
  <c r="Z24" i="27"/>
  <c r="AA24" i="27"/>
  <c r="AB24" i="27"/>
  <c r="AC24" i="27"/>
  <c r="AD24" i="27"/>
  <c r="AE24" i="27"/>
  <c r="S25" i="27"/>
  <c r="T25" i="27"/>
  <c r="U25" i="27"/>
  <c r="V25" i="27"/>
  <c r="W25" i="27"/>
  <c r="X25" i="27"/>
  <c r="Y25" i="27"/>
  <c r="Z25" i="27"/>
  <c r="AA25" i="27"/>
  <c r="AB25" i="27"/>
  <c r="AC25" i="27"/>
  <c r="AD25" i="27"/>
  <c r="AE25" i="27"/>
  <c r="S26" i="27"/>
  <c r="T26" i="27"/>
  <c r="U26" i="27"/>
  <c r="V26" i="27"/>
  <c r="W26" i="27"/>
  <c r="X26" i="27"/>
  <c r="Y26" i="27"/>
  <c r="Z26" i="27"/>
  <c r="AA26" i="27"/>
  <c r="AB26" i="27"/>
  <c r="AC26" i="27"/>
  <c r="AD26" i="27"/>
  <c r="AE26" i="27"/>
  <c r="S27" i="27"/>
  <c r="T27" i="27"/>
  <c r="U27" i="27"/>
  <c r="V27" i="27"/>
  <c r="W27" i="27"/>
  <c r="X27" i="27"/>
  <c r="Y27" i="27"/>
  <c r="Z27" i="27"/>
  <c r="AA27" i="27"/>
  <c r="AB27" i="27"/>
  <c r="AC27" i="27"/>
  <c r="AD27" i="27"/>
  <c r="AE27" i="27"/>
  <c r="S28" i="27"/>
  <c r="T28" i="27"/>
  <c r="U28" i="27"/>
  <c r="V28" i="27"/>
  <c r="W28" i="27"/>
  <c r="X28" i="27"/>
  <c r="Y28" i="27"/>
  <c r="Z28" i="27"/>
  <c r="AA28" i="27"/>
  <c r="AB28" i="27"/>
  <c r="AC28" i="27"/>
  <c r="AD28" i="27"/>
  <c r="AE28" i="27"/>
  <c r="S29" i="27"/>
  <c r="T29" i="27"/>
  <c r="U29" i="27"/>
  <c r="V29" i="27"/>
  <c r="W29" i="27"/>
  <c r="X29" i="27"/>
  <c r="Y29" i="27"/>
  <c r="Z29" i="27"/>
  <c r="AA29" i="27"/>
  <c r="AB29" i="27"/>
  <c r="AC29" i="27"/>
  <c r="AD29" i="27"/>
  <c r="AE29" i="27"/>
  <c r="S30" i="27"/>
  <c r="T30" i="27"/>
  <c r="U30" i="27"/>
  <c r="V30" i="27"/>
  <c r="W30" i="27"/>
  <c r="X30" i="27"/>
  <c r="Y30" i="27"/>
  <c r="Z30" i="27"/>
  <c r="AA30" i="27"/>
  <c r="AB30" i="27"/>
  <c r="AC30" i="27"/>
  <c r="AD30" i="27"/>
  <c r="AE30" i="27"/>
  <c r="S31" i="27"/>
  <c r="T31" i="27"/>
  <c r="U31" i="27"/>
  <c r="V31" i="27"/>
  <c r="W31" i="27"/>
  <c r="X31" i="27"/>
  <c r="Y31" i="27"/>
  <c r="Z31" i="27"/>
  <c r="AA31" i="27"/>
  <c r="AB31" i="27"/>
  <c r="AC31" i="27"/>
  <c r="AD31" i="27"/>
  <c r="AE31" i="27"/>
  <c r="S32" i="27"/>
  <c r="T32" i="27"/>
  <c r="U32" i="27"/>
  <c r="V32" i="27"/>
  <c r="W32" i="27"/>
  <c r="X32" i="27"/>
  <c r="Y32" i="27"/>
  <c r="Z32" i="27"/>
  <c r="AA32" i="27"/>
  <c r="AB32" i="27"/>
  <c r="AC32" i="27"/>
  <c r="AD32" i="27"/>
  <c r="AE32" i="27"/>
  <c r="S33" i="27"/>
  <c r="T33" i="27"/>
  <c r="U33" i="27"/>
  <c r="V33" i="27"/>
  <c r="W33" i="27"/>
  <c r="X33" i="27"/>
  <c r="Y33" i="27"/>
  <c r="Z33" i="27"/>
  <c r="AA33" i="27"/>
  <c r="AB33" i="27"/>
  <c r="AC33" i="27"/>
  <c r="AD33" i="27"/>
  <c r="AE33" i="27"/>
  <c r="S34" i="27"/>
  <c r="T34" i="27"/>
  <c r="U34" i="27"/>
  <c r="V34" i="27"/>
  <c r="W34" i="27"/>
  <c r="X34" i="27"/>
  <c r="Y34" i="27"/>
  <c r="Z34" i="27"/>
  <c r="AA34" i="27"/>
  <c r="AB34" i="27"/>
  <c r="AC34" i="27"/>
  <c r="AD34" i="27"/>
  <c r="AE34" i="27"/>
  <c r="S35" i="27"/>
  <c r="T35" i="27"/>
  <c r="U35" i="27"/>
  <c r="V35" i="27"/>
  <c r="W35" i="27"/>
  <c r="X35" i="27"/>
  <c r="Y35" i="27"/>
  <c r="Z35" i="27"/>
  <c r="AA35" i="27"/>
  <c r="AB35" i="27"/>
  <c r="AC35" i="27"/>
  <c r="AD35" i="27"/>
  <c r="AE35" i="27"/>
  <c r="S36" i="27"/>
  <c r="T36" i="27"/>
  <c r="U36" i="27"/>
  <c r="V36" i="27"/>
  <c r="W36" i="27"/>
  <c r="X36" i="27"/>
  <c r="Y36" i="27"/>
  <c r="Z36" i="27"/>
  <c r="AA36" i="27"/>
  <c r="AB36" i="27"/>
  <c r="AC36" i="27"/>
  <c r="AD36" i="27"/>
  <c r="AE36" i="27"/>
  <c r="S37" i="27"/>
  <c r="T37" i="27"/>
  <c r="U37" i="27"/>
  <c r="V37" i="27"/>
  <c r="W37" i="27"/>
  <c r="X37" i="27"/>
  <c r="Y37" i="27"/>
  <c r="Z37" i="27"/>
  <c r="AA37" i="27"/>
  <c r="AB37" i="27"/>
  <c r="AC37" i="27"/>
  <c r="AD37" i="27"/>
  <c r="AE37" i="27"/>
  <c r="S38" i="27"/>
  <c r="T38" i="27"/>
  <c r="U38" i="27"/>
  <c r="V38" i="27"/>
  <c r="W38" i="27"/>
  <c r="X38" i="27"/>
  <c r="Y38" i="27"/>
  <c r="Z38" i="27"/>
  <c r="AA38" i="27"/>
  <c r="AB38" i="27"/>
  <c r="AC38" i="27"/>
  <c r="AD38" i="27"/>
  <c r="AE38" i="27"/>
  <c r="S39" i="27"/>
  <c r="T39" i="27"/>
  <c r="U39" i="27"/>
  <c r="V39" i="27"/>
  <c r="W39" i="27"/>
  <c r="X39" i="27"/>
  <c r="Y39" i="27"/>
  <c r="Z39" i="27"/>
  <c r="AA39" i="27"/>
  <c r="AB39" i="27"/>
  <c r="AC39" i="27"/>
  <c r="AD39" i="27"/>
  <c r="AE39" i="27"/>
  <c r="S40" i="27"/>
  <c r="T40" i="27"/>
  <c r="U40" i="27"/>
  <c r="V40" i="27"/>
  <c r="W40" i="27"/>
  <c r="X40" i="27"/>
  <c r="Y40" i="27"/>
  <c r="Z40" i="27"/>
  <c r="AA40" i="27"/>
  <c r="AB40" i="27"/>
  <c r="AC40" i="27"/>
  <c r="AD40" i="27"/>
  <c r="AE40" i="27"/>
  <c r="S41" i="27"/>
  <c r="T41" i="27"/>
  <c r="U41" i="27"/>
  <c r="V41" i="27"/>
  <c r="W41" i="27"/>
  <c r="X41" i="27"/>
  <c r="Y41" i="27"/>
  <c r="Z41" i="27"/>
  <c r="AA41" i="27"/>
  <c r="AB41" i="27"/>
  <c r="AC41" i="27"/>
  <c r="AD41" i="27"/>
  <c r="AE41" i="27"/>
  <c r="S42" i="27"/>
  <c r="T42" i="27"/>
  <c r="U42" i="27"/>
  <c r="V42" i="27"/>
  <c r="W42" i="27"/>
  <c r="X42" i="27"/>
  <c r="Y42" i="27"/>
  <c r="Z42" i="27"/>
  <c r="AA42" i="27"/>
  <c r="AB42" i="27"/>
  <c r="AC42" i="27"/>
  <c r="AD42" i="27"/>
  <c r="AE42" i="27"/>
  <c r="F43" i="27"/>
  <c r="D44" i="39"/>
  <c r="G43" i="27"/>
  <c r="E44" i="39"/>
  <c r="H43" i="27"/>
  <c r="F44" i="39"/>
  <c r="I43" i="27"/>
  <c r="G44" i="39"/>
  <c r="J43" i="27"/>
  <c r="H44" i="39"/>
  <c r="K43" i="27"/>
  <c r="I44" i="39"/>
  <c r="L43" i="27"/>
  <c r="J44" i="39"/>
  <c r="M43" i="27"/>
  <c r="K44" i="39"/>
  <c r="N43" i="27"/>
  <c r="L44" i="39"/>
  <c r="O43" i="27"/>
  <c r="M44" i="39"/>
  <c r="P43" i="27"/>
  <c r="N44" i="39"/>
  <c r="Q43" i="27"/>
  <c r="O44" i="39"/>
  <c r="R43" i="27"/>
  <c r="P44" i="39"/>
  <c r="F44" i="27"/>
  <c r="G44" i="27"/>
  <c r="H44" i="27"/>
  <c r="I44" i="27"/>
  <c r="J44" i="27"/>
  <c r="K44" i="27"/>
  <c r="L44" i="27"/>
  <c r="M44" i="27"/>
  <c r="N44" i="27"/>
  <c r="O44" i="27"/>
  <c r="P44" i="27"/>
  <c r="Q44" i="27"/>
  <c r="R44" i="27"/>
  <c r="F45" i="27"/>
  <c r="G45" i="27"/>
  <c r="H45" i="27"/>
  <c r="I45" i="27"/>
  <c r="J45" i="27"/>
  <c r="K45" i="27"/>
  <c r="L45" i="27"/>
  <c r="M45" i="27"/>
  <c r="N45" i="27"/>
  <c r="O45" i="27"/>
  <c r="P45" i="27"/>
  <c r="Q45" i="27"/>
  <c r="R45" i="27"/>
  <c r="F46" i="27"/>
  <c r="G46" i="27"/>
  <c r="H46" i="27"/>
  <c r="I46" i="27"/>
  <c r="J46" i="27"/>
  <c r="K46" i="27"/>
  <c r="L46" i="27"/>
  <c r="M46" i="27"/>
  <c r="N46" i="27"/>
  <c r="O46" i="27"/>
  <c r="P46" i="27"/>
  <c r="Q46" i="27"/>
  <c r="R46" i="27"/>
  <c r="CB2" i="26"/>
  <c r="CC2" i="26"/>
  <c r="CD2" i="26"/>
  <c r="CE2" i="26"/>
  <c r="CF2" i="26"/>
  <c r="CG2" i="26"/>
  <c r="CH2" i="26"/>
  <c r="CI2" i="26"/>
  <c r="CJ2" i="26"/>
  <c r="CK2" i="26"/>
  <c r="CL2" i="26"/>
  <c r="CM2" i="26"/>
  <c r="CN2" i="26"/>
  <c r="CB3" i="26"/>
  <c r="CC3" i="26"/>
  <c r="CD3" i="26"/>
  <c r="CE3" i="26"/>
  <c r="CF3" i="26"/>
  <c r="CG3" i="26"/>
  <c r="CH3" i="26"/>
  <c r="CI3" i="26"/>
  <c r="CJ3" i="26"/>
  <c r="CK3" i="26"/>
  <c r="CL3" i="26"/>
  <c r="CM3" i="26"/>
  <c r="CN3" i="26"/>
  <c r="CB4" i="26"/>
  <c r="CC4" i="26"/>
  <c r="CD4" i="26"/>
  <c r="CE4" i="26"/>
  <c r="CF4" i="26"/>
  <c r="CG4" i="26"/>
  <c r="CH4" i="26"/>
  <c r="CI4" i="26"/>
  <c r="CJ4" i="26"/>
  <c r="CK4" i="26"/>
  <c r="CL4" i="26"/>
  <c r="CM4" i="26"/>
  <c r="CN4" i="26"/>
  <c r="CB5" i="26"/>
  <c r="CC5" i="26"/>
  <c r="CD5" i="26"/>
  <c r="CE5" i="26"/>
  <c r="CF5" i="26"/>
  <c r="CG5" i="26"/>
  <c r="CH5" i="26"/>
  <c r="CI5" i="26"/>
  <c r="CJ5" i="26"/>
  <c r="CK5" i="26"/>
  <c r="CL5" i="26"/>
  <c r="CM5" i="26"/>
  <c r="CN5" i="26"/>
  <c r="CB6" i="26"/>
  <c r="CC6" i="26"/>
  <c r="CD6" i="26"/>
  <c r="CE6" i="26"/>
  <c r="CF6" i="26"/>
  <c r="CG6" i="26"/>
  <c r="CH6" i="26"/>
  <c r="CI6" i="26"/>
  <c r="CJ6" i="26"/>
  <c r="CK6" i="26"/>
  <c r="CL6" i="26"/>
  <c r="CM6" i="26"/>
  <c r="CN6" i="26"/>
  <c r="CB7" i="26"/>
  <c r="CC7" i="26"/>
  <c r="CD7" i="26"/>
  <c r="CE7" i="26"/>
  <c r="CF7" i="26"/>
  <c r="CG7" i="26"/>
  <c r="CH7" i="26"/>
  <c r="CI7" i="26"/>
  <c r="CJ7" i="26"/>
  <c r="CK7" i="26"/>
  <c r="CL7" i="26"/>
  <c r="CM7" i="26"/>
  <c r="CN7" i="26"/>
  <c r="S12" i="26"/>
  <c r="T12" i="26"/>
  <c r="U12" i="26"/>
  <c r="V12" i="26"/>
  <c r="W12" i="26"/>
  <c r="X12" i="26"/>
  <c r="Y12" i="26"/>
  <c r="Z12" i="26"/>
  <c r="AA12" i="26"/>
  <c r="AB12" i="26"/>
  <c r="AC12" i="26"/>
  <c r="AD12" i="26"/>
  <c r="AE12" i="26"/>
  <c r="S13" i="26"/>
  <c r="T13" i="26"/>
  <c r="U13" i="26"/>
  <c r="V13" i="26"/>
  <c r="W13" i="26"/>
  <c r="X13" i="26"/>
  <c r="Y13" i="26"/>
  <c r="Z13" i="26"/>
  <c r="AA13" i="26"/>
  <c r="AB13" i="26"/>
  <c r="AC13" i="26"/>
  <c r="AD13" i="26"/>
  <c r="AE13" i="26"/>
  <c r="S14" i="26"/>
  <c r="T14" i="26"/>
  <c r="U14" i="26"/>
  <c r="V14" i="26"/>
  <c r="W14" i="26"/>
  <c r="X14" i="26"/>
  <c r="Y14" i="26"/>
  <c r="Z14" i="26"/>
  <c r="AA14" i="26"/>
  <c r="AB14" i="26"/>
  <c r="AC14" i="26"/>
  <c r="AD14" i="26"/>
  <c r="AE14" i="26"/>
  <c r="S15" i="26"/>
  <c r="T15" i="26"/>
  <c r="U15" i="26"/>
  <c r="V15" i="26"/>
  <c r="W15" i="26"/>
  <c r="X15" i="26"/>
  <c r="Y15" i="26"/>
  <c r="Z15" i="26"/>
  <c r="AA15" i="26"/>
  <c r="AB15" i="26"/>
  <c r="AC15" i="26"/>
  <c r="AD15" i="26"/>
  <c r="AE15" i="26"/>
  <c r="S16" i="26"/>
  <c r="T16" i="26"/>
  <c r="U16" i="26"/>
  <c r="V16" i="26"/>
  <c r="W16" i="26"/>
  <c r="X16" i="26"/>
  <c r="Y16" i="26"/>
  <c r="Z16" i="26"/>
  <c r="AA16" i="26"/>
  <c r="AB16" i="26"/>
  <c r="AC16" i="26"/>
  <c r="AD16" i="26"/>
  <c r="AE16" i="26"/>
  <c r="S17" i="26"/>
  <c r="T17" i="26"/>
  <c r="U17" i="26"/>
  <c r="V17" i="26"/>
  <c r="W17" i="26"/>
  <c r="X17" i="26"/>
  <c r="Y17" i="26"/>
  <c r="Z17" i="26"/>
  <c r="AA17" i="26"/>
  <c r="AB17" i="26"/>
  <c r="AC17" i="26"/>
  <c r="AD17" i="26"/>
  <c r="AE17" i="26"/>
  <c r="S18" i="26"/>
  <c r="T18" i="26"/>
  <c r="U18" i="26"/>
  <c r="V18" i="26"/>
  <c r="W18" i="26"/>
  <c r="X18" i="26"/>
  <c r="Y18" i="26"/>
  <c r="Z18" i="26"/>
  <c r="AA18" i="26"/>
  <c r="AB18" i="26"/>
  <c r="AC18" i="26"/>
  <c r="AD18" i="26"/>
  <c r="AE18" i="26"/>
  <c r="S19" i="26"/>
  <c r="T19" i="26"/>
  <c r="U19" i="26"/>
  <c r="V19" i="26"/>
  <c r="W19" i="26"/>
  <c r="X19" i="26"/>
  <c r="Y19" i="26"/>
  <c r="Z19" i="26"/>
  <c r="AA19" i="26"/>
  <c r="AB19" i="26"/>
  <c r="AC19" i="26"/>
  <c r="AD19" i="26"/>
  <c r="AE19" i="26"/>
  <c r="S20" i="26"/>
  <c r="T20" i="26"/>
  <c r="U20" i="26"/>
  <c r="V20" i="26"/>
  <c r="W20" i="26"/>
  <c r="X20" i="26"/>
  <c r="Y20" i="26"/>
  <c r="Z20" i="26"/>
  <c r="AA20" i="26"/>
  <c r="AB20" i="26"/>
  <c r="AC20" i="26"/>
  <c r="AD20" i="26"/>
  <c r="AE20" i="26"/>
  <c r="S21" i="26"/>
  <c r="T21" i="26"/>
  <c r="U21" i="26"/>
  <c r="V21" i="26"/>
  <c r="W21" i="26"/>
  <c r="X21" i="26"/>
  <c r="Y21" i="26"/>
  <c r="Z21" i="26"/>
  <c r="AA21" i="26"/>
  <c r="AB21" i="26"/>
  <c r="AC21" i="26"/>
  <c r="AD21" i="26"/>
  <c r="AE21" i="26"/>
  <c r="S22" i="26"/>
  <c r="T22" i="26"/>
  <c r="U22" i="26"/>
  <c r="V22" i="26"/>
  <c r="W22" i="26"/>
  <c r="X22" i="26"/>
  <c r="Y22" i="26"/>
  <c r="Z22" i="26"/>
  <c r="AA22" i="26"/>
  <c r="AB22" i="26"/>
  <c r="AC22" i="26"/>
  <c r="AD22" i="26"/>
  <c r="AE22" i="26"/>
  <c r="S23" i="26"/>
  <c r="T23" i="26"/>
  <c r="U23" i="26"/>
  <c r="V23" i="26"/>
  <c r="W23" i="26"/>
  <c r="X23" i="26"/>
  <c r="Y23" i="26"/>
  <c r="Z23" i="26"/>
  <c r="AA23" i="26"/>
  <c r="AB23" i="26"/>
  <c r="AC23" i="26"/>
  <c r="AD23" i="26"/>
  <c r="AE23" i="26"/>
  <c r="S24" i="26"/>
  <c r="T24" i="26"/>
  <c r="U24" i="26"/>
  <c r="V24" i="26"/>
  <c r="W24" i="26"/>
  <c r="X24" i="26"/>
  <c r="Y24" i="26"/>
  <c r="Z24" i="26"/>
  <c r="AA24" i="26"/>
  <c r="AB24" i="26"/>
  <c r="AC24" i="26"/>
  <c r="AD24" i="26"/>
  <c r="AE24" i="26"/>
  <c r="S25" i="26"/>
  <c r="T25" i="26"/>
  <c r="U25" i="26"/>
  <c r="V25" i="26"/>
  <c r="W25" i="26"/>
  <c r="X25" i="26"/>
  <c r="Y25" i="26"/>
  <c r="Z25" i="26"/>
  <c r="AA25" i="26"/>
  <c r="AB25" i="26"/>
  <c r="AC25" i="26"/>
  <c r="AD25" i="26"/>
  <c r="AE25" i="26"/>
  <c r="S26" i="26"/>
  <c r="T26" i="26"/>
  <c r="U26" i="26"/>
  <c r="V26" i="26"/>
  <c r="W26" i="26"/>
  <c r="X26" i="26"/>
  <c r="Y26" i="26"/>
  <c r="Z26" i="26"/>
  <c r="AA26" i="26"/>
  <c r="AB26" i="26"/>
  <c r="AC26" i="26"/>
  <c r="AD26" i="26"/>
  <c r="AE26" i="26"/>
  <c r="S27" i="26"/>
  <c r="T27" i="26"/>
  <c r="U27" i="26"/>
  <c r="V27" i="26"/>
  <c r="W27" i="26"/>
  <c r="X27" i="26"/>
  <c r="Y27" i="26"/>
  <c r="Z27" i="26"/>
  <c r="AA27" i="26"/>
  <c r="AB27" i="26"/>
  <c r="AC27" i="26"/>
  <c r="AD27" i="26"/>
  <c r="AE27" i="26"/>
  <c r="S28" i="26"/>
  <c r="T28" i="26"/>
  <c r="U28" i="26"/>
  <c r="V28" i="26"/>
  <c r="W28" i="26"/>
  <c r="X28" i="26"/>
  <c r="Y28" i="26"/>
  <c r="Z28" i="26"/>
  <c r="AA28" i="26"/>
  <c r="AB28" i="26"/>
  <c r="AC28" i="26"/>
  <c r="AD28" i="26"/>
  <c r="AE28" i="26"/>
  <c r="S29" i="26"/>
  <c r="T29" i="26"/>
  <c r="U29" i="26"/>
  <c r="V29" i="26"/>
  <c r="W29" i="26"/>
  <c r="X29" i="26"/>
  <c r="Y29" i="26"/>
  <c r="Z29" i="26"/>
  <c r="AA29" i="26"/>
  <c r="AB29" i="26"/>
  <c r="AC29" i="26"/>
  <c r="AD29" i="26"/>
  <c r="AE29" i="26"/>
  <c r="S30" i="26"/>
  <c r="T30" i="26"/>
  <c r="U30" i="26"/>
  <c r="V30" i="26"/>
  <c r="W30" i="26"/>
  <c r="X30" i="26"/>
  <c r="Y30" i="26"/>
  <c r="Z30" i="26"/>
  <c r="AA30" i="26"/>
  <c r="AB30" i="26"/>
  <c r="AC30" i="26"/>
  <c r="AD30" i="26"/>
  <c r="AE30" i="26"/>
  <c r="S31" i="26"/>
  <c r="T31" i="26"/>
  <c r="U31" i="26"/>
  <c r="V31" i="26"/>
  <c r="W31" i="26"/>
  <c r="X31" i="26"/>
  <c r="Y31" i="26"/>
  <c r="Z31" i="26"/>
  <c r="AA31" i="26"/>
  <c r="AB31" i="26"/>
  <c r="AC31" i="26"/>
  <c r="AD31" i="26"/>
  <c r="AE31" i="26"/>
  <c r="S32" i="26"/>
  <c r="T32" i="26"/>
  <c r="U32" i="26"/>
  <c r="V32" i="26"/>
  <c r="W32" i="26"/>
  <c r="X32" i="26"/>
  <c r="Y32" i="26"/>
  <c r="Z32" i="26"/>
  <c r="AA32" i="26"/>
  <c r="AB32" i="26"/>
  <c r="AC32" i="26"/>
  <c r="AD32" i="26"/>
  <c r="AE32" i="26"/>
  <c r="S33" i="26"/>
  <c r="T33" i="26"/>
  <c r="U33" i="26"/>
  <c r="V33" i="26"/>
  <c r="W33" i="26"/>
  <c r="X33" i="26"/>
  <c r="Y33" i="26"/>
  <c r="Z33" i="26"/>
  <c r="AA33" i="26"/>
  <c r="AB33" i="26"/>
  <c r="AC33" i="26"/>
  <c r="AD33" i="26"/>
  <c r="AE33" i="26"/>
  <c r="S34" i="26"/>
  <c r="T34" i="26"/>
  <c r="U34" i="26"/>
  <c r="V34" i="26"/>
  <c r="W34" i="26"/>
  <c r="X34" i="26"/>
  <c r="Y34" i="26"/>
  <c r="Z34" i="26"/>
  <c r="AA34" i="26"/>
  <c r="AB34" i="26"/>
  <c r="AC34" i="26"/>
  <c r="AD34" i="26"/>
  <c r="AE34" i="26"/>
  <c r="S35" i="26"/>
  <c r="T35" i="26"/>
  <c r="U35" i="26"/>
  <c r="V35" i="26"/>
  <c r="W35" i="26"/>
  <c r="X35" i="26"/>
  <c r="Y35" i="26"/>
  <c r="Z35" i="26"/>
  <c r="AA35" i="26"/>
  <c r="AB35" i="26"/>
  <c r="AC35" i="26"/>
  <c r="AD35" i="26"/>
  <c r="AE35" i="26"/>
  <c r="S36" i="26"/>
  <c r="T36" i="26"/>
  <c r="U36" i="26"/>
  <c r="V36" i="26"/>
  <c r="W36" i="26"/>
  <c r="X36" i="26"/>
  <c r="Y36" i="26"/>
  <c r="Z36" i="26"/>
  <c r="AA36" i="26"/>
  <c r="AB36" i="26"/>
  <c r="AC36" i="26"/>
  <c r="AD36" i="26"/>
  <c r="AE36" i="26"/>
  <c r="S37" i="26"/>
  <c r="T37" i="26"/>
  <c r="U37" i="26"/>
  <c r="V37" i="26"/>
  <c r="W37" i="26"/>
  <c r="X37" i="26"/>
  <c r="Y37" i="26"/>
  <c r="Z37" i="26"/>
  <c r="AA37" i="26"/>
  <c r="AB37" i="26"/>
  <c r="AC37" i="26"/>
  <c r="AD37" i="26"/>
  <c r="AE37" i="26"/>
  <c r="S38" i="26"/>
  <c r="T38" i="26"/>
  <c r="U38" i="26"/>
  <c r="V38" i="26"/>
  <c r="W38" i="26"/>
  <c r="X38" i="26"/>
  <c r="Y38" i="26"/>
  <c r="Z38" i="26"/>
  <c r="AA38" i="26"/>
  <c r="AB38" i="26"/>
  <c r="AC38" i="26"/>
  <c r="AD38" i="26"/>
  <c r="AE38" i="26"/>
  <c r="S39" i="26"/>
  <c r="T39" i="26"/>
  <c r="U39" i="26"/>
  <c r="V39" i="26"/>
  <c r="W39" i="26"/>
  <c r="X39" i="26"/>
  <c r="Y39" i="26"/>
  <c r="Z39" i="26"/>
  <c r="AA39" i="26"/>
  <c r="AB39" i="26"/>
  <c r="AC39" i="26"/>
  <c r="AD39" i="26"/>
  <c r="AE39" i="26"/>
  <c r="S40" i="26"/>
  <c r="T40" i="26"/>
  <c r="U40" i="26"/>
  <c r="V40" i="26"/>
  <c r="W40" i="26"/>
  <c r="X40" i="26"/>
  <c r="Y40" i="26"/>
  <c r="Z40" i="26"/>
  <c r="AA40" i="26"/>
  <c r="AB40" i="26"/>
  <c r="AC40" i="26"/>
  <c r="AD40" i="26"/>
  <c r="AE40" i="26"/>
  <c r="S41" i="26"/>
  <c r="T41" i="26"/>
  <c r="U41" i="26"/>
  <c r="V41" i="26"/>
  <c r="W41" i="26"/>
  <c r="X41" i="26"/>
  <c r="Y41" i="26"/>
  <c r="Z41" i="26"/>
  <c r="AA41" i="26"/>
  <c r="AB41" i="26"/>
  <c r="AC41" i="26"/>
  <c r="AD41" i="26"/>
  <c r="AE41" i="26"/>
  <c r="S42" i="26"/>
  <c r="T42" i="26"/>
  <c r="U42" i="26"/>
  <c r="V42" i="26"/>
  <c r="W42" i="26"/>
  <c r="X42" i="26"/>
  <c r="Y42" i="26"/>
  <c r="Z42" i="26"/>
  <c r="AA42" i="26"/>
  <c r="AB42" i="26"/>
  <c r="AC42" i="26"/>
  <c r="AD42" i="26"/>
  <c r="AE42" i="26"/>
  <c r="S43" i="26"/>
  <c r="T43" i="26"/>
  <c r="U43" i="26"/>
  <c r="V43" i="26"/>
  <c r="W43" i="26"/>
  <c r="X43" i="26"/>
  <c r="Y43" i="26"/>
  <c r="Z43" i="26"/>
  <c r="AA43" i="26"/>
  <c r="AB43" i="26"/>
  <c r="AC43" i="26"/>
  <c r="AD43" i="26"/>
  <c r="AE43" i="26"/>
  <c r="S44" i="26"/>
  <c r="T44" i="26"/>
  <c r="U44" i="26"/>
  <c r="V44" i="26"/>
  <c r="W44" i="26"/>
  <c r="X44" i="26"/>
  <c r="Y44" i="26"/>
  <c r="Z44" i="26"/>
  <c r="AA44" i="26"/>
  <c r="AB44" i="26"/>
  <c r="AC44" i="26"/>
  <c r="AD44" i="26"/>
  <c r="AE44" i="26"/>
  <c r="F45" i="26"/>
  <c r="D43" i="39"/>
  <c r="G45" i="26"/>
  <c r="E43" i="39"/>
  <c r="H45" i="26"/>
  <c r="F43" i="39"/>
  <c r="I45" i="26"/>
  <c r="G43" i="39"/>
  <c r="J45" i="26"/>
  <c r="H43" i="39"/>
  <c r="K45" i="26"/>
  <c r="I43" i="39"/>
  <c r="L45" i="26"/>
  <c r="J43" i="39"/>
  <c r="M45" i="26"/>
  <c r="K43" i="39"/>
  <c r="N45" i="26"/>
  <c r="L43" i="39"/>
  <c r="O45" i="26"/>
  <c r="M43" i="39"/>
  <c r="P45" i="26"/>
  <c r="N43" i="39"/>
  <c r="Q45" i="26"/>
  <c r="O43" i="39"/>
  <c r="R45" i="26"/>
  <c r="P43" i="39"/>
  <c r="F46" i="26"/>
  <c r="G46" i="26"/>
  <c r="H46" i="26"/>
  <c r="I46" i="26"/>
  <c r="J46" i="26"/>
  <c r="K46" i="26"/>
  <c r="L46" i="26"/>
  <c r="M46" i="26"/>
  <c r="N46" i="26"/>
  <c r="O46" i="26"/>
  <c r="P46" i="26"/>
  <c r="Q46" i="26"/>
  <c r="R46" i="26"/>
  <c r="F47" i="26"/>
  <c r="G47" i="26"/>
  <c r="H47" i="26"/>
  <c r="I47" i="26"/>
  <c r="J47" i="26"/>
  <c r="K47" i="26"/>
  <c r="L47" i="26"/>
  <c r="M47" i="26"/>
  <c r="N47" i="26"/>
  <c r="O47" i="26"/>
  <c r="P47" i="26"/>
  <c r="Q47" i="26"/>
  <c r="R47" i="26"/>
  <c r="F48" i="26"/>
  <c r="G48" i="26"/>
  <c r="H48" i="26"/>
  <c r="I48" i="26"/>
  <c r="J48" i="26"/>
  <c r="K48" i="26"/>
  <c r="L48" i="26"/>
  <c r="M48" i="26"/>
  <c r="N48" i="26"/>
  <c r="O48" i="26"/>
  <c r="P48" i="26"/>
  <c r="Q48" i="26"/>
  <c r="R48" i="26"/>
  <c r="CB2" i="25"/>
  <c r="CC2" i="25"/>
  <c r="CD2" i="25"/>
  <c r="CE2" i="25"/>
  <c r="CF2" i="25"/>
  <c r="CG2" i="25"/>
  <c r="CH2" i="25"/>
  <c r="CI2" i="25"/>
  <c r="CJ2" i="25"/>
  <c r="CK2" i="25"/>
  <c r="CL2" i="25"/>
  <c r="CM2" i="25"/>
  <c r="CN2" i="25"/>
  <c r="CB3" i="25"/>
  <c r="CC3" i="25"/>
  <c r="CD3" i="25"/>
  <c r="CE3" i="25"/>
  <c r="CF3" i="25"/>
  <c r="CG3" i="25"/>
  <c r="CH3" i="25"/>
  <c r="CI3" i="25"/>
  <c r="CJ3" i="25"/>
  <c r="CK3" i="25"/>
  <c r="CL3" i="25"/>
  <c r="CM3" i="25"/>
  <c r="CN3" i="25"/>
  <c r="CB4" i="25"/>
  <c r="CC4" i="25"/>
  <c r="CD4" i="25"/>
  <c r="CE4" i="25"/>
  <c r="CF4" i="25"/>
  <c r="CG4" i="25"/>
  <c r="CH4" i="25"/>
  <c r="CI4" i="25"/>
  <c r="CJ4" i="25"/>
  <c r="CK4" i="25"/>
  <c r="CL4" i="25"/>
  <c r="CM4" i="25"/>
  <c r="CN4" i="25"/>
  <c r="CB5" i="25"/>
  <c r="CC5" i="25"/>
  <c r="CD5" i="25"/>
  <c r="CE5" i="25"/>
  <c r="CF5" i="25"/>
  <c r="CG5" i="25"/>
  <c r="CH5" i="25"/>
  <c r="CI5" i="25"/>
  <c r="CJ5" i="25"/>
  <c r="CK5" i="25"/>
  <c r="CL5" i="25"/>
  <c r="CM5" i="25"/>
  <c r="CN5" i="25"/>
  <c r="CB6" i="25"/>
  <c r="CC6" i="25"/>
  <c r="CD6" i="25"/>
  <c r="CE6" i="25"/>
  <c r="CF6" i="25"/>
  <c r="CG6" i="25"/>
  <c r="CH6" i="25"/>
  <c r="CI6" i="25"/>
  <c r="CJ6" i="25"/>
  <c r="CK6" i="25"/>
  <c r="CL6" i="25"/>
  <c r="CM6" i="25"/>
  <c r="CN6" i="25"/>
  <c r="CB7" i="25"/>
  <c r="CC7" i="25"/>
  <c r="CD7" i="25"/>
  <c r="CE7" i="25"/>
  <c r="CF7" i="25"/>
  <c r="CG7" i="25"/>
  <c r="CH7" i="25"/>
  <c r="CI7" i="25"/>
  <c r="CJ7" i="25"/>
  <c r="CK7" i="25"/>
  <c r="CL7" i="25"/>
  <c r="CM7" i="25"/>
  <c r="CN7" i="25"/>
  <c r="S12" i="25"/>
  <c r="T12" i="25"/>
  <c r="U12" i="25"/>
  <c r="V12" i="25"/>
  <c r="W12" i="25"/>
  <c r="X12" i="25"/>
  <c r="Y12" i="25"/>
  <c r="Z12" i="25"/>
  <c r="AA12" i="25"/>
  <c r="AB12" i="25"/>
  <c r="AC12" i="25"/>
  <c r="AD12" i="25"/>
  <c r="AE12" i="25"/>
  <c r="S13" i="25"/>
  <c r="T13" i="25"/>
  <c r="U13" i="25"/>
  <c r="V13" i="25"/>
  <c r="W13" i="25"/>
  <c r="X13" i="25"/>
  <c r="Y13" i="25"/>
  <c r="Z13" i="25"/>
  <c r="AA13" i="25"/>
  <c r="AB13" i="25"/>
  <c r="AC13" i="25"/>
  <c r="AD13" i="25"/>
  <c r="AE13" i="25"/>
  <c r="S14" i="25"/>
  <c r="T14" i="25"/>
  <c r="U14" i="25"/>
  <c r="V14" i="25"/>
  <c r="W14" i="25"/>
  <c r="X14" i="25"/>
  <c r="Y14" i="25"/>
  <c r="Z14" i="25"/>
  <c r="AA14" i="25"/>
  <c r="AB14" i="25"/>
  <c r="AC14" i="25"/>
  <c r="AD14" i="25"/>
  <c r="AE14" i="25"/>
  <c r="S15" i="25"/>
  <c r="T15" i="25"/>
  <c r="U15" i="25"/>
  <c r="V15" i="25"/>
  <c r="W15" i="25"/>
  <c r="X15" i="25"/>
  <c r="Y15" i="25"/>
  <c r="Z15" i="25"/>
  <c r="AA15" i="25"/>
  <c r="AB15" i="25"/>
  <c r="AC15" i="25"/>
  <c r="AD15" i="25"/>
  <c r="AE15" i="25"/>
  <c r="S16" i="25"/>
  <c r="T16" i="25"/>
  <c r="U16" i="25"/>
  <c r="V16" i="25"/>
  <c r="W16" i="25"/>
  <c r="X16" i="25"/>
  <c r="Y16" i="25"/>
  <c r="Z16" i="25"/>
  <c r="AA16" i="25"/>
  <c r="AB16" i="25"/>
  <c r="AC16" i="25"/>
  <c r="AD16" i="25"/>
  <c r="AE16" i="25"/>
  <c r="S17" i="25"/>
  <c r="T17" i="25"/>
  <c r="U17" i="25"/>
  <c r="V17" i="25"/>
  <c r="W17" i="25"/>
  <c r="X17" i="25"/>
  <c r="Y17" i="25"/>
  <c r="Z17" i="25"/>
  <c r="AA17" i="25"/>
  <c r="AB17" i="25"/>
  <c r="AC17" i="25"/>
  <c r="AD17" i="25"/>
  <c r="AE17" i="25"/>
  <c r="S18" i="25"/>
  <c r="T18" i="25"/>
  <c r="U18" i="25"/>
  <c r="V18" i="25"/>
  <c r="W18" i="25"/>
  <c r="X18" i="25"/>
  <c r="Y18" i="25"/>
  <c r="Z18" i="25"/>
  <c r="AA18" i="25"/>
  <c r="AB18" i="25"/>
  <c r="AC18" i="25"/>
  <c r="AD18" i="25"/>
  <c r="AE18" i="25"/>
  <c r="S19" i="25"/>
  <c r="T19" i="25"/>
  <c r="U19" i="25"/>
  <c r="V19" i="25"/>
  <c r="W19" i="25"/>
  <c r="X19" i="25"/>
  <c r="Y19" i="25"/>
  <c r="Z19" i="25"/>
  <c r="AA19" i="25"/>
  <c r="AB19" i="25"/>
  <c r="AC19" i="25"/>
  <c r="AD19" i="25"/>
  <c r="AE19" i="25"/>
  <c r="S20" i="25"/>
  <c r="T20" i="25"/>
  <c r="U20" i="25"/>
  <c r="V20" i="25"/>
  <c r="W20" i="25"/>
  <c r="X20" i="25"/>
  <c r="Y20" i="25"/>
  <c r="Z20" i="25"/>
  <c r="AA20" i="25"/>
  <c r="AB20" i="25"/>
  <c r="AC20" i="25"/>
  <c r="AD20" i="25"/>
  <c r="AE20" i="25"/>
  <c r="S21" i="25"/>
  <c r="T21" i="25"/>
  <c r="U21" i="25"/>
  <c r="V21" i="25"/>
  <c r="W21" i="25"/>
  <c r="X21" i="25"/>
  <c r="Y21" i="25"/>
  <c r="Z21" i="25"/>
  <c r="AA21" i="25"/>
  <c r="AB21" i="25"/>
  <c r="AC21" i="25"/>
  <c r="AD21" i="25"/>
  <c r="AE21" i="25"/>
  <c r="S22" i="25"/>
  <c r="T22" i="25"/>
  <c r="U22" i="25"/>
  <c r="V22" i="25"/>
  <c r="W22" i="25"/>
  <c r="X22" i="25"/>
  <c r="Y22" i="25"/>
  <c r="Z22" i="25"/>
  <c r="AA22" i="25"/>
  <c r="AB22" i="25"/>
  <c r="AC22" i="25"/>
  <c r="AD22" i="25"/>
  <c r="AE22" i="25"/>
  <c r="S23" i="25"/>
  <c r="T23" i="25"/>
  <c r="U23" i="25"/>
  <c r="V23" i="25"/>
  <c r="W23" i="25"/>
  <c r="X23" i="25"/>
  <c r="Y23" i="25"/>
  <c r="Z23" i="25"/>
  <c r="AA23" i="25"/>
  <c r="AB23" i="25"/>
  <c r="AC23" i="25"/>
  <c r="AD23" i="25"/>
  <c r="AE23" i="25"/>
  <c r="S24" i="25"/>
  <c r="T24" i="25"/>
  <c r="U24" i="25"/>
  <c r="V24" i="25"/>
  <c r="W24" i="25"/>
  <c r="X24" i="25"/>
  <c r="Y24" i="25"/>
  <c r="Z24" i="25"/>
  <c r="AA24" i="25"/>
  <c r="AB24" i="25"/>
  <c r="AC24" i="25"/>
  <c r="AD24" i="25"/>
  <c r="AE24" i="25"/>
  <c r="S25" i="25"/>
  <c r="T25" i="25"/>
  <c r="U25" i="25"/>
  <c r="V25" i="25"/>
  <c r="W25" i="25"/>
  <c r="X25" i="25"/>
  <c r="Y25" i="25"/>
  <c r="Z25" i="25"/>
  <c r="AA25" i="25"/>
  <c r="AB25" i="25"/>
  <c r="AC25" i="25"/>
  <c r="AD25" i="25"/>
  <c r="AE25" i="25"/>
  <c r="S26" i="25"/>
  <c r="T26" i="25"/>
  <c r="U26" i="25"/>
  <c r="V26" i="25"/>
  <c r="W26" i="25"/>
  <c r="X26" i="25"/>
  <c r="Y26" i="25"/>
  <c r="Z26" i="25"/>
  <c r="AA26" i="25"/>
  <c r="AB26" i="25"/>
  <c r="AC26" i="25"/>
  <c r="AD26" i="25"/>
  <c r="AE26" i="25"/>
  <c r="S27" i="25"/>
  <c r="T27" i="25"/>
  <c r="U27" i="25"/>
  <c r="V27" i="25"/>
  <c r="W27" i="25"/>
  <c r="X27" i="25"/>
  <c r="Y27" i="25"/>
  <c r="Z27" i="25"/>
  <c r="AA27" i="25"/>
  <c r="AB27" i="25"/>
  <c r="AC27" i="25"/>
  <c r="AD27" i="25"/>
  <c r="AE27" i="25"/>
  <c r="S28" i="25"/>
  <c r="T28" i="25"/>
  <c r="U28" i="25"/>
  <c r="V28" i="25"/>
  <c r="W28" i="25"/>
  <c r="X28" i="25"/>
  <c r="Y28" i="25"/>
  <c r="Z28" i="25"/>
  <c r="AA28" i="25"/>
  <c r="AB28" i="25"/>
  <c r="AC28" i="25"/>
  <c r="AD28" i="25"/>
  <c r="AE28" i="25"/>
  <c r="S29" i="25"/>
  <c r="T29" i="25"/>
  <c r="U29" i="25"/>
  <c r="V29" i="25"/>
  <c r="W29" i="25"/>
  <c r="X29" i="25"/>
  <c r="Y29" i="25"/>
  <c r="Z29" i="25"/>
  <c r="AA29" i="25"/>
  <c r="AB29" i="25"/>
  <c r="AC29" i="25"/>
  <c r="AD29" i="25"/>
  <c r="AE29" i="25"/>
  <c r="S30" i="25"/>
  <c r="T30" i="25"/>
  <c r="U30" i="25"/>
  <c r="V30" i="25"/>
  <c r="W30" i="25"/>
  <c r="X30" i="25"/>
  <c r="Y30" i="25"/>
  <c r="Z30" i="25"/>
  <c r="AA30" i="25"/>
  <c r="AB30" i="25"/>
  <c r="AC30" i="25"/>
  <c r="AD30" i="25"/>
  <c r="AE30" i="25"/>
  <c r="S31" i="25"/>
  <c r="T31" i="25"/>
  <c r="U31" i="25"/>
  <c r="V31" i="25"/>
  <c r="W31" i="25"/>
  <c r="X31" i="25"/>
  <c r="Y31" i="25"/>
  <c r="Z31" i="25"/>
  <c r="AA31" i="25"/>
  <c r="AB31" i="25"/>
  <c r="AC31" i="25"/>
  <c r="AD31" i="25"/>
  <c r="AE31" i="25"/>
  <c r="S32" i="25"/>
  <c r="T32" i="25"/>
  <c r="U32" i="25"/>
  <c r="V32" i="25"/>
  <c r="W32" i="25"/>
  <c r="X32" i="25"/>
  <c r="Y32" i="25"/>
  <c r="Z32" i="25"/>
  <c r="AA32" i="25"/>
  <c r="AB32" i="25"/>
  <c r="AC32" i="25"/>
  <c r="AD32" i="25"/>
  <c r="AE32" i="25"/>
  <c r="S33" i="25"/>
  <c r="T33" i="25"/>
  <c r="U33" i="25"/>
  <c r="V33" i="25"/>
  <c r="W33" i="25"/>
  <c r="X33" i="25"/>
  <c r="Y33" i="25"/>
  <c r="Z33" i="25"/>
  <c r="AA33" i="25"/>
  <c r="AB33" i="25"/>
  <c r="AC33" i="25"/>
  <c r="AD33" i="25"/>
  <c r="AE33" i="25"/>
  <c r="S34" i="25"/>
  <c r="T34" i="25"/>
  <c r="U34" i="25"/>
  <c r="V34" i="25"/>
  <c r="W34" i="25"/>
  <c r="X34" i="25"/>
  <c r="Y34" i="25"/>
  <c r="Z34" i="25"/>
  <c r="AA34" i="25"/>
  <c r="AB34" i="25"/>
  <c r="AC34" i="25"/>
  <c r="AD34" i="25"/>
  <c r="AE34" i="25"/>
  <c r="S35" i="25"/>
  <c r="T35" i="25"/>
  <c r="U35" i="25"/>
  <c r="V35" i="25"/>
  <c r="W35" i="25"/>
  <c r="X35" i="25"/>
  <c r="Y35" i="25"/>
  <c r="Z35" i="25"/>
  <c r="AA35" i="25"/>
  <c r="AB35" i="25"/>
  <c r="AC35" i="25"/>
  <c r="AD35" i="25"/>
  <c r="AE35" i="25"/>
  <c r="S36" i="25"/>
  <c r="T36" i="25"/>
  <c r="U36" i="25"/>
  <c r="V36" i="25"/>
  <c r="W36" i="25"/>
  <c r="X36" i="25"/>
  <c r="Y36" i="25"/>
  <c r="Z36" i="25"/>
  <c r="AA36" i="25"/>
  <c r="AB36" i="25"/>
  <c r="AC36" i="25"/>
  <c r="AD36" i="25"/>
  <c r="AE36" i="25"/>
  <c r="S37" i="25"/>
  <c r="T37" i="25"/>
  <c r="U37" i="25"/>
  <c r="V37" i="25"/>
  <c r="W37" i="25"/>
  <c r="X37" i="25"/>
  <c r="Y37" i="25"/>
  <c r="Z37" i="25"/>
  <c r="AA37" i="25"/>
  <c r="AB37" i="25"/>
  <c r="AC37" i="25"/>
  <c r="AD37" i="25"/>
  <c r="AE37" i="25"/>
  <c r="S38" i="25"/>
  <c r="T38" i="25"/>
  <c r="U38" i="25"/>
  <c r="V38" i="25"/>
  <c r="W38" i="25"/>
  <c r="X38" i="25"/>
  <c r="Y38" i="25"/>
  <c r="Z38" i="25"/>
  <c r="AA38" i="25"/>
  <c r="AB38" i="25"/>
  <c r="AC38" i="25"/>
  <c r="AD38" i="25"/>
  <c r="AE38" i="25"/>
  <c r="S39" i="25"/>
  <c r="T39" i="25"/>
  <c r="U39" i="25"/>
  <c r="V39" i="25"/>
  <c r="W39" i="25"/>
  <c r="X39" i="25"/>
  <c r="Y39" i="25"/>
  <c r="Z39" i="25"/>
  <c r="AA39" i="25"/>
  <c r="AB39" i="25"/>
  <c r="AC39" i="25"/>
  <c r="AD39" i="25"/>
  <c r="AE39" i="25"/>
  <c r="S40" i="25"/>
  <c r="T40" i="25"/>
  <c r="U40" i="25"/>
  <c r="V40" i="25"/>
  <c r="W40" i="25"/>
  <c r="X40" i="25"/>
  <c r="Y40" i="25"/>
  <c r="Z40" i="25"/>
  <c r="AA40" i="25"/>
  <c r="AB40" i="25"/>
  <c r="AC40" i="25"/>
  <c r="AD40" i="25"/>
  <c r="AE40" i="25"/>
  <c r="S41" i="25"/>
  <c r="T41" i="25"/>
  <c r="U41" i="25"/>
  <c r="V41" i="25"/>
  <c r="W41" i="25"/>
  <c r="X41" i="25"/>
  <c r="Y41" i="25"/>
  <c r="Z41" i="25"/>
  <c r="AA41" i="25"/>
  <c r="AB41" i="25"/>
  <c r="AC41" i="25"/>
  <c r="AD41" i="25"/>
  <c r="AE41" i="25"/>
  <c r="S42" i="25"/>
  <c r="T42" i="25"/>
  <c r="U42" i="25"/>
  <c r="V42" i="25"/>
  <c r="W42" i="25"/>
  <c r="X42" i="25"/>
  <c r="Y42" i="25"/>
  <c r="Z42" i="25"/>
  <c r="AA42" i="25"/>
  <c r="AB42" i="25"/>
  <c r="AC42" i="25"/>
  <c r="AD42" i="25"/>
  <c r="AE42" i="25"/>
  <c r="S43" i="25"/>
  <c r="T43" i="25"/>
  <c r="U43" i="25"/>
  <c r="V43" i="25"/>
  <c r="W43" i="25"/>
  <c r="X43" i="25"/>
  <c r="Y43" i="25"/>
  <c r="Z43" i="25"/>
  <c r="AA43" i="25"/>
  <c r="AB43" i="25"/>
  <c r="AC43" i="25"/>
  <c r="AD43" i="25"/>
  <c r="AE43" i="25"/>
  <c r="S44" i="25"/>
  <c r="T44" i="25"/>
  <c r="U44" i="25"/>
  <c r="V44" i="25"/>
  <c r="W44" i="25"/>
  <c r="X44" i="25"/>
  <c r="Y44" i="25"/>
  <c r="Z44" i="25"/>
  <c r="AA44" i="25"/>
  <c r="AB44" i="25"/>
  <c r="AC44" i="25"/>
  <c r="AD44" i="25"/>
  <c r="AE44" i="25"/>
  <c r="S45" i="25"/>
  <c r="T45" i="25"/>
  <c r="U45" i="25"/>
  <c r="V45" i="25"/>
  <c r="W45" i="25"/>
  <c r="X45" i="25"/>
  <c r="Y45" i="25"/>
  <c r="Z45" i="25"/>
  <c r="AA45" i="25"/>
  <c r="AB45" i="25"/>
  <c r="AC45" i="25"/>
  <c r="AD45" i="25"/>
  <c r="AE45" i="25"/>
  <c r="F46" i="25"/>
  <c r="D42" i="39"/>
  <c r="G46" i="25"/>
  <c r="E42" i="39"/>
  <c r="H46" i="25"/>
  <c r="F42" i="39"/>
  <c r="I46" i="25"/>
  <c r="G42" i="39"/>
  <c r="J46" i="25"/>
  <c r="H42" i="39"/>
  <c r="K46" i="25"/>
  <c r="I42" i="39"/>
  <c r="L46" i="25"/>
  <c r="J42" i="39"/>
  <c r="M46" i="25"/>
  <c r="K42" i="39"/>
  <c r="N46" i="25"/>
  <c r="L42" i="39"/>
  <c r="O46" i="25"/>
  <c r="M42" i="39"/>
  <c r="P46" i="25"/>
  <c r="N42" i="39"/>
  <c r="Q46" i="25"/>
  <c r="O42" i="39"/>
  <c r="R46" i="25"/>
  <c r="P42" i="39"/>
  <c r="F47" i="25"/>
  <c r="G47" i="25"/>
  <c r="H47" i="25"/>
  <c r="I47" i="25"/>
  <c r="J47" i="25"/>
  <c r="K47" i="25"/>
  <c r="L47" i="25"/>
  <c r="M47" i="25"/>
  <c r="N47" i="25"/>
  <c r="O47" i="25"/>
  <c r="P47" i="25"/>
  <c r="Q47" i="25"/>
  <c r="R47" i="25"/>
  <c r="F48" i="25"/>
  <c r="G48" i="25"/>
  <c r="H48" i="25"/>
  <c r="I48" i="25"/>
  <c r="J48" i="25"/>
  <c r="K48" i="25"/>
  <c r="L48" i="25"/>
  <c r="M48" i="25"/>
  <c r="N48" i="25"/>
  <c r="O48" i="25"/>
  <c r="P48" i="25"/>
  <c r="Q48" i="25"/>
  <c r="R48" i="25"/>
  <c r="F49" i="25"/>
  <c r="G49" i="25"/>
  <c r="H49" i="25"/>
  <c r="I49" i="25"/>
  <c r="J49" i="25"/>
  <c r="K49" i="25"/>
  <c r="L49" i="25"/>
  <c r="M49" i="25"/>
  <c r="N49" i="25"/>
  <c r="O49" i="25"/>
  <c r="P49" i="25"/>
  <c r="Q49" i="25"/>
  <c r="R49" i="25"/>
  <c r="CB2" i="51"/>
  <c r="CC2" i="51"/>
  <c r="CD2" i="51"/>
  <c r="CE2" i="51"/>
  <c r="CF2" i="51"/>
  <c r="CG2" i="51"/>
  <c r="CH2" i="51"/>
  <c r="CI2" i="51"/>
  <c r="CJ2" i="51"/>
  <c r="CK2" i="51"/>
  <c r="CL2" i="51"/>
  <c r="CM2" i="51"/>
  <c r="CN2" i="51"/>
  <c r="CB3" i="51"/>
  <c r="CC3" i="51"/>
  <c r="CD3" i="51"/>
  <c r="CE3" i="51"/>
  <c r="CF3" i="51"/>
  <c r="CG3" i="51"/>
  <c r="CH3" i="51"/>
  <c r="CI3" i="51"/>
  <c r="CJ3" i="51"/>
  <c r="CK3" i="51"/>
  <c r="CL3" i="51"/>
  <c r="CM3" i="51"/>
  <c r="CN3" i="51"/>
  <c r="CB4" i="51"/>
  <c r="CC4" i="51"/>
  <c r="CD4" i="51"/>
  <c r="CE4" i="51"/>
  <c r="CF4" i="51"/>
  <c r="CG4" i="51"/>
  <c r="CH4" i="51"/>
  <c r="CI4" i="51"/>
  <c r="CJ4" i="51"/>
  <c r="CK4" i="51"/>
  <c r="CL4" i="51"/>
  <c r="CM4" i="51"/>
  <c r="CN4" i="51"/>
  <c r="CB5" i="51"/>
  <c r="CC5" i="51"/>
  <c r="CD5" i="51"/>
  <c r="CE5" i="51"/>
  <c r="CF5" i="51"/>
  <c r="CG5" i="51"/>
  <c r="CH5" i="51"/>
  <c r="CI5" i="51"/>
  <c r="CJ5" i="51"/>
  <c r="CK5" i="51"/>
  <c r="CL5" i="51"/>
  <c r="CM5" i="51"/>
  <c r="CN5" i="51"/>
  <c r="CB6" i="51"/>
  <c r="CC6" i="51"/>
  <c r="CD6" i="51"/>
  <c r="CE6" i="51"/>
  <c r="CF6" i="51"/>
  <c r="CG6" i="51"/>
  <c r="CH6" i="51"/>
  <c r="CI6" i="51"/>
  <c r="CJ6" i="51"/>
  <c r="CK6" i="51"/>
  <c r="CL6" i="51"/>
  <c r="CM6" i="51"/>
  <c r="CN6" i="51"/>
  <c r="CB7" i="51"/>
  <c r="CC7" i="51"/>
  <c r="CD7" i="51"/>
  <c r="CE7" i="51"/>
  <c r="CF7" i="51"/>
  <c r="CG7" i="51"/>
  <c r="CH7" i="51"/>
  <c r="CI7" i="51"/>
  <c r="CJ7" i="51"/>
  <c r="CK7" i="51"/>
  <c r="CL7" i="51"/>
  <c r="CM7" i="51"/>
  <c r="CN7" i="51"/>
  <c r="S12" i="51"/>
  <c r="T12" i="51"/>
  <c r="U12" i="51"/>
  <c r="V12" i="51"/>
  <c r="W12" i="51"/>
  <c r="X12" i="51"/>
  <c r="Y12" i="51"/>
  <c r="Z12" i="51"/>
  <c r="AA12" i="51"/>
  <c r="AB12" i="51"/>
  <c r="AC12" i="51"/>
  <c r="AD12" i="51"/>
  <c r="AE12" i="51"/>
  <c r="S13" i="51"/>
  <c r="T13" i="51"/>
  <c r="U13" i="51"/>
  <c r="V13" i="51"/>
  <c r="W13" i="51"/>
  <c r="X13" i="51"/>
  <c r="Y13" i="51"/>
  <c r="Z13" i="51"/>
  <c r="AA13" i="51"/>
  <c r="AB13" i="51"/>
  <c r="AC13" i="51"/>
  <c r="AD13" i="51"/>
  <c r="AE13" i="51"/>
  <c r="S14" i="51"/>
  <c r="T14" i="51"/>
  <c r="U14" i="51"/>
  <c r="V14" i="51"/>
  <c r="W14" i="51"/>
  <c r="X14" i="51"/>
  <c r="Y14" i="51"/>
  <c r="Z14" i="51"/>
  <c r="AA14" i="51"/>
  <c r="AB14" i="51"/>
  <c r="AC14" i="51"/>
  <c r="AD14" i="51"/>
  <c r="AE14" i="51"/>
  <c r="S15" i="51"/>
  <c r="T15" i="51"/>
  <c r="U15" i="51"/>
  <c r="V15" i="51"/>
  <c r="W15" i="51"/>
  <c r="X15" i="51"/>
  <c r="Y15" i="51"/>
  <c r="Z15" i="51"/>
  <c r="AA15" i="51"/>
  <c r="AB15" i="51"/>
  <c r="AC15" i="51"/>
  <c r="AD15" i="51"/>
  <c r="AE15" i="51"/>
  <c r="S16" i="51"/>
  <c r="T16" i="51"/>
  <c r="U16" i="51"/>
  <c r="V16" i="51"/>
  <c r="W16" i="51"/>
  <c r="X16" i="51"/>
  <c r="Y16" i="51"/>
  <c r="Z16" i="51"/>
  <c r="AA16" i="51"/>
  <c r="AB16" i="51"/>
  <c r="AC16" i="51"/>
  <c r="AD16" i="51"/>
  <c r="AE16" i="51"/>
  <c r="S17" i="51"/>
  <c r="T17" i="51"/>
  <c r="U17" i="51"/>
  <c r="V17" i="51"/>
  <c r="W17" i="51"/>
  <c r="X17" i="51"/>
  <c r="Y17" i="51"/>
  <c r="Z17" i="51"/>
  <c r="AA17" i="51"/>
  <c r="AB17" i="51"/>
  <c r="AC17" i="51"/>
  <c r="AD17" i="51"/>
  <c r="AE17" i="51"/>
  <c r="S18" i="51"/>
  <c r="T18" i="51"/>
  <c r="U18" i="51"/>
  <c r="V18" i="51"/>
  <c r="W18" i="51"/>
  <c r="X18" i="51"/>
  <c r="Y18" i="51"/>
  <c r="Z18" i="51"/>
  <c r="AA18" i="51"/>
  <c r="AB18" i="51"/>
  <c r="AC18" i="51"/>
  <c r="AD18" i="51"/>
  <c r="AE18" i="51"/>
  <c r="S19" i="51"/>
  <c r="T19" i="51"/>
  <c r="U19" i="51"/>
  <c r="V19" i="51"/>
  <c r="W19" i="51"/>
  <c r="X19" i="51"/>
  <c r="Y19" i="51"/>
  <c r="Z19" i="51"/>
  <c r="AA19" i="51"/>
  <c r="AB19" i="51"/>
  <c r="AC19" i="51"/>
  <c r="AD19" i="51"/>
  <c r="AE19" i="51"/>
  <c r="S20" i="51"/>
  <c r="T20" i="51"/>
  <c r="U20" i="51"/>
  <c r="V20" i="51"/>
  <c r="W20" i="51"/>
  <c r="X20" i="51"/>
  <c r="Y20" i="51"/>
  <c r="Z20" i="51"/>
  <c r="AA20" i="51"/>
  <c r="AB20" i="51"/>
  <c r="AC20" i="51"/>
  <c r="AD20" i="51"/>
  <c r="AE20" i="51"/>
  <c r="S21" i="51"/>
  <c r="T21" i="51"/>
  <c r="U21" i="51"/>
  <c r="V21" i="51"/>
  <c r="W21" i="51"/>
  <c r="X21" i="51"/>
  <c r="Y21" i="51"/>
  <c r="Z21" i="51"/>
  <c r="AA21" i="51"/>
  <c r="AB21" i="51"/>
  <c r="AC21" i="51"/>
  <c r="AD21" i="51"/>
  <c r="AE21" i="51"/>
  <c r="S22" i="51"/>
  <c r="T22" i="51"/>
  <c r="U22" i="51"/>
  <c r="V22" i="51"/>
  <c r="W22" i="51"/>
  <c r="X22" i="51"/>
  <c r="Y22" i="51"/>
  <c r="Z22" i="51"/>
  <c r="AA22" i="51"/>
  <c r="AB22" i="51"/>
  <c r="AC22" i="51"/>
  <c r="AD22" i="51"/>
  <c r="AE22" i="51"/>
  <c r="S23" i="51"/>
  <c r="T23" i="51"/>
  <c r="U23" i="51"/>
  <c r="V23" i="51"/>
  <c r="W23" i="51"/>
  <c r="X23" i="51"/>
  <c r="Y23" i="51"/>
  <c r="Z23" i="51"/>
  <c r="AA23" i="51"/>
  <c r="AB23" i="51"/>
  <c r="AC23" i="51"/>
  <c r="AD23" i="51"/>
  <c r="AE23" i="51"/>
  <c r="S24" i="51"/>
  <c r="T24" i="51"/>
  <c r="U24" i="51"/>
  <c r="V24" i="51"/>
  <c r="W24" i="51"/>
  <c r="X24" i="51"/>
  <c r="Y24" i="51"/>
  <c r="Z24" i="51"/>
  <c r="AA24" i="51"/>
  <c r="AB24" i="51"/>
  <c r="AC24" i="51"/>
  <c r="AD24" i="51"/>
  <c r="AE24" i="51"/>
  <c r="S25" i="51"/>
  <c r="T25" i="51"/>
  <c r="U25" i="51"/>
  <c r="V25" i="51"/>
  <c r="W25" i="51"/>
  <c r="X25" i="51"/>
  <c r="Y25" i="51"/>
  <c r="Z25" i="51"/>
  <c r="AA25" i="51"/>
  <c r="AB25" i="51"/>
  <c r="AC25" i="51"/>
  <c r="AD25" i="51"/>
  <c r="AE25" i="51"/>
  <c r="S26" i="51"/>
  <c r="T26" i="51"/>
  <c r="U26" i="51"/>
  <c r="V26" i="51"/>
  <c r="W26" i="51"/>
  <c r="X26" i="51"/>
  <c r="Y26" i="51"/>
  <c r="Z26" i="51"/>
  <c r="AA26" i="51"/>
  <c r="AB26" i="51"/>
  <c r="AC26" i="51"/>
  <c r="AD26" i="51"/>
  <c r="AE26" i="51"/>
  <c r="S27" i="51"/>
  <c r="T27" i="51"/>
  <c r="U27" i="51"/>
  <c r="V27" i="51"/>
  <c r="W27" i="51"/>
  <c r="X27" i="51"/>
  <c r="Y27" i="51"/>
  <c r="Z27" i="51"/>
  <c r="AA27" i="51"/>
  <c r="AB27" i="51"/>
  <c r="AC27" i="51"/>
  <c r="AD27" i="51"/>
  <c r="AE27" i="51"/>
  <c r="S28" i="51"/>
  <c r="T28" i="51"/>
  <c r="U28" i="51"/>
  <c r="V28" i="51"/>
  <c r="W28" i="51"/>
  <c r="X28" i="51"/>
  <c r="Y28" i="51"/>
  <c r="Z28" i="51"/>
  <c r="AA28" i="51"/>
  <c r="AB28" i="51"/>
  <c r="AC28" i="51"/>
  <c r="AD28" i="51"/>
  <c r="AE28" i="51"/>
  <c r="S29" i="51"/>
  <c r="T29" i="51"/>
  <c r="U29" i="51"/>
  <c r="V29" i="51"/>
  <c r="W29" i="51"/>
  <c r="X29" i="51"/>
  <c r="Y29" i="51"/>
  <c r="Z29" i="51"/>
  <c r="AA29" i="51"/>
  <c r="AB29" i="51"/>
  <c r="AC29" i="51"/>
  <c r="AD29" i="51"/>
  <c r="AE29" i="51"/>
  <c r="S30" i="51"/>
  <c r="T30" i="51"/>
  <c r="U30" i="51"/>
  <c r="V30" i="51"/>
  <c r="W30" i="51"/>
  <c r="X30" i="51"/>
  <c r="Y30" i="51"/>
  <c r="Z30" i="51"/>
  <c r="AA30" i="51"/>
  <c r="AB30" i="51"/>
  <c r="AC30" i="51"/>
  <c r="AD30" i="51"/>
  <c r="AE30" i="51"/>
  <c r="S31" i="51"/>
  <c r="T31" i="51"/>
  <c r="U31" i="51"/>
  <c r="V31" i="51"/>
  <c r="W31" i="51"/>
  <c r="X31" i="51"/>
  <c r="Y31" i="51"/>
  <c r="Z31" i="51"/>
  <c r="AA31" i="51"/>
  <c r="AB31" i="51"/>
  <c r="AC31" i="51"/>
  <c r="AD31" i="51"/>
  <c r="AE31" i="51"/>
  <c r="S32" i="51"/>
  <c r="T32" i="51"/>
  <c r="U32" i="51"/>
  <c r="V32" i="51"/>
  <c r="W32" i="51"/>
  <c r="X32" i="51"/>
  <c r="Y32" i="51"/>
  <c r="Z32" i="51"/>
  <c r="AA32" i="51"/>
  <c r="AB32" i="51"/>
  <c r="AC32" i="51"/>
  <c r="AD32" i="51"/>
  <c r="AE32" i="51"/>
  <c r="S33" i="51"/>
  <c r="T33" i="51"/>
  <c r="U33" i="51"/>
  <c r="V33" i="51"/>
  <c r="W33" i="51"/>
  <c r="X33" i="51"/>
  <c r="Y33" i="51"/>
  <c r="Z33" i="51"/>
  <c r="AA33" i="51"/>
  <c r="AB33" i="51"/>
  <c r="AC33" i="51"/>
  <c r="AD33" i="51"/>
  <c r="AE33" i="51"/>
  <c r="S34" i="51"/>
  <c r="T34" i="51"/>
  <c r="U34" i="51"/>
  <c r="V34" i="51"/>
  <c r="W34" i="51"/>
  <c r="X34" i="51"/>
  <c r="Y34" i="51"/>
  <c r="Z34" i="51"/>
  <c r="AA34" i="51"/>
  <c r="AB34" i="51"/>
  <c r="AC34" i="51"/>
  <c r="AD34" i="51"/>
  <c r="AE34" i="51"/>
  <c r="S35" i="51"/>
  <c r="T35" i="51"/>
  <c r="U35" i="51"/>
  <c r="V35" i="51"/>
  <c r="W35" i="51"/>
  <c r="X35" i="51"/>
  <c r="Y35" i="51"/>
  <c r="Z35" i="51"/>
  <c r="AA35" i="51"/>
  <c r="AB35" i="51"/>
  <c r="AC35" i="51"/>
  <c r="AD35" i="51"/>
  <c r="AE35" i="51"/>
  <c r="S36" i="51"/>
  <c r="T36" i="51"/>
  <c r="U36" i="51"/>
  <c r="V36" i="51"/>
  <c r="W36" i="51"/>
  <c r="X36" i="51"/>
  <c r="Y36" i="51"/>
  <c r="Z36" i="51"/>
  <c r="AA36" i="51"/>
  <c r="AB36" i="51"/>
  <c r="AC36" i="51"/>
  <c r="AD36" i="51"/>
  <c r="AE36" i="51"/>
  <c r="S37" i="51"/>
  <c r="T37" i="51"/>
  <c r="U37" i="51"/>
  <c r="V37" i="51"/>
  <c r="W37" i="51"/>
  <c r="X37" i="51"/>
  <c r="Y37" i="51"/>
  <c r="Z37" i="51"/>
  <c r="AA37" i="51"/>
  <c r="AB37" i="51"/>
  <c r="AC37" i="51"/>
  <c r="AD37" i="51"/>
  <c r="AE37" i="51"/>
  <c r="S38" i="51"/>
  <c r="T38" i="51"/>
  <c r="U38" i="51"/>
  <c r="V38" i="51"/>
  <c r="W38" i="51"/>
  <c r="X38" i="51"/>
  <c r="Y38" i="51"/>
  <c r="Z38" i="51"/>
  <c r="AA38" i="51"/>
  <c r="AB38" i="51"/>
  <c r="AC38" i="51"/>
  <c r="AD38" i="51"/>
  <c r="AE38" i="51"/>
  <c r="S39" i="51"/>
  <c r="T39" i="51"/>
  <c r="U39" i="51"/>
  <c r="V39" i="51"/>
  <c r="W39" i="51"/>
  <c r="X39" i="51"/>
  <c r="Y39" i="51"/>
  <c r="Z39" i="51"/>
  <c r="AA39" i="51"/>
  <c r="AB39" i="51"/>
  <c r="AC39" i="51"/>
  <c r="AD39" i="51"/>
  <c r="AE39" i="51"/>
  <c r="S40" i="51"/>
  <c r="T40" i="51"/>
  <c r="U40" i="51"/>
  <c r="V40" i="51"/>
  <c r="W40" i="51"/>
  <c r="X40" i="51"/>
  <c r="Y40" i="51"/>
  <c r="Z40" i="51"/>
  <c r="AA40" i="51"/>
  <c r="AB40" i="51"/>
  <c r="AC40" i="51"/>
  <c r="AD40" i="51"/>
  <c r="AE40" i="51"/>
  <c r="S41" i="51"/>
  <c r="T41" i="51"/>
  <c r="U41" i="51"/>
  <c r="V41" i="51"/>
  <c r="W41" i="51"/>
  <c r="X41" i="51"/>
  <c r="Y41" i="51"/>
  <c r="Z41" i="51"/>
  <c r="AA41" i="51"/>
  <c r="AB41" i="51"/>
  <c r="AC41" i="51"/>
  <c r="AD41" i="51"/>
  <c r="AE41" i="51"/>
  <c r="S42" i="51"/>
  <c r="T42" i="51"/>
  <c r="U42" i="51"/>
  <c r="V42" i="51"/>
  <c r="W42" i="51"/>
  <c r="X42" i="51"/>
  <c r="Y42" i="51"/>
  <c r="Z42" i="51"/>
  <c r="AA42" i="51"/>
  <c r="AB42" i="51"/>
  <c r="AC42" i="51"/>
  <c r="AD42" i="51"/>
  <c r="AE42" i="51"/>
  <c r="S43" i="51"/>
  <c r="T43" i="51"/>
  <c r="U43" i="51"/>
  <c r="V43" i="51"/>
  <c r="W43" i="51"/>
  <c r="X43" i="51"/>
  <c r="Y43" i="51"/>
  <c r="Z43" i="51"/>
  <c r="AA43" i="51"/>
  <c r="AB43" i="51"/>
  <c r="AC43" i="51"/>
  <c r="AD43" i="51"/>
  <c r="AE43" i="51"/>
  <c r="S44" i="51"/>
  <c r="T44" i="51"/>
  <c r="U44" i="51"/>
  <c r="V44" i="51"/>
  <c r="W44" i="51"/>
  <c r="X44" i="51"/>
  <c r="Y44" i="51"/>
  <c r="Z44" i="51"/>
  <c r="AA44" i="51"/>
  <c r="AB44" i="51"/>
  <c r="AC44" i="51"/>
  <c r="AD44" i="51"/>
  <c r="AE44" i="51"/>
  <c r="S45" i="51"/>
  <c r="T45" i="51"/>
  <c r="U45" i="51"/>
  <c r="V45" i="51"/>
  <c r="W45" i="51"/>
  <c r="X45" i="51"/>
  <c r="Y45" i="51"/>
  <c r="Z45" i="51"/>
  <c r="AA45" i="51"/>
  <c r="AB45" i="51"/>
  <c r="AC45" i="51"/>
  <c r="AD45" i="51"/>
  <c r="AE45" i="51"/>
  <c r="S46" i="51"/>
  <c r="T46" i="51"/>
  <c r="U46" i="51"/>
  <c r="V46" i="51"/>
  <c r="W46" i="51"/>
  <c r="X46" i="51"/>
  <c r="Y46" i="51"/>
  <c r="Z46" i="51"/>
  <c r="AA46" i="51"/>
  <c r="AB46" i="51"/>
  <c r="AC46" i="51"/>
  <c r="AD46" i="51"/>
  <c r="AE46" i="51"/>
  <c r="S47" i="51"/>
  <c r="T47" i="51"/>
  <c r="U47" i="51"/>
  <c r="V47" i="51"/>
  <c r="W47" i="51"/>
  <c r="X47" i="51"/>
  <c r="Y47" i="51"/>
  <c r="Z47" i="51"/>
  <c r="AA47" i="51"/>
  <c r="AB47" i="51"/>
  <c r="AC47" i="51"/>
  <c r="AD47" i="51"/>
  <c r="AE47" i="51"/>
  <c r="S48" i="51"/>
  <c r="T48" i="51"/>
  <c r="U48" i="51"/>
  <c r="V48" i="51"/>
  <c r="W48" i="51"/>
  <c r="X48" i="51"/>
  <c r="Y48" i="51"/>
  <c r="Z48" i="51"/>
  <c r="AA48" i="51"/>
  <c r="AB48" i="51"/>
  <c r="AC48" i="51"/>
  <c r="AD48" i="51"/>
  <c r="AE48" i="51"/>
  <c r="S49" i="51"/>
  <c r="T49" i="51"/>
  <c r="U49" i="51"/>
  <c r="V49" i="51"/>
  <c r="W49" i="51"/>
  <c r="X49" i="51"/>
  <c r="Y49" i="51"/>
  <c r="Z49" i="51"/>
  <c r="AA49" i="51"/>
  <c r="AB49" i="51"/>
  <c r="AC49" i="51"/>
  <c r="AD49" i="51"/>
  <c r="AE49" i="51"/>
  <c r="S50" i="51"/>
  <c r="T50" i="51"/>
  <c r="U50" i="51"/>
  <c r="V50" i="51"/>
  <c r="W50" i="51"/>
  <c r="X50" i="51"/>
  <c r="Y50" i="51"/>
  <c r="Z50" i="51"/>
  <c r="AA50" i="51"/>
  <c r="AB50" i="51"/>
  <c r="AC50" i="51"/>
  <c r="AD50" i="51"/>
  <c r="AE50" i="51"/>
  <c r="S51" i="51"/>
  <c r="T51" i="51"/>
  <c r="U51" i="51"/>
  <c r="V51" i="51"/>
  <c r="W51" i="51"/>
  <c r="X51" i="51"/>
  <c r="Y51" i="51"/>
  <c r="Z51" i="51"/>
  <c r="AA51" i="51"/>
  <c r="AB51" i="51"/>
  <c r="AC51" i="51"/>
  <c r="AD51" i="51"/>
  <c r="AE51" i="51"/>
  <c r="S52" i="51"/>
  <c r="T52" i="51"/>
  <c r="U52" i="51"/>
  <c r="V52" i="51"/>
  <c r="W52" i="51"/>
  <c r="X52" i="51"/>
  <c r="Y52" i="51"/>
  <c r="Z52" i="51"/>
  <c r="AA52" i="51"/>
  <c r="AB52" i="51"/>
  <c r="AC52" i="51"/>
  <c r="AD52" i="51"/>
  <c r="AE52" i="51"/>
  <c r="S53" i="51"/>
  <c r="T53" i="51"/>
  <c r="U53" i="51"/>
  <c r="V53" i="51"/>
  <c r="W53" i="51"/>
  <c r="X53" i="51"/>
  <c r="Y53" i="51"/>
  <c r="Z53" i="51"/>
  <c r="AA53" i="51"/>
  <c r="AB53" i="51"/>
  <c r="AC53" i="51"/>
  <c r="AD53" i="51"/>
  <c r="AE53" i="51"/>
  <c r="S54" i="51"/>
  <c r="T54" i="51"/>
  <c r="U54" i="51"/>
  <c r="V54" i="51"/>
  <c r="W54" i="51"/>
  <c r="X54" i="51"/>
  <c r="Y54" i="51"/>
  <c r="Z54" i="51"/>
  <c r="AA54" i="51"/>
  <c r="AB54" i="51"/>
  <c r="AC54" i="51"/>
  <c r="AD54" i="51"/>
  <c r="AE54" i="51"/>
  <c r="F55" i="51"/>
  <c r="D41" i="39"/>
  <c r="G55" i="51"/>
  <c r="E41" i="39"/>
  <c r="H55" i="51"/>
  <c r="F41" i="39"/>
  <c r="I55" i="51"/>
  <c r="G41" i="39"/>
  <c r="J55" i="51"/>
  <c r="H41" i="39"/>
  <c r="K55" i="51"/>
  <c r="I41" i="39"/>
  <c r="L55" i="51"/>
  <c r="J41" i="39"/>
  <c r="M55" i="51"/>
  <c r="K41" i="39"/>
  <c r="N55" i="51"/>
  <c r="L41" i="39"/>
  <c r="O55" i="51"/>
  <c r="M41" i="39"/>
  <c r="P55" i="51"/>
  <c r="N41" i="39"/>
  <c r="Q55" i="51"/>
  <c r="O41" i="39"/>
  <c r="R55" i="51"/>
  <c r="P41" i="39"/>
  <c r="F56" i="51"/>
  <c r="G56" i="51"/>
  <c r="H56" i="51"/>
  <c r="I56" i="51"/>
  <c r="J56" i="51"/>
  <c r="K56" i="51"/>
  <c r="L56" i="51"/>
  <c r="M56" i="51"/>
  <c r="N56" i="51"/>
  <c r="O56" i="51"/>
  <c r="P56" i="51"/>
  <c r="Q56" i="51"/>
  <c r="R56" i="51"/>
  <c r="F57" i="51"/>
  <c r="G57" i="51"/>
  <c r="H57" i="51"/>
  <c r="I57" i="51"/>
  <c r="J57" i="51"/>
  <c r="K57" i="51"/>
  <c r="L57" i="51"/>
  <c r="M57" i="51"/>
  <c r="N57" i="51"/>
  <c r="O57" i="51"/>
  <c r="P57" i="51"/>
  <c r="Q57" i="51"/>
  <c r="R57" i="51"/>
  <c r="F58" i="51"/>
  <c r="G58" i="51"/>
  <c r="H58" i="51"/>
  <c r="I58" i="51"/>
  <c r="J58" i="51"/>
  <c r="K58" i="51"/>
  <c r="L58" i="51"/>
  <c r="M58" i="51"/>
  <c r="N58" i="51"/>
  <c r="O58" i="51"/>
  <c r="P58" i="51"/>
  <c r="Q58" i="51"/>
  <c r="R58" i="51"/>
  <c r="CB2" i="24"/>
  <c r="CC2" i="24"/>
  <c r="CD2" i="24"/>
  <c r="CE2" i="24"/>
  <c r="CF2" i="24"/>
  <c r="CG2" i="24"/>
  <c r="CH2" i="24"/>
  <c r="CI2" i="24"/>
  <c r="CJ2" i="24"/>
  <c r="CK2" i="24"/>
  <c r="CL2" i="24"/>
  <c r="CM2" i="24"/>
  <c r="CN2" i="24"/>
  <c r="CB3" i="24"/>
  <c r="CC3" i="24"/>
  <c r="CD3" i="24"/>
  <c r="CE3" i="24"/>
  <c r="CF3" i="24"/>
  <c r="CG3" i="24"/>
  <c r="CH3" i="24"/>
  <c r="CI3" i="24"/>
  <c r="CJ3" i="24"/>
  <c r="CK3" i="24"/>
  <c r="CL3" i="24"/>
  <c r="CM3" i="24"/>
  <c r="CN3" i="24"/>
  <c r="CB4" i="24"/>
  <c r="CC4" i="24"/>
  <c r="CD4" i="24"/>
  <c r="CE4" i="24"/>
  <c r="CF4" i="24"/>
  <c r="CG4" i="24"/>
  <c r="CH4" i="24"/>
  <c r="CI4" i="24"/>
  <c r="CJ4" i="24"/>
  <c r="CK4" i="24"/>
  <c r="CL4" i="24"/>
  <c r="CM4" i="24"/>
  <c r="CN4" i="24"/>
  <c r="CB5" i="24"/>
  <c r="CC5" i="24"/>
  <c r="CD5" i="24"/>
  <c r="CE5" i="24"/>
  <c r="CF5" i="24"/>
  <c r="CG5" i="24"/>
  <c r="CH5" i="24"/>
  <c r="CI5" i="24"/>
  <c r="CJ5" i="24"/>
  <c r="CK5" i="24"/>
  <c r="CL5" i="24"/>
  <c r="CM5" i="24"/>
  <c r="CN5" i="24"/>
  <c r="CB6" i="24"/>
  <c r="CC6" i="24"/>
  <c r="CD6" i="24"/>
  <c r="CE6" i="24"/>
  <c r="CF6" i="24"/>
  <c r="CG6" i="24"/>
  <c r="CH6" i="24"/>
  <c r="CI6" i="24"/>
  <c r="CJ6" i="24"/>
  <c r="CK6" i="24"/>
  <c r="CL6" i="24"/>
  <c r="CM6" i="24"/>
  <c r="CN6" i="24"/>
  <c r="CB7" i="24"/>
  <c r="CC7" i="24"/>
  <c r="CD7" i="24"/>
  <c r="CE7" i="24"/>
  <c r="CF7" i="24"/>
  <c r="CG7" i="24"/>
  <c r="CH7" i="24"/>
  <c r="CI7" i="24"/>
  <c r="CJ7" i="24"/>
  <c r="CK7" i="24"/>
  <c r="CL7" i="24"/>
  <c r="CM7" i="24"/>
  <c r="CN7" i="24"/>
  <c r="S12" i="24"/>
  <c r="T12" i="24"/>
  <c r="U12" i="24"/>
  <c r="V12" i="24"/>
  <c r="W12" i="24"/>
  <c r="X12" i="24"/>
  <c r="Y12" i="24"/>
  <c r="Z12" i="24"/>
  <c r="AA12" i="24"/>
  <c r="AB12" i="24"/>
  <c r="AC12" i="24"/>
  <c r="AD12" i="24"/>
  <c r="AE12" i="24"/>
  <c r="S13" i="24"/>
  <c r="T13" i="24"/>
  <c r="U13" i="24"/>
  <c r="V13" i="24"/>
  <c r="W13" i="24"/>
  <c r="X13" i="24"/>
  <c r="Y13" i="24"/>
  <c r="Z13" i="24"/>
  <c r="AA13" i="24"/>
  <c r="AB13" i="24"/>
  <c r="AC13" i="24"/>
  <c r="AD13" i="24"/>
  <c r="AE13" i="24"/>
  <c r="S14" i="24"/>
  <c r="T14" i="24"/>
  <c r="U14" i="24"/>
  <c r="V14" i="24"/>
  <c r="W14" i="24"/>
  <c r="X14" i="24"/>
  <c r="Y14" i="24"/>
  <c r="Z14" i="24"/>
  <c r="AA14" i="24"/>
  <c r="AB14" i="24"/>
  <c r="AC14" i="24"/>
  <c r="AD14" i="24"/>
  <c r="AE14" i="24"/>
  <c r="S15" i="24"/>
  <c r="T15" i="24"/>
  <c r="U15" i="24"/>
  <c r="V15" i="24"/>
  <c r="W15" i="24"/>
  <c r="X15" i="24"/>
  <c r="Y15" i="24"/>
  <c r="Z15" i="24"/>
  <c r="AA15" i="24"/>
  <c r="AB15" i="24"/>
  <c r="AC15" i="24"/>
  <c r="AD15" i="24"/>
  <c r="AE15" i="24"/>
  <c r="S16" i="24"/>
  <c r="T16" i="24"/>
  <c r="U16" i="24"/>
  <c r="V16" i="24"/>
  <c r="W16" i="24"/>
  <c r="X16" i="24"/>
  <c r="Y16" i="24"/>
  <c r="Z16" i="24"/>
  <c r="AA16" i="24"/>
  <c r="AB16" i="24"/>
  <c r="AC16" i="24"/>
  <c r="AD16" i="24"/>
  <c r="AE16" i="24"/>
  <c r="S17" i="24"/>
  <c r="T17" i="24"/>
  <c r="U17" i="24"/>
  <c r="V17" i="24"/>
  <c r="W17" i="24"/>
  <c r="X17" i="24"/>
  <c r="Y17" i="24"/>
  <c r="Z17" i="24"/>
  <c r="AA17" i="24"/>
  <c r="AB17" i="24"/>
  <c r="AC17" i="24"/>
  <c r="AD17" i="24"/>
  <c r="AE17" i="24"/>
  <c r="S18" i="24"/>
  <c r="T18" i="24"/>
  <c r="U18" i="24"/>
  <c r="V18" i="24"/>
  <c r="W18" i="24"/>
  <c r="X18" i="24"/>
  <c r="Y18" i="24"/>
  <c r="Z18" i="24"/>
  <c r="AA18" i="24"/>
  <c r="AB18" i="24"/>
  <c r="AC18" i="24"/>
  <c r="AD18" i="24"/>
  <c r="AE18" i="24"/>
  <c r="S19" i="24"/>
  <c r="T19" i="24"/>
  <c r="U19" i="24"/>
  <c r="V19" i="24"/>
  <c r="W19" i="24"/>
  <c r="X19" i="24"/>
  <c r="Y19" i="24"/>
  <c r="Z19" i="24"/>
  <c r="AA19" i="24"/>
  <c r="AB19" i="24"/>
  <c r="AC19" i="24"/>
  <c r="AD19" i="24"/>
  <c r="AE19" i="24"/>
  <c r="S20" i="24"/>
  <c r="T20" i="24"/>
  <c r="U20" i="24"/>
  <c r="V20" i="24"/>
  <c r="W20" i="24"/>
  <c r="X20" i="24"/>
  <c r="Y20" i="24"/>
  <c r="Z20" i="24"/>
  <c r="AA20" i="24"/>
  <c r="AB20" i="24"/>
  <c r="AC20" i="24"/>
  <c r="AD20" i="24"/>
  <c r="AE20" i="24"/>
  <c r="S21" i="24"/>
  <c r="T21" i="24"/>
  <c r="U21" i="24"/>
  <c r="V21" i="24"/>
  <c r="W21" i="24"/>
  <c r="X21" i="24"/>
  <c r="Y21" i="24"/>
  <c r="Z21" i="24"/>
  <c r="AA21" i="24"/>
  <c r="AB21" i="24"/>
  <c r="AC21" i="24"/>
  <c r="AD21" i="24"/>
  <c r="AE21" i="24"/>
  <c r="S22" i="24"/>
  <c r="T22" i="24"/>
  <c r="U22" i="24"/>
  <c r="V22" i="24"/>
  <c r="W22" i="24"/>
  <c r="X22" i="24"/>
  <c r="Y22" i="24"/>
  <c r="Z22" i="24"/>
  <c r="AA22" i="24"/>
  <c r="AB22" i="24"/>
  <c r="AC22" i="24"/>
  <c r="AD22" i="24"/>
  <c r="AE22" i="24"/>
  <c r="S23" i="24"/>
  <c r="T23" i="24"/>
  <c r="U23" i="24"/>
  <c r="V23" i="24"/>
  <c r="W23" i="24"/>
  <c r="X23" i="24"/>
  <c r="Y23" i="24"/>
  <c r="Z23" i="24"/>
  <c r="AA23" i="24"/>
  <c r="AB23" i="24"/>
  <c r="AC23" i="24"/>
  <c r="AD23" i="24"/>
  <c r="AE23" i="24"/>
  <c r="S24" i="24"/>
  <c r="T24" i="24"/>
  <c r="U24" i="24"/>
  <c r="V24" i="24"/>
  <c r="W24" i="24"/>
  <c r="X24" i="24"/>
  <c r="Y24" i="24"/>
  <c r="Z24" i="24"/>
  <c r="AA24" i="24"/>
  <c r="AB24" i="24"/>
  <c r="AC24" i="24"/>
  <c r="AD24" i="24"/>
  <c r="AE24" i="24"/>
  <c r="S25" i="24"/>
  <c r="T25" i="24"/>
  <c r="U25" i="24"/>
  <c r="V25" i="24"/>
  <c r="W25" i="24"/>
  <c r="X25" i="24"/>
  <c r="Y25" i="24"/>
  <c r="Z25" i="24"/>
  <c r="AA25" i="24"/>
  <c r="AB25" i="24"/>
  <c r="AC25" i="24"/>
  <c r="AD25" i="24"/>
  <c r="AE25" i="24"/>
  <c r="S26" i="24"/>
  <c r="T26" i="24"/>
  <c r="U26" i="24"/>
  <c r="V26" i="24"/>
  <c r="W26" i="24"/>
  <c r="X26" i="24"/>
  <c r="Y26" i="24"/>
  <c r="Z26" i="24"/>
  <c r="AA26" i="24"/>
  <c r="AB26" i="24"/>
  <c r="AC26" i="24"/>
  <c r="AD26" i="24"/>
  <c r="AE26" i="24"/>
  <c r="S27" i="24"/>
  <c r="T27" i="24"/>
  <c r="U27" i="24"/>
  <c r="V27" i="24"/>
  <c r="W27" i="24"/>
  <c r="X27" i="24"/>
  <c r="Y27" i="24"/>
  <c r="Z27" i="24"/>
  <c r="AA27" i="24"/>
  <c r="AB27" i="24"/>
  <c r="AC27" i="24"/>
  <c r="AD27" i="24"/>
  <c r="AE27" i="24"/>
  <c r="S28" i="24"/>
  <c r="T28" i="24"/>
  <c r="U28" i="24"/>
  <c r="V28" i="24"/>
  <c r="W28" i="24"/>
  <c r="X28" i="24"/>
  <c r="Y28" i="24"/>
  <c r="Z28" i="24"/>
  <c r="AA28" i="24"/>
  <c r="AB28" i="24"/>
  <c r="AC28" i="24"/>
  <c r="AD28" i="24"/>
  <c r="AE28" i="24"/>
  <c r="S29" i="24"/>
  <c r="T29" i="24"/>
  <c r="U29" i="24"/>
  <c r="V29" i="24"/>
  <c r="W29" i="24"/>
  <c r="X29" i="24"/>
  <c r="Y29" i="24"/>
  <c r="Z29" i="24"/>
  <c r="AA29" i="24"/>
  <c r="AB29" i="24"/>
  <c r="AC29" i="24"/>
  <c r="AD29" i="24"/>
  <c r="AE29" i="24"/>
  <c r="S30" i="24"/>
  <c r="T30" i="24"/>
  <c r="U30" i="24"/>
  <c r="V30" i="24"/>
  <c r="W30" i="24"/>
  <c r="X30" i="24"/>
  <c r="Y30" i="24"/>
  <c r="Z30" i="24"/>
  <c r="AA30" i="24"/>
  <c r="AB30" i="24"/>
  <c r="AC30" i="24"/>
  <c r="AD30" i="24"/>
  <c r="AE30" i="24"/>
  <c r="S31" i="24"/>
  <c r="T31" i="24"/>
  <c r="U31" i="24"/>
  <c r="V31" i="24"/>
  <c r="W31" i="24"/>
  <c r="X31" i="24"/>
  <c r="Y31" i="24"/>
  <c r="Z31" i="24"/>
  <c r="AA31" i="24"/>
  <c r="AB31" i="24"/>
  <c r="AC31" i="24"/>
  <c r="AD31" i="24"/>
  <c r="AE31" i="24"/>
  <c r="S32" i="24"/>
  <c r="T32" i="24"/>
  <c r="U32" i="24"/>
  <c r="V32" i="24"/>
  <c r="W32" i="24"/>
  <c r="X32" i="24"/>
  <c r="Y32" i="24"/>
  <c r="Z32" i="24"/>
  <c r="AA32" i="24"/>
  <c r="AB32" i="24"/>
  <c r="AC32" i="24"/>
  <c r="AD32" i="24"/>
  <c r="AE32" i="24"/>
  <c r="S33" i="24"/>
  <c r="T33" i="24"/>
  <c r="U33" i="24"/>
  <c r="V33" i="24"/>
  <c r="W33" i="24"/>
  <c r="X33" i="24"/>
  <c r="Y33" i="24"/>
  <c r="Z33" i="24"/>
  <c r="AA33" i="24"/>
  <c r="AB33" i="24"/>
  <c r="AC33" i="24"/>
  <c r="AD33" i="24"/>
  <c r="AE33" i="24"/>
  <c r="S34" i="24"/>
  <c r="T34" i="24"/>
  <c r="U34" i="24"/>
  <c r="V34" i="24"/>
  <c r="W34" i="24"/>
  <c r="X34" i="24"/>
  <c r="Y34" i="24"/>
  <c r="Z34" i="24"/>
  <c r="AA34" i="24"/>
  <c r="AB34" i="24"/>
  <c r="AC34" i="24"/>
  <c r="AD34" i="24"/>
  <c r="AE34" i="24"/>
  <c r="S35" i="24"/>
  <c r="T35" i="24"/>
  <c r="U35" i="24"/>
  <c r="V35" i="24"/>
  <c r="W35" i="24"/>
  <c r="X35" i="24"/>
  <c r="Y35" i="24"/>
  <c r="Z35" i="24"/>
  <c r="AA35" i="24"/>
  <c r="AB35" i="24"/>
  <c r="AC35" i="24"/>
  <c r="AD35" i="24"/>
  <c r="AE35" i="24"/>
  <c r="S36" i="24"/>
  <c r="T36" i="24"/>
  <c r="U36" i="24"/>
  <c r="V36" i="24"/>
  <c r="W36" i="24"/>
  <c r="X36" i="24"/>
  <c r="Y36" i="24"/>
  <c r="Z36" i="24"/>
  <c r="AA36" i="24"/>
  <c r="AB36" i="24"/>
  <c r="AC36" i="24"/>
  <c r="AD36" i="24"/>
  <c r="AE36" i="24"/>
  <c r="S37" i="24"/>
  <c r="T37" i="24"/>
  <c r="U37" i="24"/>
  <c r="V37" i="24"/>
  <c r="W37" i="24"/>
  <c r="X37" i="24"/>
  <c r="Y37" i="24"/>
  <c r="Z37" i="24"/>
  <c r="AA37" i="24"/>
  <c r="AB37" i="24"/>
  <c r="AC37" i="24"/>
  <c r="AD37" i="24"/>
  <c r="AE37" i="24"/>
  <c r="S38" i="24"/>
  <c r="T38" i="24"/>
  <c r="U38" i="24"/>
  <c r="V38" i="24"/>
  <c r="W38" i="24"/>
  <c r="X38" i="24"/>
  <c r="Y38" i="24"/>
  <c r="Z38" i="24"/>
  <c r="AA38" i="24"/>
  <c r="AB38" i="24"/>
  <c r="AC38" i="24"/>
  <c r="AD38" i="24"/>
  <c r="AE38" i="24"/>
  <c r="S39" i="24"/>
  <c r="T39" i="24"/>
  <c r="U39" i="24"/>
  <c r="V39" i="24"/>
  <c r="W39" i="24"/>
  <c r="X39" i="24"/>
  <c r="Y39" i="24"/>
  <c r="Z39" i="24"/>
  <c r="AA39" i="24"/>
  <c r="AB39" i="24"/>
  <c r="AC39" i="24"/>
  <c r="AD39" i="24"/>
  <c r="AE39" i="24"/>
  <c r="S40" i="24"/>
  <c r="T40" i="24"/>
  <c r="U40" i="24"/>
  <c r="V40" i="24"/>
  <c r="W40" i="24"/>
  <c r="X40" i="24"/>
  <c r="Y40" i="24"/>
  <c r="Z40" i="24"/>
  <c r="AA40" i="24"/>
  <c r="AB40" i="24"/>
  <c r="AC40" i="24"/>
  <c r="AD40" i="24"/>
  <c r="AE40" i="24"/>
  <c r="S41" i="24"/>
  <c r="T41" i="24"/>
  <c r="U41" i="24"/>
  <c r="V41" i="24"/>
  <c r="W41" i="24"/>
  <c r="X41" i="24"/>
  <c r="Y41" i="24"/>
  <c r="Z41" i="24"/>
  <c r="AA41" i="24"/>
  <c r="AB41" i="24"/>
  <c r="AC41" i="24"/>
  <c r="AD41" i="24"/>
  <c r="AE41" i="24"/>
  <c r="S42" i="24"/>
  <c r="T42" i="24"/>
  <c r="U42" i="24"/>
  <c r="V42" i="24"/>
  <c r="W42" i="24"/>
  <c r="X42" i="24"/>
  <c r="Y42" i="24"/>
  <c r="Z42" i="24"/>
  <c r="AA42" i="24"/>
  <c r="AB42" i="24"/>
  <c r="AC42" i="24"/>
  <c r="AD42" i="24"/>
  <c r="AE42" i="24"/>
  <c r="S43" i="24"/>
  <c r="T43" i="24"/>
  <c r="U43" i="24"/>
  <c r="V43" i="24"/>
  <c r="W43" i="24"/>
  <c r="X43" i="24"/>
  <c r="Y43" i="24"/>
  <c r="Z43" i="24"/>
  <c r="AA43" i="24"/>
  <c r="AB43" i="24"/>
  <c r="AC43" i="24"/>
  <c r="AD43" i="24"/>
  <c r="AE43" i="24"/>
  <c r="F44" i="24"/>
  <c r="D40" i="39"/>
  <c r="G44" i="24"/>
  <c r="E40" i="39"/>
  <c r="H44" i="24"/>
  <c r="F40" i="39"/>
  <c r="I44" i="24"/>
  <c r="G40" i="39"/>
  <c r="J44" i="24"/>
  <c r="H40" i="39"/>
  <c r="K44" i="24"/>
  <c r="I40" i="39"/>
  <c r="L44" i="24"/>
  <c r="J40" i="39"/>
  <c r="M44" i="24"/>
  <c r="K40" i="39"/>
  <c r="N44" i="24"/>
  <c r="L40" i="39"/>
  <c r="O44" i="24"/>
  <c r="M40" i="39"/>
  <c r="P44" i="24"/>
  <c r="N40" i="39"/>
  <c r="Q44" i="24"/>
  <c r="O40" i="39"/>
  <c r="R44" i="24"/>
  <c r="P40" i="39"/>
  <c r="F45" i="24"/>
  <c r="G45" i="24"/>
  <c r="H45" i="24"/>
  <c r="I45" i="24"/>
  <c r="J45" i="24"/>
  <c r="K45" i="24"/>
  <c r="L45" i="24"/>
  <c r="M45" i="24"/>
  <c r="N45" i="24"/>
  <c r="O45" i="24"/>
  <c r="P45" i="24"/>
  <c r="Q45" i="24"/>
  <c r="R45" i="24"/>
  <c r="F46" i="24"/>
  <c r="G46" i="24"/>
  <c r="H46" i="24"/>
  <c r="I46" i="24"/>
  <c r="J46" i="24"/>
  <c r="K46" i="24"/>
  <c r="L46" i="24"/>
  <c r="M46" i="24"/>
  <c r="N46" i="24"/>
  <c r="O46" i="24"/>
  <c r="P46" i="24"/>
  <c r="Q46" i="24"/>
  <c r="R46" i="24"/>
  <c r="F47" i="24"/>
  <c r="G47" i="24"/>
  <c r="H47" i="24"/>
  <c r="I47" i="24"/>
  <c r="J47" i="24"/>
  <c r="K47" i="24"/>
  <c r="L47" i="24"/>
  <c r="M47" i="24"/>
  <c r="N47" i="24"/>
  <c r="O47" i="24"/>
  <c r="P47" i="24"/>
  <c r="Q47" i="24"/>
  <c r="R47" i="24"/>
  <c r="CB2" i="23"/>
  <c r="CC2" i="23"/>
  <c r="CD2" i="23"/>
  <c r="CE2" i="23"/>
  <c r="CF2" i="23"/>
  <c r="CG2" i="23"/>
  <c r="CH2" i="23"/>
  <c r="CI2" i="23"/>
  <c r="CJ2" i="23"/>
  <c r="CK2" i="23"/>
  <c r="CL2" i="23"/>
  <c r="CM2" i="23"/>
  <c r="CN2" i="23"/>
  <c r="CB3" i="23"/>
  <c r="CC3" i="23"/>
  <c r="CD3" i="23"/>
  <c r="CE3" i="23"/>
  <c r="CF3" i="23"/>
  <c r="CG3" i="23"/>
  <c r="CH3" i="23"/>
  <c r="CI3" i="23"/>
  <c r="CJ3" i="23"/>
  <c r="CK3" i="23"/>
  <c r="CL3" i="23"/>
  <c r="CM3" i="23"/>
  <c r="CN3" i="23"/>
  <c r="CB4" i="23"/>
  <c r="CC4" i="23"/>
  <c r="CD4" i="23"/>
  <c r="CE4" i="23"/>
  <c r="CF4" i="23"/>
  <c r="CG4" i="23"/>
  <c r="CH4" i="23"/>
  <c r="CI4" i="23"/>
  <c r="CJ4" i="23"/>
  <c r="CK4" i="23"/>
  <c r="CL4" i="23"/>
  <c r="CM4" i="23"/>
  <c r="CN4" i="23"/>
  <c r="CB5" i="23"/>
  <c r="CC5" i="23"/>
  <c r="CD5" i="23"/>
  <c r="CE5" i="23"/>
  <c r="CF5" i="23"/>
  <c r="CG5" i="23"/>
  <c r="CH5" i="23"/>
  <c r="CI5" i="23"/>
  <c r="CJ5" i="23"/>
  <c r="CK5" i="23"/>
  <c r="CL5" i="23"/>
  <c r="CM5" i="23"/>
  <c r="CN5" i="23"/>
  <c r="CB6" i="23"/>
  <c r="CC6" i="23"/>
  <c r="CD6" i="23"/>
  <c r="CE6" i="23"/>
  <c r="CF6" i="23"/>
  <c r="CG6" i="23"/>
  <c r="CH6" i="23"/>
  <c r="CI6" i="23"/>
  <c r="CJ6" i="23"/>
  <c r="CK6" i="23"/>
  <c r="CL6" i="23"/>
  <c r="CM6" i="23"/>
  <c r="CN6" i="23"/>
  <c r="CB7" i="23"/>
  <c r="CC7" i="23"/>
  <c r="CD7" i="23"/>
  <c r="CE7" i="23"/>
  <c r="CF7" i="23"/>
  <c r="CG7" i="23"/>
  <c r="CH7" i="23"/>
  <c r="CI7" i="23"/>
  <c r="CJ7" i="23"/>
  <c r="CK7" i="23"/>
  <c r="CL7" i="23"/>
  <c r="CM7" i="23"/>
  <c r="CN7" i="23"/>
  <c r="S12" i="23"/>
  <c r="T12" i="23"/>
  <c r="U12" i="23"/>
  <c r="V12" i="23"/>
  <c r="W12" i="23"/>
  <c r="X12" i="23"/>
  <c r="Y12" i="23"/>
  <c r="Z12" i="23"/>
  <c r="AA12" i="23"/>
  <c r="AB12" i="23"/>
  <c r="AC12" i="23"/>
  <c r="AD12" i="23"/>
  <c r="AE12" i="23"/>
  <c r="S13" i="23"/>
  <c r="T13" i="23"/>
  <c r="U13" i="23"/>
  <c r="V13" i="23"/>
  <c r="W13" i="23"/>
  <c r="X13" i="23"/>
  <c r="Y13" i="23"/>
  <c r="Z13" i="23"/>
  <c r="AA13" i="23"/>
  <c r="AB13" i="23"/>
  <c r="AC13" i="23"/>
  <c r="AD13" i="23"/>
  <c r="AE13" i="23"/>
  <c r="S14" i="23"/>
  <c r="T14" i="23"/>
  <c r="U14" i="23"/>
  <c r="V14" i="23"/>
  <c r="W14" i="23"/>
  <c r="X14" i="23"/>
  <c r="Y14" i="23"/>
  <c r="Z14" i="23"/>
  <c r="AA14" i="23"/>
  <c r="AB14" i="23"/>
  <c r="AC14" i="23"/>
  <c r="AD14" i="23"/>
  <c r="AE14" i="23"/>
  <c r="S15" i="23"/>
  <c r="T15" i="23"/>
  <c r="U15" i="23"/>
  <c r="V15" i="23"/>
  <c r="W15" i="23"/>
  <c r="X15" i="23"/>
  <c r="Y15" i="23"/>
  <c r="Z15" i="23"/>
  <c r="AA15" i="23"/>
  <c r="AB15" i="23"/>
  <c r="AC15" i="23"/>
  <c r="AD15" i="23"/>
  <c r="AE15" i="23"/>
  <c r="S16" i="23"/>
  <c r="T16" i="23"/>
  <c r="U16" i="23"/>
  <c r="V16" i="23"/>
  <c r="W16" i="23"/>
  <c r="X16" i="23"/>
  <c r="Y16" i="23"/>
  <c r="Z16" i="23"/>
  <c r="AA16" i="23"/>
  <c r="AB16" i="23"/>
  <c r="AC16" i="23"/>
  <c r="AD16" i="23"/>
  <c r="AE16" i="23"/>
  <c r="S17" i="23"/>
  <c r="T17" i="23"/>
  <c r="U17" i="23"/>
  <c r="V17" i="23"/>
  <c r="W17" i="23"/>
  <c r="X17" i="23"/>
  <c r="Y17" i="23"/>
  <c r="Z17" i="23"/>
  <c r="AA17" i="23"/>
  <c r="AB17" i="23"/>
  <c r="AC17" i="23"/>
  <c r="AD17" i="23"/>
  <c r="AE17" i="23"/>
  <c r="S18" i="23"/>
  <c r="T18" i="23"/>
  <c r="U18" i="23"/>
  <c r="V18" i="23"/>
  <c r="W18" i="23"/>
  <c r="X18" i="23"/>
  <c r="Y18" i="23"/>
  <c r="Z18" i="23"/>
  <c r="AA18" i="23"/>
  <c r="AB18" i="23"/>
  <c r="AC18" i="23"/>
  <c r="AD18" i="23"/>
  <c r="AE18" i="23"/>
  <c r="S19" i="23"/>
  <c r="T19" i="23"/>
  <c r="U19" i="23"/>
  <c r="V19" i="23"/>
  <c r="W19" i="23"/>
  <c r="X19" i="23"/>
  <c r="Y19" i="23"/>
  <c r="Z19" i="23"/>
  <c r="AA19" i="23"/>
  <c r="AB19" i="23"/>
  <c r="AC19" i="23"/>
  <c r="AD19" i="23"/>
  <c r="AE19" i="23"/>
  <c r="S20" i="23"/>
  <c r="T20" i="23"/>
  <c r="U20" i="23"/>
  <c r="V20" i="23"/>
  <c r="W20" i="23"/>
  <c r="X20" i="23"/>
  <c r="Y20" i="23"/>
  <c r="Z20" i="23"/>
  <c r="AA20" i="23"/>
  <c r="AB20" i="23"/>
  <c r="AC20" i="23"/>
  <c r="AD20" i="23"/>
  <c r="AE20" i="23"/>
  <c r="S21" i="23"/>
  <c r="T21" i="23"/>
  <c r="U21" i="23"/>
  <c r="V21" i="23"/>
  <c r="W21" i="23"/>
  <c r="X21" i="23"/>
  <c r="Y21" i="23"/>
  <c r="Z21" i="23"/>
  <c r="AA21" i="23"/>
  <c r="AB21" i="23"/>
  <c r="AC21" i="23"/>
  <c r="AD21" i="23"/>
  <c r="AE21" i="23"/>
  <c r="S22" i="23"/>
  <c r="T22" i="23"/>
  <c r="U22" i="23"/>
  <c r="V22" i="23"/>
  <c r="W22" i="23"/>
  <c r="X22" i="23"/>
  <c r="Y22" i="23"/>
  <c r="Z22" i="23"/>
  <c r="AA22" i="23"/>
  <c r="AB22" i="23"/>
  <c r="AC22" i="23"/>
  <c r="AD22" i="23"/>
  <c r="AE22" i="23"/>
  <c r="S23" i="23"/>
  <c r="T23" i="23"/>
  <c r="U23" i="23"/>
  <c r="V23" i="23"/>
  <c r="W23" i="23"/>
  <c r="X23" i="23"/>
  <c r="Y23" i="23"/>
  <c r="Z23" i="23"/>
  <c r="AA23" i="23"/>
  <c r="AB23" i="23"/>
  <c r="AC23" i="23"/>
  <c r="AD23" i="23"/>
  <c r="AE23" i="23"/>
  <c r="F24" i="23"/>
  <c r="D38" i="39"/>
  <c r="G24" i="23"/>
  <c r="E38" i="39"/>
  <c r="H24" i="23"/>
  <c r="F38" i="39"/>
  <c r="I24" i="23"/>
  <c r="G38" i="39"/>
  <c r="J24" i="23"/>
  <c r="H38" i="39"/>
  <c r="K24" i="23"/>
  <c r="I38" i="39"/>
  <c r="L24" i="23"/>
  <c r="J38" i="39"/>
  <c r="M24" i="23"/>
  <c r="K38" i="39"/>
  <c r="N24" i="23"/>
  <c r="L38" i="39"/>
  <c r="O24" i="23"/>
  <c r="M38" i="39"/>
  <c r="P24" i="23"/>
  <c r="N38" i="39"/>
  <c r="Q24" i="23"/>
  <c r="O38" i="39"/>
  <c r="R24" i="23"/>
  <c r="P38" i="39"/>
  <c r="F25" i="23"/>
  <c r="G25" i="23"/>
  <c r="H25" i="23"/>
  <c r="I25" i="23"/>
  <c r="J25" i="23"/>
  <c r="K25" i="23"/>
  <c r="L25" i="23"/>
  <c r="M25" i="23"/>
  <c r="N25" i="23"/>
  <c r="O25" i="23"/>
  <c r="P25" i="23"/>
  <c r="Q25" i="23"/>
  <c r="R25" i="23"/>
  <c r="F26" i="23"/>
  <c r="G26" i="23"/>
  <c r="H26" i="23"/>
  <c r="I26" i="23"/>
  <c r="J26" i="23"/>
  <c r="K26" i="23"/>
  <c r="L26" i="23"/>
  <c r="M26" i="23"/>
  <c r="N26" i="23"/>
  <c r="O26" i="23"/>
  <c r="P26" i="23"/>
  <c r="Q26" i="23"/>
  <c r="R26" i="23"/>
  <c r="F27" i="23"/>
  <c r="G27" i="23"/>
  <c r="H27" i="23"/>
  <c r="I27" i="23"/>
  <c r="J27" i="23"/>
  <c r="K27" i="23"/>
  <c r="L27" i="23"/>
  <c r="M27" i="23"/>
  <c r="N27" i="23"/>
  <c r="O27" i="23"/>
  <c r="P27" i="23"/>
  <c r="Q27" i="23"/>
  <c r="R27" i="23"/>
  <c r="CB2" i="22"/>
  <c r="CC2" i="22"/>
  <c r="CD2" i="22"/>
  <c r="CE2" i="22"/>
  <c r="CF2" i="22"/>
  <c r="CG2" i="22"/>
  <c r="CH2" i="22"/>
  <c r="CI2" i="22"/>
  <c r="CJ2" i="22"/>
  <c r="CK2" i="22"/>
  <c r="CL2" i="22"/>
  <c r="CM2" i="22"/>
  <c r="CN2" i="22"/>
  <c r="CB3" i="22"/>
  <c r="CC3" i="22"/>
  <c r="CD3" i="22"/>
  <c r="CE3" i="22"/>
  <c r="CF3" i="22"/>
  <c r="CG3" i="22"/>
  <c r="CH3" i="22"/>
  <c r="CI3" i="22"/>
  <c r="CJ3" i="22"/>
  <c r="CK3" i="22"/>
  <c r="CL3" i="22"/>
  <c r="CM3" i="22"/>
  <c r="CN3" i="22"/>
  <c r="CB4" i="22"/>
  <c r="CC4" i="22"/>
  <c r="CD4" i="22"/>
  <c r="CE4" i="22"/>
  <c r="CF4" i="22"/>
  <c r="CG4" i="22"/>
  <c r="CH4" i="22"/>
  <c r="CI4" i="22"/>
  <c r="CJ4" i="22"/>
  <c r="CK4" i="22"/>
  <c r="CL4" i="22"/>
  <c r="CM4" i="22"/>
  <c r="CN4" i="22"/>
  <c r="CB5" i="22"/>
  <c r="CC5" i="22"/>
  <c r="T20" i="22"/>
  <c r="CD5" i="22"/>
  <c r="CE5" i="22"/>
  <c r="CF5" i="22"/>
  <c r="CG5" i="22"/>
  <c r="CH5" i="22"/>
  <c r="Y21" i="22"/>
  <c r="CI5" i="22"/>
  <c r="Z21" i="22"/>
  <c r="CJ5" i="22"/>
  <c r="AA21" i="22"/>
  <c r="CK5" i="22"/>
  <c r="AB21" i="22"/>
  <c r="CL5" i="22"/>
  <c r="AC21" i="22"/>
  <c r="CM5" i="22"/>
  <c r="CN5" i="22"/>
  <c r="AE21" i="22"/>
  <c r="CB6" i="22"/>
  <c r="CC6" i="22"/>
  <c r="CD6" i="22"/>
  <c r="CE6" i="22"/>
  <c r="CF6" i="22"/>
  <c r="CG6" i="22"/>
  <c r="CH6" i="22"/>
  <c r="CI6" i="22"/>
  <c r="CJ6" i="22"/>
  <c r="CK6" i="22"/>
  <c r="CL6" i="22"/>
  <c r="CM6" i="22"/>
  <c r="CN6" i="22"/>
  <c r="CB7" i="22"/>
  <c r="CC7" i="22"/>
  <c r="CD7" i="22"/>
  <c r="CE7" i="22"/>
  <c r="CF7" i="22"/>
  <c r="CG7" i="22"/>
  <c r="CH7" i="22"/>
  <c r="CI7" i="22"/>
  <c r="CJ7" i="22"/>
  <c r="CK7" i="22"/>
  <c r="CL7" i="22"/>
  <c r="CM7" i="22"/>
  <c r="CN7" i="22"/>
  <c r="S12" i="22"/>
  <c r="T12" i="22"/>
  <c r="U12" i="22"/>
  <c r="V12" i="22"/>
  <c r="W12" i="22"/>
  <c r="X12" i="22"/>
  <c r="Y12" i="22"/>
  <c r="Z12" i="22"/>
  <c r="AA12" i="22"/>
  <c r="AB12" i="22"/>
  <c r="AC12" i="22"/>
  <c r="AD12" i="22"/>
  <c r="AE12" i="22"/>
  <c r="S13" i="22"/>
  <c r="AC13" i="22"/>
  <c r="AD13" i="22"/>
  <c r="AC14" i="22"/>
  <c r="AD14" i="22"/>
  <c r="AC15" i="22"/>
  <c r="AD15" i="22"/>
  <c r="AB16" i="22"/>
  <c r="AC16" i="22"/>
  <c r="AD16" i="22"/>
  <c r="AB17" i="22"/>
  <c r="AC17" i="22"/>
  <c r="AD17" i="22"/>
  <c r="AB18" i="22"/>
  <c r="AC18" i="22"/>
  <c r="AD18" i="22"/>
  <c r="T19" i="22"/>
  <c r="V19" i="22"/>
  <c r="Y19" i="22"/>
  <c r="Z19" i="22"/>
  <c r="AA19" i="22"/>
  <c r="AB19" i="22"/>
  <c r="AC19" i="22"/>
  <c r="AD19" i="22"/>
  <c r="X20" i="22"/>
  <c r="Y20" i="22"/>
  <c r="Z20" i="22"/>
  <c r="AA20" i="22"/>
  <c r="AB20" i="22"/>
  <c r="AC20" i="22"/>
  <c r="AD20" i="22"/>
  <c r="AE20" i="22"/>
  <c r="S21" i="22"/>
  <c r="T21" i="22"/>
  <c r="W21" i="22"/>
  <c r="AD21" i="22"/>
  <c r="S22" i="22"/>
  <c r="T22" i="22"/>
  <c r="U22" i="22"/>
  <c r="V22" i="22"/>
  <c r="W22" i="22"/>
  <c r="X22" i="22"/>
  <c r="Y22" i="22"/>
  <c r="Z22" i="22"/>
  <c r="AA22" i="22"/>
  <c r="AB22" i="22"/>
  <c r="AC22" i="22"/>
  <c r="AD22" i="22"/>
  <c r="AE22" i="22"/>
  <c r="S23" i="22"/>
  <c r="T23" i="22"/>
  <c r="U23" i="22"/>
  <c r="V23" i="22"/>
  <c r="W23" i="22"/>
  <c r="X23" i="22"/>
  <c r="Y23" i="22"/>
  <c r="Z23" i="22"/>
  <c r="AA23" i="22"/>
  <c r="AB23" i="22"/>
  <c r="AC23" i="22"/>
  <c r="AD23" i="22"/>
  <c r="AE23" i="22"/>
  <c r="S24" i="22"/>
  <c r="T24" i="22"/>
  <c r="U24" i="22"/>
  <c r="V24" i="22"/>
  <c r="W24" i="22"/>
  <c r="X24" i="22"/>
  <c r="Y24" i="22"/>
  <c r="Z24" i="22"/>
  <c r="AA24" i="22"/>
  <c r="AB24" i="22"/>
  <c r="AC24" i="22"/>
  <c r="AD24" i="22"/>
  <c r="AE24" i="22"/>
  <c r="S25" i="22"/>
  <c r="T25" i="22"/>
  <c r="U25" i="22"/>
  <c r="V25" i="22"/>
  <c r="W25" i="22"/>
  <c r="X25" i="22"/>
  <c r="Y25" i="22"/>
  <c r="Z25" i="22"/>
  <c r="AA25" i="22"/>
  <c r="AB25" i="22"/>
  <c r="AC25" i="22"/>
  <c r="AD25" i="22"/>
  <c r="AE25" i="22"/>
  <c r="S26" i="22"/>
  <c r="T26" i="22"/>
  <c r="U26" i="22"/>
  <c r="V26" i="22"/>
  <c r="W26" i="22"/>
  <c r="X26" i="22"/>
  <c r="Y26" i="22"/>
  <c r="Z26" i="22"/>
  <c r="AA26" i="22"/>
  <c r="AB26" i="22"/>
  <c r="AC26" i="22"/>
  <c r="AD26" i="22"/>
  <c r="AE26" i="22"/>
  <c r="S27" i="22"/>
  <c r="T27" i="22"/>
  <c r="U27" i="22"/>
  <c r="V27" i="22"/>
  <c r="W27" i="22"/>
  <c r="X27" i="22"/>
  <c r="Y27" i="22"/>
  <c r="Z27" i="22"/>
  <c r="AA27" i="22"/>
  <c r="AB27" i="22"/>
  <c r="AC27" i="22"/>
  <c r="AD27" i="22"/>
  <c r="AE27" i="22"/>
  <c r="S28" i="22"/>
  <c r="T28" i="22"/>
  <c r="U28" i="22"/>
  <c r="V28" i="22"/>
  <c r="W28" i="22"/>
  <c r="X28" i="22"/>
  <c r="Y28" i="22"/>
  <c r="Z28" i="22"/>
  <c r="AA28" i="22"/>
  <c r="AB28" i="22"/>
  <c r="AC28" i="22"/>
  <c r="AD28" i="22"/>
  <c r="AE28" i="22"/>
  <c r="S29" i="22"/>
  <c r="T29" i="22"/>
  <c r="U29" i="22"/>
  <c r="V29" i="22"/>
  <c r="W29" i="22"/>
  <c r="X29" i="22"/>
  <c r="Y29" i="22"/>
  <c r="Z29" i="22"/>
  <c r="AA29" i="22"/>
  <c r="AB29" i="22"/>
  <c r="AC29" i="22"/>
  <c r="AD29" i="22"/>
  <c r="AE29" i="22"/>
  <c r="S30" i="22"/>
  <c r="T30" i="22"/>
  <c r="U30" i="22"/>
  <c r="V30" i="22"/>
  <c r="W30" i="22"/>
  <c r="X30" i="22"/>
  <c r="Y30" i="22"/>
  <c r="Z30" i="22"/>
  <c r="AA30" i="22"/>
  <c r="AB30" i="22"/>
  <c r="AC30" i="22"/>
  <c r="AD30" i="22"/>
  <c r="AE30" i="22"/>
  <c r="S31" i="22"/>
  <c r="T31" i="22"/>
  <c r="U31" i="22"/>
  <c r="V31" i="22"/>
  <c r="W31" i="22"/>
  <c r="X31" i="22"/>
  <c r="Y31" i="22"/>
  <c r="Z31" i="22"/>
  <c r="AA31" i="22"/>
  <c r="AB31" i="22"/>
  <c r="AC31" i="22"/>
  <c r="AD31" i="22"/>
  <c r="AE31" i="22"/>
  <c r="S32" i="22"/>
  <c r="T32" i="22"/>
  <c r="U32" i="22"/>
  <c r="V32" i="22"/>
  <c r="W32" i="22"/>
  <c r="X32" i="22"/>
  <c r="Y32" i="22"/>
  <c r="Z32" i="22"/>
  <c r="AA32" i="22"/>
  <c r="AB32" i="22"/>
  <c r="AC32" i="22"/>
  <c r="AD32" i="22"/>
  <c r="AE32" i="22"/>
  <c r="S33" i="22"/>
  <c r="T33" i="22"/>
  <c r="U33" i="22"/>
  <c r="V33" i="22"/>
  <c r="W33" i="22"/>
  <c r="X33" i="22"/>
  <c r="Y33" i="22"/>
  <c r="Z33" i="22"/>
  <c r="AA33" i="22"/>
  <c r="AB33" i="22"/>
  <c r="AC33" i="22"/>
  <c r="AD33" i="22"/>
  <c r="AE33" i="22"/>
  <c r="S34" i="22"/>
  <c r="T34" i="22"/>
  <c r="U34" i="22"/>
  <c r="V34" i="22"/>
  <c r="W34" i="22"/>
  <c r="X34" i="22"/>
  <c r="Y34" i="22"/>
  <c r="Z34" i="22"/>
  <c r="AA34" i="22"/>
  <c r="AB34" i="22"/>
  <c r="AC34" i="22"/>
  <c r="AD34" i="22"/>
  <c r="AE34" i="22"/>
  <c r="S35" i="22"/>
  <c r="T35" i="22"/>
  <c r="U35" i="22"/>
  <c r="V35" i="22"/>
  <c r="W35" i="22"/>
  <c r="X35" i="22"/>
  <c r="Y35" i="22"/>
  <c r="Z35" i="22"/>
  <c r="AA35" i="22"/>
  <c r="AB35" i="22"/>
  <c r="AC35" i="22"/>
  <c r="AD35" i="22"/>
  <c r="AE35" i="22"/>
  <c r="S36" i="22"/>
  <c r="T36" i="22"/>
  <c r="U36" i="22"/>
  <c r="V36" i="22"/>
  <c r="W36" i="22"/>
  <c r="X36" i="22"/>
  <c r="Y36" i="22"/>
  <c r="Z36" i="22"/>
  <c r="AA36" i="22"/>
  <c r="AB36" i="22"/>
  <c r="AC36" i="22"/>
  <c r="AD36" i="22"/>
  <c r="AE36" i="22"/>
  <c r="S37" i="22"/>
  <c r="T37" i="22"/>
  <c r="U37" i="22"/>
  <c r="V37" i="22"/>
  <c r="W37" i="22"/>
  <c r="X37" i="22"/>
  <c r="Y37" i="22"/>
  <c r="Z37" i="22"/>
  <c r="AA37" i="22"/>
  <c r="AB37" i="22"/>
  <c r="AC37" i="22"/>
  <c r="AD37" i="22"/>
  <c r="AE37" i="22"/>
  <c r="S38" i="22"/>
  <c r="T38" i="22"/>
  <c r="U38" i="22"/>
  <c r="V38" i="22"/>
  <c r="W38" i="22"/>
  <c r="X38" i="22"/>
  <c r="Y38" i="22"/>
  <c r="Z38" i="22"/>
  <c r="AA38" i="22"/>
  <c r="AB38" i="22"/>
  <c r="AC38" i="22"/>
  <c r="AD38" i="22"/>
  <c r="AE38" i="22"/>
  <c r="S39" i="22"/>
  <c r="T39" i="22"/>
  <c r="U39" i="22"/>
  <c r="V39" i="22"/>
  <c r="W39" i="22"/>
  <c r="X39" i="22"/>
  <c r="Y39" i="22"/>
  <c r="Z39" i="22"/>
  <c r="AA39" i="22"/>
  <c r="AB39" i="22"/>
  <c r="AC39" i="22"/>
  <c r="AD39" i="22"/>
  <c r="AE39" i="22"/>
  <c r="S40" i="22"/>
  <c r="T40" i="22"/>
  <c r="U40" i="22"/>
  <c r="V40" i="22"/>
  <c r="W40" i="22"/>
  <c r="X40" i="22"/>
  <c r="Y40" i="22"/>
  <c r="Z40" i="22"/>
  <c r="AA40" i="22"/>
  <c r="AB40" i="22"/>
  <c r="AC40" i="22"/>
  <c r="AD40" i="22"/>
  <c r="AE40" i="22"/>
  <c r="S41" i="22"/>
  <c r="T41" i="22"/>
  <c r="U41" i="22"/>
  <c r="V41" i="22"/>
  <c r="W41" i="22"/>
  <c r="X41" i="22"/>
  <c r="Y41" i="22"/>
  <c r="Z41" i="22"/>
  <c r="AA41" i="22"/>
  <c r="AB41" i="22"/>
  <c r="AC41" i="22"/>
  <c r="AD41" i="22"/>
  <c r="AE41" i="22"/>
  <c r="F42" i="22"/>
  <c r="D37" i="39"/>
  <c r="G42" i="22"/>
  <c r="E37" i="39"/>
  <c r="H42" i="22"/>
  <c r="F37" i="39"/>
  <c r="I42" i="22"/>
  <c r="G37" i="39"/>
  <c r="J42" i="22"/>
  <c r="H37" i="39"/>
  <c r="K42" i="22"/>
  <c r="I37" i="39"/>
  <c r="L42" i="22"/>
  <c r="J37" i="39"/>
  <c r="M42" i="22"/>
  <c r="K37" i="39"/>
  <c r="N42" i="22"/>
  <c r="L37" i="39"/>
  <c r="O42" i="22"/>
  <c r="M37" i="39"/>
  <c r="P42" i="22"/>
  <c r="N37" i="39"/>
  <c r="Q42" i="22"/>
  <c r="O37" i="39"/>
  <c r="R42" i="22"/>
  <c r="P37" i="39"/>
  <c r="F43" i="22"/>
  <c r="G43" i="22"/>
  <c r="H43" i="22"/>
  <c r="I43" i="22"/>
  <c r="J43" i="22"/>
  <c r="K43" i="22"/>
  <c r="L43" i="22"/>
  <c r="M43" i="22"/>
  <c r="N43" i="22"/>
  <c r="O43" i="22"/>
  <c r="P43" i="22"/>
  <c r="Q43" i="22"/>
  <c r="R43" i="22"/>
  <c r="F44" i="22"/>
  <c r="G44" i="22"/>
  <c r="H44" i="22"/>
  <c r="I44" i="22"/>
  <c r="J44" i="22"/>
  <c r="K44" i="22"/>
  <c r="L44" i="22"/>
  <c r="M44" i="22"/>
  <c r="N44" i="22"/>
  <c r="O44" i="22"/>
  <c r="P44" i="22"/>
  <c r="Q44" i="22"/>
  <c r="R44" i="22"/>
  <c r="F45" i="22"/>
  <c r="G45" i="22"/>
  <c r="H45" i="22"/>
  <c r="I45" i="22"/>
  <c r="J45" i="22"/>
  <c r="K45" i="22"/>
  <c r="L45" i="22"/>
  <c r="M45" i="22"/>
  <c r="N45" i="22"/>
  <c r="O45" i="22"/>
  <c r="P45" i="22"/>
  <c r="Q45" i="22"/>
  <c r="R45" i="22"/>
  <c r="CB2" i="21"/>
  <c r="CC2" i="21"/>
  <c r="CD2" i="21"/>
  <c r="CE2" i="21"/>
  <c r="CF2" i="21"/>
  <c r="CG2" i="21"/>
  <c r="CH2" i="21"/>
  <c r="CI2" i="21"/>
  <c r="CJ2" i="21"/>
  <c r="CK2" i="21"/>
  <c r="CL2" i="21"/>
  <c r="CM2" i="21"/>
  <c r="CN2" i="21"/>
  <c r="CB3" i="21"/>
  <c r="CC3" i="21"/>
  <c r="CD3" i="21"/>
  <c r="CE3" i="21"/>
  <c r="CF3" i="21"/>
  <c r="CG3" i="21"/>
  <c r="CH3" i="21"/>
  <c r="CI3" i="21"/>
  <c r="CJ3" i="21"/>
  <c r="CK3" i="21"/>
  <c r="CL3" i="21"/>
  <c r="CM3" i="21"/>
  <c r="CN3" i="21"/>
  <c r="CB4" i="21"/>
  <c r="CC4" i="21"/>
  <c r="CD4" i="21"/>
  <c r="CE4" i="21"/>
  <c r="CF4" i="21"/>
  <c r="CG4" i="21"/>
  <c r="CH4" i="21"/>
  <c r="CI4" i="21"/>
  <c r="CJ4" i="21"/>
  <c r="CK4" i="21"/>
  <c r="CL4" i="21"/>
  <c r="CM4" i="21"/>
  <c r="CN4" i="21"/>
  <c r="CB5" i="21"/>
  <c r="CC5" i="21"/>
  <c r="CD5" i="21"/>
  <c r="CE5" i="21"/>
  <c r="CF5" i="21"/>
  <c r="CG5" i="21"/>
  <c r="CH5" i="21"/>
  <c r="CI5" i="21"/>
  <c r="CJ5" i="21"/>
  <c r="CK5" i="21"/>
  <c r="CL5" i="21"/>
  <c r="CM5" i="21"/>
  <c r="CN5" i="21"/>
  <c r="CB6" i="21"/>
  <c r="CC6" i="21"/>
  <c r="CD6" i="21"/>
  <c r="CE6" i="21"/>
  <c r="CF6" i="21"/>
  <c r="CG6" i="21"/>
  <c r="CH6" i="21"/>
  <c r="CI6" i="21"/>
  <c r="CJ6" i="21"/>
  <c r="CK6" i="21"/>
  <c r="CL6" i="21"/>
  <c r="CM6" i="21"/>
  <c r="CN6" i="21"/>
  <c r="CB7" i="21"/>
  <c r="CC7" i="21"/>
  <c r="CD7" i="21"/>
  <c r="CE7" i="21"/>
  <c r="CF7" i="21"/>
  <c r="CG7" i="21"/>
  <c r="CH7" i="21"/>
  <c r="CI7" i="21"/>
  <c r="CJ7" i="21"/>
  <c r="CK7" i="21"/>
  <c r="CL7" i="21"/>
  <c r="CM7" i="21"/>
  <c r="CN7" i="21"/>
  <c r="S12" i="21"/>
  <c r="T12" i="21"/>
  <c r="U12" i="21"/>
  <c r="V12" i="21"/>
  <c r="W12" i="21"/>
  <c r="X12" i="21"/>
  <c r="Y12" i="21"/>
  <c r="Z12" i="21"/>
  <c r="AA12" i="21"/>
  <c r="AB12" i="21"/>
  <c r="AC12" i="21"/>
  <c r="AD12" i="21"/>
  <c r="AE12" i="21"/>
  <c r="S13" i="21"/>
  <c r="T13" i="21"/>
  <c r="U13" i="21"/>
  <c r="V13" i="21"/>
  <c r="W13" i="21"/>
  <c r="X13" i="21"/>
  <c r="Y13" i="21"/>
  <c r="Z13" i="21"/>
  <c r="AA13" i="21"/>
  <c r="AB13" i="21"/>
  <c r="AC13" i="21"/>
  <c r="AD13" i="21"/>
  <c r="AE13" i="21"/>
  <c r="S14" i="21"/>
  <c r="T14" i="21"/>
  <c r="U14" i="21"/>
  <c r="V14" i="21"/>
  <c r="W14" i="21"/>
  <c r="X14" i="21"/>
  <c r="Y14" i="21"/>
  <c r="Z14" i="21"/>
  <c r="AA14" i="21"/>
  <c r="AB14" i="21"/>
  <c r="AC14" i="21"/>
  <c r="AD14" i="21"/>
  <c r="AE14" i="21"/>
  <c r="S15" i="21"/>
  <c r="T15" i="21"/>
  <c r="U15" i="21"/>
  <c r="V15" i="21"/>
  <c r="W15" i="21"/>
  <c r="X15" i="21"/>
  <c r="Y15" i="21"/>
  <c r="Z15" i="21"/>
  <c r="AA15" i="21"/>
  <c r="AB15" i="21"/>
  <c r="AC15" i="21"/>
  <c r="AD15" i="21"/>
  <c r="AE15" i="21"/>
  <c r="S16" i="21"/>
  <c r="T16" i="21"/>
  <c r="U16" i="21"/>
  <c r="V16" i="21"/>
  <c r="W16" i="21"/>
  <c r="X16" i="21"/>
  <c r="Y16" i="21"/>
  <c r="Z16" i="21"/>
  <c r="AA16" i="21"/>
  <c r="AB16" i="21"/>
  <c r="AC16" i="21"/>
  <c r="AD16" i="21"/>
  <c r="AE16" i="21"/>
  <c r="S17" i="21"/>
  <c r="T17" i="21"/>
  <c r="U17" i="21"/>
  <c r="V17" i="21"/>
  <c r="W17" i="21"/>
  <c r="X17" i="21"/>
  <c r="Y17" i="21"/>
  <c r="Z17" i="21"/>
  <c r="AA17" i="21"/>
  <c r="AB17" i="21"/>
  <c r="AC17" i="21"/>
  <c r="AD17" i="21"/>
  <c r="AE17" i="21"/>
  <c r="S18" i="21"/>
  <c r="T18" i="21"/>
  <c r="U18" i="21"/>
  <c r="V18" i="21"/>
  <c r="W18" i="21"/>
  <c r="X18" i="21"/>
  <c r="Y18" i="21"/>
  <c r="Z18" i="21"/>
  <c r="AA18" i="21"/>
  <c r="AB18" i="21"/>
  <c r="AC18" i="21"/>
  <c r="AD18" i="21"/>
  <c r="AE18" i="21"/>
  <c r="S19" i="21"/>
  <c r="T19" i="21"/>
  <c r="U19" i="21"/>
  <c r="V19" i="21"/>
  <c r="W19" i="21"/>
  <c r="X19" i="21"/>
  <c r="Y19" i="21"/>
  <c r="Z19" i="21"/>
  <c r="AA19" i="21"/>
  <c r="AB19" i="21"/>
  <c r="AC19" i="21"/>
  <c r="AD19" i="21"/>
  <c r="AE19" i="21"/>
  <c r="S20" i="21"/>
  <c r="T20" i="21"/>
  <c r="U20" i="21"/>
  <c r="V20" i="21"/>
  <c r="W20" i="21"/>
  <c r="X20" i="21"/>
  <c r="Y20" i="21"/>
  <c r="Z20" i="21"/>
  <c r="AA20" i="21"/>
  <c r="AB20" i="21"/>
  <c r="AC20" i="21"/>
  <c r="AD20" i="21"/>
  <c r="AE20" i="21"/>
  <c r="S21" i="21"/>
  <c r="T21" i="21"/>
  <c r="U21" i="21"/>
  <c r="V21" i="21"/>
  <c r="W21" i="21"/>
  <c r="X21" i="21"/>
  <c r="Y21" i="21"/>
  <c r="Z21" i="21"/>
  <c r="AA21" i="21"/>
  <c r="AB21" i="21"/>
  <c r="AC21" i="21"/>
  <c r="AD21" i="21"/>
  <c r="AE21" i="21"/>
  <c r="S22" i="21"/>
  <c r="T22" i="21"/>
  <c r="U22" i="21"/>
  <c r="V22" i="21"/>
  <c r="W22" i="21"/>
  <c r="X22" i="21"/>
  <c r="Y22" i="21"/>
  <c r="Z22" i="21"/>
  <c r="AA22" i="21"/>
  <c r="AB22" i="21"/>
  <c r="AC22" i="21"/>
  <c r="AD22" i="21"/>
  <c r="AE22" i="21"/>
  <c r="S23" i="21"/>
  <c r="T23" i="21"/>
  <c r="U23" i="21"/>
  <c r="V23" i="21"/>
  <c r="W23" i="21"/>
  <c r="X23" i="21"/>
  <c r="Y23" i="21"/>
  <c r="Z23" i="21"/>
  <c r="AA23" i="21"/>
  <c r="AB23" i="21"/>
  <c r="AC23" i="21"/>
  <c r="AD23" i="21"/>
  <c r="AE23" i="21"/>
  <c r="S24" i="21"/>
  <c r="T24" i="21"/>
  <c r="U24" i="21"/>
  <c r="V24" i="21"/>
  <c r="W24" i="21"/>
  <c r="X24" i="21"/>
  <c r="Y24" i="21"/>
  <c r="Z24" i="21"/>
  <c r="AA24" i="21"/>
  <c r="AB24" i="21"/>
  <c r="AC24" i="21"/>
  <c r="AD24" i="21"/>
  <c r="AE24" i="21"/>
  <c r="S25" i="21"/>
  <c r="T25" i="21"/>
  <c r="U25" i="21"/>
  <c r="V25" i="21"/>
  <c r="W25" i="21"/>
  <c r="X25" i="21"/>
  <c r="Y25" i="21"/>
  <c r="Z25" i="21"/>
  <c r="AA25" i="21"/>
  <c r="AB25" i="21"/>
  <c r="AC25" i="21"/>
  <c r="AD25" i="21"/>
  <c r="AE25" i="21"/>
  <c r="S26" i="21"/>
  <c r="T26" i="21"/>
  <c r="U26" i="21"/>
  <c r="V26" i="21"/>
  <c r="W26" i="21"/>
  <c r="X26" i="21"/>
  <c r="Y26" i="21"/>
  <c r="Z26" i="21"/>
  <c r="AA26" i="21"/>
  <c r="AB26" i="21"/>
  <c r="AC26" i="21"/>
  <c r="AD26" i="21"/>
  <c r="AE26" i="21"/>
  <c r="S27" i="21"/>
  <c r="T27" i="21"/>
  <c r="U27" i="21"/>
  <c r="V27" i="21"/>
  <c r="W27" i="21"/>
  <c r="X27" i="21"/>
  <c r="Y27" i="21"/>
  <c r="Z27" i="21"/>
  <c r="AA27" i="21"/>
  <c r="AB27" i="21"/>
  <c r="AC27" i="21"/>
  <c r="AD27" i="21"/>
  <c r="AE27" i="21"/>
  <c r="S28" i="21"/>
  <c r="T28" i="21"/>
  <c r="U28" i="21"/>
  <c r="V28" i="21"/>
  <c r="W28" i="21"/>
  <c r="X28" i="21"/>
  <c r="Y28" i="21"/>
  <c r="Z28" i="21"/>
  <c r="AA28" i="21"/>
  <c r="AB28" i="21"/>
  <c r="AC28" i="21"/>
  <c r="AD28" i="21"/>
  <c r="AE28" i="21"/>
  <c r="S29" i="21"/>
  <c r="T29" i="21"/>
  <c r="U29" i="21"/>
  <c r="V29" i="21"/>
  <c r="W29" i="21"/>
  <c r="X29" i="21"/>
  <c r="Y29" i="21"/>
  <c r="Z29" i="21"/>
  <c r="AA29" i="21"/>
  <c r="AB29" i="21"/>
  <c r="AC29" i="21"/>
  <c r="AD29" i="21"/>
  <c r="AE29" i="21"/>
  <c r="S30" i="21"/>
  <c r="T30" i="21"/>
  <c r="U30" i="21"/>
  <c r="V30" i="21"/>
  <c r="W30" i="21"/>
  <c r="X30" i="21"/>
  <c r="Y30" i="21"/>
  <c r="Z30" i="21"/>
  <c r="AA30" i="21"/>
  <c r="AB30" i="21"/>
  <c r="AC30" i="21"/>
  <c r="AD30" i="21"/>
  <c r="AE30" i="21"/>
  <c r="S31" i="21"/>
  <c r="T31" i="21"/>
  <c r="U31" i="21"/>
  <c r="V31" i="21"/>
  <c r="W31" i="21"/>
  <c r="X31" i="21"/>
  <c r="Y31" i="21"/>
  <c r="Z31" i="21"/>
  <c r="AA31" i="21"/>
  <c r="AB31" i="21"/>
  <c r="AC31" i="21"/>
  <c r="AD31" i="21"/>
  <c r="AE31" i="21"/>
  <c r="S32" i="21"/>
  <c r="T32" i="21"/>
  <c r="U32" i="21"/>
  <c r="V32" i="21"/>
  <c r="W32" i="21"/>
  <c r="X32" i="21"/>
  <c r="Y32" i="21"/>
  <c r="Z32" i="21"/>
  <c r="AA32" i="21"/>
  <c r="AB32" i="21"/>
  <c r="AC32" i="21"/>
  <c r="AD32" i="21"/>
  <c r="AE32" i="21"/>
  <c r="S33" i="21"/>
  <c r="T33" i="21"/>
  <c r="U33" i="21"/>
  <c r="V33" i="21"/>
  <c r="W33" i="21"/>
  <c r="X33" i="21"/>
  <c r="Y33" i="21"/>
  <c r="Z33" i="21"/>
  <c r="AA33" i="21"/>
  <c r="AB33" i="21"/>
  <c r="AC33" i="21"/>
  <c r="AD33" i="21"/>
  <c r="AE33" i="21"/>
  <c r="S34" i="21"/>
  <c r="T34" i="21"/>
  <c r="U34" i="21"/>
  <c r="V34" i="21"/>
  <c r="W34" i="21"/>
  <c r="X34" i="21"/>
  <c r="Y34" i="21"/>
  <c r="Z34" i="21"/>
  <c r="AA34" i="21"/>
  <c r="AB34" i="21"/>
  <c r="AC34" i="21"/>
  <c r="AD34" i="21"/>
  <c r="AE34" i="21"/>
  <c r="S35" i="21"/>
  <c r="T35" i="21"/>
  <c r="U35" i="21"/>
  <c r="V35" i="21"/>
  <c r="W35" i="21"/>
  <c r="X35" i="21"/>
  <c r="Y35" i="21"/>
  <c r="Z35" i="21"/>
  <c r="AA35" i="21"/>
  <c r="AB35" i="21"/>
  <c r="AC35" i="21"/>
  <c r="AD35" i="21"/>
  <c r="AE35" i="21"/>
  <c r="S36" i="21"/>
  <c r="T36" i="21"/>
  <c r="U36" i="21"/>
  <c r="V36" i="21"/>
  <c r="W36" i="21"/>
  <c r="X36" i="21"/>
  <c r="Y36" i="21"/>
  <c r="Z36" i="21"/>
  <c r="AA36" i="21"/>
  <c r="AB36" i="21"/>
  <c r="AC36" i="21"/>
  <c r="AD36" i="21"/>
  <c r="AE36" i="21"/>
  <c r="S37" i="21"/>
  <c r="T37" i="21"/>
  <c r="U37" i="21"/>
  <c r="V37" i="21"/>
  <c r="W37" i="21"/>
  <c r="X37" i="21"/>
  <c r="Y37" i="21"/>
  <c r="Z37" i="21"/>
  <c r="AA37" i="21"/>
  <c r="AB37" i="21"/>
  <c r="AC37" i="21"/>
  <c r="AD37" i="21"/>
  <c r="AE37" i="21"/>
  <c r="S38" i="21"/>
  <c r="T38" i="21"/>
  <c r="U38" i="21"/>
  <c r="V38" i="21"/>
  <c r="W38" i="21"/>
  <c r="X38" i="21"/>
  <c r="Y38" i="21"/>
  <c r="Z38" i="21"/>
  <c r="AA38" i="21"/>
  <c r="AB38" i="21"/>
  <c r="AC38" i="21"/>
  <c r="AD38" i="21"/>
  <c r="AE38" i="21"/>
  <c r="S39" i="21"/>
  <c r="T39" i="21"/>
  <c r="U39" i="21"/>
  <c r="V39" i="21"/>
  <c r="W39" i="21"/>
  <c r="X39" i="21"/>
  <c r="Y39" i="21"/>
  <c r="Z39" i="21"/>
  <c r="AA39" i="21"/>
  <c r="AB39" i="21"/>
  <c r="AC39" i="21"/>
  <c r="AD39" i="21"/>
  <c r="AE39" i="21"/>
  <c r="S40" i="21"/>
  <c r="T40" i="21"/>
  <c r="U40" i="21"/>
  <c r="V40" i="21"/>
  <c r="W40" i="21"/>
  <c r="X40" i="21"/>
  <c r="Y40" i="21"/>
  <c r="Z40" i="21"/>
  <c r="AA40" i="21"/>
  <c r="AB40" i="21"/>
  <c r="AC40" i="21"/>
  <c r="AD40" i="21"/>
  <c r="AE40" i="21"/>
  <c r="S41" i="21"/>
  <c r="T41" i="21"/>
  <c r="U41" i="21"/>
  <c r="V41" i="21"/>
  <c r="W41" i="21"/>
  <c r="X41" i="21"/>
  <c r="Y41" i="21"/>
  <c r="Z41" i="21"/>
  <c r="AA41" i="21"/>
  <c r="AB41" i="21"/>
  <c r="AC41" i="21"/>
  <c r="AD41" i="21"/>
  <c r="AE41" i="21"/>
  <c r="S42" i="21"/>
  <c r="T42" i="21"/>
  <c r="U42" i="21"/>
  <c r="V42" i="21"/>
  <c r="W42" i="21"/>
  <c r="X42" i="21"/>
  <c r="Y42" i="21"/>
  <c r="Z42" i="21"/>
  <c r="AA42" i="21"/>
  <c r="AB42" i="21"/>
  <c r="AC42" i="21"/>
  <c r="AD42" i="21"/>
  <c r="AE42" i="21"/>
  <c r="S43" i="21"/>
  <c r="T43" i="21"/>
  <c r="U43" i="21"/>
  <c r="V43" i="21"/>
  <c r="W43" i="21"/>
  <c r="X43" i="21"/>
  <c r="Y43" i="21"/>
  <c r="Z43" i="21"/>
  <c r="AA43" i="21"/>
  <c r="AB43" i="21"/>
  <c r="AC43" i="21"/>
  <c r="AD43" i="21"/>
  <c r="AE43" i="21"/>
  <c r="S44" i="21"/>
  <c r="T44" i="21"/>
  <c r="U44" i="21"/>
  <c r="V44" i="21"/>
  <c r="W44" i="21"/>
  <c r="X44" i="21"/>
  <c r="Y44" i="21"/>
  <c r="Z44" i="21"/>
  <c r="AA44" i="21"/>
  <c r="AB44" i="21"/>
  <c r="AC44" i="21"/>
  <c r="AD44" i="21"/>
  <c r="AE44" i="21"/>
  <c r="S45" i="21"/>
  <c r="T45" i="21"/>
  <c r="U45" i="21"/>
  <c r="V45" i="21"/>
  <c r="W45" i="21"/>
  <c r="X45" i="21"/>
  <c r="Y45" i="21"/>
  <c r="Z45" i="21"/>
  <c r="AA45" i="21"/>
  <c r="AB45" i="21"/>
  <c r="AC45" i="21"/>
  <c r="AD45" i="21"/>
  <c r="AE45" i="21"/>
  <c r="F46" i="21"/>
  <c r="D35" i="39"/>
  <c r="G46" i="21"/>
  <c r="E35" i="39"/>
  <c r="H46" i="21"/>
  <c r="F35" i="39"/>
  <c r="I46" i="21"/>
  <c r="G35" i="39"/>
  <c r="J46" i="21"/>
  <c r="H35" i="39"/>
  <c r="K46" i="21"/>
  <c r="I35" i="39"/>
  <c r="L46" i="21"/>
  <c r="J35" i="39"/>
  <c r="M46" i="21"/>
  <c r="K35" i="39"/>
  <c r="N46" i="21"/>
  <c r="L35" i="39"/>
  <c r="O46" i="21"/>
  <c r="M35" i="39"/>
  <c r="P46" i="21"/>
  <c r="N35" i="39"/>
  <c r="Q46" i="21"/>
  <c r="O35" i="39"/>
  <c r="R46" i="21"/>
  <c r="P35" i="39"/>
  <c r="F47" i="21"/>
  <c r="G47" i="21"/>
  <c r="H47" i="21"/>
  <c r="I47" i="21"/>
  <c r="J47" i="21"/>
  <c r="K47" i="21"/>
  <c r="L47" i="21"/>
  <c r="M47" i="21"/>
  <c r="N47" i="21"/>
  <c r="O47" i="21"/>
  <c r="P47" i="21"/>
  <c r="Q47" i="21"/>
  <c r="R47" i="21"/>
  <c r="F48" i="21"/>
  <c r="G48" i="21"/>
  <c r="H48" i="21"/>
  <c r="I48" i="21"/>
  <c r="J48" i="21"/>
  <c r="K48" i="21"/>
  <c r="L48" i="21"/>
  <c r="M48" i="21"/>
  <c r="N48" i="21"/>
  <c r="O48" i="21"/>
  <c r="P48" i="21"/>
  <c r="Q48" i="21"/>
  <c r="R48" i="21"/>
  <c r="F49" i="21"/>
  <c r="G49" i="21"/>
  <c r="H49" i="21"/>
  <c r="I49" i="21"/>
  <c r="J49" i="21"/>
  <c r="K49" i="21"/>
  <c r="L49" i="21"/>
  <c r="M49" i="21"/>
  <c r="N49" i="21"/>
  <c r="O49" i="21"/>
  <c r="P49" i="21"/>
  <c r="Q49" i="21"/>
  <c r="R49" i="21"/>
  <c r="CB2" i="19"/>
  <c r="CC2" i="19"/>
  <c r="CD2" i="19"/>
  <c r="CE2" i="19"/>
  <c r="CF2" i="19"/>
  <c r="CG2" i="19"/>
  <c r="CH2" i="19"/>
  <c r="CI2" i="19"/>
  <c r="CJ2" i="19"/>
  <c r="CK2" i="19"/>
  <c r="CL2" i="19"/>
  <c r="CM2" i="19"/>
  <c r="CN2" i="19"/>
  <c r="CB3" i="19"/>
  <c r="CC3" i="19"/>
  <c r="CD3" i="19"/>
  <c r="CE3" i="19"/>
  <c r="CF3" i="19"/>
  <c r="CG3" i="19"/>
  <c r="CH3" i="19"/>
  <c r="CI3" i="19"/>
  <c r="CJ3" i="19"/>
  <c r="CK3" i="19"/>
  <c r="CL3" i="19"/>
  <c r="CM3" i="19"/>
  <c r="CN3" i="19"/>
  <c r="CB4" i="19"/>
  <c r="CC4" i="19"/>
  <c r="CD4" i="19"/>
  <c r="CE4" i="19"/>
  <c r="CF4" i="19"/>
  <c r="CG4" i="19"/>
  <c r="CH4" i="19"/>
  <c r="CI4" i="19"/>
  <c r="CJ4" i="19"/>
  <c r="CK4" i="19"/>
  <c r="CL4" i="19"/>
  <c r="CM4" i="19"/>
  <c r="CN4" i="19"/>
  <c r="CB5" i="19"/>
  <c r="CC5" i="19"/>
  <c r="CD5" i="19"/>
  <c r="CE5" i="19"/>
  <c r="CF5" i="19"/>
  <c r="CG5" i="19"/>
  <c r="CH5" i="19"/>
  <c r="CI5" i="19"/>
  <c r="CJ5" i="19"/>
  <c r="CK5" i="19"/>
  <c r="CL5" i="19"/>
  <c r="CM5" i="19"/>
  <c r="CN5" i="19"/>
  <c r="CB6" i="19"/>
  <c r="CC6" i="19"/>
  <c r="CD6" i="19"/>
  <c r="CE6" i="19"/>
  <c r="CF6" i="19"/>
  <c r="CG6" i="19"/>
  <c r="CH6" i="19"/>
  <c r="CI6" i="19"/>
  <c r="CJ6" i="19"/>
  <c r="CK6" i="19"/>
  <c r="CL6" i="19"/>
  <c r="CM6" i="19"/>
  <c r="CN6" i="19"/>
  <c r="CB7" i="19"/>
  <c r="CC7" i="19"/>
  <c r="CD7" i="19"/>
  <c r="CE7" i="19"/>
  <c r="CF7" i="19"/>
  <c r="CG7" i="19"/>
  <c r="CH7" i="19"/>
  <c r="CI7" i="19"/>
  <c r="CJ7" i="19"/>
  <c r="CK7" i="19"/>
  <c r="CL7" i="19"/>
  <c r="CM7" i="19"/>
  <c r="CN7" i="19"/>
  <c r="S12" i="19"/>
  <c r="T12" i="19"/>
  <c r="U12" i="19"/>
  <c r="V12" i="19"/>
  <c r="W12" i="19"/>
  <c r="X12" i="19"/>
  <c r="Y12" i="19"/>
  <c r="Z12" i="19"/>
  <c r="AA12" i="19"/>
  <c r="AB12" i="19"/>
  <c r="AC12" i="19"/>
  <c r="AD12" i="19"/>
  <c r="AE12" i="19"/>
  <c r="S13" i="19"/>
  <c r="T13" i="19"/>
  <c r="U13" i="19"/>
  <c r="V13" i="19"/>
  <c r="W13" i="19"/>
  <c r="X13" i="19"/>
  <c r="Y13" i="19"/>
  <c r="Z13" i="19"/>
  <c r="AA13" i="19"/>
  <c r="AB13" i="19"/>
  <c r="AC13" i="19"/>
  <c r="AD13" i="19"/>
  <c r="AE13" i="19"/>
  <c r="S14" i="19"/>
  <c r="T14" i="19"/>
  <c r="U14" i="19"/>
  <c r="V14" i="19"/>
  <c r="W14" i="19"/>
  <c r="X14" i="19"/>
  <c r="Y14" i="19"/>
  <c r="Z14" i="19"/>
  <c r="AA14" i="19"/>
  <c r="AB14" i="19"/>
  <c r="AC14" i="19"/>
  <c r="AD14" i="19"/>
  <c r="AE14" i="19"/>
  <c r="S15" i="19"/>
  <c r="T15" i="19"/>
  <c r="U15" i="19"/>
  <c r="V15" i="19"/>
  <c r="W15" i="19"/>
  <c r="X15" i="19"/>
  <c r="Y15" i="19"/>
  <c r="Z15" i="19"/>
  <c r="AA15" i="19"/>
  <c r="AB15" i="19"/>
  <c r="AC15" i="19"/>
  <c r="AD15" i="19"/>
  <c r="AE15" i="19"/>
  <c r="S16" i="19"/>
  <c r="T16" i="19"/>
  <c r="U16" i="19"/>
  <c r="V16" i="19"/>
  <c r="W16" i="19"/>
  <c r="X16" i="19"/>
  <c r="Y16" i="19"/>
  <c r="Z16" i="19"/>
  <c r="AA16" i="19"/>
  <c r="AB16" i="19"/>
  <c r="AC16" i="19"/>
  <c r="AD16" i="19"/>
  <c r="AE16" i="19"/>
  <c r="S17" i="19"/>
  <c r="T17" i="19"/>
  <c r="U17" i="19"/>
  <c r="V17" i="19"/>
  <c r="W17" i="19"/>
  <c r="X17" i="19"/>
  <c r="Y17" i="19"/>
  <c r="Z17" i="19"/>
  <c r="AA17" i="19"/>
  <c r="AB17" i="19"/>
  <c r="AC17" i="19"/>
  <c r="AD17" i="19"/>
  <c r="AE17" i="19"/>
  <c r="S18" i="19"/>
  <c r="T18" i="19"/>
  <c r="U18" i="19"/>
  <c r="V18" i="19"/>
  <c r="W18" i="19"/>
  <c r="X18" i="19"/>
  <c r="Y18" i="19"/>
  <c r="Z18" i="19"/>
  <c r="AA18" i="19"/>
  <c r="AB18" i="19"/>
  <c r="AC18" i="19"/>
  <c r="AD18" i="19"/>
  <c r="AE18" i="19"/>
  <c r="S19" i="19"/>
  <c r="T19" i="19"/>
  <c r="U19" i="19"/>
  <c r="V19" i="19"/>
  <c r="W19" i="19"/>
  <c r="X19" i="19"/>
  <c r="Y19" i="19"/>
  <c r="Z19" i="19"/>
  <c r="AA19" i="19"/>
  <c r="AB19" i="19"/>
  <c r="AC19" i="19"/>
  <c r="AD19" i="19"/>
  <c r="AE19" i="19"/>
  <c r="S20" i="19"/>
  <c r="T20" i="19"/>
  <c r="U20" i="19"/>
  <c r="V20" i="19"/>
  <c r="W20" i="19"/>
  <c r="X20" i="19"/>
  <c r="Y20" i="19"/>
  <c r="Z20" i="19"/>
  <c r="AA20" i="19"/>
  <c r="AB20" i="19"/>
  <c r="AC20" i="19"/>
  <c r="AD20" i="19"/>
  <c r="AE20" i="19"/>
  <c r="S21" i="19"/>
  <c r="T21" i="19"/>
  <c r="U21" i="19"/>
  <c r="V21" i="19"/>
  <c r="W21" i="19"/>
  <c r="X21" i="19"/>
  <c r="Y21" i="19"/>
  <c r="Z21" i="19"/>
  <c r="AA21" i="19"/>
  <c r="AB21" i="19"/>
  <c r="AC21" i="19"/>
  <c r="AD21" i="19"/>
  <c r="AE21" i="19"/>
  <c r="S22" i="19"/>
  <c r="T22" i="19"/>
  <c r="U22" i="19"/>
  <c r="V22" i="19"/>
  <c r="W22" i="19"/>
  <c r="X22" i="19"/>
  <c r="Y22" i="19"/>
  <c r="Z22" i="19"/>
  <c r="AA22" i="19"/>
  <c r="AB22" i="19"/>
  <c r="AC22" i="19"/>
  <c r="AD22" i="19"/>
  <c r="AE22" i="19"/>
  <c r="S23" i="19"/>
  <c r="T23" i="19"/>
  <c r="U23" i="19"/>
  <c r="V23" i="19"/>
  <c r="W23" i="19"/>
  <c r="X23" i="19"/>
  <c r="Y23" i="19"/>
  <c r="Z23" i="19"/>
  <c r="AA23" i="19"/>
  <c r="AB23" i="19"/>
  <c r="AC23" i="19"/>
  <c r="AD23" i="19"/>
  <c r="AE23" i="19"/>
  <c r="S24" i="19"/>
  <c r="T24" i="19"/>
  <c r="U24" i="19"/>
  <c r="V24" i="19"/>
  <c r="W24" i="19"/>
  <c r="X24" i="19"/>
  <c r="Y24" i="19"/>
  <c r="Z24" i="19"/>
  <c r="AA24" i="19"/>
  <c r="AB24" i="19"/>
  <c r="AC24" i="19"/>
  <c r="AD24" i="19"/>
  <c r="AE24" i="19"/>
  <c r="S25" i="19"/>
  <c r="T25" i="19"/>
  <c r="U25" i="19"/>
  <c r="V25" i="19"/>
  <c r="W25" i="19"/>
  <c r="X25" i="19"/>
  <c r="Y25" i="19"/>
  <c r="Z25" i="19"/>
  <c r="AA25" i="19"/>
  <c r="AB25" i="19"/>
  <c r="AC25" i="19"/>
  <c r="AD25" i="19"/>
  <c r="AE25" i="19"/>
  <c r="S26" i="19"/>
  <c r="T26" i="19"/>
  <c r="U26" i="19"/>
  <c r="V26" i="19"/>
  <c r="W26" i="19"/>
  <c r="X26" i="19"/>
  <c r="Y26" i="19"/>
  <c r="Z26" i="19"/>
  <c r="AA26" i="19"/>
  <c r="AB26" i="19"/>
  <c r="AC26" i="19"/>
  <c r="AD26" i="19"/>
  <c r="AE26" i="19"/>
  <c r="S27" i="19"/>
  <c r="T27" i="19"/>
  <c r="U27" i="19"/>
  <c r="V27" i="19"/>
  <c r="W27" i="19"/>
  <c r="X27" i="19"/>
  <c r="Y27" i="19"/>
  <c r="Z27" i="19"/>
  <c r="AA27" i="19"/>
  <c r="AB27" i="19"/>
  <c r="AC27" i="19"/>
  <c r="AD27" i="19"/>
  <c r="AE27" i="19"/>
  <c r="S28" i="19"/>
  <c r="T28" i="19"/>
  <c r="U28" i="19"/>
  <c r="V28" i="19"/>
  <c r="W28" i="19"/>
  <c r="X28" i="19"/>
  <c r="Y28" i="19"/>
  <c r="Z28" i="19"/>
  <c r="AA28" i="19"/>
  <c r="AB28" i="19"/>
  <c r="AC28" i="19"/>
  <c r="AD28" i="19"/>
  <c r="AE28" i="19"/>
  <c r="S29" i="19"/>
  <c r="T29" i="19"/>
  <c r="U29" i="19"/>
  <c r="V29" i="19"/>
  <c r="W29" i="19"/>
  <c r="X29" i="19"/>
  <c r="Y29" i="19"/>
  <c r="Z29" i="19"/>
  <c r="AA29" i="19"/>
  <c r="AB29" i="19"/>
  <c r="AC29" i="19"/>
  <c r="AD29" i="19"/>
  <c r="AE29" i="19"/>
  <c r="S30" i="19"/>
  <c r="T30" i="19"/>
  <c r="U30" i="19"/>
  <c r="V30" i="19"/>
  <c r="W30" i="19"/>
  <c r="X30" i="19"/>
  <c r="Y30" i="19"/>
  <c r="Z30" i="19"/>
  <c r="AA30" i="19"/>
  <c r="AB30" i="19"/>
  <c r="AC30" i="19"/>
  <c r="AD30" i="19"/>
  <c r="AE30" i="19"/>
  <c r="S31" i="19"/>
  <c r="T31" i="19"/>
  <c r="U31" i="19"/>
  <c r="V31" i="19"/>
  <c r="W31" i="19"/>
  <c r="X31" i="19"/>
  <c r="Y31" i="19"/>
  <c r="Z31" i="19"/>
  <c r="AA31" i="19"/>
  <c r="AB31" i="19"/>
  <c r="AC31" i="19"/>
  <c r="AD31" i="19"/>
  <c r="AE31" i="19"/>
  <c r="S32" i="19"/>
  <c r="T32" i="19"/>
  <c r="U32" i="19"/>
  <c r="V32" i="19"/>
  <c r="W32" i="19"/>
  <c r="X32" i="19"/>
  <c r="Y32" i="19"/>
  <c r="Z32" i="19"/>
  <c r="AA32" i="19"/>
  <c r="AB32" i="19"/>
  <c r="AC32" i="19"/>
  <c r="AD32" i="19"/>
  <c r="AE32" i="19"/>
  <c r="S33" i="19"/>
  <c r="T33" i="19"/>
  <c r="U33" i="19"/>
  <c r="V33" i="19"/>
  <c r="W33" i="19"/>
  <c r="X33" i="19"/>
  <c r="Y33" i="19"/>
  <c r="Z33" i="19"/>
  <c r="AA33" i="19"/>
  <c r="AB33" i="19"/>
  <c r="AC33" i="19"/>
  <c r="AD33" i="19"/>
  <c r="AE33" i="19"/>
  <c r="S34" i="19"/>
  <c r="T34" i="19"/>
  <c r="U34" i="19"/>
  <c r="V34" i="19"/>
  <c r="W34" i="19"/>
  <c r="X34" i="19"/>
  <c r="Y34" i="19"/>
  <c r="Z34" i="19"/>
  <c r="AA34" i="19"/>
  <c r="AB34" i="19"/>
  <c r="AC34" i="19"/>
  <c r="AD34" i="19"/>
  <c r="AE34" i="19"/>
  <c r="S35" i="19"/>
  <c r="T35" i="19"/>
  <c r="U35" i="19"/>
  <c r="V35" i="19"/>
  <c r="W35" i="19"/>
  <c r="X35" i="19"/>
  <c r="Y35" i="19"/>
  <c r="Z35" i="19"/>
  <c r="AA35" i="19"/>
  <c r="AB35" i="19"/>
  <c r="AC35" i="19"/>
  <c r="AD35" i="19"/>
  <c r="AE35" i="19"/>
  <c r="F36" i="19"/>
  <c r="D34" i="39"/>
  <c r="G36" i="19"/>
  <c r="E34" i="39"/>
  <c r="H36" i="19"/>
  <c r="F34" i="39"/>
  <c r="I36" i="19"/>
  <c r="G34" i="39"/>
  <c r="J36" i="19"/>
  <c r="H34" i="39"/>
  <c r="K36" i="19"/>
  <c r="I34" i="39"/>
  <c r="L36" i="19"/>
  <c r="J34" i="39"/>
  <c r="M36" i="19"/>
  <c r="K34" i="39"/>
  <c r="N36" i="19"/>
  <c r="L34" i="39"/>
  <c r="O36" i="19"/>
  <c r="M34" i="39"/>
  <c r="P36" i="19"/>
  <c r="N34" i="39"/>
  <c r="Q36" i="19"/>
  <c r="O34" i="39"/>
  <c r="R36" i="19"/>
  <c r="P34" i="39"/>
  <c r="F37" i="19"/>
  <c r="G37" i="19"/>
  <c r="H37" i="19"/>
  <c r="I37" i="19"/>
  <c r="J37" i="19"/>
  <c r="K37" i="19"/>
  <c r="L37" i="19"/>
  <c r="M37" i="19"/>
  <c r="N37" i="19"/>
  <c r="O37" i="19"/>
  <c r="P37" i="19"/>
  <c r="Q37" i="19"/>
  <c r="R37" i="19"/>
  <c r="F38" i="19"/>
  <c r="G38" i="19"/>
  <c r="H38" i="19"/>
  <c r="I38" i="19"/>
  <c r="J38" i="19"/>
  <c r="K38" i="19"/>
  <c r="L38" i="19"/>
  <c r="M38" i="19"/>
  <c r="N38" i="19"/>
  <c r="O38" i="19"/>
  <c r="P38" i="19"/>
  <c r="Q38" i="19"/>
  <c r="R38" i="19"/>
  <c r="F39" i="19"/>
  <c r="G39" i="19"/>
  <c r="H39" i="19"/>
  <c r="I39" i="19"/>
  <c r="J39" i="19"/>
  <c r="K39" i="19"/>
  <c r="L39" i="19"/>
  <c r="M39" i="19"/>
  <c r="N39" i="19"/>
  <c r="O39" i="19"/>
  <c r="P39" i="19"/>
  <c r="Q39" i="19"/>
  <c r="R39" i="19"/>
  <c r="CD2" i="45"/>
  <c r="CE2" i="45"/>
  <c r="CF2" i="45"/>
  <c r="CG2" i="45"/>
  <c r="CH2" i="45"/>
  <c r="CI2" i="45"/>
  <c r="CJ2" i="45"/>
  <c r="CK2" i="45"/>
  <c r="CL2" i="45"/>
  <c r="CM2" i="45"/>
  <c r="CN2" i="45"/>
  <c r="CO2" i="45"/>
  <c r="CD3" i="45"/>
  <c r="CE3" i="45"/>
  <c r="CF3" i="45"/>
  <c r="CG3" i="45"/>
  <c r="CH3" i="45"/>
  <c r="CI3" i="45"/>
  <c r="CJ3" i="45"/>
  <c r="CK3" i="45"/>
  <c r="CL3" i="45"/>
  <c r="CM3" i="45"/>
  <c r="CN3" i="45"/>
  <c r="CO3" i="45"/>
  <c r="CD4" i="45"/>
  <c r="CE4" i="45"/>
  <c r="CF4" i="45"/>
  <c r="CG4" i="45"/>
  <c r="CH4" i="45"/>
  <c r="CI4" i="45"/>
  <c r="CJ4" i="45"/>
  <c r="CK4" i="45"/>
  <c r="CL4" i="45"/>
  <c r="CM4" i="45"/>
  <c r="CN4" i="45"/>
  <c r="CO4" i="45"/>
  <c r="CD5" i="45"/>
  <c r="CE5" i="45"/>
  <c r="CF5" i="45"/>
  <c r="CG5" i="45"/>
  <c r="CH5" i="45"/>
  <c r="CI5" i="45"/>
  <c r="CJ5" i="45"/>
  <c r="CK5" i="45"/>
  <c r="CL5" i="45"/>
  <c r="CM5" i="45"/>
  <c r="CN5" i="45"/>
  <c r="CO5" i="45"/>
  <c r="CD6" i="45"/>
  <c r="CE6" i="45"/>
  <c r="CF6" i="45"/>
  <c r="CG6" i="45"/>
  <c r="CH6" i="45"/>
  <c r="CI6" i="45"/>
  <c r="CJ6" i="45"/>
  <c r="CK6" i="45"/>
  <c r="CL6" i="45"/>
  <c r="CM6" i="45"/>
  <c r="CN6" i="45"/>
  <c r="CO6" i="45"/>
  <c r="CD7" i="45"/>
  <c r="CE7" i="45"/>
  <c r="CF7" i="45"/>
  <c r="CG7" i="45"/>
  <c r="CH7" i="45"/>
  <c r="CI7" i="45"/>
  <c r="CJ7" i="45"/>
  <c r="CK7" i="45"/>
  <c r="CL7" i="45"/>
  <c r="CM7" i="45"/>
  <c r="CN7" i="45"/>
  <c r="CO7" i="45"/>
  <c r="S12" i="45"/>
  <c r="T12" i="45"/>
  <c r="U12" i="45"/>
  <c r="V12" i="45"/>
  <c r="W12" i="45"/>
  <c r="X12" i="45"/>
  <c r="Y12" i="45"/>
  <c r="Z12" i="45"/>
  <c r="AA12" i="45"/>
  <c r="AB12" i="45"/>
  <c r="AC12" i="45"/>
  <c r="AD12" i="45"/>
  <c r="AE12" i="45"/>
  <c r="S13" i="45"/>
  <c r="T13" i="45"/>
  <c r="U13" i="45"/>
  <c r="V13" i="45"/>
  <c r="W13" i="45"/>
  <c r="X13" i="45"/>
  <c r="Y13" i="45"/>
  <c r="Z13" i="45"/>
  <c r="AA13" i="45"/>
  <c r="AB13" i="45"/>
  <c r="AC13" i="45"/>
  <c r="AD13" i="45"/>
  <c r="AE13" i="45"/>
  <c r="S14" i="45"/>
  <c r="T14" i="45"/>
  <c r="U14" i="45"/>
  <c r="V14" i="45"/>
  <c r="W14" i="45"/>
  <c r="X14" i="45"/>
  <c r="Y14" i="45"/>
  <c r="Z14" i="45"/>
  <c r="AA14" i="45"/>
  <c r="AB14" i="45"/>
  <c r="AC14" i="45"/>
  <c r="AD14" i="45"/>
  <c r="AE14" i="45"/>
  <c r="S15" i="45"/>
  <c r="T15" i="45"/>
  <c r="U15" i="45"/>
  <c r="V15" i="45"/>
  <c r="W15" i="45"/>
  <c r="X15" i="45"/>
  <c r="Y15" i="45"/>
  <c r="Z15" i="45"/>
  <c r="AA15" i="45"/>
  <c r="AB15" i="45"/>
  <c r="AC15" i="45"/>
  <c r="AD15" i="45"/>
  <c r="AE15" i="45"/>
  <c r="S16" i="45"/>
  <c r="T16" i="45"/>
  <c r="U16" i="45"/>
  <c r="V16" i="45"/>
  <c r="W16" i="45"/>
  <c r="X16" i="45"/>
  <c r="Y16" i="45"/>
  <c r="Z16" i="45"/>
  <c r="AA16" i="45"/>
  <c r="AB16" i="45"/>
  <c r="AC16" i="45"/>
  <c r="AD16" i="45"/>
  <c r="AE16" i="45"/>
  <c r="S17" i="45"/>
  <c r="T17" i="45"/>
  <c r="U17" i="45"/>
  <c r="V17" i="45"/>
  <c r="W17" i="45"/>
  <c r="X17" i="45"/>
  <c r="Y17" i="45"/>
  <c r="Z17" i="45"/>
  <c r="AA17" i="45"/>
  <c r="AB17" i="45"/>
  <c r="AC17" i="45"/>
  <c r="AD17" i="45"/>
  <c r="AE17" i="45"/>
  <c r="S18" i="45"/>
  <c r="T18" i="45"/>
  <c r="U18" i="45"/>
  <c r="V18" i="45"/>
  <c r="W18" i="45"/>
  <c r="X18" i="45"/>
  <c r="Y18" i="45"/>
  <c r="Z18" i="45"/>
  <c r="AA18" i="45"/>
  <c r="AB18" i="45"/>
  <c r="AC18" i="45"/>
  <c r="AD18" i="45"/>
  <c r="AE18" i="45"/>
  <c r="S19" i="45"/>
  <c r="T19" i="45"/>
  <c r="U19" i="45"/>
  <c r="V19" i="45"/>
  <c r="W19" i="45"/>
  <c r="X19" i="45"/>
  <c r="Y19" i="45"/>
  <c r="Z19" i="45"/>
  <c r="AA19" i="45"/>
  <c r="AB19" i="45"/>
  <c r="AC19" i="45"/>
  <c r="AD19" i="45"/>
  <c r="AE19" i="45"/>
  <c r="F20" i="45"/>
  <c r="D33" i="39"/>
  <c r="G20" i="45"/>
  <c r="E33" i="39"/>
  <c r="H20" i="45"/>
  <c r="F33" i="39"/>
  <c r="I20" i="45"/>
  <c r="G33" i="39"/>
  <c r="J20" i="45"/>
  <c r="H33" i="39"/>
  <c r="K20" i="45"/>
  <c r="I33" i="39"/>
  <c r="L20" i="45"/>
  <c r="J33" i="39"/>
  <c r="M20" i="45"/>
  <c r="K33" i="39"/>
  <c r="N20" i="45"/>
  <c r="L33" i="39"/>
  <c r="O20" i="45"/>
  <c r="M33" i="39"/>
  <c r="P20" i="45"/>
  <c r="N33" i="39"/>
  <c r="Q20" i="45"/>
  <c r="O33" i="39"/>
  <c r="R20" i="45"/>
  <c r="P33" i="39"/>
  <c r="F21" i="45"/>
  <c r="G21" i="45"/>
  <c r="H21" i="45"/>
  <c r="I21" i="45"/>
  <c r="J21" i="45"/>
  <c r="K21" i="45"/>
  <c r="L21" i="45"/>
  <c r="M21" i="45"/>
  <c r="N21" i="45"/>
  <c r="O21" i="45"/>
  <c r="P21" i="45"/>
  <c r="Q21" i="45"/>
  <c r="R21" i="45"/>
  <c r="F22" i="45"/>
  <c r="G22" i="45"/>
  <c r="H22" i="45"/>
  <c r="I22" i="45"/>
  <c r="J22" i="45"/>
  <c r="K22" i="45"/>
  <c r="L22" i="45"/>
  <c r="M22" i="45"/>
  <c r="N22" i="45"/>
  <c r="O22" i="45"/>
  <c r="P22" i="45"/>
  <c r="Q22" i="45"/>
  <c r="R22" i="45"/>
  <c r="F23" i="45"/>
  <c r="G23" i="45"/>
  <c r="H23" i="45"/>
  <c r="I23" i="45"/>
  <c r="J23" i="45"/>
  <c r="K23" i="45"/>
  <c r="L23" i="45"/>
  <c r="M23" i="45"/>
  <c r="N23" i="45"/>
  <c r="O23" i="45"/>
  <c r="P23" i="45"/>
  <c r="Q23" i="45"/>
  <c r="R23" i="45"/>
  <c r="CB2" i="53"/>
  <c r="CC2" i="53"/>
  <c r="CD2" i="53"/>
  <c r="CE2" i="53"/>
  <c r="CF2" i="53"/>
  <c r="CG2" i="53"/>
  <c r="CH2" i="53"/>
  <c r="CI2" i="53"/>
  <c r="CJ2" i="53"/>
  <c r="CK2" i="53"/>
  <c r="CL2" i="53"/>
  <c r="CM2" i="53"/>
  <c r="CN2" i="53"/>
  <c r="CB3" i="53"/>
  <c r="CC3" i="53"/>
  <c r="CD3" i="53"/>
  <c r="CE3" i="53"/>
  <c r="CF3" i="53"/>
  <c r="CG3" i="53"/>
  <c r="CH3" i="53"/>
  <c r="CI3" i="53"/>
  <c r="CJ3" i="53"/>
  <c r="CK3" i="53"/>
  <c r="CL3" i="53"/>
  <c r="CM3" i="53"/>
  <c r="CN3" i="53"/>
  <c r="CB4" i="53"/>
  <c r="CC4" i="53"/>
  <c r="CD4" i="53"/>
  <c r="CE4" i="53"/>
  <c r="CF4" i="53"/>
  <c r="CG4" i="53"/>
  <c r="CH4" i="53"/>
  <c r="CI4" i="53"/>
  <c r="CJ4" i="53"/>
  <c r="CK4" i="53"/>
  <c r="CL4" i="53"/>
  <c r="CM4" i="53"/>
  <c r="CN4" i="53"/>
  <c r="CB5" i="53"/>
  <c r="CC5" i="53"/>
  <c r="CD5" i="53"/>
  <c r="CE5" i="53"/>
  <c r="CF5" i="53"/>
  <c r="CG5" i="53"/>
  <c r="CH5" i="53"/>
  <c r="CI5" i="53"/>
  <c r="CJ5" i="53"/>
  <c r="CK5" i="53"/>
  <c r="CL5" i="53"/>
  <c r="CM5" i="53"/>
  <c r="CN5" i="53"/>
  <c r="CB6" i="53"/>
  <c r="CC6" i="53"/>
  <c r="CD6" i="53"/>
  <c r="CE6" i="53"/>
  <c r="CF6" i="53"/>
  <c r="CG6" i="53"/>
  <c r="CH6" i="53"/>
  <c r="CI6" i="53"/>
  <c r="CJ6" i="53"/>
  <c r="CK6" i="53"/>
  <c r="CL6" i="53"/>
  <c r="CM6" i="53"/>
  <c r="CN6" i="53"/>
  <c r="CB7" i="53"/>
  <c r="CC7" i="53"/>
  <c r="CD7" i="53"/>
  <c r="CE7" i="53"/>
  <c r="CF7" i="53"/>
  <c r="CG7" i="53"/>
  <c r="CH7" i="53"/>
  <c r="CI7" i="53"/>
  <c r="CJ7" i="53"/>
  <c r="CK7" i="53"/>
  <c r="CL7" i="53"/>
  <c r="CM7" i="53"/>
  <c r="CN7" i="53"/>
  <c r="S12" i="53"/>
  <c r="T12" i="53"/>
  <c r="U12" i="53"/>
  <c r="V12" i="53"/>
  <c r="W12" i="53"/>
  <c r="X12" i="53"/>
  <c r="Y12" i="53"/>
  <c r="Z12" i="53"/>
  <c r="AA12" i="53"/>
  <c r="AB12" i="53"/>
  <c r="AC12" i="53"/>
  <c r="AD12" i="53"/>
  <c r="AE12" i="53"/>
  <c r="S13" i="53"/>
  <c r="T13" i="53"/>
  <c r="U13" i="53"/>
  <c r="V13" i="53"/>
  <c r="W13" i="53"/>
  <c r="X13" i="53"/>
  <c r="Y13" i="53"/>
  <c r="Z13" i="53"/>
  <c r="AA13" i="53"/>
  <c r="AB13" i="53"/>
  <c r="AC13" i="53"/>
  <c r="AD13" i="53"/>
  <c r="AE13" i="53"/>
  <c r="S14" i="53"/>
  <c r="T14" i="53"/>
  <c r="U14" i="53"/>
  <c r="V14" i="53"/>
  <c r="W14" i="53"/>
  <c r="X14" i="53"/>
  <c r="Y14" i="53"/>
  <c r="Z14" i="53"/>
  <c r="AA14" i="53"/>
  <c r="AB14" i="53"/>
  <c r="AC14" i="53"/>
  <c r="AD14" i="53"/>
  <c r="AE14" i="53"/>
  <c r="S15" i="53"/>
  <c r="T15" i="53"/>
  <c r="U15" i="53"/>
  <c r="V15" i="53"/>
  <c r="W15" i="53"/>
  <c r="X15" i="53"/>
  <c r="Y15" i="53"/>
  <c r="Z15" i="53"/>
  <c r="AA15" i="53"/>
  <c r="AB15" i="53"/>
  <c r="AC15" i="53"/>
  <c r="AD15" i="53"/>
  <c r="AE15" i="53"/>
  <c r="S16" i="53"/>
  <c r="T16" i="53"/>
  <c r="U16" i="53"/>
  <c r="V16" i="53"/>
  <c r="W16" i="53"/>
  <c r="X16" i="53"/>
  <c r="Y16" i="53"/>
  <c r="Z16" i="53"/>
  <c r="AA16" i="53"/>
  <c r="AB16" i="53"/>
  <c r="AC16" i="53"/>
  <c r="AD16" i="53"/>
  <c r="AE16" i="53"/>
  <c r="S17" i="53"/>
  <c r="T17" i="53"/>
  <c r="U17" i="53"/>
  <c r="V17" i="53"/>
  <c r="W17" i="53"/>
  <c r="X17" i="53"/>
  <c r="Y17" i="53"/>
  <c r="Z17" i="53"/>
  <c r="AA17" i="53"/>
  <c r="AB17" i="53"/>
  <c r="AC17" i="53"/>
  <c r="AD17" i="53"/>
  <c r="AE17" i="53"/>
  <c r="S18" i="53"/>
  <c r="T18" i="53"/>
  <c r="U18" i="53"/>
  <c r="V18" i="53"/>
  <c r="W18" i="53"/>
  <c r="X18" i="53"/>
  <c r="Y18" i="53"/>
  <c r="Z18" i="53"/>
  <c r="AA18" i="53"/>
  <c r="AB18" i="53"/>
  <c r="AC18" i="53"/>
  <c r="AD18" i="53"/>
  <c r="AE18" i="53"/>
  <c r="S19" i="53"/>
  <c r="T19" i="53"/>
  <c r="U19" i="53"/>
  <c r="V19" i="53"/>
  <c r="W19" i="53"/>
  <c r="X19" i="53"/>
  <c r="Y19" i="53"/>
  <c r="Z19" i="53"/>
  <c r="AA19" i="53"/>
  <c r="AB19" i="53"/>
  <c r="AC19" i="53"/>
  <c r="AD19" i="53"/>
  <c r="AE19" i="53"/>
  <c r="S20" i="53"/>
  <c r="T20" i="53"/>
  <c r="U20" i="53"/>
  <c r="V20" i="53"/>
  <c r="W20" i="53"/>
  <c r="X20" i="53"/>
  <c r="Y20" i="53"/>
  <c r="Z20" i="53"/>
  <c r="AA20" i="53"/>
  <c r="AB20" i="53"/>
  <c r="AC20" i="53"/>
  <c r="AD20" i="53"/>
  <c r="AE20" i="53"/>
  <c r="S21" i="53"/>
  <c r="T21" i="53"/>
  <c r="U21" i="53"/>
  <c r="V21" i="53"/>
  <c r="W21" i="53"/>
  <c r="X21" i="53"/>
  <c r="Y21" i="53"/>
  <c r="Z21" i="53"/>
  <c r="AA21" i="53"/>
  <c r="AB21" i="53"/>
  <c r="AC21" i="53"/>
  <c r="AD21" i="53"/>
  <c r="AE21" i="53"/>
  <c r="S22" i="53"/>
  <c r="T22" i="53"/>
  <c r="U22" i="53"/>
  <c r="V22" i="53"/>
  <c r="W22" i="53"/>
  <c r="X22" i="53"/>
  <c r="Y22" i="53"/>
  <c r="Z22" i="53"/>
  <c r="AA22" i="53"/>
  <c r="AB22" i="53"/>
  <c r="AC22" i="53"/>
  <c r="AD22" i="53"/>
  <c r="AE22" i="53"/>
  <c r="S23" i="53"/>
  <c r="T23" i="53"/>
  <c r="U23" i="53"/>
  <c r="V23" i="53"/>
  <c r="W23" i="53"/>
  <c r="X23" i="53"/>
  <c r="Y23" i="53"/>
  <c r="Z23" i="53"/>
  <c r="AA23" i="53"/>
  <c r="AB23" i="53"/>
  <c r="AC23" i="53"/>
  <c r="AD23" i="53"/>
  <c r="AE23" i="53"/>
  <c r="S24" i="53"/>
  <c r="T24" i="53"/>
  <c r="U24" i="53"/>
  <c r="V24" i="53"/>
  <c r="W24" i="53"/>
  <c r="X24" i="53"/>
  <c r="Y24" i="53"/>
  <c r="Z24" i="53"/>
  <c r="AA24" i="53"/>
  <c r="AB24" i="53"/>
  <c r="AC24" i="53"/>
  <c r="AD24" i="53"/>
  <c r="AE24" i="53"/>
  <c r="S25" i="53"/>
  <c r="T25" i="53"/>
  <c r="U25" i="53"/>
  <c r="V25" i="53"/>
  <c r="W25" i="53"/>
  <c r="X25" i="53"/>
  <c r="Y25" i="53"/>
  <c r="Z25" i="53"/>
  <c r="AA25" i="53"/>
  <c r="AB25" i="53"/>
  <c r="AC25" i="53"/>
  <c r="AD25" i="53"/>
  <c r="AE25" i="53"/>
  <c r="S26" i="53"/>
  <c r="T26" i="53"/>
  <c r="U26" i="53"/>
  <c r="V26" i="53"/>
  <c r="W26" i="53"/>
  <c r="X26" i="53"/>
  <c r="Y26" i="53"/>
  <c r="Z26" i="53"/>
  <c r="AA26" i="53"/>
  <c r="AB26" i="53"/>
  <c r="AC26" i="53"/>
  <c r="AD26" i="53"/>
  <c r="AE26" i="53"/>
  <c r="S27" i="53"/>
  <c r="T27" i="53"/>
  <c r="U27" i="53"/>
  <c r="V27" i="53"/>
  <c r="W27" i="53"/>
  <c r="X27" i="53"/>
  <c r="Y27" i="53"/>
  <c r="Z27" i="53"/>
  <c r="AA27" i="53"/>
  <c r="AB27" i="53"/>
  <c r="AC27" i="53"/>
  <c r="AD27" i="53"/>
  <c r="AE27" i="53"/>
  <c r="S28" i="53"/>
  <c r="T28" i="53"/>
  <c r="U28" i="53"/>
  <c r="V28" i="53"/>
  <c r="W28" i="53"/>
  <c r="X28" i="53"/>
  <c r="Y28" i="53"/>
  <c r="Z28" i="53"/>
  <c r="AA28" i="53"/>
  <c r="AB28" i="53"/>
  <c r="AC28" i="53"/>
  <c r="AD28" i="53"/>
  <c r="AE28" i="53"/>
  <c r="S29" i="53"/>
  <c r="T29" i="53"/>
  <c r="U29" i="53"/>
  <c r="V29" i="53"/>
  <c r="W29" i="53"/>
  <c r="X29" i="53"/>
  <c r="Y29" i="53"/>
  <c r="Z29" i="53"/>
  <c r="AA29" i="53"/>
  <c r="AB29" i="53"/>
  <c r="AC29" i="53"/>
  <c r="AD29" i="53"/>
  <c r="AE29" i="53"/>
  <c r="S30" i="53"/>
  <c r="T30" i="53"/>
  <c r="U30" i="53"/>
  <c r="V30" i="53"/>
  <c r="W30" i="53"/>
  <c r="X30" i="53"/>
  <c r="Y30" i="53"/>
  <c r="Z30" i="53"/>
  <c r="AA30" i="53"/>
  <c r="AB30" i="53"/>
  <c r="AC30" i="53"/>
  <c r="AD30" i="53"/>
  <c r="AE30" i="53"/>
  <c r="S31" i="53"/>
  <c r="T31" i="53"/>
  <c r="U31" i="53"/>
  <c r="V31" i="53"/>
  <c r="W31" i="53"/>
  <c r="X31" i="53"/>
  <c r="Y31" i="53"/>
  <c r="Z31" i="53"/>
  <c r="AA31" i="53"/>
  <c r="AB31" i="53"/>
  <c r="AC31" i="53"/>
  <c r="AD31" i="53"/>
  <c r="AE31" i="53"/>
  <c r="S32" i="53"/>
  <c r="T32" i="53"/>
  <c r="U32" i="53"/>
  <c r="V32" i="53"/>
  <c r="W32" i="53"/>
  <c r="X32" i="53"/>
  <c r="Y32" i="53"/>
  <c r="Z32" i="53"/>
  <c r="AA32" i="53"/>
  <c r="AB32" i="53"/>
  <c r="AC32" i="53"/>
  <c r="AD32" i="53"/>
  <c r="AE32" i="53"/>
  <c r="F33" i="53"/>
  <c r="D32" i="39"/>
  <c r="G33" i="53"/>
  <c r="E32" i="39"/>
  <c r="H33" i="53"/>
  <c r="F32" i="39"/>
  <c r="I33" i="53"/>
  <c r="G32" i="39"/>
  <c r="J33" i="53"/>
  <c r="H32" i="39"/>
  <c r="K33" i="53"/>
  <c r="I32" i="39"/>
  <c r="L33" i="53"/>
  <c r="J32" i="39"/>
  <c r="M33" i="53"/>
  <c r="K32" i="39"/>
  <c r="N33" i="53"/>
  <c r="L32" i="39"/>
  <c r="O33" i="53"/>
  <c r="M32" i="39"/>
  <c r="P33" i="53"/>
  <c r="N32" i="39"/>
  <c r="Q33" i="53"/>
  <c r="O32" i="39"/>
  <c r="R33" i="53"/>
  <c r="P32" i="39"/>
  <c r="F34" i="53"/>
  <c r="G34" i="53"/>
  <c r="H34" i="53"/>
  <c r="I34" i="53"/>
  <c r="J34" i="53"/>
  <c r="K34" i="53"/>
  <c r="L34" i="53"/>
  <c r="M34" i="53"/>
  <c r="N34" i="53"/>
  <c r="O34" i="53"/>
  <c r="P34" i="53"/>
  <c r="Q34" i="53"/>
  <c r="R34" i="53"/>
  <c r="F35" i="53"/>
  <c r="G35" i="53"/>
  <c r="H35" i="53"/>
  <c r="I35" i="53"/>
  <c r="J35" i="53"/>
  <c r="K35" i="53"/>
  <c r="L35" i="53"/>
  <c r="M35" i="53"/>
  <c r="N35" i="53"/>
  <c r="O35" i="53"/>
  <c r="P35" i="53"/>
  <c r="Q35" i="53"/>
  <c r="R35" i="53"/>
  <c r="F36" i="53"/>
  <c r="G36" i="53"/>
  <c r="H36" i="53"/>
  <c r="I36" i="53"/>
  <c r="J36" i="53"/>
  <c r="K36" i="53"/>
  <c r="L36" i="53"/>
  <c r="M36" i="53"/>
  <c r="N36" i="53"/>
  <c r="O36" i="53"/>
  <c r="P36" i="53"/>
  <c r="Q36" i="53"/>
  <c r="R36" i="53"/>
  <c r="CB2" i="20"/>
  <c r="CC2" i="20"/>
  <c r="CD2" i="20"/>
  <c r="CE2" i="20"/>
  <c r="CF2" i="20"/>
  <c r="CG2" i="20"/>
  <c r="CH2" i="20"/>
  <c r="CI2" i="20"/>
  <c r="CJ2" i="20"/>
  <c r="CK2" i="20"/>
  <c r="CL2" i="20"/>
  <c r="CM2" i="20"/>
  <c r="CN2" i="20"/>
  <c r="CB3" i="20"/>
  <c r="CC3" i="20"/>
  <c r="CD3" i="20"/>
  <c r="CE3" i="20"/>
  <c r="CF3" i="20"/>
  <c r="CG3" i="20"/>
  <c r="CH3" i="20"/>
  <c r="CI3" i="20"/>
  <c r="CJ3" i="20"/>
  <c r="CK3" i="20"/>
  <c r="CL3" i="20"/>
  <c r="CM3" i="20"/>
  <c r="CN3" i="20"/>
  <c r="CB4" i="20"/>
  <c r="CC4" i="20"/>
  <c r="CD4" i="20"/>
  <c r="CE4" i="20"/>
  <c r="CF4" i="20"/>
  <c r="CG4" i="20"/>
  <c r="CH4" i="20"/>
  <c r="CI4" i="20"/>
  <c r="CJ4" i="20"/>
  <c r="CK4" i="20"/>
  <c r="CL4" i="20"/>
  <c r="CM4" i="20"/>
  <c r="CN4" i="20"/>
  <c r="CB5" i="20"/>
  <c r="CC5" i="20"/>
  <c r="CD5" i="20"/>
  <c r="CE5" i="20"/>
  <c r="CF5" i="20"/>
  <c r="CG5" i="20"/>
  <c r="CH5" i="20"/>
  <c r="CI5" i="20"/>
  <c r="CJ5" i="20"/>
  <c r="CK5" i="20"/>
  <c r="CL5" i="20"/>
  <c r="CM5" i="20"/>
  <c r="CN5" i="20"/>
  <c r="CB6" i="20"/>
  <c r="CC6" i="20"/>
  <c r="CD6" i="20"/>
  <c r="CE6" i="20"/>
  <c r="CF6" i="20"/>
  <c r="CG6" i="20"/>
  <c r="CH6" i="20"/>
  <c r="CI6" i="20"/>
  <c r="CJ6" i="20"/>
  <c r="CK6" i="20"/>
  <c r="CL6" i="20"/>
  <c r="CM6" i="20"/>
  <c r="CN6" i="20"/>
  <c r="CB7" i="20"/>
  <c r="CC7" i="20"/>
  <c r="CD7" i="20"/>
  <c r="CE7" i="20"/>
  <c r="CF7" i="20"/>
  <c r="CG7" i="20"/>
  <c r="CH7" i="20"/>
  <c r="CI7" i="20"/>
  <c r="CJ7" i="20"/>
  <c r="CK7" i="20"/>
  <c r="CL7" i="20"/>
  <c r="CM7" i="20"/>
  <c r="CN7" i="20"/>
  <c r="S12" i="20"/>
  <c r="T12" i="20"/>
  <c r="U12" i="20"/>
  <c r="V12" i="20"/>
  <c r="W12" i="20"/>
  <c r="X12" i="20"/>
  <c r="Y12" i="20"/>
  <c r="Z12" i="20"/>
  <c r="AA12" i="20"/>
  <c r="AB12" i="20"/>
  <c r="AC12" i="20"/>
  <c r="AD12" i="20"/>
  <c r="AE12" i="20"/>
  <c r="S13" i="20"/>
  <c r="T13" i="20"/>
  <c r="U13" i="20"/>
  <c r="V13" i="20"/>
  <c r="W13" i="20"/>
  <c r="X13" i="20"/>
  <c r="Y13" i="20"/>
  <c r="Z13" i="20"/>
  <c r="AA13" i="20"/>
  <c r="AB13" i="20"/>
  <c r="AC13" i="20"/>
  <c r="AD13" i="20"/>
  <c r="AE13" i="20"/>
  <c r="S14" i="20"/>
  <c r="T14" i="20"/>
  <c r="U14" i="20"/>
  <c r="V14" i="20"/>
  <c r="W14" i="20"/>
  <c r="X14" i="20"/>
  <c r="Y14" i="20"/>
  <c r="Z14" i="20"/>
  <c r="AA14" i="20"/>
  <c r="AB14" i="20"/>
  <c r="AC14" i="20"/>
  <c r="AD14" i="20"/>
  <c r="AE14" i="20"/>
  <c r="S15" i="20"/>
  <c r="T15" i="20"/>
  <c r="U15" i="20"/>
  <c r="V15" i="20"/>
  <c r="W15" i="20"/>
  <c r="X15" i="20"/>
  <c r="Y15" i="20"/>
  <c r="Z15" i="20"/>
  <c r="AA15" i="20"/>
  <c r="AB15" i="20"/>
  <c r="AC15" i="20"/>
  <c r="AD15" i="20"/>
  <c r="AE15" i="20"/>
  <c r="S16" i="20"/>
  <c r="T16" i="20"/>
  <c r="U16" i="20"/>
  <c r="V16" i="20"/>
  <c r="W16" i="20"/>
  <c r="X16" i="20"/>
  <c r="Y16" i="20"/>
  <c r="Z16" i="20"/>
  <c r="AA16" i="20"/>
  <c r="AB16" i="20"/>
  <c r="AC16" i="20"/>
  <c r="AD16" i="20"/>
  <c r="AE16" i="20"/>
  <c r="S17" i="20"/>
  <c r="T17" i="20"/>
  <c r="U17" i="20"/>
  <c r="V17" i="20"/>
  <c r="W17" i="20"/>
  <c r="X17" i="20"/>
  <c r="Y17" i="20"/>
  <c r="Z17" i="20"/>
  <c r="AA17" i="20"/>
  <c r="AB17" i="20"/>
  <c r="AC17" i="20"/>
  <c r="AD17" i="20"/>
  <c r="AE17" i="20"/>
  <c r="S18" i="20"/>
  <c r="T18" i="20"/>
  <c r="U18" i="20"/>
  <c r="V18" i="20"/>
  <c r="W18" i="20"/>
  <c r="X18" i="20"/>
  <c r="Y18" i="20"/>
  <c r="Z18" i="20"/>
  <c r="AA18" i="20"/>
  <c r="AB18" i="20"/>
  <c r="AC18" i="20"/>
  <c r="AD18" i="20"/>
  <c r="AE18" i="20"/>
  <c r="S19" i="20"/>
  <c r="T19" i="20"/>
  <c r="U19" i="20"/>
  <c r="V19" i="20"/>
  <c r="W19" i="20"/>
  <c r="X19" i="20"/>
  <c r="Y19" i="20"/>
  <c r="Z19" i="20"/>
  <c r="AA19" i="20"/>
  <c r="AB19" i="20"/>
  <c r="AC19" i="20"/>
  <c r="AD19" i="20"/>
  <c r="AE19" i="20"/>
  <c r="S20" i="20"/>
  <c r="T20" i="20"/>
  <c r="U20" i="20"/>
  <c r="V20" i="20"/>
  <c r="W20" i="20"/>
  <c r="X20" i="20"/>
  <c r="Y20" i="20"/>
  <c r="Z20" i="20"/>
  <c r="AA20" i="20"/>
  <c r="AB20" i="20"/>
  <c r="AC20" i="20"/>
  <c r="AD20" i="20"/>
  <c r="AE20" i="20"/>
  <c r="S21" i="20"/>
  <c r="T21" i="20"/>
  <c r="U21" i="20"/>
  <c r="V21" i="20"/>
  <c r="W21" i="20"/>
  <c r="X21" i="20"/>
  <c r="Y21" i="20"/>
  <c r="Z21" i="20"/>
  <c r="AA21" i="20"/>
  <c r="AB21" i="20"/>
  <c r="AC21" i="20"/>
  <c r="AD21" i="20"/>
  <c r="AE21" i="20"/>
  <c r="S22" i="20"/>
  <c r="T22" i="20"/>
  <c r="U22" i="20"/>
  <c r="V22" i="20"/>
  <c r="W22" i="20"/>
  <c r="X22" i="20"/>
  <c r="Y22" i="20"/>
  <c r="Z22" i="20"/>
  <c r="AA22" i="20"/>
  <c r="AB22" i="20"/>
  <c r="AC22" i="20"/>
  <c r="AD22" i="20"/>
  <c r="AE22" i="20"/>
  <c r="S23" i="20"/>
  <c r="T23" i="20"/>
  <c r="U23" i="20"/>
  <c r="V23" i="20"/>
  <c r="W23" i="20"/>
  <c r="X23" i="20"/>
  <c r="Y23" i="20"/>
  <c r="Z23" i="20"/>
  <c r="AA23" i="20"/>
  <c r="AB23" i="20"/>
  <c r="AC23" i="20"/>
  <c r="AD23" i="20"/>
  <c r="AE23" i="20"/>
  <c r="S24" i="20"/>
  <c r="T24" i="20"/>
  <c r="U24" i="20"/>
  <c r="V24" i="20"/>
  <c r="W24" i="20"/>
  <c r="X24" i="20"/>
  <c r="Y24" i="20"/>
  <c r="Z24" i="20"/>
  <c r="AA24" i="20"/>
  <c r="AB24" i="20"/>
  <c r="AC24" i="20"/>
  <c r="AD24" i="20"/>
  <c r="AE24" i="20"/>
  <c r="S25" i="20"/>
  <c r="T25" i="20"/>
  <c r="U25" i="20"/>
  <c r="V25" i="20"/>
  <c r="W25" i="20"/>
  <c r="X25" i="20"/>
  <c r="Y25" i="20"/>
  <c r="Z25" i="20"/>
  <c r="AA25" i="20"/>
  <c r="AB25" i="20"/>
  <c r="AC25" i="20"/>
  <c r="AD25" i="20"/>
  <c r="AE25" i="20"/>
  <c r="S26" i="20"/>
  <c r="T26" i="20"/>
  <c r="U26" i="20"/>
  <c r="V26" i="20"/>
  <c r="W26" i="20"/>
  <c r="X26" i="20"/>
  <c r="Y26" i="20"/>
  <c r="Z26" i="20"/>
  <c r="AA26" i="20"/>
  <c r="AB26" i="20"/>
  <c r="AC26" i="20"/>
  <c r="AD26" i="20"/>
  <c r="AE26" i="20"/>
  <c r="S27" i="20"/>
  <c r="T27" i="20"/>
  <c r="U27" i="20"/>
  <c r="V27" i="20"/>
  <c r="W27" i="20"/>
  <c r="X27" i="20"/>
  <c r="Y27" i="20"/>
  <c r="Z27" i="20"/>
  <c r="AA27" i="20"/>
  <c r="AB27" i="20"/>
  <c r="AC27" i="20"/>
  <c r="AD27" i="20"/>
  <c r="AE27" i="20"/>
  <c r="F28" i="20"/>
  <c r="D31" i="39"/>
  <c r="G28" i="20"/>
  <c r="E31" i="39"/>
  <c r="H28" i="20"/>
  <c r="F31" i="39"/>
  <c r="I28" i="20"/>
  <c r="G31" i="39"/>
  <c r="J28" i="20"/>
  <c r="H31" i="39"/>
  <c r="K28" i="20"/>
  <c r="I31" i="39"/>
  <c r="L28" i="20"/>
  <c r="J31" i="39"/>
  <c r="M28" i="20"/>
  <c r="K31" i="39"/>
  <c r="N28" i="20"/>
  <c r="L31" i="39"/>
  <c r="O28" i="20"/>
  <c r="M31" i="39"/>
  <c r="P28" i="20"/>
  <c r="N31" i="39"/>
  <c r="Q28" i="20"/>
  <c r="O31" i="39"/>
  <c r="R28" i="20"/>
  <c r="P31" i="39"/>
  <c r="F29" i="20"/>
  <c r="G29" i="20"/>
  <c r="H29" i="20"/>
  <c r="I29" i="20"/>
  <c r="J29" i="20"/>
  <c r="K29" i="20"/>
  <c r="L29" i="20"/>
  <c r="M29" i="20"/>
  <c r="N29" i="20"/>
  <c r="O29" i="20"/>
  <c r="P29" i="20"/>
  <c r="Q29" i="20"/>
  <c r="F30" i="20"/>
  <c r="G30" i="20"/>
  <c r="H30" i="20"/>
  <c r="I30" i="20"/>
  <c r="J30" i="20"/>
  <c r="K30" i="20"/>
  <c r="L30" i="20"/>
  <c r="M30" i="20"/>
  <c r="N30" i="20"/>
  <c r="O30" i="20"/>
  <c r="P30" i="20"/>
  <c r="Q30" i="20"/>
  <c r="F31" i="20"/>
  <c r="G31" i="20"/>
  <c r="H31" i="20"/>
  <c r="I31" i="20"/>
  <c r="J31" i="20"/>
  <c r="K31" i="20"/>
  <c r="L31" i="20"/>
  <c r="M31" i="20"/>
  <c r="N31" i="20"/>
  <c r="O31" i="20"/>
  <c r="P31" i="20"/>
  <c r="Q31" i="20"/>
  <c r="CB2" i="18"/>
  <c r="CC2" i="18"/>
  <c r="CD2" i="18"/>
  <c r="CE2" i="18"/>
  <c r="CF2" i="18"/>
  <c r="CG2" i="18"/>
  <c r="CH2" i="18"/>
  <c r="CI2" i="18"/>
  <c r="CJ2" i="18"/>
  <c r="CK2" i="18"/>
  <c r="CL2" i="18"/>
  <c r="CM2" i="18"/>
  <c r="CN2" i="18"/>
  <c r="CB3" i="18"/>
  <c r="CC3" i="18"/>
  <c r="CD3" i="18"/>
  <c r="CE3" i="18"/>
  <c r="CF3" i="18"/>
  <c r="CG3" i="18"/>
  <c r="CH3" i="18"/>
  <c r="CI3" i="18"/>
  <c r="CJ3" i="18"/>
  <c r="CK3" i="18"/>
  <c r="CL3" i="18"/>
  <c r="CM3" i="18"/>
  <c r="CN3" i="18"/>
  <c r="CB4" i="18"/>
  <c r="CC4" i="18"/>
  <c r="CD4" i="18"/>
  <c r="CE4" i="18"/>
  <c r="CF4" i="18"/>
  <c r="CG4" i="18"/>
  <c r="CH4" i="18"/>
  <c r="CI4" i="18"/>
  <c r="CJ4" i="18"/>
  <c r="CK4" i="18"/>
  <c r="CL4" i="18"/>
  <c r="CM4" i="18"/>
  <c r="CN4" i="18"/>
  <c r="CB5" i="18"/>
  <c r="CC5" i="18"/>
  <c r="CD5" i="18"/>
  <c r="CE5" i="18"/>
  <c r="CF5" i="18"/>
  <c r="CG5" i="18"/>
  <c r="CH5" i="18"/>
  <c r="CI5" i="18"/>
  <c r="CJ5" i="18"/>
  <c r="CK5" i="18"/>
  <c r="CL5" i="18"/>
  <c r="CM5" i="18"/>
  <c r="CN5" i="18"/>
  <c r="CB6" i="18"/>
  <c r="CC6" i="18"/>
  <c r="CD6" i="18"/>
  <c r="CE6" i="18"/>
  <c r="CF6" i="18"/>
  <c r="CG6" i="18"/>
  <c r="CH6" i="18"/>
  <c r="CI6" i="18"/>
  <c r="CJ6" i="18"/>
  <c r="CK6" i="18"/>
  <c r="CL6" i="18"/>
  <c r="CM6" i="18"/>
  <c r="CN6" i="18"/>
  <c r="CB7" i="18"/>
  <c r="CC7" i="18"/>
  <c r="CD7" i="18"/>
  <c r="CE7" i="18"/>
  <c r="CF7" i="18"/>
  <c r="CG7" i="18"/>
  <c r="CH7" i="18"/>
  <c r="CI7" i="18"/>
  <c r="CJ7" i="18"/>
  <c r="CK7" i="18"/>
  <c r="CL7" i="18"/>
  <c r="CM7" i="18"/>
  <c r="CN7" i="18"/>
  <c r="S12" i="18"/>
  <c r="T12" i="18"/>
  <c r="U12" i="18"/>
  <c r="V12" i="18"/>
  <c r="W12" i="18"/>
  <c r="X12" i="18"/>
  <c r="Y12" i="18"/>
  <c r="Z12" i="18"/>
  <c r="AA12" i="18"/>
  <c r="AB12" i="18"/>
  <c r="AC12" i="18"/>
  <c r="AD12" i="18"/>
  <c r="AE12" i="18"/>
  <c r="S13" i="18"/>
  <c r="T13" i="18"/>
  <c r="U13" i="18"/>
  <c r="V13" i="18"/>
  <c r="W13" i="18"/>
  <c r="X13" i="18"/>
  <c r="Y13" i="18"/>
  <c r="Z13" i="18"/>
  <c r="AA13" i="18"/>
  <c r="AB13" i="18"/>
  <c r="AC13" i="18"/>
  <c r="AD13" i="18"/>
  <c r="AE13" i="18"/>
  <c r="S14" i="18"/>
  <c r="T14" i="18"/>
  <c r="U14" i="18"/>
  <c r="V14" i="18"/>
  <c r="W14" i="18"/>
  <c r="X14" i="18"/>
  <c r="Y14" i="18"/>
  <c r="Z14" i="18"/>
  <c r="AA14" i="18"/>
  <c r="AB14" i="18"/>
  <c r="AC14" i="18"/>
  <c r="AD14" i="18"/>
  <c r="AE14" i="18"/>
  <c r="S15" i="18"/>
  <c r="T15" i="18"/>
  <c r="U15" i="18"/>
  <c r="V15" i="18"/>
  <c r="W15" i="18"/>
  <c r="X15" i="18"/>
  <c r="Y15" i="18"/>
  <c r="Z15" i="18"/>
  <c r="AA15" i="18"/>
  <c r="AB15" i="18"/>
  <c r="AC15" i="18"/>
  <c r="AD15" i="18"/>
  <c r="AE15" i="18"/>
  <c r="S16" i="18"/>
  <c r="T16" i="18"/>
  <c r="U16" i="18"/>
  <c r="V16" i="18"/>
  <c r="W16" i="18"/>
  <c r="X16" i="18"/>
  <c r="Y16" i="18"/>
  <c r="Z16" i="18"/>
  <c r="AA16" i="18"/>
  <c r="AB16" i="18"/>
  <c r="AC16" i="18"/>
  <c r="AD16" i="18"/>
  <c r="AE16" i="18"/>
  <c r="S17" i="18"/>
  <c r="T17" i="18"/>
  <c r="U17" i="18"/>
  <c r="V17" i="18"/>
  <c r="W17" i="18"/>
  <c r="X17" i="18"/>
  <c r="Y17" i="18"/>
  <c r="Z17" i="18"/>
  <c r="AA17" i="18"/>
  <c r="AB17" i="18"/>
  <c r="AC17" i="18"/>
  <c r="AD17" i="18"/>
  <c r="AE17" i="18"/>
  <c r="S18" i="18"/>
  <c r="T18" i="18"/>
  <c r="U18" i="18"/>
  <c r="V18" i="18"/>
  <c r="W18" i="18"/>
  <c r="X18" i="18"/>
  <c r="Y18" i="18"/>
  <c r="Z18" i="18"/>
  <c r="AA18" i="18"/>
  <c r="AB18" i="18"/>
  <c r="AC18" i="18"/>
  <c r="AD18" i="18"/>
  <c r="AE18" i="18"/>
  <c r="S19" i="18"/>
  <c r="T19" i="18"/>
  <c r="U19" i="18"/>
  <c r="V19" i="18"/>
  <c r="W19" i="18"/>
  <c r="X19" i="18"/>
  <c r="Y19" i="18"/>
  <c r="Z19" i="18"/>
  <c r="AA19" i="18"/>
  <c r="AB19" i="18"/>
  <c r="AC19" i="18"/>
  <c r="AD19" i="18"/>
  <c r="AE19" i="18"/>
  <c r="S20" i="18"/>
  <c r="T20" i="18"/>
  <c r="U20" i="18"/>
  <c r="V20" i="18"/>
  <c r="W20" i="18"/>
  <c r="X20" i="18"/>
  <c r="Y20" i="18"/>
  <c r="Z20" i="18"/>
  <c r="AA20" i="18"/>
  <c r="AB20" i="18"/>
  <c r="AC20" i="18"/>
  <c r="AD20" i="18"/>
  <c r="AE20" i="18"/>
  <c r="S21" i="18"/>
  <c r="T21" i="18"/>
  <c r="U21" i="18"/>
  <c r="V21" i="18"/>
  <c r="W21" i="18"/>
  <c r="X21" i="18"/>
  <c r="Y21" i="18"/>
  <c r="Z21" i="18"/>
  <c r="AA21" i="18"/>
  <c r="AB21" i="18"/>
  <c r="AC21" i="18"/>
  <c r="AD21" i="18"/>
  <c r="AE21" i="18"/>
  <c r="S22" i="18"/>
  <c r="T22" i="18"/>
  <c r="U22" i="18"/>
  <c r="V22" i="18"/>
  <c r="W22" i="18"/>
  <c r="X22" i="18"/>
  <c r="Y22" i="18"/>
  <c r="Z22" i="18"/>
  <c r="AA22" i="18"/>
  <c r="AB22" i="18"/>
  <c r="AC22" i="18"/>
  <c r="AD22" i="18"/>
  <c r="AE22" i="18"/>
  <c r="S23" i="18"/>
  <c r="T23" i="18"/>
  <c r="U23" i="18"/>
  <c r="V23" i="18"/>
  <c r="W23" i="18"/>
  <c r="X23" i="18"/>
  <c r="Y23" i="18"/>
  <c r="Z23" i="18"/>
  <c r="AA23" i="18"/>
  <c r="AB23" i="18"/>
  <c r="AC23" i="18"/>
  <c r="AD23" i="18"/>
  <c r="AE23" i="18"/>
  <c r="S24" i="18"/>
  <c r="T24" i="18"/>
  <c r="U24" i="18"/>
  <c r="V24" i="18"/>
  <c r="W24" i="18"/>
  <c r="X24" i="18"/>
  <c r="Y24" i="18"/>
  <c r="Z24" i="18"/>
  <c r="AA24" i="18"/>
  <c r="AB24" i="18"/>
  <c r="AC24" i="18"/>
  <c r="AD24" i="18"/>
  <c r="AE24" i="18"/>
  <c r="S25" i="18"/>
  <c r="T25" i="18"/>
  <c r="U25" i="18"/>
  <c r="V25" i="18"/>
  <c r="W25" i="18"/>
  <c r="X25" i="18"/>
  <c r="Y25" i="18"/>
  <c r="Z25" i="18"/>
  <c r="AA25" i="18"/>
  <c r="AB25" i="18"/>
  <c r="AC25" i="18"/>
  <c r="AD25" i="18"/>
  <c r="AE25" i="18"/>
  <c r="S26" i="18"/>
  <c r="T26" i="18"/>
  <c r="U26" i="18"/>
  <c r="V26" i="18"/>
  <c r="W26" i="18"/>
  <c r="X26" i="18"/>
  <c r="Y26" i="18"/>
  <c r="Z26" i="18"/>
  <c r="AA26" i="18"/>
  <c r="AB26" i="18"/>
  <c r="AC26" i="18"/>
  <c r="AD26" i="18"/>
  <c r="AE26" i="18"/>
  <c r="S27" i="18"/>
  <c r="T27" i="18"/>
  <c r="U27" i="18"/>
  <c r="V27" i="18"/>
  <c r="W27" i="18"/>
  <c r="X27" i="18"/>
  <c r="Y27" i="18"/>
  <c r="Z27" i="18"/>
  <c r="AA27" i="18"/>
  <c r="AB27" i="18"/>
  <c r="AC27" i="18"/>
  <c r="AD27" i="18"/>
  <c r="AE27" i="18"/>
  <c r="S28" i="18"/>
  <c r="T28" i="18"/>
  <c r="U28" i="18"/>
  <c r="V28" i="18"/>
  <c r="W28" i="18"/>
  <c r="X28" i="18"/>
  <c r="Y28" i="18"/>
  <c r="Z28" i="18"/>
  <c r="AA28" i="18"/>
  <c r="AB28" i="18"/>
  <c r="AC28" i="18"/>
  <c r="AD28" i="18"/>
  <c r="AE28" i="18"/>
  <c r="S29" i="18"/>
  <c r="T29" i="18"/>
  <c r="U29" i="18"/>
  <c r="V29" i="18"/>
  <c r="W29" i="18"/>
  <c r="X29" i="18"/>
  <c r="Y29" i="18"/>
  <c r="Z29" i="18"/>
  <c r="AA29" i="18"/>
  <c r="AB29" i="18"/>
  <c r="AC29" i="18"/>
  <c r="AD29" i="18"/>
  <c r="AE29" i="18"/>
  <c r="S30" i="18"/>
  <c r="T30" i="18"/>
  <c r="U30" i="18"/>
  <c r="V30" i="18"/>
  <c r="W30" i="18"/>
  <c r="X30" i="18"/>
  <c r="Y30" i="18"/>
  <c r="Z30" i="18"/>
  <c r="AA30" i="18"/>
  <c r="AB30" i="18"/>
  <c r="AC30" i="18"/>
  <c r="AD30" i="18"/>
  <c r="AE30" i="18"/>
  <c r="S31" i="18"/>
  <c r="T31" i="18"/>
  <c r="U31" i="18"/>
  <c r="V31" i="18"/>
  <c r="W31" i="18"/>
  <c r="X31" i="18"/>
  <c r="Y31" i="18"/>
  <c r="Z31" i="18"/>
  <c r="AA31" i="18"/>
  <c r="AB31" i="18"/>
  <c r="AC31" i="18"/>
  <c r="AD31" i="18"/>
  <c r="AE31" i="18"/>
  <c r="S32" i="18"/>
  <c r="T32" i="18"/>
  <c r="U32" i="18"/>
  <c r="V32" i="18"/>
  <c r="W32" i="18"/>
  <c r="X32" i="18"/>
  <c r="Y32" i="18"/>
  <c r="Z32" i="18"/>
  <c r="AA32" i="18"/>
  <c r="AB32" i="18"/>
  <c r="AC32" i="18"/>
  <c r="AD32" i="18"/>
  <c r="AE32" i="18"/>
  <c r="S33" i="18"/>
  <c r="T33" i="18"/>
  <c r="U33" i="18"/>
  <c r="V33" i="18"/>
  <c r="W33" i="18"/>
  <c r="X33" i="18"/>
  <c r="Y33" i="18"/>
  <c r="Z33" i="18"/>
  <c r="AA33" i="18"/>
  <c r="AB33" i="18"/>
  <c r="AC33" i="18"/>
  <c r="AD33" i="18"/>
  <c r="AE33" i="18"/>
  <c r="S34" i="18"/>
  <c r="T34" i="18"/>
  <c r="U34" i="18"/>
  <c r="V34" i="18"/>
  <c r="W34" i="18"/>
  <c r="X34" i="18"/>
  <c r="Y34" i="18"/>
  <c r="Z34" i="18"/>
  <c r="AA34" i="18"/>
  <c r="AB34" i="18"/>
  <c r="AC34" i="18"/>
  <c r="AD34" i="18"/>
  <c r="AE34" i="18"/>
  <c r="S35" i="18"/>
  <c r="T35" i="18"/>
  <c r="U35" i="18"/>
  <c r="V35" i="18"/>
  <c r="W35" i="18"/>
  <c r="X35" i="18"/>
  <c r="Y35" i="18"/>
  <c r="Z35" i="18"/>
  <c r="AA35" i="18"/>
  <c r="AB35" i="18"/>
  <c r="AC35" i="18"/>
  <c r="AD35" i="18"/>
  <c r="AE35" i="18"/>
  <c r="S36" i="18"/>
  <c r="T36" i="18"/>
  <c r="U36" i="18"/>
  <c r="V36" i="18"/>
  <c r="W36" i="18"/>
  <c r="X36" i="18"/>
  <c r="Y36" i="18"/>
  <c r="Z36" i="18"/>
  <c r="AA36" i="18"/>
  <c r="AB36" i="18"/>
  <c r="AC36" i="18"/>
  <c r="AD36" i="18"/>
  <c r="AE36" i="18"/>
  <c r="S37" i="18"/>
  <c r="T37" i="18"/>
  <c r="U37" i="18"/>
  <c r="V37" i="18"/>
  <c r="W37" i="18"/>
  <c r="X37" i="18"/>
  <c r="Y37" i="18"/>
  <c r="Z37" i="18"/>
  <c r="AA37" i="18"/>
  <c r="AB37" i="18"/>
  <c r="AC37" i="18"/>
  <c r="AD37" i="18"/>
  <c r="AE37" i="18"/>
  <c r="S38" i="18"/>
  <c r="T38" i="18"/>
  <c r="U38" i="18"/>
  <c r="V38" i="18"/>
  <c r="W38" i="18"/>
  <c r="X38" i="18"/>
  <c r="Y38" i="18"/>
  <c r="Z38" i="18"/>
  <c r="AA38" i="18"/>
  <c r="AB38" i="18"/>
  <c r="AC38" i="18"/>
  <c r="AD38" i="18"/>
  <c r="AE38" i="18"/>
  <c r="S39" i="18"/>
  <c r="T39" i="18"/>
  <c r="U39" i="18"/>
  <c r="V39" i="18"/>
  <c r="W39" i="18"/>
  <c r="X39" i="18"/>
  <c r="Y39" i="18"/>
  <c r="Z39" i="18"/>
  <c r="AA39" i="18"/>
  <c r="AB39" i="18"/>
  <c r="AC39" i="18"/>
  <c r="AD39" i="18"/>
  <c r="AE39" i="18"/>
  <c r="S40" i="18"/>
  <c r="T40" i="18"/>
  <c r="U40" i="18"/>
  <c r="V40" i="18"/>
  <c r="W40" i="18"/>
  <c r="X40" i="18"/>
  <c r="Y40" i="18"/>
  <c r="Z40" i="18"/>
  <c r="AA40" i="18"/>
  <c r="AB40" i="18"/>
  <c r="AC40" i="18"/>
  <c r="AD40" i="18"/>
  <c r="AE40" i="18"/>
  <c r="F41" i="18"/>
  <c r="D30" i="39"/>
  <c r="G41" i="18"/>
  <c r="E30" i="39"/>
  <c r="H41" i="18"/>
  <c r="F30" i="39"/>
  <c r="I41" i="18"/>
  <c r="G30" i="39"/>
  <c r="J41" i="18"/>
  <c r="H30" i="39"/>
  <c r="K41" i="18"/>
  <c r="I30" i="39"/>
  <c r="L41" i="18"/>
  <c r="J30" i="39"/>
  <c r="M41" i="18"/>
  <c r="K30" i="39"/>
  <c r="N41" i="18"/>
  <c r="L30" i="39"/>
  <c r="O41" i="18"/>
  <c r="M30" i="39"/>
  <c r="P41" i="18"/>
  <c r="N30" i="39"/>
  <c r="Q41" i="18"/>
  <c r="O30" i="39"/>
  <c r="R41" i="18"/>
  <c r="P30" i="39"/>
  <c r="F42" i="18"/>
  <c r="G42" i="18"/>
  <c r="H42" i="18"/>
  <c r="I42" i="18"/>
  <c r="J42" i="18"/>
  <c r="K42" i="18"/>
  <c r="L42" i="18"/>
  <c r="M42" i="18"/>
  <c r="N42" i="18"/>
  <c r="O42" i="18"/>
  <c r="P42" i="18"/>
  <c r="Q42" i="18"/>
  <c r="R42" i="18"/>
  <c r="F43" i="18"/>
  <c r="G43" i="18"/>
  <c r="H43" i="18"/>
  <c r="I43" i="18"/>
  <c r="J43" i="18"/>
  <c r="K43" i="18"/>
  <c r="L43" i="18"/>
  <c r="M43" i="18"/>
  <c r="N43" i="18"/>
  <c r="O43" i="18"/>
  <c r="P43" i="18"/>
  <c r="Q43" i="18"/>
  <c r="R43" i="18"/>
  <c r="F44" i="18"/>
  <c r="G44" i="18"/>
  <c r="H44" i="18"/>
  <c r="I44" i="18"/>
  <c r="J44" i="18"/>
  <c r="K44" i="18"/>
  <c r="L44" i="18"/>
  <c r="M44" i="18"/>
  <c r="N44" i="18"/>
  <c r="O44" i="18"/>
  <c r="P44" i="18"/>
  <c r="Q44" i="18"/>
  <c r="R44" i="18"/>
  <c r="CB2" i="17"/>
  <c r="CC2" i="17"/>
  <c r="CD2" i="17"/>
  <c r="CE2" i="17"/>
  <c r="CF2" i="17"/>
  <c r="CG2" i="17"/>
  <c r="CH2" i="17"/>
  <c r="CI2" i="17"/>
  <c r="CJ2" i="17"/>
  <c r="CK2" i="17"/>
  <c r="CL2" i="17"/>
  <c r="CM2" i="17"/>
  <c r="CN2" i="17"/>
  <c r="CB3" i="17"/>
  <c r="CC3" i="17"/>
  <c r="CD3" i="17"/>
  <c r="CE3" i="17"/>
  <c r="CF3" i="17"/>
  <c r="CG3" i="17"/>
  <c r="CH3" i="17"/>
  <c r="CI3" i="17"/>
  <c r="CJ3" i="17"/>
  <c r="CK3" i="17"/>
  <c r="CL3" i="17"/>
  <c r="CM3" i="17"/>
  <c r="CN3" i="17"/>
  <c r="CB4" i="17"/>
  <c r="CC4" i="17"/>
  <c r="CD4" i="17"/>
  <c r="CE4" i="17"/>
  <c r="CF4" i="17"/>
  <c r="CG4" i="17"/>
  <c r="CH4" i="17"/>
  <c r="CI4" i="17"/>
  <c r="CJ4" i="17"/>
  <c r="CK4" i="17"/>
  <c r="CL4" i="17"/>
  <c r="CM4" i="17"/>
  <c r="CN4" i="17"/>
  <c r="CB5" i="17"/>
  <c r="CC5" i="17"/>
  <c r="CD5" i="17"/>
  <c r="CE5" i="17"/>
  <c r="CF5" i="17"/>
  <c r="CG5" i="17"/>
  <c r="CH5" i="17"/>
  <c r="CI5" i="17"/>
  <c r="CJ5" i="17"/>
  <c r="CK5" i="17"/>
  <c r="CL5" i="17"/>
  <c r="CM5" i="17"/>
  <c r="CN5" i="17"/>
  <c r="CB6" i="17"/>
  <c r="CC6" i="17"/>
  <c r="CD6" i="17"/>
  <c r="CE6" i="17"/>
  <c r="CF6" i="17"/>
  <c r="CG6" i="17"/>
  <c r="CH6" i="17"/>
  <c r="CI6" i="17"/>
  <c r="CJ6" i="17"/>
  <c r="CK6" i="17"/>
  <c r="CL6" i="17"/>
  <c r="CM6" i="17"/>
  <c r="CN6" i="17"/>
  <c r="CB7" i="17"/>
  <c r="CC7" i="17"/>
  <c r="CD7" i="17"/>
  <c r="CE7" i="17"/>
  <c r="CF7" i="17"/>
  <c r="CG7" i="17"/>
  <c r="CH7" i="17"/>
  <c r="CI7" i="17"/>
  <c r="CJ7" i="17"/>
  <c r="CK7" i="17"/>
  <c r="CL7" i="17"/>
  <c r="CM7" i="17"/>
  <c r="CN7" i="17"/>
  <c r="S12" i="17"/>
  <c r="T12" i="17"/>
  <c r="U12" i="17"/>
  <c r="V12" i="17"/>
  <c r="W12" i="17"/>
  <c r="X12" i="17"/>
  <c r="Y12" i="17"/>
  <c r="Z12" i="17"/>
  <c r="AA12" i="17"/>
  <c r="AB12" i="17"/>
  <c r="AC12" i="17"/>
  <c r="AD12" i="17"/>
  <c r="AE12" i="17"/>
  <c r="S13" i="17"/>
  <c r="T13" i="17"/>
  <c r="U13" i="17"/>
  <c r="V13" i="17"/>
  <c r="W13" i="17"/>
  <c r="X13" i="17"/>
  <c r="Y13" i="17"/>
  <c r="Z13" i="17"/>
  <c r="AA13" i="17"/>
  <c r="AB13" i="17"/>
  <c r="AC13" i="17"/>
  <c r="AD13" i="17"/>
  <c r="AE13" i="17"/>
  <c r="S14" i="17"/>
  <c r="T14" i="17"/>
  <c r="U14" i="17"/>
  <c r="V14" i="17"/>
  <c r="W14" i="17"/>
  <c r="X14" i="17"/>
  <c r="Y14" i="17"/>
  <c r="Z14" i="17"/>
  <c r="AA14" i="17"/>
  <c r="AB14" i="17"/>
  <c r="AC14" i="17"/>
  <c r="AD14" i="17"/>
  <c r="AE14" i="17"/>
  <c r="S15" i="17"/>
  <c r="T15" i="17"/>
  <c r="U15" i="17"/>
  <c r="V15" i="17"/>
  <c r="W15" i="17"/>
  <c r="X15" i="17"/>
  <c r="Y15" i="17"/>
  <c r="Z15" i="17"/>
  <c r="AA15" i="17"/>
  <c r="AB15" i="17"/>
  <c r="AC15" i="17"/>
  <c r="AD15" i="17"/>
  <c r="AE15" i="17"/>
  <c r="S16" i="17"/>
  <c r="T16" i="17"/>
  <c r="U16" i="17"/>
  <c r="V16" i="17"/>
  <c r="W16" i="17"/>
  <c r="X16" i="17"/>
  <c r="Y16" i="17"/>
  <c r="Z16" i="17"/>
  <c r="AA16" i="17"/>
  <c r="AB16" i="17"/>
  <c r="AC16" i="17"/>
  <c r="AD16" i="17"/>
  <c r="AE16" i="17"/>
  <c r="S17" i="17"/>
  <c r="T17" i="17"/>
  <c r="U17" i="17"/>
  <c r="V17" i="17"/>
  <c r="W17" i="17"/>
  <c r="X17" i="17"/>
  <c r="Y17" i="17"/>
  <c r="Z17" i="17"/>
  <c r="AA17" i="17"/>
  <c r="AB17" i="17"/>
  <c r="AC17" i="17"/>
  <c r="AD17" i="17"/>
  <c r="AE17" i="17"/>
  <c r="S18" i="17"/>
  <c r="T18" i="17"/>
  <c r="U18" i="17"/>
  <c r="V18" i="17"/>
  <c r="W18" i="17"/>
  <c r="X18" i="17"/>
  <c r="Y18" i="17"/>
  <c r="Z18" i="17"/>
  <c r="AA18" i="17"/>
  <c r="AB18" i="17"/>
  <c r="AC18" i="17"/>
  <c r="AD18" i="17"/>
  <c r="AE18" i="17"/>
  <c r="S19" i="17"/>
  <c r="T19" i="17"/>
  <c r="U19" i="17"/>
  <c r="V19" i="17"/>
  <c r="W19" i="17"/>
  <c r="X19" i="17"/>
  <c r="Y19" i="17"/>
  <c r="Z19" i="17"/>
  <c r="AA19" i="17"/>
  <c r="AB19" i="17"/>
  <c r="AC19" i="17"/>
  <c r="AD19" i="17"/>
  <c r="AE19" i="17"/>
  <c r="S20" i="17"/>
  <c r="T20" i="17"/>
  <c r="U20" i="17"/>
  <c r="V20" i="17"/>
  <c r="W20" i="17"/>
  <c r="X20" i="17"/>
  <c r="Y20" i="17"/>
  <c r="Z20" i="17"/>
  <c r="AA20" i="17"/>
  <c r="AB20" i="17"/>
  <c r="AC20" i="17"/>
  <c r="AD20" i="17"/>
  <c r="AE20" i="17"/>
  <c r="S21" i="17"/>
  <c r="T21" i="17"/>
  <c r="U21" i="17"/>
  <c r="V21" i="17"/>
  <c r="W21" i="17"/>
  <c r="X21" i="17"/>
  <c r="Y21" i="17"/>
  <c r="Z21" i="17"/>
  <c r="AA21" i="17"/>
  <c r="AB21" i="17"/>
  <c r="AC21" i="17"/>
  <c r="AD21" i="17"/>
  <c r="AE21" i="17"/>
  <c r="S22" i="17"/>
  <c r="T22" i="17"/>
  <c r="U22" i="17"/>
  <c r="V22" i="17"/>
  <c r="W22" i="17"/>
  <c r="X22" i="17"/>
  <c r="Y22" i="17"/>
  <c r="Z22" i="17"/>
  <c r="AA22" i="17"/>
  <c r="AB22" i="17"/>
  <c r="AC22" i="17"/>
  <c r="AD22" i="17"/>
  <c r="AE22" i="17"/>
  <c r="S23" i="17"/>
  <c r="T23" i="17"/>
  <c r="U23" i="17"/>
  <c r="V23" i="17"/>
  <c r="W23" i="17"/>
  <c r="X23" i="17"/>
  <c r="Y23" i="17"/>
  <c r="Z23" i="17"/>
  <c r="AA23" i="17"/>
  <c r="AB23" i="17"/>
  <c r="AC23" i="17"/>
  <c r="AD23" i="17"/>
  <c r="AE23" i="17"/>
  <c r="S24" i="17"/>
  <c r="T24" i="17"/>
  <c r="U24" i="17"/>
  <c r="V24" i="17"/>
  <c r="W24" i="17"/>
  <c r="X24" i="17"/>
  <c r="Y24" i="17"/>
  <c r="Z24" i="17"/>
  <c r="AA24" i="17"/>
  <c r="AB24" i="17"/>
  <c r="AC24" i="17"/>
  <c r="AD24" i="17"/>
  <c r="AE24" i="17"/>
  <c r="S25" i="17"/>
  <c r="T25" i="17"/>
  <c r="U25" i="17"/>
  <c r="V25" i="17"/>
  <c r="W25" i="17"/>
  <c r="X25" i="17"/>
  <c r="Y25" i="17"/>
  <c r="Z25" i="17"/>
  <c r="AA25" i="17"/>
  <c r="AB25" i="17"/>
  <c r="AC25" i="17"/>
  <c r="AD25" i="17"/>
  <c r="AE25" i="17"/>
  <c r="S26" i="17"/>
  <c r="T26" i="17"/>
  <c r="U26" i="17"/>
  <c r="V26" i="17"/>
  <c r="W26" i="17"/>
  <c r="X26" i="17"/>
  <c r="Y26" i="17"/>
  <c r="Z26" i="17"/>
  <c r="AA26" i="17"/>
  <c r="AB26" i="17"/>
  <c r="AC26" i="17"/>
  <c r="AD26" i="17"/>
  <c r="AE26" i="17"/>
  <c r="S27" i="17"/>
  <c r="T27" i="17"/>
  <c r="U27" i="17"/>
  <c r="V27" i="17"/>
  <c r="W27" i="17"/>
  <c r="X27" i="17"/>
  <c r="Y27" i="17"/>
  <c r="Z27" i="17"/>
  <c r="AA27" i="17"/>
  <c r="AB27" i="17"/>
  <c r="AC27" i="17"/>
  <c r="AD27" i="17"/>
  <c r="AE27" i="17"/>
  <c r="S28" i="17"/>
  <c r="T28" i="17"/>
  <c r="U28" i="17"/>
  <c r="V28" i="17"/>
  <c r="W28" i="17"/>
  <c r="X28" i="17"/>
  <c r="Y28" i="17"/>
  <c r="Z28" i="17"/>
  <c r="AA28" i="17"/>
  <c r="AB28" i="17"/>
  <c r="AC28" i="17"/>
  <c r="AD28" i="17"/>
  <c r="AE28" i="17"/>
  <c r="S29" i="17"/>
  <c r="T29" i="17"/>
  <c r="U29" i="17"/>
  <c r="V29" i="17"/>
  <c r="W29" i="17"/>
  <c r="X29" i="17"/>
  <c r="Y29" i="17"/>
  <c r="Z29" i="17"/>
  <c r="AA29" i="17"/>
  <c r="AB29" i="17"/>
  <c r="AC29" i="17"/>
  <c r="AD29" i="17"/>
  <c r="AE29" i="17"/>
  <c r="F30" i="17"/>
  <c r="D29" i="39"/>
  <c r="G30" i="17"/>
  <c r="E29" i="39"/>
  <c r="H30" i="17"/>
  <c r="F29" i="39"/>
  <c r="I30" i="17"/>
  <c r="G29" i="39"/>
  <c r="J30" i="17"/>
  <c r="H29" i="39"/>
  <c r="K30" i="17"/>
  <c r="I29" i="39"/>
  <c r="L30" i="17"/>
  <c r="J29" i="39"/>
  <c r="M30" i="17"/>
  <c r="K29" i="39"/>
  <c r="N30" i="17"/>
  <c r="L29" i="39"/>
  <c r="O30" i="17"/>
  <c r="M29" i="39"/>
  <c r="P30" i="17"/>
  <c r="N29" i="39"/>
  <c r="Q30" i="17"/>
  <c r="O29" i="39"/>
  <c r="R30" i="17"/>
  <c r="P29" i="39"/>
  <c r="F31" i="17"/>
  <c r="G31" i="17"/>
  <c r="H31" i="17"/>
  <c r="I31" i="17"/>
  <c r="J31" i="17"/>
  <c r="K31" i="17"/>
  <c r="L31" i="17"/>
  <c r="M31" i="17"/>
  <c r="N31" i="17"/>
  <c r="O31" i="17"/>
  <c r="P31" i="17"/>
  <c r="Q31" i="17"/>
  <c r="R31" i="17"/>
  <c r="F32" i="17"/>
  <c r="G32" i="17"/>
  <c r="H32" i="17"/>
  <c r="I32" i="17"/>
  <c r="J32" i="17"/>
  <c r="K32" i="17"/>
  <c r="L32" i="17"/>
  <c r="M32" i="17"/>
  <c r="N32" i="17"/>
  <c r="O32" i="17"/>
  <c r="P32" i="17"/>
  <c r="Q32" i="17"/>
  <c r="R32" i="17"/>
  <c r="F33" i="17"/>
  <c r="G33" i="17"/>
  <c r="H33" i="17"/>
  <c r="I33" i="17"/>
  <c r="J33" i="17"/>
  <c r="K33" i="17"/>
  <c r="L33" i="17"/>
  <c r="M33" i="17"/>
  <c r="N33" i="17"/>
  <c r="O33" i="17"/>
  <c r="P33" i="17"/>
  <c r="Q33" i="17"/>
  <c r="R33" i="17"/>
  <c r="CB2" i="16"/>
  <c r="CC2" i="16"/>
  <c r="CD2" i="16"/>
  <c r="CE2" i="16"/>
  <c r="CF2" i="16"/>
  <c r="CG2" i="16"/>
  <c r="CH2" i="16"/>
  <c r="CI2" i="16"/>
  <c r="CJ2" i="16"/>
  <c r="CK2" i="16"/>
  <c r="CL2" i="16"/>
  <c r="CM2" i="16"/>
  <c r="CN2" i="16"/>
  <c r="CB3" i="16"/>
  <c r="CC3" i="16"/>
  <c r="CD3" i="16"/>
  <c r="CE3" i="16"/>
  <c r="CF3" i="16"/>
  <c r="CG3" i="16"/>
  <c r="CH3" i="16"/>
  <c r="CI3" i="16"/>
  <c r="CJ3" i="16"/>
  <c r="CK3" i="16"/>
  <c r="CL3" i="16"/>
  <c r="CM3" i="16"/>
  <c r="CN3" i="16"/>
  <c r="CB4" i="16"/>
  <c r="CC4" i="16"/>
  <c r="CD4" i="16"/>
  <c r="CE4" i="16"/>
  <c r="CF4" i="16"/>
  <c r="CG4" i="16"/>
  <c r="CH4" i="16"/>
  <c r="CI4" i="16"/>
  <c r="CJ4" i="16"/>
  <c r="CK4" i="16"/>
  <c r="CL4" i="16"/>
  <c r="CM4" i="16"/>
  <c r="CN4" i="16"/>
  <c r="CB5" i="16"/>
  <c r="CC5" i="16"/>
  <c r="CD5" i="16"/>
  <c r="CE5" i="16"/>
  <c r="CF5" i="16"/>
  <c r="CG5" i="16"/>
  <c r="CH5" i="16"/>
  <c r="CI5" i="16"/>
  <c r="CJ5" i="16"/>
  <c r="CK5" i="16"/>
  <c r="CL5" i="16"/>
  <c r="CM5" i="16"/>
  <c r="CN5" i="16"/>
  <c r="CB6" i="16"/>
  <c r="CC6" i="16"/>
  <c r="CD6" i="16"/>
  <c r="CE6" i="16"/>
  <c r="CF6" i="16"/>
  <c r="CG6" i="16"/>
  <c r="CH6" i="16"/>
  <c r="CI6" i="16"/>
  <c r="CJ6" i="16"/>
  <c r="CK6" i="16"/>
  <c r="CL6" i="16"/>
  <c r="CM6" i="16"/>
  <c r="CN6" i="16"/>
  <c r="CB7" i="16"/>
  <c r="CC7" i="16"/>
  <c r="CD7" i="16"/>
  <c r="CE7" i="16"/>
  <c r="CF7" i="16"/>
  <c r="CG7" i="16"/>
  <c r="CH7" i="16"/>
  <c r="CI7" i="16"/>
  <c r="CJ7" i="16"/>
  <c r="CK7" i="16"/>
  <c r="CL7" i="16"/>
  <c r="CM7" i="16"/>
  <c r="CN7" i="16"/>
  <c r="S12" i="16"/>
  <c r="T12" i="16"/>
  <c r="U12" i="16"/>
  <c r="V12" i="16"/>
  <c r="W12" i="16"/>
  <c r="X12" i="16"/>
  <c r="Y12" i="16"/>
  <c r="Z12" i="16"/>
  <c r="AA12" i="16"/>
  <c r="AB12" i="16"/>
  <c r="AC12" i="16"/>
  <c r="AD12" i="16"/>
  <c r="AE12" i="16"/>
  <c r="S13" i="16"/>
  <c r="T13" i="16"/>
  <c r="U13" i="16"/>
  <c r="V13" i="16"/>
  <c r="W13" i="16"/>
  <c r="X13" i="16"/>
  <c r="Y13" i="16"/>
  <c r="Z13" i="16"/>
  <c r="AA13" i="16"/>
  <c r="AB13" i="16"/>
  <c r="AC13" i="16"/>
  <c r="AD13" i="16"/>
  <c r="AE13" i="16"/>
  <c r="S14" i="16"/>
  <c r="T14" i="16"/>
  <c r="U14" i="16"/>
  <c r="V14" i="16"/>
  <c r="W14" i="16"/>
  <c r="X14" i="16"/>
  <c r="Y14" i="16"/>
  <c r="Z14" i="16"/>
  <c r="AA14" i="16"/>
  <c r="AB14" i="16"/>
  <c r="AC14" i="16"/>
  <c r="AD14" i="16"/>
  <c r="AE14" i="16"/>
  <c r="S15" i="16"/>
  <c r="T15" i="16"/>
  <c r="U15" i="16"/>
  <c r="V15" i="16"/>
  <c r="W15" i="16"/>
  <c r="X15" i="16"/>
  <c r="Y15" i="16"/>
  <c r="Z15" i="16"/>
  <c r="AA15" i="16"/>
  <c r="AB15" i="16"/>
  <c r="AC15" i="16"/>
  <c r="AD15" i="16"/>
  <c r="AE15" i="16"/>
  <c r="S16" i="16"/>
  <c r="T16" i="16"/>
  <c r="U16" i="16"/>
  <c r="V16" i="16"/>
  <c r="W16" i="16"/>
  <c r="X16" i="16"/>
  <c r="Y16" i="16"/>
  <c r="Z16" i="16"/>
  <c r="AA16" i="16"/>
  <c r="AB16" i="16"/>
  <c r="AC16" i="16"/>
  <c r="AD16" i="16"/>
  <c r="AE16" i="16"/>
  <c r="S17" i="16"/>
  <c r="T17" i="16"/>
  <c r="U17" i="16"/>
  <c r="V17" i="16"/>
  <c r="W17" i="16"/>
  <c r="X17" i="16"/>
  <c r="Y17" i="16"/>
  <c r="Z17" i="16"/>
  <c r="AA17" i="16"/>
  <c r="AB17" i="16"/>
  <c r="AC17" i="16"/>
  <c r="AD17" i="16"/>
  <c r="AE17" i="16"/>
  <c r="S18" i="16"/>
  <c r="T18" i="16"/>
  <c r="U18" i="16"/>
  <c r="V18" i="16"/>
  <c r="W18" i="16"/>
  <c r="X18" i="16"/>
  <c r="Y18" i="16"/>
  <c r="Z18" i="16"/>
  <c r="AA18" i="16"/>
  <c r="AB18" i="16"/>
  <c r="AC18" i="16"/>
  <c r="AD18" i="16"/>
  <c r="AE18" i="16"/>
  <c r="S19" i="16"/>
  <c r="T19" i="16"/>
  <c r="U19" i="16"/>
  <c r="V19" i="16"/>
  <c r="W19" i="16"/>
  <c r="X19" i="16"/>
  <c r="Y19" i="16"/>
  <c r="Z19" i="16"/>
  <c r="AA19" i="16"/>
  <c r="AB19" i="16"/>
  <c r="AC19" i="16"/>
  <c r="AD19" i="16"/>
  <c r="AE19" i="16"/>
  <c r="S20" i="16"/>
  <c r="T20" i="16"/>
  <c r="U20" i="16"/>
  <c r="V20" i="16"/>
  <c r="W20" i="16"/>
  <c r="X20" i="16"/>
  <c r="Y20" i="16"/>
  <c r="Z20" i="16"/>
  <c r="AA20" i="16"/>
  <c r="AB20" i="16"/>
  <c r="AC20" i="16"/>
  <c r="AD20" i="16"/>
  <c r="AE20" i="16"/>
  <c r="S21" i="16"/>
  <c r="T21" i="16"/>
  <c r="U21" i="16"/>
  <c r="V21" i="16"/>
  <c r="W21" i="16"/>
  <c r="X21" i="16"/>
  <c r="Y21" i="16"/>
  <c r="Z21" i="16"/>
  <c r="AA21" i="16"/>
  <c r="AB21" i="16"/>
  <c r="AC21" i="16"/>
  <c r="AD21" i="16"/>
  <c r="AE21" i="16"/>
  <c r="S22" i="16"/>
  <c r="T22" i="16"/>
  <c r="U22" i="16"/>
  <c r="V22" i="16"/>
  <c r="W22" i="16"/>
  <c r="X22" i="16"/>
  <c r="Y22" i="16"/>
  <c r="Z22" i="16"/>
  <c r="AA22" i="16"/>
  <c r="AB22" i="16"/>
  <c r="AC22" i="16"/>
  <c r="AD22" i="16"/>
  <c r="AE22" i="16"/>
  <c r="S23" i="16"/>
  <c r="T23" i="16"/>
  <c r="U23" i="16"/>
  <c r="V23" i="16"/>
  <c r="W23" i="16"/>
  <c r="X23" i="16"/>
  <c r="Y23" i="16"/>
  <c r="Z23" i="16"/>
  <c r="AA23" i="16"/>
  <c r="AB23" i="16"/>
  <c r="AC23" i="16"/>
  <c r="AD23" i="16"/>
  <c r="AE23" i="16"/>
  <c r="S24" i="16"/>
  <c r="T24" i="16"/>
  <c r="U24" i="16"/>
  <c r="V24" i="16"/>
  <c r="W24" i="16"/>
  <c r="X24" i="16"/>
  <c r="Y24" i="16"/>
  <c r="Z24" i="16"/>
  <c r="AA24" i="16"/>
  <c r="AB24" i="16"/>
  <c r="AC24" i="16"/>
  <c r="AD24" i="16"/>
  <c r="AE24" i="16"/>
  <c r="S25" i="16"/>
  <c r="T25" i="16"/>
  <c r="U25" i="16"/>
  <c r="V25" i="16"/>
  <c r="W25" i="16"/>
  <c r="X25" i="16"/>
  <c r="Y25" i="16"/>
  <c r="Z25" i="16"/>
  <c r="AA25" i="16"/>
  <c r="AB25" i="16"/>
  <c r="AC25" i="16"/>
  <c r="AD25" i="16"/>
  <c r="AE25" i="16"/>
  <c r="S26" i="16"/>
  <c r="T26" i="16"/>
  <c r="U26" i="16"/>
  <c r="V26" i="16"/>
  <c r="W26" i="16"/>
  <c r="X26" i="16"/>
  <c r="Y26" i="16"/>
  <c r="Z26" i="16"/>
  <c r="AA26" i="16"/>
  <c r="AB26" i="16"/>
  <c r="AC26" i="16"/>
  <c r="AD26" i="16"/>
  <c r="AE26" i="16"/>
  <c r="S27" i="16"/>
  <c r="T27" i="16"/>
  <c r="U27" i="16"/>
  <c r="V27" i="16"/>
  <c r="W27" i="16"/>
  <c r="X27" i="16"/>
  <c r="Y27" i="16"/>
  <c r="Z27" i="16"/>
  <c r="AA27" i="16"/>
  <c r="AB27" i="16"/>
  <c r="AC27" i="16"/>
  <c r="AD27" i="16"/>
  <c r="AE27" i="16"/>
  <c r="S28" i="16"/>
  <c r="T28" i="16"/>
  <c r="U28" i="16"/>
  <c r="V28" i="16"/>
  <c r="W28" i="16"/>
  <c r="X28" i="16"/>
  <c r="Y28" i="16"/>
  <c r="Z28" i="16"/>
  <c r="AA28" i="16"/>
  <c r="AB28" i="16"/>
  <c r="AC28" i="16"/>
  <c r="AD28" i="16"/>
  <c r="AE28" i="16"/>
  <c r="S29" i="16"/>
  <c r="T29" i="16"/>
  <c r="U29" i="16"/>
  <c r="V29" i="16"/>
  <c r="W29" i="16"/>
  <c r="X29" i="16"/>
  <c r="Y29" i="16"/>
  <c r="Z29" i="16"/>
  <c r="AA29" i="16"/>
  <c r="AB29" i="16"/>
  <c r="AC29" i="16"/>
  <c r="AD29" i="16"/>
  <c r="AE29" i="16"/>
  <c r="S30" i="16"/>
  <c r="T30" i="16"/>
  <c r="U30" i="16"/>
  <c r="V30" i="16"/>
  <c r="W30" i="16"/>
  <c r="X30" i="16"/>
  <c r="Y30" i="16"/>
  <c r="Z30" i="16"/>
  <c r="AA30" i="16"/>
  <c r="AB30" i="16"/>
  <c r="AC30" i="16"/>
  <c r="AD30" i="16"/>
  <c r="AE30" i="16"/>
  <c r="S31" i="16"/>
  <c r="T31" i="16"/>
  <c r="U31" i="16"/>
  <c r="V31" i="16"/>
  <c r="W31" i="16"/>
  <c r="X31" i="16"/>
  <c r="Y31" i="16"/>
  <c r="Z31" i="16"/>
  <c r="AA31" i="16"/>
  <c r="AB31" i="16"/>
  <c r="AC31" i="16"/>
  <c r="AD31" i="16"/>
  <c r="AE31" i="16"/>
  <c r="S32" i="16"/>
  <c r="T32" i="16"/>
  <c r="U32" i="16"/>
  <c r="V32" i="16"/>
  <c r="W32" i="16"/>
  <c r="X32" i="16"/>
  <c r="Y32" i="16"/>
  <c r="Z32" i="16"/>
  <c r="AA32" i="16"/>
  <c r="AB32" i="16"/>
  <c r="AC32" i="16"/>
  <c r="AD32" i="16"/>
  <c r="AE32" i="16"/>
  <c r="S33" i="16"/>
  <c r="T33" i="16"/>
  <c r="U33" i="16"/>
  <c r="V33" i="16"/>
  <c r="W33" i="16"/>
  <c r="X33" i="16"/>
  <c r="Y33" i="16"/>
  <c r="Z33" i="16"/>
  <c r="AA33" i="16"/>
  <c r="AB33" i="16"/>
  <c r="AC33" i="16"/>
  <c r="AD33" i="16"/>
  <c r="AE33" i="16"/>
  <c r="S34" i="16"/>
  <c r="T34" i="16"/>
  <c r="U34" i="16"/>
  <c r="V34" i="16"/>
  <c r="W34" i="16"/>
  <c r="X34" i="16"/>
  <c r="Y34" i="16"/>
  <c r="Z34" i="16"/>
  <c r="AA34" i="16"/>
  <c r="AB34" i="16"/>
  <c r="AC34" i="16"/>
  <c r="AD34" i="16"/>
  <c r="AE34" i="16"/>
  <c r="S35" i="16"/>
  <c r="T35" i="16"/>
  <c r="U35" i="16"/>
  <c r="V35" i="16"/>
  <c r="W35" i="16"/>
  <c r="X35" i="16"/>
  <c r="Y35" i="16"/>
  <c r="Z35" i="16"/>
  <c r="AA35" i="16"/>
  <c r="AB35" i="16"/>
  <c r="AC35" i="16"/>
  <c r="AD35" i="16"/>
  <c r="AE35" i="16"/>
  <c r="S36" i="16"/>
  <c r="T36" i="16"/>
  <c r="U36" i="16"/>
  <c r="V36" i="16"/>
  <c r="W36" i="16"/>
  <c r="X36" i="16"/>
  <c r="Y36" i="16"/>
  <c r="Z36" i="16"/>
  <c r="AA36" i="16"/>
  <c r="AB36" i="16"/>
  <c r="AC36" i="16"/>
  <c r="AD36" i="16"/>
  <c r="AE36" i="16"/>
  <c r="S37" i="16"/>
  <c r="T37" i="16"/>
  <c r="U37" i="16"/>
  <c r="V37" i="16"/>
  <c r="W37" i="16"/>
  <c r="X37" i="16"/>
  <c r="Y37" i="16"/>
  <c r="Z37" i="16"/>
  <c r="AA37" i="16"/>
  <c r="AB37" i="16"/>
  <c r="AC37" i="16"/>
  <c r="AD37" i="16"/>
  <c r="AE37" i="16"/>
  <c r="S38" i="16"/>
  <c r="T38" i="16"/>
  <c r="U38" i="16"/>
  <c r="V38" i="16"/>
  <c r="W38" i="16"/>
  <c r="X38" i="16"/>
  <c r="Y38" i="16"/>
  <c r="Z38" i="16"/>
  <c r="AA38" i="16"/>
  <c r="AB38" i="16"/>
  <c r="AC38" i="16"/>
  <c r="AD38" i="16"/>
  <c r="AE38" i="16"/>
  <c r="S39" i="16"/>
  <c r="T39" i="16"/>
  <c r="U39" i="16"/>
  <c r="V39" i="16"/>
  <c r="W39" i="16"/>
  <c r="X39" i="16"/>
  <c r="Y39" i="16"/>
  <c r="Z39" i="16"/>
  <c r="AA39" i="16"/>
  <c r="AB39" i="16"/>
  <c r="AC39" i="16"/>
  <c r="AD39" i="16"/>
  <c r="AE39" i="16"/>
  <c r="S40" i="16"/>
  <c r="T40" i="16"/>
  <c r="U40" i="16"/>
  <c r="V40" i="16"/>
  <c r="W40" i="16"/>
  <c r="X40" i="16"/>
  <c r="Y40" i="16"/>
  <c r="Z40" i="16"/>
  <c r="AA40" i="16"/>
  <c r="AB40" i="16"/>
  <c r="AC40" i="16"/>
  <c r="AD40" i="16"/>
  <c r="AE40" i="16"/>
  <c r="S41" i="16"/>
  <c r="T41" i="16"/>
  <c r="U41" i="16"/>
  <c r="V41" i="16"/>
  <c r="W41" i="16"/>
  <c r="X41" i="16"/>
  <c r="Y41" i="16"/>
  <c r="Z41" i="16"/>
  <c r="AA41" i="16"/>
  <c r="AB41" i="16"/>
  <c r="AC41" i="16"/>
  <c r="AD41" i="16"/>
  <c r="AE41" i="16"/>
  <c r="S42" i="16"/>
  <c r="T42" i="16"/>
  <c r="U42" i="16"/>
  <c r="V42" i="16"/>
  <c r="W42" i="16"/>
  <c r="X42" i="16"/>
  <c r="Y42" i="16"/>
  <c r="Z42" i="16"/>
  <c r="AA42" i="16"/>
  <c r="AB42" i="16"/>
  <c r="AC42" i="16"/>
  <c r="AD42" i="16"/>
  <c r="AE42" i="16"/>
  <c r="S43" i="16"/>
  <c r="T43" i="16"/>
  <c r="U43" i="16"/>
  <c r="V43" i="16"/>
  <c r="W43" i="16"/>
  <c r="X43" i="16"/>
  <c r="Y43" i="16"/>
  <c r="Z43" i="16"/>
  <c r="AA43" i="16"/>
  <c r="AB43" i="16"/>
  <c r="AC43" i="16"/>
  <c r="AD43" i="16"/>
  <c r="AE43" i="16"/>
  <c r="S44" i="16"/>
  <c r="T44" i="16"/>
  <c r="U44" i="16"/>
  <c r="V44" i="16"/>
  <c r="W44" i="16"/>
  <c r="X44" i="16"/>
  <c r="Y44" i="16"/>
  <c r="Z44" i="16"/>
  <c r="AA44" i="16"/>
  <c r="AB44" i="16"/>
  <c r="AC44" i="16"/>
  <c r="AD44" i="16"/>
  <c r="AE44" i="16"/>
  <c r="S45" i="16"/>
  <c r="T45" i="16"/>
  <c r="U45" i="16"/>
  <c r="V45" i="16"/>
  <c r="W45" i="16"/>
  <c r="X45" i="16"/>
  <c r="Y45" i="16"/>
  <c r="Z45" i="16"/>
  <c r="AA45" i="16"/>
  <c r="AB45" i="16"/>
  <c r="AC45" i="16"/>
  <c r="AD45" i="16"/>
  <c r="AE45" i="16"/>
  <c r="S46" i="16"/>
  <c r="T46" i="16"/>
  <c r="U46" i="16"/>
  <c r="V46" i="16"/>
  <c r="W46" i="16"/>
  <c r="X46" i="16"/>
  <c r="Y46" i="16"/>
  <c r="Z46" i="16"/>
  <c r="AA46" i="16"/>
  <c r="AB46" i="16"/>
  <c r="AC46" i="16"/>
  <c r="AD46" i="16"/>
  <c r="AE46" i="16"/>
  <c r="F47" i="16"/>
  <c r="G47" i="16"/>
  <c r="H47" i="16"/>
  <c r="I47" i="16"/>
  <c r="J47" i="16"/>
  <c r="K47" i="16"/>
  <c r="L47" i="16"/>
  <c r="M47" i="16"/>
  <c r="N47" i="16"/>
  <c r="O47" i="16"/>
  <c r="Q47" i="16"/>
  <c r="R47" i="16"/>
  <c r="F48" i="16"/>
  <c r="G48" i="16"/>
  <c r="H48" i="16"/>
  <c r="I48" i="16"/>
  <c r="J48" i="16"/>
  <c r="K48" i="16"/>
  <c r="L48" i="16"/>
  <c r="M48" i="16"/>
  <c r="N48" i="16"/>
  <c r="O48" i="16"/>
  <c r="P48" i="16"/>
  <c r="Q48" i="16"/>
  <c r="R48" i="16"/>
  <c r="F49" i="16"/>
  <c r="G49" i="16"/>
  <c r="H49" i="16"/>
  <c r="I49" i="16"/>
  <c r="J49" i="16"/>
  <c r="K49" i="16"/>
  <c r="L49" i="16"/>
  <c r="M49" i="16"/>
  <c r="N49" i="16"/>
  <c r="O49" i="16"/>
  <c r="P49" i="16"/>
  <c r="Q49" i="16"/>
  <c r="R49" i="16"/>
  <c r="F50" i="16"/>
  <c r="G50" i="16"/>
  <c r="H50" i="16"/>
  <c r="I50" i="16"/>
  <c r="J50" i="16"/>
  <c r="K50" i="16"/>
  <c r="L50" i="16"/>
  <c r="M50" i="16"/>
  <c r="N50" i="16"/>
  <c r="O50" i="16"/>
  <c r="P50" i="16"/>
  <c r="Q50" i="16"/>
  <c r="R50" i="16"/>
  <c r="CB2" i="15"/>
  <c r="CC2" i="15"/>
  <c r="CD2" i="15"/>
  <c r="CE2" i="15"/>
  <c r="CF2" i="15"/>
  <c r="CG2" i="15"/>
  <c r="CH2" i="15"/>
  <c r="CI2" i="15"/>
  <c r="CJ2" i="15"/>
  <c r="CK2" i="15"/>
  <c r="CL2" i="15"/>
  <c r="CM2" i="15"/>
  <c r="CN2" i="15"/>
  <c r="CB3" i="15"/>
  <c r="CC3" i="15"/>
  <c r="CD3" i="15"/>
  <c r="CE3" i="15"/>
  <c r="CF3" i="15"/>
  <c r="CG3" i="15"/>
  <c r="CH3" i="15"/>
  <c r="CI3" i="15"/>
  <c r="CJ3" i="15"/>
  <c r="CK3" i="15"/>
  <c r="CL3" i="15"/>
  <c r="CM3" i="15"/>
  <c r="CN3" i="15"/>
  <c r="CB4" i="15"/>
  <c r="CC4" i="15"/>
  <c r="CD4" i="15"/>
  <c r="CE4" i="15"/>
  <c r="CF4" i="15"/>
  <c r="CG4" i="15"/>
  <c r="CH4" i="15"/>
  <c r="CI4" i="15"/>
  <c r="CJ4" i="15"/>
  <c r="CK4" i="15"/>
  <c r="CL4" i="15"/>
  <c r="CM4" i="15"/>
  <c r="CN4" i="15"/>
  <c r="CB5" i="15"/>
  <c r="CC5" i="15"/>
  <c r="CD5" i="15"/>
  <c r="CE5" i="15"/>
  <c r="CF5" i="15"/>
  <c r="CG5" i="15"/>
  <c r="CH5" i="15"/>
  <c r="CI5" i="15"/>
  <c r="CJ5" i="15"/>
  <c r="CK5" i="15"/>
  <c r="CL5" i="15"/>
  <c r="CM5" i="15"/>
  <c r="CN5" i="15"/>
  <c r="CB6" i="15"/>
  <c r="CC6" i="15"/>
  <c r="CD6" i="15"/>
  <c r="CE6" i="15"/>
  <c r="CF6" i="15"/>
  <c r="CG6" i="15"/>
  <c r="CH6" i="15"/>
  <c r="CI6" i="15"/>
  <c r="CJ6" i="15"/>
  <c r="CK6" i="15"/>
  <c r="CL6" i="15"/>
  <c r="CM6" i="15"/>
  <c r="CN6" i="15"/>
  <c r="CB7" i="15"/>
  <c r="CC7" i="15"/>
  <c r="CD7" i="15"/>
  <c r="CE7" i="15"/>
  <c r="CF7" i="15"/>
  <c r="CG7" i="15"/>
  <c r="CH7" i="15"/>
  <c r="CI7" i="15"/>
  <c r="CJ7" i="15"/>
  <c r="CK7" i="15"/>
  <c r="CL7" i="15"/>
  <c r="CM7" i="15"/>
  <c r="CN7" i="15"/>
  <c r="S12" i="15"/>
  <c r="T12" i="15"/>
  <c r="U12" i="15"/>
  <c r="V12" i="15"/>
  <c r="W12" i="15"/>
  <c r="X12" i="15"/>
  <c r="Y12" i="15"/>
  <c r="Z12" i="15"/>
  <c r="AA12" i="15"/>
  <c r="AB12" i="15"/>
  <c r="AC12" i="15"/>
  <c r="AD12" i="15"/>
  <c r="AE12" i="15"/>
  <c r="S13" i="15"/>
  <c r="T13" i="15"/>
  <c r="U13" i="15"/>
  <c r="V13" i="15"/>
  <c r="W13" i="15"/>
  <c r="X13" i="15"/>
  <c r="Y13" i="15"/>
  <c r="Z13" i="15"/>
  <c r="AA13" i="15"/>
  <c r="AB13" i="15"/>
  <c r="AC13" i="15"/>
  <c r="AD13" i="15"/>
  <c r="AE13" i="15"/>
  <c r="S14" i="15"/>
  <c r="T14" i="15"/>
  <c r="U14" i="15"/>
  <c r="V14" i="15"/>
  <c r="W14" i="15"/>
  <c r="X14" i="15"/>
  <c r="Y14" i="15"/>
  <c r="Z14" i="15"/>
  <c r="AA14" i="15"/>
  <c r="AB14" i="15"/>
  <c r="AC14" i="15"/>
  <c r="AD14" i="15"/>
  <c r="AE14" i="15"/>
  <c r="S15" i="15"/>
  <c r="T15" i="15"/>
  <c r="U15" i="15"/>
  <c r="V15" i="15"/>
  <c r="W15" i="15"/>
  <c r="X15" i="15"/>
  <c r="Y15" i="15"/>
  <c r="Z15" i="15"/>
  <c r="AA15" i="15"/>
  <c r="AB15" i="15"/>
  <c r="AC15" i="15"/>
  <c r="AD15" i="15"/>
  <c r="AE15" i="15"/>
  <c r="S16" i="15"/>
  <c r="T16" i="15"/>
  <c r="U16" i="15"/>
  <c r="V16" i="15"/>
  <c r="W16" i="15"/>
  <c r="X16" i="15"/>
  <c r="Y16" i="15"/>
  <c r="Z16" i="15"/>
  <c r="AA16" i="15"/>
  <c r="AB16" i="15"/>
  <c r="AC16" i="15"/>
  <c r="AD16" i="15"/>
  <c r="AE16" i="15"/>
  <c r="S17" i="15"/>
  <c r="T17" i="15"/>
  <c r="U17" i="15"/>
  <c r="V17" i="15"/>
  <c r="W17" i="15"/>
  <c r="X17" i="15"/>
  <c r="Y17" i="15"/>
  <c r="Z17" i="15"/>
  <c r="AA17" i="15"/>
  <c r="AB17" i="15"/>
  <c r="AC17" i="15"/>
  <c r="AD17" i="15"/>
  <c r="AE17" i="15"/>
  <c r="S18" i="15"/>
  <c r="T18" i="15"/>
  <c r="U18" i="15"/>
  <c r="V18" i="15"/>
  <c r="W18" i="15"/>
  <c r="X18" i="15"/>
  <c r="Y18" i="15"/>
  <c r="Z18" i="15"/>
  <c r="AA18" i="15"/>
  <c r="AB18" i="15"/>
  <c r="AC18" i="15"/>
  <c r="AD18" i="15"/>
  <c r="AE18" i="15"/>
  <c r="S19" i="15"/>
  <c r="T19" i="15"/>
  <c r="U19" i="15"/>
  <c r="V19" i="15"/>
  <c r="W19" i="15"/>
  <c r="X19" i="15"/>
  <c r="Y19" i="15"/>
  <c r="Z19" i="15"/>
  <c r="AA19" i="15"/>
  <c r="AB19" i="15"/>
  <c r="AC19" i="15"/>
  <c r="AD19" i="15"/>
  <c r="AE19" i="15"/>
  <c r="S20" i="15"/>
  <c r="T20" i="15"/>
  <c r="U20" i="15"/>
  <c r="V20" i="15"/>
  <c r="W20" i="15"/>
  <c r="X20" i="15"/>
  <c r="Y20" i="15"/>
  <c r="Z20" i="15"/>
  <c r="AA20" i="15"/>
  <c r="AB20" i="15"/>
  <c r="AC20" i="15"/>
  <c r="AD20" i="15"/>
  <c r="AE20" i="15"/>
  <c r="S21" i="15"/>
  <c r="T21" i="15"/>
  <c r="U21" i="15"/>
  <c r="V21" i="15"/>
  <c r="W21" i="15"/>
  <c r="X21" i="15"/>
  <c r="Y21" i="15"/>
  <c r="Z21" i="15"/>
  <c r="AA21" i="15"/>
  <c r="AB21" i="15"/>
  <c r="AC21" i="15"/>
  <c r="AD21" i="15"/>
  <c r="AE21" i="15"/>
  <c r="S22" i="15"/>
  <c r="T22" i="15"/>
  <c r="U22" i="15"/>
  <c r="V22" i="15"/>
  <c r="W22" i="15"/>
  <c r="X22" i="15"/>
  <c r="Y22" i="15"/>
  <c r="Z22" i="15"/>
  <c r="AA22" i="15"/>
  <c r="AB22" i="15"/>
  <c r="AC22" i="15"/>
  <c r="AD22" i="15"/>
  <c r="AE22" i="15"/>
  <c r="S23" i="15"/>
  <c r="T23" i="15"/>
  <c r="U23" i="15"/>
  <c r="V23" i="15"/>
  <c r="W23" i="15"/>
  <c r="X23" i="15"/>
  <c r="Y23" i="15"/>
  <c r="Z23" i="15"/>
  <c r="AA23" i="15"/>
  <c r="AB23" i="15"/>
  <c r="AC23" i="15"/>
  <c r="AD23" i="15"/>
  <c r="AE23" i="15"/>
  <c r="F24" i="15"/>
  <c r="D26" i="39"/>
  <c r="G24" i="15"/>
  <c r="E26" i="39"/>
  <c r="H24" i="15"/>
  <c r="F26" i="39"/>
  <c r="I24" i="15"/>
  <c r="G26" i="39"/>
  <c r="J24" i="15"/>
  <c r="H26" i="39"/>
  <c r="K24" i="15"/>
  <c r="I26" i="39"/>
  <c r="L24" i="15"/>
  <c r="J26" i="39"/>
  <c r="M24" i="15"/>
  <c r="K26" i="39"/>
  <c r="N24" i="15"/>
  <c r="L26" i="39"/>
  <c r="O24" i="15"/>
  <c r="M26" i="39"/>
  <c r="P24" i="15"/>
  <c r="N26" i="39"/>
  <c r="Q24" i="15"/>
  <c r="O26" i="39"/>
  <c r="R24" i="15"/>
  <c r="P26" i="39"/>
  <c r="F25" i="15"/>
  <c r="G25" i="15"/>
  <c r="H25" i="15"/>
  <c r="I25" i="15"/>
  <c r="J25" i="15"/>
  <c r="K25" i="15"/>
  <c r="L25" i="15"/>
  <c r="M25" i="15"/>
  <c r="N25" i="15"/>
  <c r="O25" i="15"/>
  <c r="P25" i="15"/>
  <c r="Q25" i="15"/>
  <c r="R25" i="15"/>
  <c r="F26" i="15"/>
  <c r="G26" i="15"/>
  <c r="H26" i="15"/>
  <c r="I26" i="15"/>
  <c r="J26" i="15"/>
  <c r="K26" i="15"/>
  <c r="L26" i="15"/>
  <c r="M26" i="15"/>
  <c r="N26" i="15"/>
  <c r="O26" i="15"/>
  <c r="P26" i="15"/>
  <c r="Q26" i="15"/>
  <c r="R26" i="15"/>
  <c r="F27" i="15"/>
  <c r="G27" i="15"/>
  <c r="H27" i="15"/>
  <c r="I27" i="15"/>
  <c r="J27" i="15"/>
  <c r="K27" i="15"/>
  <c r="L27" i="15"/>
  <c r="M27" i="15"/>
  <c r="N27" i="15"/>
  <c r="O27" i="15"/>
  <c r="P27" i="15"/>
  <c r="Q27" i="15"/>
  <c r="R27" i="15"/>
  <c r="CB2" i="52"/>
  <c r="CC2" i="52"/>
  <c r="CD2" i="52"/>
  <c r="CE2" i="52"/>
  <c r="CF2" i="52"/>
  <c r="CG2" i="52"/>
  <c r="CH2" i="52"/>
  <c r="CI2" i="52"/>
  <c r="CJ2" i="52"/>
  <c r="CK2" i="52"/>
  <c r="CL2" i="52"/>
  <c r="CM2" i="52"/>
  <c r="CN2" i="52"/>
  <c r="CB3" i="52"/>
  <c r="CC3" i="52"/>
  <c r="CD3" i="52"/>
  <c r="CE3" i="52"/>
  <c r="CF3" i="52"/>
  <c r="CG3" i="52"/>
  <c r="CH3" i="52"/>
  <c r="CI3" i="52"/>
  <c r="CJ3" i="52"/>
  <c r="CK3" i="52"/>
  <c r="CL3" i="52"/>
  <c r="CM3" i="52"/>
  <c r="CN3" i="52"/>
  <c r="CB4" i="52"/>
  <c r="CC4" i="52"/>
  <c r="CD4" i="52"/>
  <c r="CE4" i="52"/>
  <c r="CF4" i="52"/>
  <c r="CG4" i="52"/>
  <c r="CH4" i="52"/>
  <c r="CI4" i="52"/>
  <c r="CJ4" i="52"/>
  <c r="CK4" i="52"/>
  <c r="CL4" i="52"/>
  <c r="CM4" i="52"/>
  <c r="CN4" i="52"/>
  <c r="CB5" i="52"/>
  <c r="CC5" i="52"/>
  <c r="CD5" i="52"/>
  <c r="CE5" i="52"/>
  <c r="CF5" i="52"/>
  <c r="CG5" i="52"/>
  <c r="CH5" i="52"/>
  <c r="CI5" i="52"/>
  <c r="CJ5" i="52"/>
  <c r="AA40" i="52"/>
  <c r="CK5" i="52"/>
  <c r="CL5" i="52"/>
  <c r="CM5" i="52"/>
  <c r="CN5" i="52"/>
  <c r="CB6" i="52"/>
  <c r="CC6" i="52"/>
  <c r="CD6" i="52"/>
  <c r="CE6" i="52"/>
  <c r="CF6" i="52"/>
  <c r="CG6" i="52"/>
  <c r="CH6" i="52"/>
  <c r="CI6" i="52"/>
  <c r="CJ6" i="52"/>
  <c r="CK6" i="52"/>
  <c r="CL6" i="52"/>
  <c r="CM6" i="52"/>
  <c r="CN6" i="52"/>
  <c r="CB7" i="52"/>
  <c r="CC7" i="52"/>
  <c r="CD7" i="52"/>
  <c r="CE7" i="52"/>
  <c r="CF7" i="52"/>
  <c r="CG7" i="52"/>
  <c r="CH7" i="52"/>
  <c r="CI7" i="52"/>
  <c r="CJ7" i="52"/>
  <c r="CK7" i="52"/>
  <c r="CL7" i="52"/>
  <c r="CM7" i="52"/>
  <c r="CN7" i="52"/>
  <c r="S12" i="52"/>
  <c r="T12" i="52"/>
  <c r="U12" i="52"/>
  <c r="V12" i="52"/>
  <c r="W12" i="52"/>
  <c r="X12" i="52"/>
  <c r="Y12" i="52"/>
  <c r="Z12" i="52"/>
  <c r="AA12" i="52"/>
  <c r="AB12" i="52"/>
  <c r="AC12" i="52"/>
  <c r="AD12" i="52"/>
  <c r="AE12" i="52"/>
  <c r="S13" i="52"/>
  <c r="T13" i="52"/>
  <c r="U13" i="52"/>
  <c r="V13" i="52"/>
  <c r="W13" i="52"/>
  <c r="X13" i="52"/>
  <c r="Y13" i="52"/>
  <c r="Z13" i="52"/>
  <c r="AA13" i="52"/>
  <c r="AB13" i="52"/>
  <c r="AC13" i="52"/>
  <c r="AD13" i="52"/>
  <c r="AE13" i="52"/>
  <c r="S14" i="52"/>
  <c r="T14" i="52"/>
  <c r="U14" i="52"/>
  <c r="V14" i="52"/>
  <c r="W14" i="52"/>
  <c r="X14" i="52"/>
  <c r="Y14" i="52"/>
  <c r="Z14" i="52"/>
  <c r="AA14" i="52"/>
  <c r="AB14" i="52"/>
  <c r="AC14" i="52"/>
  <c r="AD14" i="52"/>
  <c r="AE14" i="52"/>
  <c r="S15" i="52"/>
  <c r="T15" i="52"/>
  <c r="U15" i="52"/>
  <c r="V15" i="52"/>
  <c r="W15" i="52"/>
  <c r="X15" i="52"/>
  <c r="Y15" i="52"/>
  <c r="Z15" i="52"/>
  <c r="AA15" i="52"/>
  <c r="AB15" i="52"/>
  <c r="AC15" i="52"/>
  <c r="AD15" i="52"/>
  <c r="AE15" i="52"/>
  <c r="S16" i="52"/>
  <c r="T16" i="52"/>
  <c r="U16" i="52"/>
  <c r="V16" i="52"/>
  <c r="W16" i="52"/>
  <c r="X16" i="52"/>
  <c r="Y16" i="52"/>
  <c r="Z16" i="52"/>
  <c r="AA16" i="52"/>
  <c r="AB16" i="52"/>
  <c r="AC16" i="52"/>
  <c r="AD16" i="52"/>
  <c r="AE16" i="52"/>
  <c r="S17" i="52"/>
  <c r="T17" i="52"/>
  <c r="U17" i="52"/>
  <c r="V17" i="52"/>
  <c r="W17" i="52"/>
  <c r="X17" i="52"/>
  <c r="Y17" i="52"/>
  <c r="Z17" i="52"/>
  <c r="AA17" i="52"/>
  <c r="AB17" i="52"/>
  <c r="AC17" i="52"/>
  <c r="AD17" i="52"/>
  <c r="AE17" i="52"/>
  <c r="S18" i="52"/>
  <c r="T18" i="52"/>
  <c r="U18" i="52"/>
  <c r="V18" i="52"/>
  <c r="W18" i="52"/>
  <c r="X18" i="52"/>
  <c r="Y18" i="52"/>
  <c r="Z18" i="52"/>
  <c r="AA18" i="52"/>
  <c r="AB18" i="52"/>
  <c r="AC18" i="52"/>
  <c r="AD18" i="52"/>
  <c r="AE18" i="52"/>
  <c r="S19" i="52"/>
  <c r="T19" i="52"/>
  <c r="U19" i="52"/>
  <c r="V19" i="52"/>
  <c r="W19" i="52"/>
  <c r="X19" i="52"/>
  <c r="Y19" i="52"/>
  <c r="Z19" i="52"/>
  <c r="AA19" i="52"/>
  <c r="AB19" i="52"/>
  <c r="AC19" i="52"/>
  <c r="AD19" i="52"/>
  <c r="AE19" i="52"/>
  <c r="S20" i="52"/>
  <c r="T20" i="52"/>
  <c r="U20" i="52"/>
  <c r="V20" i="52"/>
  <c r="W20" i="52"/>
  <c r="X20" i="52"/>
  <c r="Y20" i="52"/>
  <c r="Z20" i="52"/>
  <c r="AA20" i="52"/>
  <c r="AB20" i="52"/>
  <c r="AC20" i="52"/>
  <c r="AD20" i="52"/>
  <c r="AE20" i="52"/>
  <c r="S21" i="52"/>
  <c r="T21" i="52"/>
  <c r="U21" i="52"/>
  <c r="V21" i="52"/>
  <c r="W21" i="52"/>
  <c r="X21" i="52"/>
  <c r="Y21" i="52"/>
  <c r="Z21" i="52"/>
  <c r="AA21" i="52"/>
  <c r="AB21" i="52"/>
  <c r="AC21" i="52"/>
  <c r="AD21" i="52"/>
  <c r="AE21" i="52"/>
  <c r="S22" i="52"/>
  <c r="T22" i="52"/>
  <c r="U22" i="52"/>
  <c r="V22" i="52"/>
  <c r="W22" i="52"/>
  <c r="X22" i="52"/>
  <c r="Y22" i="52"/>
  <c r="Z22" i="52"/>
  <c r="AA22" i="52"/>
  <c r="AB22" i="52"/>
  <c r="AC22" i="52"/>
  <c r="AD22" i="52"/>
  <c r="AE22" i="52"/>
  <c r="S23" i="52"/>
  <c r="T23" i="52"/>
  <c r="U23" i="52"/>
  <c r="V23" i="52"/>
  <c r="W23" i="52"/>
  <c r="X23" i="52"/>
  <c r="Y23" i="52"/>
  <c r="Z23" i="52"/>
  <c r="AA23" i="52"/>
  <c r="AB23" i="52"/>
  <c r="AC23" i="52"/>
  <c r="AD23" i="52"/>
  <c r="AE23" i="52"/>
  <c r="S24" i="52"/>
  <c r="T24" i="52"/>
  <c r="U24" i="52"/>
  <c r="V24" i="52"/>
  <c r="W24" i="52"/>
  <c r="X24" i="52"/>
  <c r="Y24" i="52"/>
  <c r="Z24" i="52"/>
  <c r="AA24" i="52"/>
  <c r="AB24" i="52"/>
  <c r="AC24" i="52"/>
  <c r="AD24" i="52"/>
  <c r="AE24" i="52"/>
  <c r="S25" i="52"/>
  <c r="T25" i="52"/>
  <c r="U25" i="52"/>
  <c r="V25" i="52"/>
  <c r="W25" i="52"/>
  <c r="X25" i="52"/>
  <c r="Y25" i="52"/>
  <c r="Z25" i="52"/>
  <c r="AA25" i="52"/>
  <c r="AB25" i="52"/>
  <c r="AC25" i="52"/>
  <c r="AD25" i="52"/>
  <c r="AE25" i="52"/>
  <c r="S26" i="52"/>
  <c r="T26" i="52"/>
  <c r="U26" i="52"/>
  <c r="V26" i="52"/>
  <c r="W26" i="52"/>
  <c r="X26" i="52"/>
  <c r="Y26" i="52"/>
  <c r="Z26" i="52"/>
  <c r="AA26" i="52"/>
  <c r="AB26" i="52"/>
  <c r="AC26" i="52"/>
  <c r="AD26" i="52"/>
  <c r="AE26" i="52"/>
  <c r="S27" i="52"/>
  <c r="T27" i="52"/>
  <c r="U27" i="52"/>
  <c r="V27" i="52"/>
  <c r="W27" i="52"/>
  <c r="X27" i="52"/>
  <c r="Y27" i="52"/>
  <c r="Z27" i="52"/>
  <c r="AA27" i="52"/>
  <c r="AB27" i="52"/>
  <c r="AC27" i="52"/>
  <c r="AD27" i="52"/>
  <c r="AE27" i="52"/>
  <c r="S28" i="52"/>
  <c r="T28" i="52"/>
  <c r="U28" i="52"/>
  <c r="V28" i="52"/>
  <c r="W28" i="52"/>
  <c r="X28" i="52"/>
  <c r="Y28" i="52"/>
  <c r="Z28" i="52"/>
  <c r="AA28" i="52"/>
  <c r="AB28" i="52"/>
  <c r="AC28" i="52"/>
  <c r="AD28" i="52"/>
  <c r="AE28" i="52"/>
  <c r="S29" i="52"/>
  <c r="T29" i="52"/>
  <c r="U29" i="52"/>
  <c r="V29" i="52"/>
  <c r="W29" i="52"/>
  <c r="X29" i="52"/>
  <c r="Y29" i="52"/>
  <c r="Z29" i="52"/>
  <c r="AA29" i="52"/>
  <c r="AB29" i="52"/>
  <c r="AC29" i="52"/>
  <c r="AD29" i="52"/>
  <c r="AE29" i="52"/>
  <c r="S30" i="52"/>
  <c r="T30" i="52"/>
  <c r="U30" i="52"/>
  <c r="V30" i="52"/>
  <c r="W30" i="52"/>
  <c r="X30" i="52"/>
  <c r="Y30" i="52"/>
  <c r="Z30" i="52"/>
  <c r="AA30" i="52"/>
  <c r="AB30" i="52"/>
  <c r="AC30" i="52"/>
  <c r="AD30" i="52"/>
  <c r="AE30" i="52"/>
  <c r="S31" i="52"/>
  <c r="T31" i="52"/>
  <c r="U31" i="52"/>
  <c r="V31" i="52"/>
  <c r="W31" i="52"/>
  <c r="X31" i="52"/>
  <c r="Y31" i="52"/>
  <c r="Z31" i="52"/>
  <c r="AA31" i="52"/>
  <c r="AB31" i="52"/>
  <c r="AC31" i="52"/>
  <c r="AD31" i="52"/>
  <c r="X32" i="52"/>
  <c r="Y32" i="52"/>
  <c r="Z32" i="52"/>
  <c r="AA32" i="52"/>
  <c r="AB32" i="52"/>
  <c r="AC32" i="52"/>
  <c r="AD32" i="52"/>
  <c r="X33" i="52"/>
  <c r="Y33" i="52"/>
  <c r="Z33" i="52"/>
  <c r="AA33" i="52"/>
  <c r="AB33" i="52"/>
  <c r="AC33" i="52"/>
  <c r="AD33" i="52"/>
  <c r="W34" i="52"/>
  <c r="X34" i="52"/>
  <c r="Y34" i="52"/>
  <c r="Z34" i="52"/>
  <c r="AA34" i="52"/>
  <c r="AB34" i="52"/>
  <c r="AC34" i="52"/>
  <c r="AD34" i="52"/>
  <c r="Z35" i="52"/>
  <c r="AA35" i="52"/>
  <c r="AB35" i="52"/>
  <c r="AC35" i="52"/>
  <c r="AD35" i="52"/>
  <c r="Z36" i="52"/>
  <c r="AA36" i="52"/>
  <c r="AB36" i="52"/>
  <c r="AC36" i="52"/>
  <c r="AD36" i="52"/>
  <c r="Z37" i="52"/>
  <c r="AA37" i="52"/>
  <c r="AB37" i="52"/>
  <c r="AC37" i="52"/>
  <c r="AD37" i="52"/>
  <c r="S38" i="52"/>
  <c r="Z38" i="52"/>
  <c r="AA38" i="52"/>
  <c r="AB38" i="52"/>
  <c r="AC38" i="52"/>
  <c r="AD38" i="52"/>
  <c r="X39" i="52"/>
  <c r="Y39" i="52"/>
  <c r="Z39" i="52"/>
  <c r="AA39" i="52"/>
  <c r="AB39" i="52"/>
  <c r="AC39" i="52"/>
  <c r="AD39" i="52"/>
  <c r="AB40" i="52"/>
  <c r="AC40" i="52"/>
  <c r="AD40" i="52"/>
  <c r="AE40" i="52"/>
  <c r="T41" i="52"/>
  <c r="U41" i="52"/>
  <c r="V41" i="52"/>
  <c r="W41" i="52"/>
  <c r="Z41" i="52"/>
  <c r="AA41" i="52"/>
  <c r="AB41" i="52"/>
  <c r="AC41" i="52"/>
  <c r="AD41" i="52"/>
  <c r="S42" i="52"/>
  <c r="AA42" i="52"/>
  <c r="AB42" i="52"/>
  <c r="AC42" i="52"/>
  <c r="AD42" i="52"/>
  <c r="AE42" i="52"/>
  <c r="T43" i="52"/>
  <c r="U43" i="52"/>
  <c r="W43" i="52"/>
  <c r="X43" i="52"/>
  <c r="Y43" i="52"/>
  <c r="Z43" i="52"/>
  <c r="AA43" i="52"/>
  <c r="AB43" i="52"/>
  <c r="AC43" i="52"/>
  <c r="AD43" i="52"/>
  <c r="AE43" i="52"/>
  <c r="X44" i="52"/>
  <c r="Y44" i="52"/>
  <c r="Z44" i="52"/>
  <c r="AA44" i="52"/>
  <c r="AB44" i="52"/>
  <c r="AC44" i="52"/>
  <c r="AD44" i="52"/>
  <c r="AE44" i="52"/>
  <c r="V45" i="52"/>
  <c r="Z45" i="52"/>
  <c r="AA45" i="52"/>
  <c r="AB45" i="52"/>
  <c r="AC45" i="52"/>
  <c r="AD45" i="52"/>
  <c r="S46" i="52"/>
  <c r="T46" i="52"/>
  <c r="U46" i="52"/>
  <c r="V46" i="52"/>
  <c r="W46" i="52"/>
  <c r="Y46" i="52"/>
  <c r="Z46" i="52"/>
  <c r="AA46" i="52"/>
  <c r="AB46" i="52"/>
  <c r="AC46" i="52"/>
  <c r="AD46" i="52"/>
  <c r="S47" i="52"/>
  <c r="T47" i="52"/>
  <c r="U47" i="52"/>
  <c r="V47" i="52"/>
  <c r="W47" i="52"/>
  <c r="X47" i="52"/>
  <c r="Y47" i="52"/>
  <c r="Z47" i="52"/>
  <c r="AA47" i="52"/>
  <c r="AB47" i="52"/>
  <c r="AC47" i="52"/>
  <c r="AD47" i="52"/>
  <c r="S48" i="52"/>
  <c r="T48" i="52"/>
  <c r="U48" i="52"/>
  <c r="V48" i="52"/>
  <c r="W48" i="52"/>
  <c r="X48" i="52"/>
  <c r="Y48" i="52"/>
  <c r="Z48" i="52"/>
  <c r="AA48" i="52"/>
  <c r="AB48" i="52"/>
  <c r="AC48" i="52"/>
  <c r="AD48" i="52"/>
  <c r="AE48" i="52"/>
  <c r="S49" i="52"/>
  <c r="T49" i="52"/>
  <c r="U49" i="52"/>
  <c r="V49" i="52"/>
  <c r="W49" i="52"/>
  <c r="X49" i="52"/>
  <c r="Y49" i="52"/>
  <c r="Z49" i="52"/>
  <c r="AA49" i="52"/>
  <c r="AB49" i="52"/>
  <c r="AC49" i="52"/>
  <c r="AD49" i="52"/>
  <c r="AE49" i="52"/>
  <c r="S50" i="52"/>
  <c r="T50" i="52"/>
  <c r="U50" i="52"/>
  <c r="V50" i="52"/>
  <c r="W50" i="52"/>
  <c r="X50" i="52"/>
  <c r="Y50" i="52"/>
  <c r="Z50" i="52"/>
  <c r="AA50" i="52"/>
  <c r="AB50" i="52"/>
  <c r="AC50" i="52"/>
  <c r="AD50" i="52"/>
  <c r="AE50" i="52"/>
  <c r="S51" i="52"/>
  <c r="T51" i="52"/>
  <c r="U51" i="52"/>
  <c r="V51" i="52"/>
  <c r="W51" i="52"/>
  <c r="X51" i="52"/>
  <c r="Y51" i="52"/>
  <c r="Z51" i="52"/>
  <c r="AA51" i="52"/>
  <c r="AB51" i="52"/>
  <c r="AC51" i="52"/>
  <c r="AD51" i="52"/>
  <c r="AE51" i="52"/>
  <c r="S52" i="52"/>
  <c r="T52" i="52"/>
  <c r="U52" i="52"/>
  <c r="V52" i="52"/>
  <c r="W52" i="52"/>
  <c r="X52" i="52"/>
  <c r="Y52" i="52"/>
  <c r="Z52" i="52"/>
  <c r="AA52" i="52"/>
  <c r="AB52" i="52"/>
  <c r="AC52" i="52"/>
  <c r="AD52" i="52"/>
  <c r="AE52" i="52"/>
  <c r="S53" i="52"/>
  <c r="T53" i="52"/>
  <c r="U53" i="52"/>
  <c r="V53" i="52"/>
  <c r="W53" i="52"/>
  <c r="X53" i="52"/>
  <c r="Y53" i="52"/>
  <c r="Z53" i="52"/>
  <c r="AA53" i="52"/>
  <c r="AB53" i="52"/>
  <c r="AC53" i="52"/>
  <c r="AD53" i="52"/>
  <c r="AE53" i="52"/>
  <c r="S54" i="52"/>
  <c r="T54" i="52"/>
  <c r="U54" i="52"/>
  <c r="V54" i="52"/>
  <c r="W54" i="52"/>
  <c r="X54" i="52"/>
  <c r="Y54" i="52"/>
  <c r="Z54" i="52"/>
  <c r="AA54" i="52"/>
  <c r="AB54" i="52"/>
  <c r="AC54" i="52"/>
  <c r="AD54" i="52"/>
  <c r="AE54" i="52"/>
  <c r="S55" i="52"/>
  <c r="T55" i="52"/>
  <c r="U55" i="52"/>
  <c r="V55" i="52"/>
  <c r="W55" i="52"/>
  <c r="X55" i="52"/>
  <c r="Y55" i="52"/>
  <c r="Z55" i="52"/>
  <c r="AA55" i="52"/>
  <c r="AB55" i="52"/>
  <c r="AC55" i="52"/>
  <c r="AD55" i="52"/>
  <c r="AE55" i="52"/>
  <c r="S56" i="52"/>
  <c r="T56" i="52"/>
  <c r="U56" i="52"/>
  <c r="V56" i="52"/>
  <c r="W56" i="52"/>
  <c r="X56" i="52"/>
  <c r="Y56" i="52"/>
  <c r="Z56" i="52"/>
  <c r="AA56" i="52"/>
  <c r="AB56" i="52"/>
  <c r="AC56" i="52"/>
  <c r="AD56" i="52"/>
  <c r="AE56" i="52"/>
  <c r="S57" i="52"/>
  <c r="T57" i="52"/>
  <c r="U57" i="52"/>
  <c r="V57" i="52"/>
  <c r="W57" i="52"/>
  <c r="X57" i="52"/>
  <c r="Y57" i="52"/>
  <c r="Z57" i="52"/>
  <c r="AA57" i="52"/>
  <c r="AB57" i="52"/>
  <c r="AC57" i="52"/>
  <c r="AD57" i="52"/>
  <c r="AE57" i="52"/>
  <c r="S58" i="52"/>
  <c r="T58" i="52"/>
  <c r="U58" i="52"/>
  <c r="V58" i="52"/>
  <c r="W58" i="52"/>
  <c r="X58" i="52"/>
  <c r="Y58" i="52"/>
  <c r="Z58" i="52"/>
  <c r="AA58" i="52"/>
  <c r="AB58" i="52"/>
  <c r="AC58" i="52"/>
  <c r="AD58" i="52"/>
  <c r="AE58" i="52"/>
  <c r="S59" i="52"/>
  <c r="T59" i="52"/>
  <c r="U59" i="52"/>
  <c r="V59" i="52"/>
  <c r="W59" i="52"/>
  <c r="X59" i="52"/>
  <c r="Y59" i="52"/>
  <c r="Z59" i="52"/>
  <c r="AA59" i="52"/>
  <c r="AB59" i="52"/>
  <c r="AC59" i="52"/>
  <c r="AD59" i="52"/>
  <c r="AE59" i="52"/>
  <c r="S60" i="52"/>
  <c r="T60" i="52"/>
  <c r="U60" i="52"/>
  <c r="V60" i="52"/>
  <c r="W60" i="52"/>
  <c r="X60" i="52"/>
  <c r="Y60" i="52"/>
  <c r="Z60" i="52"/>
  <c r="AA60" i="52"/>
  <c r="AB60" i="52"/>
  <c r="AC60" i="52"/>
  <c r="AD60" i="52"/>
  <c r="AE60" i="52"/>
  <c r="S61" i="52"/>
  <c r="T61" i="52"/>
  <c r="U61" i="52"/>
  <c r="V61" i="52"/>
  <c r="W61" i="52"/>
  <c r="X61" i="52"/>
  <c r="Y61" i="52"/>
  <c r="Z61" i="52"/>
  <c r="AA61" i="52"/>
  <c r="AB61" i="52"/>
  <c r="AC61" i="52"/>
  <c r="AD61" i="52"/>
  <c r="AE61" i="52"/>
  <c r="S62" i="52"/>
  <c r="T62" i="52"/>
  <c r="U62" i="52"/>
  <c r="V62" i="52"/>
  <c r="W62" i="52"/>
  <c r="X62" i="52"/>
  <c r="Y62" i="52"/>
  <c r="Z62" i="52"/>
  <c r="AA62" i="52"/>
  <c r="AB62" i="52"/>
  <c r="AC62" i="52"/>
  <c r="AD62" i="52"/>
  <c r="AE62" i="52"/>
  <c r="S63" i="52"/>
  <c r="T63" i="52"/>
  <c r="U63" i="52"/>
  <c r="V63" i="52"/>
  <c r="W63" i="52"/>
  <c r="X63" i="52"/>
  <c r="Y63" i="52"/>
  <c r="Z63" i="52"/>
  <c r="AA63" i="52"/>
  <c r="AB63" i="52"/>
  <c r="AC63" i="52"/>
  <c r="AD63" i="52"/>
  <c r="AE63" i="52"/>
  <c r="S64" i="52"/>
  <c r="T64" i="52"/>
  <c r="U64" i="52"/>
  <c r="V64" i="52"/>
  <c r="W64" i="52"/>
  <c r="X64" i="52"/>
  <c r="Y64" i="52"/>
  <c r="Z64" i="52"/>
  <c r="AA64" i="52"/>
  <c r="AB64" i="52"/>
  <c r="AC64" i="52"/>
  <c r="AD64" i="52"/>
  <c r="AE64" i="52"/>
  <c r="S65" i="52"/>
  <c r="T65" i="52"/>
  <c r="U65" i="52"/>
  <c r="V65" i="52"/>
  <c r="W65" i="52"/>
  <c r="X65" i="52"/>
  <c r="Y65" i="52"/>
  <c r="Z65" i="52"/>
  <c r="AA65" i="52"/>
  <c r="AB65" i="52"/>
  <c r="AC65" i="52"/>
  <c r="AD65" i="52"/>
  <c r="AE65" i="52"/>
  <c r="S66" i="52"/>
  <c r="T66" i="52"/>
  <c r="U66" i="52"/>
  <c r="V66" i="52"/>
  <c r="W66" i="52"/>
  <c r="X66" i="52"/>
  <c r="Y66" i="52"/>
  <c r="Z66" i="52"/>
  <c r="AA66" i="52"/>
  <c r="AB66" i="52"/>
  <c r="AC66" i="52"/>
  <c r="AD66" i="52"/>
  <c r="AE66" i="52"/>
  <c r="S67" i="52"/>
  <c r="T67" i="52"/>
  <c r="U67" i="52"/>
  <c r="V67" i="52"/>
  <c r="W67" i="52"/>
  <c r="X67" i="52"/>
  <c r="Y67" i="52"/>
  <c r="Z67" i="52"/>
  <c r="AA67" i="52"/>
  <c r="AB67" i="52"/>
  <c r="AC67" i="52"/>
  <c r="AD67" i="52"/>
  <c r="AE67" i="52"/>
  <c r="S68" i="52"/>
  <c r="T68" i="52"/>
  <c r="U68" i="52"/>
  <c r="V68" i="52"/>
  <c r="W68" i="52"/>
  <c r="X68" i="52"/>
  <c r="Y68" i="52"/>
  <c r="Z68" i="52"/>
  <c r="AA68" i="52"/>
  <c r="AB68" i="52"/>
  <c r="AC68" i="52"/>
  <c r="AD68" i="52"/>
  <c r="AE68" i="52"/>
  <c r="S69" i="52"/>
  <c r="T69" i="52"/>
  <c r="U69" i="52"/>
  <c r="V69" i="52"/>
  <c r="W69" i="52"/>
  <c r="X69" i="52"/>
  <c r="Y69" i="52"/>
  <c r="Z69" i="52"/>
  <c r="AA69" i="52"/>
  <c r="AB69" i="52"/>
  <c r="AC69" i="52"/>
  <c r="AD69" i="52"/>
  <c r="AE69" i="52"/>
  <c r="S70" i="52"/>
  <c r="T70" i="52"/>
  <c r="U70" i="52"/>
  <c r="V70" i="52"/>
  <c r="W70" i="52"/>
  <c r="X70" i="52"/>
  <c r="Y70" i="52"/>
  <c r="Z70" i="52"/>
  <c r="AA70" i="52"/>
  <c r="AB70" i="52"/>
  <c r="AC70" i="52"/>
  <c r="AD70" i="52"/>
  <c r="AE70" i="52"/>
  <c r="S71" i="52"/>
  <c r="T71" i="52"/>
  <c r="U71" i="52"/>
  <c r="V71" i="52"/>
  <c r="W71" i="52"/>
  <c r="X71" i="52"/>
  <c r="Y71" i="52"/>
  <c r="Z71" i="52"/>
  <c r="AA71" i="52"/>
  <c r="AB71" i="52"/>
  <c r="AC71" i="52"/>
  <c r="AD71" i="52"/>
  <c r="AE71" i="52"/>
  <c r="S72" i="52"/>
  <c r="T72" i="52"/>
  <c r="U72" i="52"/>
  <c r="V72" i="52"/>
  <c r="W72" i="52"/>
  <c r="X72" i="52"/>
  <c r="Y72" i="52"/>
  <c r="Z72" i="52"/>
  <c r="AA72" i="52"/>
  <c r="AB72" i="52"/>
  <c r="AC72" i="52"/>
  <c r="AD72" i="52"/>
  <c r="AE72" i="52"/>
  <c r="S73" i="52"/>
  <c r="T73" i="52"/>
  <c r="U73" i="52"/>
  <c r="V73" i="52"/>
  <c r="W73" i="52"/>
  <c r="X73" i="52"/>
  <c r="Y73" i="52"/>
  <c r="Z73" i="52"/>
  <c r="AA73" i="52"/>
  <c r="AB73" i="52"/>
  <c r="AC73" i="52"/>
  <c r="AD73" i="52"/>
  <c r="AE73" i="52"/>
  <c r="S74" i="52"/>
  <c r="T74" i="52"/>
  <c r="U74" i="52"/>
  <c r="V74" i="52"/>
  <c r="W74" i="52"/>
  <c r="X74" i="52"/>
  <c r="Y74" i="52"/>
  <c r="Z74" i="52"/>
  <c r="AA74" i="52"/>
  <c r="AB74" i="52"/>
  <c r="AC74" i="52"/>
  <c r="AD74" i="52"/>
  <c r="AE74" i="52"/>
  <c r="S75" i="52"/>
  <c r="T75" i="52"/>
  <c r="U75" i="52"/>
  <c r="V75" i="52"/>
  <c r="W75" i="52"/>
  <c r="X75" i="52"/>
  <c r="Y75" i="52"/>
  <c r="Z75" i="52"/>
  <c r="AA75" i="52"/>
  <c r="AB75" i="52"/>
  <c r="AC75" i="52"/>
  <c r="AD75" i="52"/>
  <c r="AE75" i="52"/>
  <c r="S76" i="52"/>
  <c r="T76" i="52"/>
  <c r="U76" i="52"/>
  <c r="V76" i="52"/>
  <c r="W76" i="52"/>
  <c r="X76" i="52"/>
  <c r="Y76" i="52"/>
  <c r="Z76" i="52"/>
  <c r="AA76" i="52"/>
  <c r="AB76" i="52"/>
  <c r="AC76" i="52"/>
  <c r="AD76" i="52"/>
  <c r="AE76" i="52"/>
  <c r="S77" i="52"/>
  <c r="T77" i="52"/>
  <c r="U77" i="52"/>
  <c r="V77" i="52"/>
  <c r="W77" i="52"/>
  <c r="X77" i="52"/>
  <c r="Y77" i="52"/>
  <c r="Z77" i="52"/>
  <c r="AA77" i="52"/>
  <c r="AB77" i="52"/>
  <c r="AC77" i="52"/>
  <c r="AD77" i="52"/>
  <c r="AE77" i="52"/>
  <c r="S78" i="52"/>
  <c r="T78" i="52"/>
  <c r="U78" i="52"/>
  <c r="V78" i="52"/>
  <c r="W78" i="52"/>
  <c r="X78" i="52"/>
  <c r="Y78" i="52"/>
  <c r="Z78" i="52"/>
  <c r="AA78" i="52"/>
  <c r="AB78" i="52"/>
  <c r="AC78" i="52"/>
  <c r="AD78" i="52"/>
  <c r="AE78" i="52"/>
  <c r="S79" i="52"/>
  <c r="T79" i="52"/>
  <c r="U79" i="52"/>
  <c r="V79" i="52"/>
  <c r="W79" i="52"/>
  <c r="X79" i="52"/>
  <c r="Y79" i="52"/>
  <c r="Z79" i="52"/>
  <c r="AA79" i="52"/>
  <c r="AB79" i="52"/>
  <c r="AC79" i="52"/>
  <c r="AD79" i="52"/>
  <c r="AE79" i="52"/>
  <c r="S80" i="52"/>
  <c r="T80" i="52"/>
  <c r="U80" i="52"/>
  <c r="V80" i="52"/>
  <c r="W80" i="52"/>
  <c r="X80" i="52"/>
  <c r="Y80" i="52"/>
  <c r="Z80" i="52"/>
  <c r="AA80" i="52"/>
  <c r="AB80" i="52"/>
  <c r="AC80" i="52"/>
  <c r="AD80" i="52"/>
  <c r="AE80" i="52"/>
  <c r="S81" i="52"/>
  <c r="T81" i="52"/>
  <c r="U81" i="52"/>
  <c r="V81" i="52"/>
  <c r="W81" i="52"/>
  <c r="X81" i="52"/>
  <c r="Y81" i="52"/>
  <c r="Z81" i="52"/>
  <c r="AA81" i="52"/>
  <c r="AB81" i="52"/>
  <c r="AC81" i="52"/>
  <c r="AD81" i="52"/>
  <c r="AE81" i="52"/>
  <c r="S82" i="52"/>
  <c r="T82" i="52"/>
  <c r="U82" i="52"/>
  <c r="V82" i="52"/>
  <c r="W82" i="52"/>
  <c r="X82" i="52"/>
  <c r="Y82" i="52"/>
  <c r="Z82" i="52"/>
  <c r="AA82" i="52"/>
  <c r="AB82" i="52"/>
  <c r="AC82" i="52"/>
  <c r="AD82" i="52"/>
  <c r="AE82" i="52"/>
  <c r="S83" i="52"/>
  <c r="T83" i="52"/>
  <c r="U83" i="52"/>
  <c r="V83" i="52"/>
  <c r="W83" i="52"/>
  <c r="X83" i="52"/>
  <c r="Y83" i="52"/>
  <c r="Z83" i="52"/>
  <c r="AA83" i="52"/>
  <c r="AB83" i="52"/>
  <c r="AC83" i="52"/>
  <c r="AD83" i="52"/>
  <c r="AE83" i="52"/>
  <c r="S84" i="52"/>
  <c r="T84" i="52"/>
  <c r="U84" i="52"/>
  <c r="V84" i="52"/>
  <c r="W84" i="52"/>
  <c r="X84" i="52"/>
  <c r="Y84" i="52"/>
  <c r="Z84" i="52"/>
  <c r="AA84" i="52"/>
  <c r="AB84" i="52"/>
  <c r="AC84" i="52"/>
  <c r="AD84" i="52"/>
  <c r="AE84" i="52"/>
  <c r="S85" i="52"/>
  <c r="T85" i="52"/>
  <c r="U85" i="52"/>
  <c r="V85" i="52"/>
  <c r="W85" i="52"/>
  <c r="X85" i="52"/>
  <c r="Y85" i="52"/>
  <c r="Z85" i="52"/>
  <c r="AA85" i="52"/>
  <c r="AB85" i="52"/>
  <c r="AC85" i="52"/>
  <c r="AD85" i="52"/>
  <c r="AE85" i="52"/>
  <c r="S86" i="52"/>
  <c r="T86" i="52"/>
  <c r="U86" i="52"/>
  <c r="V86" i="52"/>
  <c r="W86" i="52"/>
  <c r="X86" i="52"/>
  <c r="Y86" i="52"/>
  <c r="Z86" i="52"/>
  <c r="AA86" i="52"/>
  <c r="AB86" i="52"/>
  <c r="AC86" i="52"/>
  <c r="AD86" i="52"/>
  <c r="AE86" i="52"/>
  <c r="S87" i="52"/>
  <c r="T87" i="52"/>
  <c r="U87" i="52"/>
  <c r="V87" i="52"/>
  <c r="W87" i="52"/>
  <c r="X87" i="52"/>
  <c r="Y87" i="52"/>
  <c r="Z87" i="52"/>
  <c r="AA87" i="52"/>
  <c r="AB87" i="52"/>
  <c r="AC87" i="52"/>
  <c r="AD87" i="52"/>
  <c r="AE87" i="52"/>
  <c r="S88" i="52"/>
  <c r="T88" i="52"/>
  <c r="U88" i="52"/>
  <c r="V88" i="52"/>
  <c r="W88" i="52"/>
  <c r="X88" i="52"/>
  <c r="Y88" i="52"/>
  <c r="Z88" i="52"/>
  <c r="AA88" i="52"/>
  <c r="AB88" i="52"/>
  <c r="AC88" i="52"/>
  <c r="AD88" i="52"/>
  <c r="AE88" i="52"/>
  <c r="S89" i="52"/>
  <c r="T89" i="52"/>
  <c r="U89" i="52"/>
  <c r="V89" i="52"/>
  <c r="W89" i="52"/>
  <c r="X89" i="52"/>
  <c r="Y89" i="52"/>
  <c r="Z89" i="52"/>
  <c r="AA89" i="52"/>
  <c r="AB89" i="52"/>
  <c r="AC89" i="52"/>
  <c r="AD89" i="52"/>
  <c r="AE89" i="52"/>
  <c r="S90" i="52"/>
  <c r="T90" i="52"/>
  <c r="U90" i="52"/>
  <c r="V90" i="52"/>
  <c r="W90" i="52"/>
  <c r="X90" i="52"/>
  <c r="Y90" i="52"/>
  <c r="Z90" i="52"/>
  <c r="AA90" i="52"/>
  <c r="AB90" i="52"/>
  <c r="AC90" i="52"/>
  <c r="AD90" i="52"/>
  <c r="AE90" i="52"/>
  <c r="S91" i="52"/>
  <c r="T91" i="52"/>
  <c r="U91" i="52"/>
  <c r="V91" i="52"/>
  <c r="W91" i="52"/>
  <c r="X91" i="52"/>
  <c r="Y91" i="52"/>
  <c r="Z91" i="52"/>
  <c r="AA91" i="52"/>
  <c r="AB91" i="52"/>
  <c r="AC91" i="52"/>
  <c r="AD91" i="52"/>
  <c r="AE91" i="52"/>
  <c r="S92" i="52"/>
  <c r="T92" i="52"/>
  <c r="U92" i="52"/>
  <c r="V92" i="52"/>
  <c r="W92" i="52"/>
  <c r="X92" i="52"/>
  <c r="Y92" i="52"/>
  <c r="Z92" i="52"/>
  <c r="AA92" i="52"/>
  <c r="AB92" i="52"/>
  <c r="AC92" i="52"/>
  <c r="AD92" i="52"/>
  <c r="AE92" i="52"/>
  <c r="S93" i="52"/>
  <c r="T93" i="52"/>
  <c r="U93" i="52"/>
  <c r="V93" i="52"/>
  <c r="W93" i="52"/>
  <c r="X93" i="52"/>
  <c r="Y93" i="52"/>
  <c r="Z93" i="52"/>
  <c r="AA93" i="52"/>
  <c r="AB93" i="52"/>
  <c r="AC93" i="52"/>
  <c r="AD93" i="52"/>
  <c r="AE93" i="52"/>
  <c r="S94" i="52"/>
  <c r="T94" i="52"/>
  <c r="U94" i="52"/>
  <c r="V94" i="52"/>
  <c r="W94" i="52"/>
  <c r="X94" i="52"/>
  <c r="Y94" i="52"/>
  <c r="Z94" i="52"/>
  <c r="AA94" i="52"/>
  <c r="AB94" i="52"/>
  <c r="AC94" i="52"/>
  <c r="AD94" i="52"/>
  <c r="AE94" i="52"/>
  <c r="S95" i="52"/>
  <c r="T95" i="52"/>
  <c r="U95" i="52"/>
  <c r="V95" i="52"/>
  <c r="W95" i="52"/>
  <c r="X95" i="52"/>
  <c r="Y95" i="52"/>
  <c r="Z95" i="52"/>
  <c r="AA95" i="52"/>
  <c r="AB95" i="52"/>
  <c r="AC95" i="52"/>
  <c r="AD95" i="52"/>
  <c r="AE95" i="52"/>
  <c r="S96" i="52"/>
  <c r="T96" i="52"/>
  <c r="U96" i="52"/>
  <c r="V96" i="52"/>
  <c r="W96" i="52"/>
  <c r="X96" i="52"/>
  <c r="Y96" i="52"/>
  <c r="Z96" i="52"/>
  <c r="AA96" i="52"/>
  <c r="AB96" i="52"/>
  <c r="AC96" i="52"/>
  <c r="AD96" i="52"/>
  <c r="AE96" i="52"/>
  <c r="S97" i="52"/>
  <c r="T97" i="52"/>
  <c r="U97" i="52"/>
  <c r="V97" i="52"/>
  <c r="W97" i="52"/>
  <c r="X97" i="52"/>
  <c r="Y97" i="52"/>
  <c r="Z97" i="52"/>
  <c r="AA97" i="52"/>
  <c r="AB97" i="52"/>
  <c r="AC97" i="52"/>
  <c r="AD97" i="52"/>
  <c r="AE97" i="52"/>
  <c r="S98" i="52"/>
  <c r="T98" i="52"/>
  <c r="U98" i="52"/>
  <c r="V98" i="52"/>
  <c r="W98" i="52"/>
  <c r="X98" i="52"/>
  <c r="Y98" i="52"/>
  <c r="Z98" i="52"/>
  <c r="AA98" i="52"/>
  <c r="AB98" i="52"/>
  <c r="AC98" i="52"/>
  <c r="AD98" i="52"/>
  <c r="AE98" i="52"/>
  <c r="S99" i="52"/>
  <c r="T99" i="52"/>
  <c r="U99" i="52"/>
  <c r="V99" i="52"/>
  <c r="W99" i="52"/>
  <c r="X99" i="52"/>
  <c r="Y99" i="52"/>
  <c r="Z99" i="52"/>
  <c r="AA99" i="52"/>
  <c r="AB99" i="52"/>
  <c r="AC99" i="52"/>
  <c r="AD99" i="52"/>
  <c r="AE99" i="52"/>
  <c r="S100" i="52"/>
  <c r="T100" i="52"/>
  <c r="U100" i="52"/>
  <c r="V100" i="52"/>
  <c r="W100" i="52"/>
  <c r="X100" i="52"/>
  <c r="Y100" i="52"/>
  <c r="Z100" i="52"/>
  <c r="AA100" i="52"/>
  <c r="AB100" i="52"/>
  <c r="AC100" i="52"/>
  <c r="AD100" i="52"/>
  <c r="AE100" i="52"/>
  <c r="S101" i="52"/>
  <c r="T101" i="52"/>
  <c r="U101" i="52"/>
  <c r="V101" i="52"/>
  <c r="W101" i="52"/>
  <c r="X101" i="52"/>
  <c r="Y101" i="52"/>
  <c r="Z101" i="52"/>
  <c r="AA101" i="52"/>
  <c r="AB101" i="52"/>
  <c r="AC101" i="52"/>
  <c r="AD101" i="52"/>
  <c r="AE101" i="52"/>
  <c r="S102" i="52"/>
  <c r="T102" i="52"/>
  <c r="U102" i="52"/>
  <c r="V102" i="52"/>
  <c r="W102" i="52"/>
  <c r="X102" i="52"/>
  <c r="Y102" i="52"/>
  <c r="Z102" i="52"/>
  <c r="AA102" i="52"/>
  <c r="AB102" i="52"/>
  <c r="AC102" i="52"/>
  <c r="AD102" i="52"/>
  <c r="AE102" i="52"/>
  <c r="S103" i="52"/>
  <c r="T103" i="52"/>
  <c r="U103" i="52"/>
  <c r="V103" i="52"/>
  <c r="W103" i="52"/>
  <c r="X103" i="52"/>
  <c r="Y103" i="52"/>
  <c r="Z103" i="52"/>
  <c r="AA103" i="52"/>
  <c r="AB103" i="52"/>
  <c r="AC103" i="52"/>
  <c r="AD103" i="52"/>
  <c r="AE103" i="52"/>
  <c r="S104" i="52"/>
  <c r="T104" i="52"/>
  <c r="U104" i="52"/>
  <c r="V104" i="52"/>
  <c r="W104" i="52"/>
  <c r="X104" i="52"/>
  <c r="Y104" i="52"/>
  <c r="Z104" i="52"/>
  <c r="AA104" i="52"/>
  <c r="AB104" i="52"/>
  <c r="AC104" i="52"/>
  <c r="AD104" i="52"/>
  <c r="AE104" i="52"/>
  <c r="S105" i="52"/>
  <c r="T105" i="52"/>
  <c r="U105" i="52"/>
  <c r="V105" i="52"/>
  <c r="W105" i="52"/>
  <c r="X105" i="52"/>
  <c r="Y105" i="52"/>
  <c r="Z105" i="52"/>
  <c r="AA105" i="52"/>
  <c r="AB105" i="52"/>
  <c r="AC105" i="52"/>
  <c r="AD105" i="52"/>
  <c r="AE105" i="52"/>
  <c r="S106" i="52"/>
  <c r="T106" i="52"/>
  <c r="U106" i="52"/>
  <c r="V106" i="52"/>
  <c r="W106" i="52"/>
  <c r="X106" i="52"/>
  <c r="Y106" i="52"/>
  <c r="Z106" i="52"/>
  <c r="AA106" i="52"/>
  <c r="AB106" i="52"/>
  <c r="AC106" i="52"/>
  <c r="AD106" i="52"/>
  <c r="AE106" i="52"/>
  <c r="S107" i="52"/>
  <c r="T107" i="52"/>
  <c r="U107" i="52"/>
  <c r="V107" i="52"/>
  <c r="W107" i="52"/>
  <c r="X107" i="52"/>
  <c r="Y107" i="52"/>
  <c r="Z107" i="52"/>
  <c r="AA107" i="52"/>
  <c r="AB107" i="52"/>
  <c r="AC107" i="52"/>
  <c r="AD107" i="52"/>
  <c r="AE107" i="52"/>
  <c r="S108" i="52"/>
  <c r="T108" i="52"/>
  <c r="U108" i="52"/>
  <c r="V108" i="52"/>
  <c r="W108" i="52"/>
  <c r="X108" i="52"/>
  <c r="Y108" i="52"/>
  <c r="Z108" i="52"/>
  <c r="AA108" i="52"/>
  <c r="AB108" i="52"/>
  <c r="AC108" i="52"/>
  <c r="AD108" i="52"/>
  <c r="AE108" i="52"/>
  <c r="S109" i="52"/>
  <c r="T109" i="52"/>
  <c r="U109" i="52"/>
  <c r="V109" i="52"/>
  <c r="W109" i="52"/>
  <c r="X109" i="52"/>
  <c r="Y109" i="52"/>
  <c r="Z109" i="52"/>
  <c r="AA109" i="52"/>
  <c r="AB109" i="52"/>
  <c r="AC109" i="52"/>
  <c r="AD109" i="52"/>
  <c r="AE109" i="52"/>
  <c r="S110" i="52"/>
  <c r="T110" i="52"/>
  <c r="U110" i="52"/>
  <c r="V110" i="52"/>
  <c r="W110" i="52"/>
  <c r="X110" i="52"/>
  <c r="Y110" i="52"/>
  <c r="Z110" i="52"/>
  <c r="AA110" i="52"/>
  <c r="AB110" i="52"/>
  <c r="AC110" i="52"/>
  <c r="AD110" i="52"/>
  <c r="AE110" i="52"/>
  <c r="S111" i="52"/>
  <c r="T111" i="52"/>
  <c r="U111" i="52"/>
  <c r="V111" i="52"/>
  <c r="W111" i="52"/>
  <c r="X111" i="52"/>
  <c r="Y111" i="52"/>
  <c r="Z111" i="52"/>
  <c r="AA111" i="52"/>
  <c r="AB111" i="52"/>
  <c r="AC111" i="52"/>
  <c r="AD111" i="52"/>
  <c r="AE111" i="52"/>
  <c r="S112" i="52"/>
  <c r="T112" i="52"/>
  <c r="U112" i="52"/>
  <c r="V112" i="52"/>
  <c r="W112" i="52"/>
  <c r="X112" i="52"/>
  <c r="Y112" i="52"/>
  <c r="Z112" i="52"/>
  <c r="AA112" i="52"/>
  <c r="AB112" i="52"/>
  <c r="AC112" i="52"/>
  <c r="AD112" i="52"/>
  <c r="AE112" i="52"/>
  <c r="S113" i="52"/>
  <c r="T113" i="52"/>
  <c r="U113" i="52"/>
  <c r="V113" i="52"/>
  <c r="W113" i="52"/>
  <c r="X113" i="52"/>
  <c r="Y113" i="52"/>
  <c r="Z113" i="52"/>
  <c r="AA113" i="52"/>
  <c r="AB113" i="52"/>
  <c r="AC113" i="52"/>
  <c r="AD113" i="52"/>
  <c r="AE113" i="52"/>
  <c r="S114" i="52"/>
  <c r="T114" i="52"/>
  <c r="U114" i="52"/>
  <c r="V114" i="52"/>
  <c r="W114" i="52"/>
  <c r="X114" i="52"/>
  <c r="Y114" i="52"/>
  <c r="Z114" i="52"/>
  <c r="AA114" i="52"/>
  <c r="AB114" i="52"/>
  <c r="AC114" i="52"/>
  <c r="AD114" i="52"/>
  <c r="AE114" i="52"/>
  <c r="S115" i="52"/>
  <c r="T115" i="52"/>
  <c r="U115" i="52"/>
  <c r="V115" i="52"/>
  <c r="W115" i="52"/>
  <c r="X115" i="52"/>
  <c r="Y115" i="52"/>
  <c r="Z115" i="52"/>
  <c r="AA115" i="52"/>
  <c r="AB115" i="52"/>
  <c r="AC115" i="52"/>
  <c r="AD115" i="52"/>
  <c r="AE115" i="52"/>
  <c r="S116" i="52"/>
  <c r="T116" i="52"/>
  <c r="U116" i="52"/>
  <c r="V116" i="52"/>
  <c r="W116" i="52"/>
  <c r="X116" i="52"/>
  <c r="Y116" i="52"/>
  <c r="Z116" i="52"/>
  <c r="AA116" i="52"/>
  <c r="AB116" i="52"/>
  <c r="AC116" i="52"/>
  <c r="AD116" i="52"/>
  <c r="AE116" i="52"/>
  <c r="S117" i="52"/>
  <c r="T117" i="52"/>
  <c r="U117" i="52"/>
  <c r="V117" i="52"/>
  <c r="W117" i="52"/>
  <c r="X117" i="52"/>
  <c r="Y117" i="52"/>
  <c r="Z117" i="52"/>
  <c r="AA117" i="52"/>
  <c r="AB117" i="52"/>
  <c r="AC117" i="52"/>
  <c r="AD117" i="52"/>
  <c r="AE117" i="52"/>
  <c r="S118" i="52"/>
  <c r="T118" i="52"/>
  <c r="U118" i="52"/>
  <c r="V118" i="52"/>
  <c r="W118" i="52"/>
  <c r="X118" i="52"/>
  <c r="Y118" i="52"/>
  <c r="Z118" i="52"/>
  <c r="AA118" i="52"/>
  <c r="AB118" i="52"/>
  <c r="AC118" i="52"/>
  <c r="AD118" i="52"/>
  <c r="AE118" i="52"/>
  <c r="S119" i="52"/>
  <c r="T119" i="52"/>
  <c r="U119" i="52"/>
  <c r="V119" i="52"/>
  <c r="W119" i="52"/>
  <c r="X119" i="52"/>
  <c r="Y119" i="52"/>
  <c r="Z119" i="52"/>
  <c r="AA119" i="52"/>
  <c r="AB119" i="52"/>
  <c r="AC119" i="52"/>
  <c r="AD119" i="52"/>
  <c r="AE119" i="52"/>
  <c r="S120" i="52"/>
  <c r="T120" i="52"/>
  <c r="U120" i="52"/>
  <c r="V120" i="52"/>
  <c r="W120" i="52"/>
  <c r="X120" i="52"/>
  <c r="Y120" i="52"/>
  <c r="Z120" i="52"/>
  <c r="AA120" i="52"/>
  <c r="AB120" i="52"/>
  <c r="AC120" i="52"/>
  <c r="AD120" i="52"/>
  <c r="AE120" i="52"/>
  <c r="S121" i="52"/>
  <c r="T121" i="52"/>
  <c r="U121" i="52"/>
  <c r="V121" i="52"/>
  <c r="W121" i="52"/>
  <c r="X121" i="52"/>
  <c r="Y121" i="52"/>
  <c r="Z121" i="52"/>
  <c r="AA121" i="52"/>
  <c r="AB121" i="52"/>
  <c r="AC121" i="52"/>
  <c r="AD121" i="52"/>
  <c r="AE121" i="52"/>
  <c r="F122" i="52"/>
  <c r="G122" i="52"/>
  <c r="H122" i="52"/>
  <c r="I122" i="52"/>
  <c r="J122" i="52"/>
  <c r="K122" i="52"/>
  <c r="L122" i="52"/>
  <c r="M122" i="52"/>
  <c r="N122" i="52"/>
  <c r="O122" i="52"/>
  <c r="P122" i="52"/>
  <c r="Q122" i="52"/>
  <c r="R122" i="52"/>
  <c r="F123" i="52"/>
  <c r="G123" i="52"/>
  <c r="H123" i="52"/>
  <c r="I123" i="52"/>
  <c r="J123" i="52"/>
  <c r="K123" i="52"/>
  <c r="L123" i="52"/>
  <c r="M123" i="52"/>
  <c r="N123" i="52"/>
  <c r="O123" i="52"/>
  <c r="P123" i="52"/>
  <c r="Q123" i="52"/>
  <c r="R123" i="52"/>
  <c r="F124" i="52"/>
  <c r="G124" i="52"/>
  <c r="H124" i="52"/>
  <c r="I124" i="52"/>
  <c r="J124" i="52"/>
  <c r="K124" i="52"/>
  <c r="L124" i="52"/>
  <c r="M124" i="52"/>
  <c r="N124" i="52"/>
  <c r="O124" i="52"/>
  <c r="P124" i="52"/>
  <c r="Q124" i="52"/>
  <c r="R124" i="52"/>
  <c r="F125" i="52"/>
  <c r="G125" i="52"/>
  <c r="H125" i="52"/>
  <c r="I125" i="52"/>
  <c r="J125" i="52"/>
  <c r="K125" i="52"/>
  <c r="L125" i="52"/>
  <c r="M125" i="52"/>
  <c r="N125" i="52"/>
  <c r="O125" i="52"/>
  <c r="P125" i="52"/>
  <c r="Q125" i="52"/>
  <c r="R125" i="52"/>
  <c r="CB2" i="44"/>
  <c r="CC2" i="44"/>
  <c r="CD2" i="44"/>
  <c r="CE2" i="44"/>
  <c r="CF2" i="44"/>
  <c r="CG2" i="44"/>
  <c r="CH2" i="44"/>
  <c r="CI2" i="44"/>
  <c r="CJ2" i="44"/>
  <c r="CK2" i="44"/>
  <c r="CL2" i="44"/>
  <c r="CM2" i="44"/>
  <c r="CN2" i="44"/>
  <c r="CB3" i="44"/>
  <c r="CC3" i="44"/>
  <c r="CD3" i="44"/>
  <c r="CE3" i="44"/>
  <c r="CF3" i="44"/>
  <c r="CG3" i="44"/>
  <c r="CH3" i="44"/>
  <c r="CI3" i="44"/>
  <c r="CJ3" i="44"/>
  <c r="CK3" i="44"/>
  <c r="CL3" i="44"/>
  <c r="CM3" i="44"/>
  <c r="CN3" i="44"/>
  <c r="CB4" i="44"/>
  <c r="CC4" i="44"/>
  <c r="CD4" i="44"/>
  <c r="CE4" i="44"/>
  <c r="CF4" i="44"/>
  <c r="CG4" i="44"/>
  <c r="CH4" i="44"/>
  <c r="CI4" i="44"/>
  <c r="CJ4" i="44"/>
  <c r="CK4" i="44"/>
  <c r="CL4" i="44"/>
  <c r="CM4" i="44"/>
  <c r="CN4" i="44"/>
  <c r="CB5" i="44"/>
  <c r="CC5" i="44"/>
  <c r="CD5" i="44"/>
  <c r="CE5" i="44"/>
  <c r="CF5" i="44"/>
  <c r="CG5" i="44"/>
  <c r="CH5" i="44"/>
  <c r="CI5" i="44"/>
  <c r="CJ5" i="44"/>
  <c r="CK5" i="44"/>
  <c r="CL5" i="44"/>
  <c r="CM5" i="44"/>
  <c r="CN5" i="44"/>
  <c r="CB6" i="44"/>
  <c r="CC6" i="44"/>
  <c r="CD6" i="44"/>
  <c r="CE6" i="44"/>
  <c r="CF6" i="44"/>
  <c r="CG6" i="44"/>
  <c r="CH6" i="44"/>
  <c r="CI6" i="44"/>
  <c r="CJ6" i="44"/>
  <c r="CK6" i="44"/>
  <c r="CL6" i="44"/>
  <c r="CM6" i="44"/>
  <c r="CN6" i="44"/>
  <c r="CB7" i="44"/>
  <c r="CC7" i="44"/>
  <c r="CD7" i="44"/>
  <c r="CE7" i="44"/>
  <c r="CF7" i="44"/>
  <c r="CG7" i="44"/>
  <c r="CH7" i="44"/>
  <c r="CI7" i="44"/>
  <c r="CJ7" i="44"/>
  <c r="CK7" i="44"/>
  <c r="CL7" i="44"/>
  <c r="CM7" i="44"/>
  <c r="CN7" i="44"/>
  <c r="S12" i="44"/>
  <c r="T12" i="44"/>
  <c r="U12" i="44"/>
  <c r="V12" i="44"/>
  <c r="W12" i="44"/>
  <c r="X12" i="44"/>
  <c r="Y12" i="44"/>
  <c r="Z12" i="44"/>
  <c r="AA12" i="44"/>
  <c r="AB12" i="44"/>
  <c r="AC12" i="44"/>
  <c r="AD12" i="44"/>
  <c r="AE12" i="44"/>
  <c r="S13" i="44"/>
  <c r="T13" i="44"/>
  <c r="U13" i="44"/>
  <c r="V13" i="44"/>
  <c r="W13" i="44"/>
  <c r="X13" i="44"/>
  <c r="Y13" i="44"/>
  <c r="Z13" i="44"/>
  <c r="AA13" i="44"/>
  <c r="AB13" i="44"/>
  <c r="AC13" i="44"/>
  <c r="AD13" i="44"/>
  <c r="AE13" i="44"/>
  <c r="S14" i="44"/>
  <c r="T14" i="44"/>
  <c r="U14" i="44"/>
  <c r="V14" i="44"/>
  <c r="W14" i="44"/>
  <c r="X14" i="44"/>
  <c r="Y14" i="44"/>
  <c r="Z14" i="44"/>
  <c r="AA14" i="44"/>
  <c r="AB14" i="44"/>
  <c r="AC14" i="44"/>
  <c r="AD14" i="44"/>
  <c r="AE14" i="44"/>
  <c r="S15" i="44"/>
  <c r="T15" i="44"/>
  <c r="U15" i="44"/>
  <c r="V15" i="44"/>
  <c r="W15" i="44"/>
  <c r="X15" i="44"/>
  <c r="Y15" i="44"/>
  <c r="Z15" i="44"/>
  <c r="AA15" i="44"/>
  <c r="AB15" i="44"/>
  <c r="AC15" i="44"/>
  <c r="AD15" i="44"/>
  <c r="AE15" i="44"/>
  <c r="S16" i="44"/>
  <c r="T16" i="44"/>
  <c r="U16" i="44"/>
  <c r="V16" i="44"/>
  <c r="W16" i="44"/>
  <c r="X16" i="44"/>
  <c r="Y16" i="44"/>
  <c r="Z16" i="44"/>
  <c r="AA16" i="44"/>
  <c r="AB16" i="44"/>
  <c r="AC16" i="44"/>
  <c r="AD16" i="44"/>
  <c r="AE16" i="44"/>
  <c r="F17" i="44"/>
  <c r="D24" i="39"/>
  <c r="G17" i="44"/>
  <c r="E24" i="39"/>
  <c r="H17" i="44"/>
  <c r="F24" i="39"/>
  <c r="I17" i="44"/>
  <c r="G24" i="39"/>
  <c r="J17" i="44"/>
  <c r="H24" i="39"/>
  <c r="K17" i="44"/>
  <c r="I24" i="39"/>
  <c r="L17" i="44"/>
  <c r="J24" i="39"/>
  <c r="M17" i="44"/>
  <c r="K24" i="39"/>
  <c r="N17" i="44"/>
  <c r="L24" i="39"/>
  <c r="O17" i="44"/>
  <c r="M24" i="39"/>
  <c r="P17" i="44"/>
  <c r="N24" i="39"/>
  <c r="Q17" i="44"/>
  <c r="O24" i="39"/>
  <c r="R17" i="44"/>
  <c r="P24" i="39"/>
  <c r="F18" i="44"/>
  <c r="G18" i="44"/>
  <c r="H18" i="44"/>
  <c r="I18" i="44"/>
  <c r="J18" i="44"/>
  <c r="K18" i="44"/>
  <c r="L18" i="44"/>
  <c r="M18" i="44"/>
  <c r="N18" i="44"/>
  <c r="O18" i="44"/>
  <c r="P18" i="44"/>
  <c r="Q18" i="44"/>
  <c r="R18" i="44"/>
  <c r="F19" i="44"/>
  <c r="G19" i="44"/>
  <c r="H19" i="44"/>
  <c r="I19" i="44"/>
  <c r="J19" i="44"/>
  <c r="K19" i="44"/>
  <c r="L19" i="44"/>
  <c r="M19" i="44"/>
  <c r="N19" i="44"/>
  <c r="O19" i="44"/>
  <c r="P19" i="44"/>
  <c r="Q19" i="44"/>
  <c r="R19" i="44"/>
  <c r="F20" i="44"/>
  <c r="G20" i="44"/>
  <c r="H20" i="44"/>
  <c r="I20" i="44"/>
  <c r="J20" i="44"/>
  <c r="K20" i="44"/>
  <c r="L20" i="44"/>
  <c r="M20" i="44"/>
  <c r="N20" i="44"/>
  <c r="O20" i="44"/>
  <c r="P20" i="44"/>
  <c r="Q20" i="44"/>
  <c r="R20" i="44"/>
  <c r="CB2" i="14"/>
  <c r="CC2" i="14"/>
  <c r="CD2" i="14"/>
  <c r="CE2" i="14"/>
  <c r="CF2" i="14"/>
  <c r="CG2" i="14"/>
  <c r="CH2" i="14"/>
  <c r="CI2" i="14"/>
  <c r="CJ2" i="14"/>
  <c r="CK2" i="14"/>
  <c r="CL2" i="14"/>
  <c r="CM2" i="14"/>
  <c r="CN2" i="14"/>
  <c r="CB3" i="14"/>
  <c r="CC3" i="14"/>
  <c r="CD3" i="14"/>
  <c r="CE3" i="14"/>
  <c r="CF3" i="14"/>
  <c r="CG3" i="14"/>
  <c r="CH3" i="14"/>
  <c r="CI3" i="14"/>
  <c r="CJ3" i="14"/>
  <c r="CK3" i="14"/>
  <c r="CL3" i="14"/>
  <c r="CM3" i="14"/>
  <c r="CN3" i="14"/>
  <c r="CB4" i="14"/>
  <c r="CC4" i="14"/>
  <c r="CD4" i="14"/>
  <c r="CE4" i="14"/>
  <c r="CF4" i="14"/>
  <c r="CG4" i="14"/>
  <c r="CH4" i="14"/>
  <c r="CI4" i="14"/>
  <c r="CJ4" i="14"/>
  <c r="CK4" i="14"/>
  <c r="CL4" i="14"/>
  <c r="CM4" i="14"/>
  <c r="CN4" i="14"/>
  <c r="CB5" i="14"/>
  <c r="CC5" i="14"/>
  <c r="CD5" i="14"/>
  <c r="CE5" i="14"/>
  <c r="CF5" i="14"/>
  <c r="CG5" i="14"/>
  <c r="CH5" i="14"/>
  <c r="CI5" i="14"/>
  <c r="CJ5" i="14"/>
  <c r="CK5" i="14"/>
  <c r="CL5" i="14"/>
  <c r="CM5" i="14"/>
  <c r="CN5" i="14"/>
  <c r="CB6" i="14"/>
  <c r="CC6" i="14"/>
  <c r="CD6" i="14"/>
  <c r="CE6" i="14"/>
  <c r="CF6" i="14"/>
  <c r="CG6" i="14"/>
  <c r="CH6" i="14"/>
  <c r="CI6" i="14"/>
  <c r="CJ6" i="14"/>
  <c r="CK6" i="14"/>
  <c r="CL6" i="14"/>
  <c r="CM6" i="14"/>
  <c r="CN6" i="14"/>
  <c r="CB7" i="14"/>
  <c r="CC7" i="14"/>
  <c r="CD7" i="14"/>
  <c r="CE7" i="14"/>
  <c r="CF7" i="14"/>
  <c r="CG7" i="14"/>
  <c r="CH7" i="14"/>
  <c r="CI7" i="14"/>
  <c r="CJ7" i="14"/>
  <c r="CK7" i="14"/>
  <c r="CL7" i="14"/>
  <c r="CM7" i="14"/>
  <c r="CN7" i="14"/>
  <c r="S12" i="14"/>
  <c r="T12" i="14"/>
  <c r="U12" i="14"/>
  <c r="V12" i="14"/>
  <c r="W12" i="14"/>
  <c r="X12" i="14"/>
  <c r="Y12" i="14"/>
  <c r="Z12" i="14"/>
  <c r="AA12" i="14"/>
  <c r="AB12" i="14"/>
  <c r="AC12" i="14"/>
  <c r="AD12" i="14"/>
  <c r="AE12" i="14"/>
  <c r="S13" i="14"/>
  <c r="T13" i="14"/>
  <c r="U13" i="14"/>
  <c r="V13" i="14"/>
  <c r="W13" i="14"/>
  <c r="X13" i="14"/>
  <c r="Y13" i="14"/>
  <c r="Z13" i="14"/>
  <c r="AA13" i="14"/>
  <c r="AB13" i="14"/>
  <c r="AC13" i="14"/>
  <c r="AD13" i="14"/>
  <c r="AE13" i="14"/>
  <c r="S14" i="14"/>
  <c r="T14" i="14"/>
  <c r="U14" i="14"/>
  <c r="V14" i="14"/>
  <c r="W14" i="14"/>
  <c r="X14" i="14"/>
  <c r="Y14" i="14"/>
  <c r="Z14" i="14"/>
  <c r="AA14" i="14"/>
  <c r="AB14" i="14"/>
  <c r="AC14" i="14"/>
  <c r="AD14" i="14"/>
  <c r="AE14" i="14"/>
  <c r="S15" i="14"/>
  <c r="T15" i="14"/>
  <c r="U15" i="14"/>
  <c r="V15" i="14"/>
  <c r="W15" i="14"/>
  <c r="X15" i="14"/>
  <c r="Y15" i="14"/>
  <c r="Z15" i="14"/>
  <c r="AA15" i="14"/>
  <c r="AB15" i="14"/>
  <c r="AC15" i="14"/>
  <c r="AD15" i="14"/>
  <c r="AE15" i="14"/>
  <c r="S16" i="14"/>
  <c r="T16" i="14"/>
  <c r="U16" i="14"/>
  <c r="V16" i="14"/>
  <c r="W16" i="14"/>
  <c r="X16" i="14"/>
  <c r="Y16" i="14"/>
  <c r="Z16" i="14"/>
  <c r="AA16" i="14"/>
  <c r="AB16" i="14"/>
  <c r="AC16" i="14"/>
  <c r="AD16" i="14"/>
  <c r="AE16" i="14"/>
  <c r="S17" i="14"/>
  <c r="T17" i="14"/>
  <c r="U17" i="14"/>
  <c r="V17" i="14"/>
  <c r="W17" i="14"/>
  <c r="X17" i="14"/>
  <c r="Y17" i="14"/>
  <c r="Z17" i="14"/>
  <c r="AA17" i="14"/>
  <c r="AB17" i="14"/>
  <c r="AC17" i="14"/>
  <c r="AD17" i="14"/>
  <c r="AE17" i="14"/>
  <c r="S18" i="14"/>
  <c r="T18" i="14"/>
  <c r="U18" i="14"/>
  <c r="V18" i="14"/>
  <c r="W18" i="14"/>
  <c r="X18" i="14"/>
  <c r="Y18" i="14"/>
  <c r="Z18" i="14"/>
  <c r="AA18" i="14"/>
  <c r="AB18" i="14"/>
  <c r="AC18" i="14"/>
  <c r="AD18" i="14"/>
  <c r="AE18" i="14"/>
  <c r="S19" i="14"/>
  <c r="T19" i="14"/>
  <c r="U19" i="14"/>
  <c r="V19" i="14"/>
  <c r="W19" i="14"/>
  <c r="X19" i="14"/>
  <c r="Y19" i="14"/>
  <c r="Z19" i="14"/>
  <c r="AA19" i="14"/>
  <c r="AB19" i="14"/>
  <c r="AC19" i="14"/>
  <c r="AD19" i="14"/>
  <c r="AE19" i="14"/>
  <c r="S20" i="14"/>
  <c r="T20" i="14"/>
  <c r="U20" i="14"/>
  <c r="V20" i="14"/>
  <c r="W20" i="14"/>
  <c r="X20" i="14"/>
  <c r="Y20" i="14"/>
  <c r="Z20" i="14"/>
  <c r="AA20" i="14"/>
  <c r="AB20" i="14"/>
  <c r="AC20" i="14"/>
  <c r="AD20" i="14"/>
  <c r="AE20" i="14"/>
  <c r="S21" i="14"/>
  <c r="T21" i="14"/>
  <c r="U21" i="14"/>
  <c r="V21" i="14"/>
  <c r="W21" i="14"/>
  <c r="X21" i="14"/>
  <c r="Y21" i="14"/>
  <c r="Z21" i="14"/>
  <c r="AA21" i="14"/>
  <c r="AB21" i="14"/>
  <c r="AC21" i="14"/>
  <c r="AD21" i="14"/>
  <c r="AE21" i="14"/>
  <c r="S22" i="14"/>
  <c r="T22" i="14"/>
  <c r="U22" i="14"/>
  <c r="V22" i="14"/>
  <c r="W22" i="14"/>
  <c r="X22" i="14"/>
  <c r="Y22" i="14"/>
  <c r="Z22" i="14"/>
  <c r="AA22" i="14"/>
  <c r="AB22" i="14"/>
  <c r="AC22" i="14"/>
  <c r="AD22" i="14"/>
  <c r="AE22" i="14"/>
  <c r="S23" i="14"/>
  <c r="T23" i="14"/>
  <c r="U23" i="14"/>
  <c r="V23" i="14"/>
  <c r="W23" i="14"/>
  <c r="X23" i="14"/>
  <c r="Y23" i="14"/>
  <c r="Z23" i="14"/>
  <c r="AA23" i="14"/>
  <c r="AB23" i="14"/>
  <c r="AC23" i="14"/>
  <c r="AD23" i="14"/>
  <c r="AE23" i="14"/>
  <c r="S24" i="14"/>
  <c r="T24" i="14"/>
  <c r="U24" i="14"/>
  <c r="V24" i="14"/>
  <c r="W24" i="14"/>
  <c r="X24" i="14"/>
  <c r="Y24" i="14"/>
  <c r="Z24" i="14"/>
  <c r="AA24" i="14"/>
  <c r="AB24" i="14"/>
  <c r="AC24" i="14"/>
  <c r="AD24" i="14"/>
  <c r="AE24" i="14"/>
  <c r="S25" i="14"/>
  <c r="T25" i="14"/>
  <c r="U25" i="14"/>
  <c r="V25" i="14"/>
  <c r="W25" i="14"/>
  <c r="X25" i="14"/>
  <c r="Y25" i="14"/>
  <c r="Z25" i="14"/>
  <c r="AA25" i="14"/>
  <c r="AB25" i="14"/>
  <c r="AC25" i="14"/>
  <c r="AD25" i="14"/>
  <c r="AE25" i="14"/>
  <c r="S26" i="14"/>
  <c r="T26" i="14"/>
  <c r="U26" i="14"/>
  <c r="V26" i="14"/>
  <c r="W26" i="14"/>
  <c r="X26" i="14"/>
  <c r="Y26" i="14"/>
  <c r="Z26" i="14"/>
  <c r="AA26" i="14"/>
  <c r="AB26" i="14"/>
  <c r="AC26" i="14"/>
  <c r="AD26" i="14"/>
  <c r="AE26" i="14"/>
  <c r="S27" i="14"/>
  <c r="T27" i="14"/>
  <c r="U27" i="14"/>
  <c r="V27" i="14"/>
  <c r="W27" i="14"/>
  <c r="X27" i="14"/>
  <c r="Y27" i="14"/>
  <c r="Z27" i="14"/>
  <c r="AA27" i="14"/>
  <c r="AB27" i="14"/>
  <c r="AC27" i="14"/>
  <c r="AD27" i="14"/>
  <c r="AE27" i="14"/>
  <c r="S28" i="14"/>
  <c r="T28" i="14"/>
  <c r="U28" i="14"/>
  <c r="V28" i="14"/>
  <c r="W28" i="14"/>
  <c r="X28" i="14"/>
  <c r="Y28" i="14"/>
  <c r="Z28" i="14"/>
  <c r="AA28" i="14"/>
  <c r="AB28" i="14"/>
  <c r="AC28" i="14"/>
  <c r="AD28" i="14"/>
  <c r="AE28" i="14"/>
  <c r="S29" i="14"/>
  <c r="T29" i="14"/>
  <c r="U29" i="14"/>
  <c r="V29" i="14"/>
  <c r="W29" i="14"/>
  <c r="X29" i="14"/>
  <c r="Y29" i="14"/>
  <c r="Z29" i="14"/>
  <c r="AA29" i="14"/>
  <c r="AB29" i="14"/>
  <c r="AC29" i="14"/>
  <c r="AD29" i="14"/>
  <c r="AE29" i="14"/>
  <c r="S30" i="14"/>
  <c r="T30" i="14"/>
  <c r="U30" i="14"/>
  <c r="V30" i="14"/>
  <c r="W30" i="14"/>
  <c r="X30" i="14"/>
  <c r="Y30" i="14"/>
  <c r="Z30" i="14"/>
  <c r="AA30" i="14"/>
  <c r="AB30" i="14"/>
  <c r="AC30" i="14"/>
  <c r="AD30" i="14"/>
  <c r="AE30" i="14"/>
  <c r="S31" i="14"/>
  <c r="T31" i="14"/>
  <c r="U31" i="14"/>
  <c r="V31" i="14"/>
  <c r="W31" i="14"/>
  <c r="X31" i="14"/>
  <c r="Y31" i="14"/>
  <c r="Z31" i="14"/>
  <c r="AA31" i="14"/>
  <c r="AB31" i="14"/>
  <c r="AC31" i="14"/>
  <c r="AD31" i="14"/>
  <c r="AE31" i="14"/>
  <c r="S32" i="14"/>
  <c r="T32" i="14"/>
  <c r="U32" i="14"/>
  <c r="V32" i="14"/>
  <c r="W32" i="14"/>
  <c r="X32" i="14"/>
  <c r="Y32" i="14"/>
  <c r="Z32" i="14"/>
  <c r="AA32" i="14"/>
  <c r="AB32" i="14"/>
  <c r="AC32" i="14"/>
  <c r="AD32" i="14"/>
  <c r="AE32" i="14"/>
  <c r="S33" i="14"/>
  <c r="T33" i="14"/>
  <c r="U33" i="14"/>
  <c r="V33" i="14"/>
  <c r="W33" i="14"/>
  <c r="X33" i="14"/>
  <c r="Y33" i="14"/>
  <c r="Z33" i="14"/>
  <c r="AA33" i="14"/>
  <c r="AB33" i="14"/>
  <c r="AC33" i="14"/>
  <c r="AD33" i="14"/>
  <c r="AE33" i="14"/>
  <c r="S34" i="14"/>
  <c r="T34" i="14"/>
  <c r="U34" i="14"/>
  <c r="V34" i="14"/>
  <c r="W34" i="14"/>
  <c r="X34" i="14"/>
  <c r="Y34" i="14"/>
  <c r="Z34" i="14"/>
  <c r="AA34" i="14"/>
  <c r="AB34" i="14"/>
  <c r="AC34" i="14"/>
  <c r="AD34" i="14"/>
  <c r="AE34" i="14"/>
  <c r="F35" i="14"/>
  <c r="G35" i="14"/>
  <c r="H35" i="14"/>
  <c r="I35" i="14"/>
  <c r="J35" i="14"/>
  <c r="K35" i="14"/>
  <c r="L35" i="14"/>
  <c r="M35" i="14"/>
  <c r="N35" i="14"/>
  <c r="O35" i="14"/>
  <c r="P35" i="14"/>
  <c r="Q35" i="14"/>
  <c r="R35" i="14"/>
  <c r="F36" i="14"/>
  <c r="G36" i="14"/>
  <c r="H36" i="14"/>
  <c r="I36" i="14"/>
  <c r="J36" i="14"/>
  <c r="K36" i="14"/>
  <c r="L36" i="14"/>
  <c r="M36" i="14"/>
  <c r="N36" i="14"/>
  <c r="O36" i="14"/>
  <c r="P36" i="14"/>
  <c r="Q36" i="14"/>
  <c r="R36" i="14"/>
  <c r="F37" i="14"/>
  <c r="G37" i="14"/>
  <c r="H37" i="14"/>
  <c r="I37" i="14"/>
  <c r="J37" i="14"/>
  <c r="K37" i="14"/>
  <c r="L37" i="14"/>
  <c r="M37" i="14"/>
  <c r="N37" i="14"/>
  <c r="O37" i="14"/>
  <c r="P37" i="14"/>
  <c r="Q37" i="14"/>
  <c r="R37" i="14"/>
  <c r="F38" i="14"/>
  <c r="G38" i="14"/>
  <c r="H38" i="14"/>
  <c r="I38" i="14"/>
  <c r="J38" i="14"/>
  <c r="K38" i="14"/>
  <c r="L38" i="14"/>
  <c r="M38" i="14"/>
  <c r="N38" i="14"/>
  <c r="O38" i="14"/>
  <c r="P38" i="14"/>
  <c r="Q38" i="14"/>
  <c r="R38" i="14"/>
  <c r="CB2" i="13"/>
  <c r="CC2" i="13"/>
  <c r="CD2" i="13"/>
  <c r="CE2" i="13"/>
  <c r="CF2" i="13"/>
  <c r="CG2" i="13"/>
  <c r="CH2" i="13"/>
  <c r="CI2" i="13"/>
  <c r="CJ2" i="13"/>
  <c r="CK2" i="13"/>
  <c r="CL2" i="13"/>
  <c r="CM2" i="13"/>
  <c r="CN2" i="13"/>
  <c r="CB3" i="13"/>
  <c r="CC3" i="13"/>
  <c r="CD3" i="13"/>
  <c r="CE3" i="13"/>
  <c r="CF3" i="13"/>
  <c r="CG3" i="13"/>
  <c r="CH3" i="13"/>
  <c r="CI3" i="13"/>
  <c r="CJ3" i="13"/>
  <c r="CK3" i="13"/>
  <c r="CL3" i="13"/>
  <c r="CM3" i="13"/>
  <c r="CN3" i="13"/>
  <c r="CB4" i="13"/>
  <c r="CC4" i="13"/>
  <c r="CD4" i="13"/>
  <c r="CE4" i="13"/>
  <c r="CF4" i="13"/>
  <c r="CG4" i="13"/>
  <c r="CH4" i="13"/>
  <c r="CI4" i="13"/>
  <c r="CJ4" i="13"/>
  <c r="CK4" i="13"/>
  <c r="CL4" i="13"/>
  <c r="CM4" i="13"/>
  <c r="CN4" i="13"/>
  <c r="CB5" i="13"/>
  <c r="CC5" i="13"/>
  <c r="CD5" i="13"/>
  <c r="CE5" i="13"/>
  <c r="CF5" i="13"/>
  <c r="CG5" i="13"/>
  <c r="CH5" i="13"/>
  <c r="CI5" i="13"/>
  <c r="CJ5" i="13"/>
  <c r="CK5" i="13"/>
  <c r="CL5" i="13"/>
  <c r="CM5" i="13"/>
  <c r="CN5" i="13"/>
  <c r="CB6" i="13"/>
  <c r="CC6" i="13"/>
  <c r="CD6" i="13"/>
  <c r="CE6" i="13"/>
  <c r="CF6" i="13"/>
  <c r="CG6" i="13"/>
  <c r="CH6" i="13"/>
  <c r="CI6" i="13"/>
  <c r="CJ6" i="13"/>
  <c r="CK6" i="13"/>
  <c r="CL6" i="13"/>
  <c r="CM6" i="13"/>
  <c r="CN6" i="13"/>
  <c r="CB7" i="13"/>
  <c r="CC7" i="13"/>
  <c r="CD7" i="13"/>
  <c r="CE7" i="13"/>
  <c r="CF7" i="13"/>
  <c r="CG7" i="13"/>
  <c r="CH7" i="13"/>
  <c r="CI7" i="13"/>
  <c r="CJ7" i="13"/>
  <c r="CK7" i="13"/>
  <c r="CL7" i="13"/>
  <c r="CM7" i="13"/>
  <c r="CN7" i="13"/>
  <c r="S12" i="13"/>
  <c r="T12" i="13"/>
  <c r="U12" i="13"/>
  <c r="V12" i="13"/>
  <c r="W12" i="13"/>
  <c r="X12" i="13"/>
  <c r="Y12" i="13"/>
  <c r="Z12" i="13"/>
  <c r="AA12" i="13"/>
  <c r="AB12" i="13"/>
  <c r="AC12" i="13"/>
  <c r="AD12" i="13"/>
  <c r="AE12" i="13"/>
  <c r="S13" i="13"/>
  <c r="T13" i="13"/>
  <c r="U13" i="13"/>
  <c r="V13" i="13"/>
  <c r="W13" i="13"/>
  <c r="X13" i="13"/>
  <c r="Y13" i="13"/>
  <c r="Z13" i="13"/>
  <c r="AA13" i="13"/>
  <c r="AB13" i="13"/>
  <c r="AC13" i="13"/>
  <c r="AD13" i="13"/>
  <c r="AE13" i="13"/>
  <c r="S14" i="13"/>
  <c r="T14" i="13"/>
  <c r="U14" i="13"/>
  <c r="V14" i="13"/>
  <c r="W14" i="13"/>
  <c r="X14" i="13"/>
  <c r="Y14" i="13"/>
  <c r="Z14" i="13"/>
  <c r="AA14" i="13"/>
  <c r="AB14" i="13"/>
  <c r="AC14" i="13"/>
  <c r="AD14" i="13"/>
  <c r="AE14" i="13"/>
  <c r="S15" i="13"/>
  <c r="T15" i="13"/>
  <c r="U15" i="13"/>
  <c r="V15" i="13"/>
  <c r="W15" i="13"/>
  <c r="X15" i="13"/>
  <c r="Y15" i="13"/>
  <c r="Z15" i="13"/>
  <c r="AA15" i="13"/>
  <c r="AB15" i="13"/>
  <c r="AC15" i="13"/>
  <c r="AD15" i="13"/>
  <c r="AE15" i="13"/>
  <c r="S16" i="13"/>
  <c r="T16" i="13"/>
  <c r="U16" i="13"/>
  <c r="V16" i="13"/>
  <c r="W16" i="13"/>
  <c r="X16" i="13"/>
  <c r="Y16" i="13"/>
  <c r="Z16" i="13"/>
  <c r="AA16" i="13"/>
  <c r="AB16" i="13"/>
  <c r="AC16" i="13"/>
  <c r="AD16" i="13"/>
  <c r="AE16" i="13"/>
  <c r="S17" i="13"/>
  <c r="T17" i="13"/>
  <c r="U17" i="13"/>
  <c r="V17" i="13"/>
  <c r="W17" i="13"/>
  <c r="X17" i="13"/>
  <c r="Y17" i="13"/>
  <c r="Z17" i="13"/>
  <c r="AA17" i="13"/>
  <c r="AB17" i="13"/>
  <c r="AC17" i="13"/>
  <c r="AD17" i="13"/>
  <c r="AE17" i="13"/>
  <c r="S18" i="13"/>
  <c r="T18" i="13"/>
  <c r="U18" i="13"/>
  <c r="V18" i="13"/>
  <c r="W18" i="13"/>
  <c r="X18" i="13"/>
  <c r="Y18" i="13"/>
  <c r="Z18" i="13"/>
  <c r="AA18" i="13"/>
  <c r="AB18" i="13"/>
  <c r="AC18" i="13"/>
  <c r="AD18" i="13"/>
  <c r="AE18" i="13"/>
  <c r="S19" i="13"/>
  <c r="T19" i="13"/>
  <c r="U19" i="13"/>
  <c r="V19" i="13"/>
  <c r="W19" i="13"/>
  <c r="X19" i="13"/>
  <c r="Y19" i="13"/>
  <c r="Z19" i="13"/>
  <c r="AA19" i="13"/>
  <c r="AB19" i="13"/>
  <c r="AC19" i="13"/>
  <c r="AD19" i="13"/>
  <c r="AE19" i="13"/>
  <c r="S20" i="13"/>
  <c r="T20" i="13"/>
  <c r="U20" i="13"/>
  <c r="V20" i="13"/>
  <c r="W20" i="13"/>
  <c r="X20" i="13"/>
  <c r="Y20" i="13"/>
  <c r="Z20" i="13"/>
  <c r="AA20" i="13"/>
  <c r="AB20" i="13"/>
  <c r="AC20" i="13"/>
  <c r="AD20" i="13"/>
  <c r="AE20" i="13"/>
  <c r="S21" i="13"/>
  <c r="T21" i="13"/>
  <c r="U21" i="13"/>
  <c r="V21" i="13"/>
  <c r="W21" i="13"/>
  <c r="X21" i="13"/>
  <c r="Y21" i="13"/>
  <c r="Z21" i="13"/>
  <c r="AA21" i="13"/>
  <c r="AB21" i="13"/>
  <c r="AC21" i="13"/>
  <c r="AD21" i="13"/>
  <c r="AE21" i="13"/>
  <c r="S22" i="13"/>
  <c r="T22" i="13"/>
  <c r="U22" i="13"/>
  <c r="V22" i="13"/>
  <c r="W22" i="13"/>
  <c r="X22" i="13"/>
  <c r="Y22" i="13"/>
  <c r="Z22" i="13"/>
  <c r="AA22" i="13"/>
  <c r="AB22" i="13"/>
  <c r="AC22" i="13"/>
  <c r="AD22" i="13"/>
  <c r="AE22" i="13"/>
  <c r="S23" i="13"/>
  <c r="T23" i="13"/>
  <c r="U23" i="13"/>
  <c r="V23" i="13"/>
  <c r="W23" i="13"/>
  <c r="X23" i="13"/>
  <c r="Y23" i="13"/>
  <c r="Z23" i="13"/>
  <c r="AA23" i="13"/>
  <c r="AB23" i="13"/>
  <c r="AC23" i="13"/>
  <c r="AD23" i="13"/>
  <c r="AE23" i="13"/>
  <c r="S24" i="13"/>
  <c r="T24" i="13"/>
  <c r="U24" i="13"/>
  <c r="V24" i="13"/>
  <c r="W24" i="13"/>
  <c r="X24" i="13"/>
  <c r="Y24" i="13"/>
  <c r="Z24" i="13"/>
  <c r="AA24" i="13"/>
  <c r="AB24" i="13"/>
  <c r="AC24" i="13"/>
  <c r="AD24" i="13"/>
  <c r="AE24" i="13"/>
  <c r="S25" i="13"/>
  <c r="T25" i="13"/>
  <c r="U25" i="13"/>
  <c r="V25" i="13"/>
  <c r="W25" i="13"/>
  <c r="X25" i="13"/>
  <c r="Y25" i="13"/>
  <c r="Z25" i="13"/>
  <c r="AA25" i="13"/>
  <c r="AB25" i="13"/>
  <c r="AC25" i="13"/>
  <c r="AD25" i="13"/>
  <c r="AE25" i="13"/>
  <c r="S26" i="13"/>
  <c r="T26" i="13"/>
  <c r="U26" i="13"/>
  <c r="V26" i="13"/>
  <c r="W26" i="13"/>
  <c r="X26" i="13"/>
  <c r="Y26" i="13"/>
  <c r="Z26" i="13"/>
  <c r="AA26" i="13"/>
  <c r="AB26" i="13"/>
  <c r="AC26" i="13"/>
  <c r="AD26" i="13"/>
  <c r="AE26" i="13"/>
  <c r="S27" i="13"/>
  <c r="T27" i="13"/>
  <c r="U27" i="13"/>
  <c r="V27" i="13"/>
  <c r="W27" i="13"/>
  <c r="X27" i="13"/>
  <c r="Y27" i="13"/>
  <c r="Z27" i="13"/>
  <c r="AA27" i="13"/>
  <c r="AB27" i="13"/>
  <c r="AC27" i="13"/>
  <c r="AD27" i="13"/>
  <c r="AE27" i="13"/>
  <c r="S28" i="13"/>
  <c r="T28" i="13"/>
  <c r="U28" i="13"/>
  <c r="V28" i="13"/>
  <c r="W28" i="13"/>
  <c r="X28" i="13"/>
  <c r="Y28" i="13"/>
  <c r="Z28" i="13"/>
  <c r="AA28" i="13"/>
  <c r="AB28" i="13"/>
  <c r="AC28" i="13"/>
  <c r="AD28" i="13"/>
  <c r="AE28" i="13"/>
  <c r="S29" i="13"/>
  <c r="T29" i="13"/>
  <c r="U29" i="13"/>
  <c r="V29" i="13"/>
  <c r="W29" i="13"/>
  <c r="X29" i="13"/>
  <c r="Y29" i="13"/>
  <c r="Z29" i="13"/>
  <c r="AA29" i="13"/>
  <c r="AB29" i="13"/>
  <c r="AC29" i="13"/>
  <c r="AD29" i="13"/>
  <c r="AE29" i="13"/>
  <c r="S30" i="13"/>
  <c r="T30" i="13"/>
  <c r="U30" i="13"/>
  <c r="V30" i="13"/>
  <c r="W30" i="13"/>
  <c r="X30" i="13"/>
  <c r="Y30" i="13"/>
  <c r="Z30" i="13"/>
  <c r="AA30" i="13"/>
  <c r="AB30" i="13"/>
  <c r="AC30" i="13"/>
  <c r="AD30" i="13"/>
  <c r="AE30" i="13"/>
  <c r="S31" i="13"/>
  <c r="T31" i="13"/>
  <c r="U31" i="13"/>
  <c r="V31" i="13"/>
  <c r="W31" i="13"/>
  <c r="X31" i="13"/>
  <c r="Y31" i="13"/>
  <c r="Z31" i="13"/>
  <c r="AA31" i="13"/>
  <c r="AB31" i="13"/>
  <c r="AC31" i="13"/>
  <c r="AD31" i="13"/>
  <c r="AE31" i="13"/>
  <c r="S32" i="13"/>
  <c r="T32" i="13"/>
  <c r="U32" i="13"/>
  <c r="V32" i="13"/>
  <c r="W32" i="13"/>
  <c r="X32" i="13"/>
  <c r="Y32" i="13"/>
  <c r="Z32" i="13"/>
  <c r="AA32" i="13"/>
  <c r="AB32" i="13"/>
  <c r="AC32" i="13"/>
  <c r="AD32" i="13"/>
  <c r="AE32" i="13"/>
  <c r="S33" i="13"/>
  <c r="T33" i="13"/>
  <c r="U33" i="13"/>
  <c r="V33" i="13"/>
  <c r="W33" i="13"/>
  <c r="X33" i="13"/>
  <c r="Y33" i="13"/>
  <c r="Z33" i="13"/>
  <c r="AA33" i="13"/>
  <c r="AB33" i="13"/>
  <c r="AC33" i="13"/>
  <c r="AD33" i="13"/>
  <c r="AE33" i="13"/>
  <c r="F34" i="13"/>
  <c r="G34" i="13"/>
  <c r="H34" i="13"/>
  <c r="I34" i="13"/>
  <c r="J34" i="13"/>
  <c r="K34" i="13"/>
  <c r="L34" i="13"/>
  <c r="M34" i="13"/>
  <c r="N34" i="13"/>
  <c r="O34" i="13"/>
  <c r="P34" i="13"/>
  <c r="Q34" i="13"/>
  <c r="R34" i="13"/>
  <c r="F35" i="13"/>
  <c r="G35" i="13"/>
  <c r="H35" i="13"/>
  <c r="I35" i="13"/>
  <c r="J35" i="13"/>
  <c r="K35" i="13"/>
  <c r="L35" i="13"/>
  <c r="M35" i="13"/>
  <c r="N35" i="13"/>
  <c r="O35" i="13"/>
  <c r="P35" i="13"/>
  <c r="Q35" i="13"/>
  <c r="R35" i="13"/>
  <c r="F36" i="13"/>
  <c r="G36" i="13"/>
  <c r="H36" i="13"/>
  <c r="I36" i="13"/>
  <c r="J36" i="13"/>
  <c r="K36" i="13"/>
  <c r="L36" i="13"/>
  <c r="M36" i="13"/>
  <c r="N36" i="13"/>
  <c r="O36" i="13"/>
  <c r="P36" i="13"/>
  <c r="Q36" i="13"/>
  <c r="R36" i="13"/>
  <c r="F37" i="13"/>
  <c r="G37" i="13"/>
  <c r="H37" i="13"/>
  <c r="I37" i="13"/>
  <c r="J37" i="13"/>
  <c r="K37" i="13"/>
  <c r="L37" i="13"/>
  <c r="M37" i="13"/>
  <c r="N37" i="13"/>
  <c r="O37" i="13"/>
  <c r="P37" i="13"/>
  <c r="Q37" i="13"/>
  <c r="R37" i="13"/>
  <c r="CB2" i="12"/>
  <c r="CC2" i="12"/>
  <c r="CD2" i="12"/>
  <c r="CE2" i="12"/>
  <c r="CF2" i="12"/>
  <c r="CG2" i="12"/>
  <c r="CH2" i="12"/>
  <c r="CI2" i="12"/>
  <c r="CJ2" i="12"/>
  <c r="CK2" i="12"/>
  <c r="CL2" i="12"/>
  <c r="CM2" i="12"/>
  <c r="CN2" i="12"/>
  <c r="CB3" i="12"/>
  <c r="CC3" i="12"/>
  <c r="CD3" i="12"/>
  <c r="CE3" i="12"/>
  <c r="CF3" i="12"/>
  <c r="CG3" i="12"/>
  <c r="CH3" i="12"/>
  <c r="CI3" i="12"/>
  <c r="CJ3" i="12"/>
  <c r="CK3" i="12"/>
  <c r="CL3" i="12"/>
  <c r="CM3" i="12"/>
  <c r="CN3" i="12"/>
  <c r="CB4" i="12"/>
  <c r="CC4" i="12"/>
  <c r="CD4" i="12"/>
  <c r="CE4" i="12"/>
  <c r="CF4" i="12"/>
  <c r="CG4" i="12"/>
  <c r="CH4" i="12"/>
  <c r="CI4" i="12"/>
  <c r="CJ4" i="12"/>
  <c r="CK4" i="12"/>
  <c r="CL4" i="12"/>
  <c r="CM4" i="12"/>
  <c r="CN4" i="12"/>
  <c r="CB5" i="12"/>
  <c r="CC5" i="12"/>
  <c r="CD5" i="12"/>
  <c r="CE5" i="12"/>
  <c r="CF5" i="12"/>
  <c r="CG5" i="12"/>
  <c r="CH5" i="12"/>
  <c r="CI5" i="12"/>
  <c r="CJ5" i="12"/>
  <c r="CK5" i="12"/>
  <c r="CL5" i="12"/>
  <c r="CM5" i="12"/>
  <c r="CN5" i="12"/>
  <c r="CB6" i="12"/>
  <c r="CC6" i="12"/>
  <c r="CD6" i="12"/>
  <c r="CE6" i="12"/>
  <c r="CF6" i="12"/>
  <c r="CG6" i="12"/>
  <c r="CH6" i="12"/>
  <c r="CI6" i="12"/>
  <c r="CJ6" i="12"/>
  <c r="CK6" i="12"/>
  <c r="CL6" i="12"/>
  <c r="CM6" i="12"/>
  <c r="CN6" i="12"/>
  <c r="CB7" i="12"/>
  <c r="CC7" i="12"/>
  <c r="CD7" i="12"/>
  <c r="CE7" i="12"/>
  <c r="CF7" i="12"/>
  <c r="CG7" i="12"/>
  <c r="CH7" i="12"/>
  <c r="CI7" i="12"/>
  <c r="CJ7" i="12"/>
  <c r="CK7" i="12"/>
  <c r="CL7" i="12"/>
  <c r="CM7" i="12"/>
  <c r="CN7" i="12"/>
  <c r="S12" i="12"/>
  <c r="T12" i="12"/>
  <c r="U12" i="12"/>
  <c r="V12" i="12"/>
  <c r="W12" i="12"/>
  <c r="X12" i="12"/>
  <c r="Y12" i="12"/>
  <c r="Z12" i="12"/>
  <c r="AA12" i="12"/>
  <c r="AB12" i="12"/>
  <c r="AC12" i="12"/>
  <c r="AD12" i="12"/>
  <c r="AE12" i="12"/>
  <c r="S13" i="12"/>
  <c r="T13" i="12"/>
  <c r="U13" i="12"/>
  <c r="V13" i="12"/>
  <c r="W13" i="12"/>
  <c r="X13" i="12"/>
  <c r="Y13" i="12"/>
  <c r="Z13" i="12"/>
  <c r="AA13" i="12"/>
  <c r="AB13" i="12"/>
  <c r="AC13" i="12"/>
  <c r="AD13" i="12"/>
  <c r="AE13" i="12"/>
  <c r="S14" i="12"/>
  <c r="T14" i="12"/>
  <c r="U14" i="12"/>
  <c r="V14" i="12"/>
  <c r="W14" i="12"/>
  <c r="X14" i="12"/>
  <c r="Y14" i="12"/>
  <c r="Z14" i="12"/>
  <c r="AA14" i="12"/>
  <c r="AB14" i="12"/>
  <c r="AC14" i="12"/>
  <c r="AD14" i="12"/>
  <c r="AE14" i="12"/>
  <c r="S15" i="12"/>
  <c r="T15" i="12"/>
  <c r="U15" i="12"/>
  <c r="V15" i="12"/>
  <c r="W15" i="12"/>
  <c r="X15" i="12"/>
  <c r="Y15" i="12"/>
  <c r="Z15" i="12"/>
  <c r="AA15" i="12"/>
  <c r="AB15" i="12"/>
  <c r="AC15" i="12"/>
  <c r="AD15" i="12"/>
  <c r="AE15" i="12"/>
  <c r="S16" i="12"/>
  <c r="T16" i="12"/>
  <c r="U16" i="12"/>
  <c r="V16" i="12"/>
  <c r="W16" i="12"/>
  <c r="X16" i="12"/>
  <c r="Y16" i="12"/>
  <c r="Z16" i="12"/>
  <c r="AA16" i="12"/>
  <c r="AB16" i="12"/>
  <c r="AC16" i="12"/>
  <c r="AD16" i="12"/>
  <c r="AE16" i="12"/>
  <c r="S17" i="12"/>
  <c r="T17" i="12"/>
  <c r="U17" i="12"/>
  <c r="V17" i="12"/>
  <c r="W17" i="12"/>
  <c r="X17" i="12"/>
  <c r="Y17" i="12"/>
  <c r="Z17" i="12"/>
  <c r="AA17" i="12"/>
  <c r="AB17" i="12"/>
  <c r="AC17" i="12"/>
  <c r="AD17" i="12"/>
  <c r="AE17" i="12"/>
  <c r="S18" i="12"/>
  <c r="T18" i="12"/>
  <c r="U18" i="12"/>
  <c r="V18" i="12"/>
  <c r="W18" i="12"/>
  <c r="X18" i="12"/>
  <c r="Y18" i="12"/>
  <c r="Z18" i="12"/>
  <c r="AA18" i="12"/>
  <c r="AB18" i="12"/>
  <c r="AC18" i="12"/>
  <c r="AD18" i="12"/>
  <c r="AE18" i="12"/>
  <c r="S19" i="12"/>
  <c r="T19" i="12"/>
  <c r="U19" i="12"/>
  <c r="V19" i="12"/>
  <c r="W19" i="12"/>
  <c r="X19" i="12"/>
  <c r="Y19" i="12"/>
  <c r="Z19" i="12"/>
  <c r="AA19" i="12"/>
  <c r="AB19" i="12"/>
  <c r="AC19" i="12"/>
  <c r="AD19" i="12"/>
  <c r="AE19" i="12"/>
  <c r="S20" i="12"/>
  <c r="T20" i="12"/>
  <c r="U20" i="12"/>
  <c r="V20" i="12"/>
  <c r="W20" i="12"/>
  <c r="X20" i="12"/>
  <c r="Y20" i="12"/>
  <c r="Z20" i="12"/>
  <c r="AA20" i="12"/>
  <c r="AB20" i="12"/>
  <c r="AC20" i="12"/>
  <c r="AD20" i="12"/>
  <c r="AE20" i="12"/>
  <c r="S21" i="12"/>
  <c r="T21" i="12"/>
  <c r="U21" i="12"/>
  <c r="V21" i="12"/>
  <c r="W21" i="12"/>
  <c r="X21" i="12"/>
  <c r="Y21" i="12"/>
  <c r="Z21" i="12"/>
  <c r="AA21" i="12"/>
  <c r="AB21" i="12"/>
  <c r="AC21" i="12"/>
  <c r="AD21" i="12"/>
  <c r="AE21" i="12"/>
  <c r="S22" i="12"/>
  <c r="T22" i="12"/>
  <c r="U22" i="12"/>
  <c r="V22" i="12"/>
  <c r="W22" i="12"/>
  <c r="X22" i="12"/>
  <c r="Y22" i="12"/>
  <c r="Z22" i="12"/>
  <c r="AA22" i="12"/>
  <c r="AB22" i="12"/>
  <c r="AC22" i="12"/>
  <c r="AD22" i="12"/>
  <c r="AE22" i="12"/>
  <c r="S23" i="12"/>
  <c r="T23" i="12"/>
  <c r="U23" i="12"/>
  <c r="V23" i="12"/>
  <c r="W23" i="12"/>
  <c r="X23" i="12"/>
  <c r="Y23" i="12"/>
  <c r="Z23" i="12"/>
  <c r="AA23" i="12"/>
  <c r="AB23" i="12"/>
  <c r="AC23" i="12"/>
  <c r="AD23" i="12"/>
  <c r="AE23" i="12"/>
  <c r="S24" i="12"/>
  <c r="T24" i="12"/>
  <c r="U24" i="12"/>
  <c r="V24" i="12"/>
  <c r="W24" i="12"/>
  <c r="X24" i="12"/>
  <c r="Y24" i="12"/>
  <c r="Z24" i="12"/>
  <c r="AA24" i="12"/>
  <c r="AB24" i="12"/>
  <c r="AC24" i="12"/>
  <c r="AD24" i="12"/>
  <c r="AE24" i="12"/>
  <c r="S25" i="12"/>
  <c r="T25" i="12"/>
  <c r="U25" i="12"/>
  <c r="V25" i="12"/>
  <c r="W25" i="12"/>
  <c r="X25" i="12"/>
  <c r="Y25" i="12"/>
  <c r="Z25" i="12"/>
  <c r="AA25" i="12"/>
  <c r="AB25" i="12"/>
  <c r="AC25" i="12"/>
  <c r="AD25" i="12"/>
  <c r="AE25" i="12"/>
  <c r="F26" i="12"/>
  <c r="G26" i="12"/>
  <c r="H26" i="12"/>
  <c r="I26" i="12"/>
  <c r="J26" i="12"/>
  <c r="K26" i="12"/>
  <c r="L26" i="12"/>
  <c r="M26" i="12"/>
  <c r="N26" i="12"/>
  <c r="O26" i="12"/>
  <c r="Q26" i="12"/>
  <c r="R26" i="12"/>
  <c r="F27" i="12"/>
  <c r="G27" i="12"/>
  <c r="H27" i="12"/>
  <c r="I27" i="12"/>
  <c r="J27" i="12"/>
  <c r="K27" i="12"/>
  <c r="L27" i="12"/>
  <c r="M27" i="12"/>
  <c r="N27" i="12"/>
  <c r="O27" i="12"/>
  <c r="P27" i="12"/>
  <c r="Q27" i="12"/>
  <c r="R27" i="12"/>
  <c r="F28" i="12"/>
  <c r="G28" i="12"/>
  <c r="H28" i="12"/>
  <c r="I28" i="12"/>
  <c r="J28" i="12"/>
  <c r="K28" i="12"/>
  <c r="L28" i="12"/>
  <c r="M28" i="12"/>
  <c r="N28" i="12"/>
  <c r="O28" i="12"/>
  <c r="P28" i="12"/>
  <c r="Q28" i="12"/>
  <c r="R28" i="12"/>
  <c r="F29" i="12"/>
  <c r="G29" i="12"/>
  <c r="H29" i="12"/>
  <c r="I29" i="12"/>
  <c r="J29" i="12"/>
  <c r="K29" i="12"/>
  <c r="L29" i="12"/>
  <c r="M29" i="12"/>
  <c r="N29" i="12"/>
  <c r="O29" i="12"/>
  <c r="P29" i="12"/>
  <c r="Q29" i="12"/>
  <c r="R29" i="12"/>
  <c r="CB2" i="11"/>
  <c r="CC2" i="11"/>
  <c r="CD2" i="11"/>
  <c r="CE2" i="11"/>
  <c r="CF2" i="11"/>
  <c r="CG2" i="11"/>
  <c r="CH2" i="11"/>
  <c r="CI2" i="11"/>
  <c r="CJ2" i="11"/>
  <c r="CK2" i="11"/>
  <c r="CL2" i="11"/>
  <c r="CM2" i="11"/>
  <c r="CN2" i="11"/>
  <c r="CB3" i="11"/>
  <c r="CC3" i="11"/>
  <c r="CD3" i="11"/>
  <c r="CE3" i="11"/>
  <c r="CF3" i="11"/>
  <c r="CG3" i="11"/>
  <c r="CH3" i="11"/>
  <c r="CI3" i="11"/>
  <c r="CJ3" i="11"/>
  <c r="CK3" i="11"/>
  <c r="CL3" i="11"/>
  <c r="CM3" i="11"/>
  <c r="CN3" i="11"/>
  <c r="CB4" i="11"/>
  <c r="CC4" i="11"/>
  <c r="CD4" i="11"/>
  <c r="CE4" i="11"/>
  <c r="CF4" i="11"/>
  <c r="CG4" i="11"/>
  <c r="CH4" i="11"/>
  <c r="CI4" i="11"/>
  <c r="CJ4" i="11"/>
  <c r="CK4" i="11"/>
  <c r="CL4" i="11"/>
  <c r="CM4" i="11"/>
  <c r="CN4" i="11"/>
  <c r="CB5" i="11"/>
  <c r="CC5" i="11"/>
  <c r="CD5" i="11"/>
  <c r="CE5" i="11"/>
  <c r="CF5" i="11"/>
  <c r="CG5" i="11"/>
  <c r="CH5" i="11"/>
  <c r="CI5" i="11"/>
  <c r="CJ5" i="11"/>
  <c r="CK5" i="11"/>
  <c r="CL5" i="11"/>
  <c r="CM5" i="11"/>
  <c r="CN5" i="11"/>
  <c r="CB6" i="11"/>
  <c r="CC6" i="11"/>
  <c r="CD6" i="11"/>
  <c r="CE6" i="11"/>
  <c r="CF6" i="11"/>
  <c r="CG6" i="11"/>
  <c r="CH6" i="11"/>
  <c r="CI6" i="11"/>
  <c r="CJ6" i="11"/>
  <c r="CK6" i="11"/>
  <c r="CL6" i="11"/>
  <c r="CM6" i="11"/>
  <c r="CN6" i="11"/>
  <c r="CB7" i="11"/>
  <c r="CC7" i="11"/>
  <c r="CD7" i="11"/>
  <c r="CE7" i="11"/>
  <c r="CF7" i="11"/>
  <c r="CG7" i="11"/>
  <c r="CH7" i="11"/>
  <c r="CI7" i="11"/>
  <c r="CJ7" i="11"/>
  <c r="CK7" i="11"/>
  <c r="CL7" i="11"/>
  <c r="CM7" i="11"/>
  <c r="CN7" i="11"/>
  <c r="S12" i="11"/>
  <c r="T12" i="11"/>
  <c r="U12" i="11"/>
  <c r="V12" i="11"/>
  <c r="W12" i="11"/>
  <c r="X12" i="11"/>
  <c r="Y12" i="11"/>
  <c r="Z12" i="11"/>
  <c r="AA12" i="11"/>
  <c r="AB12" i="11"/>
  <c r="AC12" i="11"/>
  <c r="AD12" i="11"/>
  <c r="AE12" i="11"/>
  <c r="S13" i="11"/>
  <c r="T13" i="11"/>
  <c r="U13" i="11"/>
  <c r="V13" i="11"/>
  <c r="W13" i="11"/>
  <c r="X13" i="11"/>
  <c r="Y13" i="11"/>
  <c r="Z13" i="11"/>
  <c r="AA13" i="11"/>
  <c r="AB13" i="11"/>
  <c r="AC13" i="11"/>
  <c r="AD13" i="11"/>
  <c r="AE13" i="11"/>
  <c r="S14" i="11"/>
  <c r="T14" i="11"/>
  <c r="U14" i="11"/>
  <c r="V14" i="11"/>
  <c r="W14" i="11"/>
  <c r="X14" i="11"/>
  <c r="Y14" i="11"/>
  <c r="Z14" i="11"/>
  <c r="AA14" i="11"/>
  <c r="AB14" i="11"/>
  <c r="AC14" i="11"/>
  <c r="AD14" i="11"/>
  <c r="AE14" i="11"/>
  <c r="S15" i="11"/>
  <c r="T15" i="11"/>
  <c r="U15" i="11"/>
  <c r="V15" i="11"/>
  <c r="W15" i="11"/>
  <c r="X15" i="11"/>
  <c r="Y15" i="11"/>
  <c r="Z15" i="11"/>
  <c r="AA15" i="11"/>
  <c r="AB15" i="11"/>
  <c r="AC15" i="11"/>
  <c r="AD15" i="11"/>
  <c r="AE15" i="11"/>
  <c r="S16" i="11"/>
  <c r="T16" i="11"/>
  <c r="U16" i="11"/>
  <c r="V16" i="11"/>
  <c r="W16" i="11"/>
  <c r="X16" i="11"/>
  <c r="Y16" i="11"/>
  <c r="Z16" i="11"/>
  <c r="AA16" i="11"/>
  <c r="AB16" i="11"/>
  <c r="AC16" i="11"/>
  <c r="AD16" i="11"/>
  <c r="AE16" i="11"/>
  <c r="S17" i="11"/>
  <c r="T17" i="11"/>
  <c r="U17" i="11"/>
  <c r="V17" i="11"/>
  <c r="W17" i="11"/>
  <c r="X17" i="11"/>
  <c r="Y17" i="11"/>
  <c r="Z17" i="11"/>
  <c r="AA17" i="11"/>
  <c r="AB17" i="11"/>
  <c r="AC17" i="11"/>
  <c r="AD17" i="11"/>
  <c r="AE17" i="11"/>
  <c r="S18" i="11"/>
  <c r="T18" i="11"/>
  <c r="U18" i="11"/>
  <c r="V18" i="11"/>
  <c r="W18" i="11"/>
  <c r="X18" i="11"/>
  <c r="Y18" i="11"/>
  <c r="Z18" i="11"/>
  <c r="AA18" i="11"/>
  <c r="AB18" i="11"/>
  <c r="AC18" i="11"/>
  <c r="AD18" i="11"/>
  <c r="AE18" i="11"/>
  <c r="S19" i="11"/>
  <c r="T19" i="11"/>
  <c r="U19" i="11"/>
  <c r="V19" i="11"/>
  <c r="W19" i="11"/>
  <c r="X19" i="11"/>
  <c r="Y19" i="11"/>
  <c r="Z19" i="11"/>
  <c r="AA19" i="11"/>
  <c r="AB19" i="11"/>
  <c r="AC19" i="11"/>
  <c r="AD19" i="11"/>
  <c r="AE19" i="11"/>
  <c r="S20" i="11"/>
  <c r="T20" i="11"/>
  <c r="U20" i="11"/>
  <c r="V20" i="11"/>
  <c r="W20" i="11"/>
  <c r="X20" i="11"/>
  <c r="Y20" i="11"/>
  <c r="Z20" i="11"/>
  <c r="AA20" i="11"/>
  <c r="AB20" i="11"/>
  <c r="AC20" i="11"/>
  <c r="AD20" i="11"/>
  <c r="AE20" i="11"/>
  <c r="S21" i="11"/>
  <c r="T21" i="11"/>
  <c r="U21" i="11"/>
  <c r="V21" i="11"/>
  <c r="W21" i="11"/>
  <c r="X21" i="11"/>
  <c r="Y21" i="11"/>
  <c r="Z21" i="11"/>
  <c r="AA21" i="11"/>
  <c r="AB21" i="11"/>
  <c r="AC21" i="11"/>
  <c r="AD21" i="11"/>
  <c r="AE21" i="11"/>
  <c r="S22" i="11"/>
  <c r="T22" i="11"/>
  <c r="U22" i="11"/>
  <c r="V22" i="11"/>
  <c r="W22" i="11"/>
  <c r="X22" i="11"/>
  <c r="Y22" i="11"/>
  <c r="Z22" i="11"/>
  <c r="AA22" i="11"/>
  <c r="AB22" i="11"/>
  <c r="AC22" i="11"/>
  <c r="AD22" i="11"/>
  <c r="AE22" i="11"/>
  <c r="S23" i="11"/>
  <c r="T23" i="11"/>
  <c r="U23" i="11"/>
  <c r="V23" i="11"/>
  <c r="W23" i="11"/>
  <c r="X23" i="11"/>
  <c r="Y23" i="11"/>
  <c r="Z23" i="11"/>
  <c r="AA23" i="11"/>
  <c r="AB23" i="11"/>
  <c r="AC23" i="11"/>
  <c r="AD23" i="11"/>
  <c r="AE23" i="11"/>
  <c r="S24" i="11"/>
  <c r="T24" i="11"/>
  <c r="U24" i="11"/>
  <c r="V24" i="11"/>
  <c r="W24" i="11"/>
  <c r="X24" i="11"/>
  <c r="Y24" i="11"/>
  <c r="Z24" i="11"/>
  <c r="AA24" i="11"/>
  <c r="AB24" i="11"/>
  <c r="AC24" i="11"/>
  <c r="AD24" i="11"/>
  <c r="AE24" i="11"/>
  <c r="S25" i="11"/>
  <c r="T25" i="11"/>
  <c r="U25" i="11"/>
  <c r="V25" i="11"/>
  <c r="W25" i="11"/>
  <c r="X25" i="11"/>
  <c r="Y25" i="11"/>
  <c r="Z25" i="11"/>
  <c r="AA25" i="11"/>
  <c r="AB25" i="11"/>
  <c r="AC25" i="11"/>
  <c r="AD25" i="11"/>
  <c r="AE25" i="11"/>
  <c r="S26" i="11"/>
  <c r="T26" i="11"/>
  <c r="U26" i="11"/>
  <c r="V26" i="11"/>
  <c r="W26" i="11"/>
  <c r="X26" i="11"/>
  <c r="Y26" i="11"/>
  <c r="Z26" i="11"/>
  <c r="AA26" i="11"/>
  <c r="AB26" i="11"/>
  <c r="AC26" i="11"/>
  <c r="AD26" i="11"/>
  <c r="AE26" i="11"/>
  <c r="S27" i="11"/>
  <c r="T27" i="11"/>
  <c r="U27" i="11"/>
  <c r="V27" i="11"/>
  <c r="W27" i="11"/>
  <c r="X27" i="11"/>
  <c r="Y27" i="11"/>
  <c r="Z27" i="11"/>
  <c r="AA27" i="11"/>
  <c r="AB27" i="11"/>
  <c r="AC27" i="11"/>
  <c r="AD27" i="11"/>
  <c r="AE27" i="11"/>
  <c r="S28" i="11"/>
  <c r="T28" i="11"/>
  <c r="U28" i="11"/>
  <c r="V28" i="11"/>
  <c r="W28" i="11"/>
  <c r="X28" i="11"/>
  <c r="Y28" i="11"/>
  <c r="Z28" i="11"/>
  <c r="AA28" i="11"/>
  <c r="AB28" i="11"/>
  <c r="AC28" i="11"/>
  <c r="AD28" i="11"/>
  <c r="AE28" i="11"/>
  <c r="S29" i="11"/>
  <c r="T29" i="11"/>
  <c r="U29" i="11"/>
  <c r="V29" i="11"/>
  <c r="W29" i="11"/>
  <c r="X29" i="11"/>
  <c r="Y29" i="11"/>
  <c r="Z29" i="11"/>
  <c r="AA29" i="11"/>
  <c r="AB29" i="11"/>
  <c r="AC29" i="11"/>
  <c r="AD29" i="11"/>
  <c r="AE29" i="11"/>
  <c r="S30" i="11"/>
  <c r="T30" i="11"/>
  <c r="U30" i="11"/>
  <c r="V30" i="11"/>
  <c r="W30" i="11"/>
  <c r="X30" i="11"/>
  <c r="Y30" i="11"/>
  <c r="Z30" i="11"/>
  <c r="AA30" i="11"/>
  <c r="AB30" i="11"/>
  <c r="AC30" i="11"/>
  <c r="AD30" i="11"/>
  <c r="AE30" i="11"/>
  <c r="S31" i="11"/>
  <c r="T31" i="11"/>
  <c r="U31" i="11"/>
  <c r="V31" i="11"/>
  <c r="W31" i="11"/>
  <c r="X31" i="11"/>
  <c r="Y31" i="11"/>
  <c r="Z31" i="11"/>
  <c r="AA31" i="11"/>
  <c r="AB31" i="11"/>
  <c r="AC31" i="11"/>
  <c r="AD31" i="11"/>
  <c r="AE31" i="11"/>
  <c r="S32" i="11"/>
  <c r="T32" i="11"/>
  <c r="U32" i="11"/>
  <c r="V32" i="11"/>
  <c r="W32" i="11"/>
  <c r="X32" i="11"/>
  <c r="Y32" i="11"/>
  <c r="Z32" i="11"/>
  <c r="AA32" i="11"/>
  <c r="AB32" i="11"/>
  <c r="AC32" i="11"/>
  <c r="AD32" i="11"/>
  <c r="AE32" i="11"/>
  <c r="F33" i="11"/>
  <c r="D20" i="39"/>
  <c r="G33" i="11"/>
  <c r="E20" i="39"/>
  <c r="H33" i="11"/>
  <c r="F20" i="39"/>
  <c r="I33" i="11"/>
  <c r="G20" i="39"/>
  <c r="J33" i="11"/>
  <c r="H20" i="39"/>
  <c r="K33" i="11"/>
  <c r="I20" i="39"/>
  <c r="L33" i="11"/>
  <c r="J20" i="39"/>
  <c r="M33" i="11"/>
  <c r="K20" i="39"/>
  <c r="N33" i="11"/>
  <c r="L20" i="39"/>
  <c r="O33" i="11"/>
  <c r="M20" i="39"/>
  <c r="P33" i="11"/>
  <c r="N20" i="39"/>
  <c r="Q33" i="11"/>
  <c r="O20" i="39"/>
  <c r="R33" i="11"/>
  <c r="P20" i="39"/>
  <c r="F34" i="11"/>
  <c r="G34" i="11"/>
  <c r="H34" i="11"/>
  <c r="I34" i="11"/>
  <c r="J34" i="11"/>
  <c r="K34" i="11"/>
  <c r="L34" i="11"/>
  <c r="M34" i="11"/>
  <c r="N34" i="11"/>
  <c r="O34" i="11"/>
  <c r="P34" i="11"/>
  <c r="Q34" i="11"/>
  <c r="R34" i="11"/>
  <c r="F35" i="11"/>
  <c r="G35" i="11"/>
  <c r="H35" i="11"/>
  <c r="I35" i="11"/>
  <c r="J35" i="11"/>
  <c r="K35" i="11"/>
  <c r="L35" i="11"/>
  <c r="M35" i="11"/>
  <c r="N35" i="11"/>
  <c r="O35" i="11"/>
  <c r="P35" i="11"/>
  <c r="Q35" i="11"/>
  <c r="R35" i="11"/>
  <c r="F36" i="11"/>
  <c r="G36" i="11"/>
  <c r="H36" i="11"/>
  <c r="I36" i="11"/>
  <c r="J36" i="11"/>
  <c r="K36" i="11"/>
  <c r="L36" i="11"/>
  <c r="M36" i="11"/>
  <c r="N36" i="11"/>
  <c r="O36" i="11"/>
  <c r="P36" i="11"/>
  <c r="Q36" i="11"/>
  <c r="R36" i="11"/>
  <c r="CB2" i="10"/>
  <c r="CC2" i="10"/>
  <c r="CD2" i="10"/>
  <c r="CE2" i="10"/>
  <c r="CF2" i="10"/>
  <c r="CG2" i="10"/>
  <c r="CH2" i="10"/>
  <c r="CI2" i="10"/>
  <c r="CJ2" i="10"/>
  <c r="CK2" i="10"/>
  <c r="CL2" i="10"/>
  <c r="CM2" i="10"/>
  <c r="CN2" i="10"/>
  <c r="CB3" i="10"/>
  <c r="CC3" i="10"/>
  <c r="CD3" i="10"/>
  <c r="CE3" i="10"/>
  <c r="CF3" i="10"/>
  <c r="CG3" i="10"/>
  <c r="CH3" i="10"/>
  <c r="CI3" i="10"/>
  <c r="CJ3" i="10"/>
  <c r="CK3" i="10"/>
  <c r="CL3" i="10"/>
  <c r="CM3" i="10"/>
  <c r="CN3" i="10"/>
  <c r="CB4" i="10"/>
  <c r="CC4" i="10"/>
  <c r="CD4" i="10"/>
  <c r="CE4" i="10"/>
  <c r="CF4" i="10"/>
  <c r="CG4" i="10"/>
  <c r="CH4" i="10"/>
  <c r="CI4" i="10"/>
  <c r="CJ4" i="10"/>
  <c r="CK4" i="10"/>
  <c r="CL4" i="10"/>
  <c r="CM4" i="10"/>
  <c r="CN4" i="10"/>
  <c r="CB5" i="10"/>
  <c r="CC5" i="10"/>
  <c r="CD5" i="10"/>
  <c r="CE5" i="10"/>
  <c r="CF5" i="10"/>
  <c r="CG5" i="10"/>
  <c r="CH5" i="10"/>
  <c r="CI5" i="10"/>
  <c r="CJ5" i="10"/>
  <c r="CK5" i="10"/>
  <c r="CL5" i="10"/>
  <c r="CM5" i="10"/>
  <c r="CN5" i="10"/>
  <c r="CB6" i="10"/>
  <c r="CC6" i="10"/>
  <c r="CD6" i="10"/>
  <c r="CE6" i="10"/>
  <c r="CF6" i="10"/>
  <c r="CG6" i="10"/>
  <c r="CH6" i="10"/>
  <c r="CI6" i="10"/>
  <c r="CJ6" i="10"/>
  <c r="CK6" i="10"/>
  <c r="CL6" i="10"/>
  <c r="CM6" i="10"/>
  <c r="CN6" i="10"/>
  <c r="CB7" i="10"/>
  <c r="CC7" i="10"/>
  <c r="CD7" i="10"/>
  <c r="CE7" i="10"/>
  <c r="CF7" i="10"/>
  <c r="CG7" i="10"/>
  <c r="CH7" i="10"/>
  <c r="CI7" i="10"/>
  <c r="CJ7" i="10"/>
  <c r="CK7" i="10"/>
  <c r="CL7" i="10"/>
  <c r="CM7" i="10"/>
  <c r="CN7" i="10"/>
  <c r="S12" i="10"/>
  <c r="T12" i="10"/>
  <c r="U12" i="10"/>
  <c r="V12" i="10"/>
  <c r="W12" i="10"/>
  <c r="X12" i="10"/>
  <c r="Y12" i="10"/>
  <c r="Z12" i="10"/>
  <c r="AA12" i="10"/>
  <c r="AB12" i="10"/>
  <c r="AC12" i="10"/>
  <c r="AD12" i="10"/>
  <c r="AE12" i="10"/>
  <c r="S13" i="10"/>
  <c r="T13" i="10"/>
  <c r="U13" i="10"/>
  <c r="V13" i="10"/>
  <c r="W13" i="10"/>
  <c r="X13" i="10"/>
  <c r="Y13" i="10"/>
  <c r="Z13" i="10"/>
  <c r="AA13" i="10"/>
  <c r="AB13" i="10"/>
  <c r="AC13" i="10"/>
  <c r="AD13" i="10"/>
  <c r="AE13" i="10"/>
  <c r="S14" i="10"/>
  <c r="T14" i="10"/>
  <c r="U14" i="10"/>
  <c r="V14" i="10"/>
  <c r="W14" i="10"/>
  <c r="X14" i="10"/>
  <c r="Y14" i="10"/>
  <c r="Z14" i="10"/>
  <c r="AA14" i="10"/>
  <c r="AB14" i="10"/>
  <c r="AC14" i="10"/>
  <c r="AD14" i="10"/>
  <c r="AE14" i="10"/>
  <c r="S15" i="10"/>
  <c r="T15" i="10"/>
  <c r="U15" i="10"/>
  <c r="V15" i="10"/>
  <c r="W15" i="10"/>
  <c r="X15" i="10"/>
  <c r="Y15" i="10"/>
  <c r="Z15" i="10"/>
  <c r="AA15" i="10"/>
  <c r="AB15" i="10"/>
  <c r="AC15" i="10"/>
  <c r="AD15" i="10"/>
  <c r="AE15" i="10"/>
  <c r="S16" i="10"/>
  <c r="T16" i="10"/>
  <c r="U16" i="10"/>
  <c r="V16" i="10"/>
  <c r="W16" i="10"/>
  <c r="X16" i="10"/>
  <c r="Y16" i="10"/>
  <c r="Z16" i="10"/>
  <c r="AA16" i="10"/>
  <c r="AB16" i="10"/>
  <c r="AC16" i="10"/>
  <c r="AD16" i="10"/>
  <c r="AE16" i="10"/>
  <c r="S17" i="10"/>
  <c r="T17" i="10"/>
  <c r="U17" i="10"/>
  <c r="V17" i="10"/>
  <c r="W17" i="10"/>
  <c r="X17" i="10"/>
  <c r="Y17" i="10"/>
  <c r="Z17" i="10"/>
  <c r="AA17" i="10"/>
  <c r="AB17" i="10"/>
  <c r="AC17" i="10"/>
  <c r="AD17" i="10"/>
  <c r="AE17" i="10"/>
  <c r="S18" i="10"/>
  <c r="T18" i="10"/>
  <c r="U18" i="10"/>
  <c r="V18" i="10"/>
  <c r="W18" i="10"/>
  <c r="X18" i="10"/>
  <c r="Y18" i="10"/>
  <c r="Z18" i="10"/>
  <c r="AA18" i="10"/>
  <c r="AB18" i="10"/>
  <c r="AC18" i="10"/>
  <c r="AD18" i="10"/>
  <c r="AE18" i="10"/>
  <c r="S19" i="10"/>
  <c r="T19" i="10"/>
  <c r="U19" i="10"/>
  <c r="V19" i="10"/>
  <c r="W19" i="10"/>
  <c r="X19" i="10"/>
  <c r="Y19" i="10"/>
  <c r="Z19" i="10"/>
  <c r="AA19" i="10"/>
  <c r="AB19" i="10"/>
  <c r="AC19" i="10"/>
  <c r="AD19" i="10"/>
  <c r="AE19" i="10"/>
  <c r="S20" i="10"/>
  <c r="T20" i="10"/>
  <c r="U20" i="10"/>
  <c r="V20" i="10"/>
  <c r="W20" i="10"/>
  <c r="X20" i="10"/>
  <c r="Y20" i="10"/>
  <c r="Z20" i="10"/>
  <c r="AA20" i="10"/>
  <c r="AB20" i="10"/>
  <c r="AC20" i="10"/>
  <c r="AD20" i="10"/>
  <c r="AE20" i="10"/>
  <c r="S21" i="10"/>
  <c r="T21" i="10"/>
  <c r="U21" i="10"/>
  <c r="V21" i="10"/>
  <c r="W21" i="10"/>
  <c r="X21" i="10"/>
  <c r="Y21" i="10"/>
  <c r="Z21" i="10"/>
  <c r="AA21" i="10"/>
  <c r="AB21" i="10"/>
  <c r="AC21" i="10"/>
  <c r="AD21" i="10"/>
  <c r="AE21" i="10"/>
  <c r="S22" i="10"/>
  <c r="T22" i="10"/>
  <c r="U22" i="10"/>
  <c r="V22" i="10"/>
  <c r="W22" i="10"/>
  <c r="X22" i="10"/>
  <c r="Y22" i="10"/>
  <c r="Z22" i="10"/>
  <c r="AA22" i="10"/>
  <c r="AB22" i="10"/>
  <c r="AC22" i="10"/>
  <c r="AD22" i="10"/>
  <c r="AE22" i="10"/>
  <c r="S23" i="10"/>
  <c r="T23" i="10"/>
  <c r="U23" i="10"/>
  <c r="V23" i="10"/>
  <c r="W23" i="10"/>
  <c r="X23" i="10"/>
  <c r="Y23" i="10"/>
  <c r="Z23" i="10"/>
  <c r="AA23" i="10"/>
  <c r="AB23" i="10"/>
  <c r="AC23" i="10"/>
  <c r="AD23" i="10"/>
  <c r="AE23" i="10"/>
  <c r="S24" i="10"/>
  <c r="T24" i="10"/>
  <c r="U24" i="10"/>
  <c r="V24" i="10"/>
  <c r="W24" i="10"/>
  <c r="X24" i="10"/>
  <c r="Y24" i="10"/>
  <c r="Z24" i="10"/>
  <c r="AA24" i="10"/>
  <c r="AB24" i="10"/>
  <c r="AC24" i="10"/>
  <c r="AD24" i="10"/>
  <c r="AE24" i="10"/>
  <c r="S25" i="10"/>
  <c r="T25" i="10"/>
  <c r="U25" i="10"/>
  <c r="V25" i="10"/>
  <c r="W25" i="10"/>
  <c r="X25" i="10"/>
  <c r="Y25" i="10"/>
  <c r="Z25" i="10"/>
  <c r="AA25" i="10"/>
  <c r="AB25" i="10"/>
  <c r="AC25" i="10"/>
  <c r="AD25" i="10"/>
  <c r="AE25" i="10"/>
  <c r="S26" i="10"/>
  <c r="T26" i="10"/>
  <c r="U26" i="10"/>
  <c r="V26" i="10"/>
  <c r="W26" i="10"/>
  <c r="X26" i="10"/>
  <c r="Y26" i="10"/>
  <c r="Z26" i="10"/>
  <c r="AA26" i="10"/>
  <c r="AB26" i="10"/>
  <c r="AC26" i="10"/>
  <c r="AD26" i="10"/>
  <c r="AE26" i="10"/>
  <c r="S27" i="10"/>
  <c r="T27" i="10"/>
  <c r="U27" i="10"/>
  <c r="V27" i="10"/>
  <c r="W27" i="10"/>
  <c r="X27" i="10"/>
  <c r="Y27" i="10"/>
  <c r="Z27" i="10"/>
  <c r="AA27" i="10"/>
  <c r="AB27" i="10"/>
  <c r="AC27" i="10"/>
  <c r="AD27" i="10"/>
  <c r="AE27" i="10"/>
  <c r="S28" i="10"/>
  <c r="T28" i="10"/>
  <c r="U28" i="10"/>
  <c r="V28" i="10"/>
  <c r="W28" i="10"/>
  <c r="X28" i="10"/>
  <c r="Y28" i="10"/>
  <c r="Z28" i="10"/>
  <c r="AA28" i="10"/>
  <c r="AB28" i="10"/>
  <c r="AC28" i="10"/>
  <c r="AD28" i="10"/>
  <c r="AE28" i="10"/>
  <c r="S29" i="10"/>
  <c r="T29" i="10"/>
  <c r="U29" i="10"/>
  <c r="V29" i="10"/>
  <c r="W29" i="10"/>
  <c r="X29" i="10"/>
  <c r="Y29" i="10"/>
  <c r="Z29" i="10"/>
  <c r="AA29" i="10"/>
  <c r="AB29" i="10"/>
  <c r="AC29" i="10"/>
  <c r="AD29" i="10"/>
  <c r="AE29" i="10"/>
  <c r="S30" i="10"/>
  <c r="T30" i="10"/>
  <c r="U30" i="10"/>
  <c r="V30" i="10"/>
  <c r="W30" i="10"/>
  <c r="X30" i="10"/>
  <c r="Y30" i="10"/>
  <c r="Z30" i="10"/>
  <c r="AA30" i="10"/>
  <c r="AB30" i="10"/>
  <c r="AC30" i="10"/>
  <c r="AD30" i="10"/>
  <c r="AE30" i="10"/>
  <c r="S31" i="10"/>
  <c r="T31" i="10"/>
  <c r="U31" i="10"/>
  <c r="V31" i="10"/>
  <c r="W31" i="10"/>
  <c r="X31" i="10"/>
  <c r="Y31" i="10"/>
  <c r="Z31" i="10"/>
  <c r="AA31" i="10"/>
  <c r="AB31" i="10"/>
  <c r="AC31" i="10"/>
  <c r="AD31" i="10"/>
  <c r="AE31" i="10"/>
  <c r="S32" i="10"/>
  <c r="T32" i="10"/>
  <c r="U32" i="10"/>
  <c r="V32" i="10"/>
  <c r="W32" i="10"/>
  <c r="X32" i="10"/>
  <c r="Y32" i="10"/>
  <c r="Z32" i="10"/>
  <c r="AA32" i="10"/>
  <c r="AB32" i="10"/>
  <c r="AC32" i="10"/>
  <c r="AD32" i="10"/>
  <c r="AE32" i="10"/>
  <c r="S33" i="10"/>
  <c r="T33" i="10"/>
  <c r="U33" i="10"/>
  <c r="V33" i="10"/>
  <c r="W33" i="10"/>
  <c r="X33" i="10"/>
  <c r="Y33" i="10"/>
  <c r="Z33" i="10"/>
  <c r="AA33" i="10"/>
  <c r="AB33" i="10"/>
  <c r="AC33" i="10"/>
  <c r="AD33" i="10"/>
  <c r="AE33" i="10"/>
  <c r="S34" i="10"/>
  <c r="T34" i="10"/>
  <c r="U34" i="10"/>
  <c r="V34" i="10"/>
  <c r="W34" i="10"/>
  <c r="X34" i="10"/>
  <c r="Y34" i="10"/>
  <c r="Z34" i="10"/>
  <c r="AA34" i="10"/>
  <c r="AB34" i="10"/>
  <c r="AC34" i="10"/>
  <c r="AD34" i="10"/>
  <c r="AE34" i="10"/>
  <c r="F35" i="10"/>
  <c r="G35" i="10"/>
  <c r="H35" i="10"/>
  <c r="I35" i="10"/>
  <c r="J35" i="10"/>
  <c r="K35" i="10"/>
  <c r="L35" i="10"/>
  <c r="M35" i="10"/>
  <c r="N35" i="10"/>
  <c r="O35" i="10"/>
  <c r="P35" i="10"/>
  <c r="Q35" i="10"/>
  <c r="R35" i="10"/>
  <c r="F36" i="10"/>
  <c r="G36" i="10"/>
  <c r="H36" i="10"/>
  <c r="I36" i="10"/>
  <c r="J36" i="10"/>
  <c r="K36" i="10"/>
  <c r="L36" i="10"/>
  <c r="M36" i="10"/>
  <c r="N36" i="10"/>
  <c r="O36" i="10"/>
  <c r="P36" i="10"/>
  <c r="Q36" i="10"/>
  <c r="R36" i="10"/>
  <c r="F37" i="10"/>
  <c r="G37" i="10"/>
  <c r="H37" i="10"/>
  <c r="I37" i="10"/>
  <c r="J37" i="10"/>
  <c r="K37" i="10"/>
  <c r="L37" i="10"/>
  <c r="M37" i="10"/>
  <c r="N37" i="10"/>
  <c r="O37" i="10"/>
  <c r="P37" i="10"/>
  <c r="Q37" i="10"/>
  <c r="R37" i="10"/>
  <c r="F38" i="10"/>
  <c r="G38" i="10"/>
  <c r="H38" i="10"/>
  <c r="I38" i="10"/>
  <c r="J38" i="10"/>
  <c r="K38" i="10"/>
  <c r="L38" i="10"/>
  <c r="M38" i="10"/>
  <c r="N38" i="10"/>
  <c r="O38" i="10"/>
  <c r="P38" i="10"/>
  <c r="Q38" i="10"/>
  <c r="R38" i="10"/>
  <c r="CB2" i="9"/>
  <c r="CC2" i="9"/>
  <c r="CD2" i="9"/>
  <c r="CE2" i="9"/>
  <c r="CF2" i="9"/>
  <c r="CG2" i="9"/>
  <c r="CH2" i="9"/>
  <c r="CI2" i="9"/>
  <c r="CJ2" i="9"/>
  <c r="CK2" i="9"/>
  <c r="CL2" i="9"/>
  <c r="CM2" i="9"/>
  <c r="CN2" i="9"/>
  <c r="CB3" i="9"/>
  <c r="CC3" i="9"/>
  <c r="CD3" i="9"/>
  <c r="CE3" i="9"/>
  <c r="CF3" i="9"/>
  <c r="CG3" i="9"/>
  <c r="CH3" i="9"/>
  <c r="CI3" i="9"/>
  <c r="CJ3" i="9"/>
  <c r="CK3" i="9"/>
  <c r="CL3" i="9"/>
  <c r="CM3" i="9"/>
  <c r="CN3" i="9"/>
  <c r="CB4" i="9"/>
  <c r="CC4" i="9"/>
  <c r="CD4" i="9"/>
  <c r="CE4" i="9"/>
  <c r="CF4" i="9"/>
  <c r="CG4" i="9"/>
  <c r="CH4" i="9"/>
  <c r="CI4" i="9"/>
  <c r="CJ4" i="9"/>
  <c r="CK4" i="9"/>
  <c r="CL4" i="9"/>
  <c r="CM4" i="9"/>
  <c r="CN4" i="9"/>
  <c r="CB5" i="9"/>
  <c r="CC5" i="9"/>
  <c r="CD5" i="9"/>
  <c r="CE5" i="9"/>
  <c r="CF5" i="9"/>
  <c r="CG5" i="9"/>
  <c r="CH5" i="9"/>
  <c r="CI5" i="9"/>
  <c r="CJ5" i="9"/>
  <c r="CK5" i="9"/>
  <c r="CL5" i="9"/>
  <c r="CM5" i="9"/>
  <c r="CN5" i="9"/>
  <c r="CB6" i="9"/>
  <c r="CC6" i="9"/>
  <c r="CD6" i="9"/>
  <c r="CE6" i="9"/>
  <c r="CF6" i="9"/>
  <c r="CG6" i="9"/>
  <c r="CH6" i="9"/>
  <c r="CI6" i="9"/>
  <c r="CJ6" i="9"/>
  <c r="CK6" i="9"/>
  <c r="CL6" i="9"/>
  <c r="CM6" i="9"/>
  <c r="CN6" i="9"/>
  <c r="CB7" i="9"/>
  <c r="CC7" i="9"/>
  <c r="CD7" i="9"/>
  <c r="CE7" i="9"/>
  <c r="CF7" i="9"/>
  <c r="CG7" i="9"/>
  <c r="CH7" i="9"/>
  <c r="CI7" i="9"/>
  <c r="CJ7" i="9"/>
  <c r="CK7" i="9"/>
  <c r="CL7" i="9"/>
  <c r="CM7" i="9"/>
  <c r="CN7" i="9"/>
  <c r="S12" i="9"/>
  <c r="T12" i="9"/>
  <c r="U12" i="9"/>
  <c r="V12" i="9"/>
  <c r="W12" i="9"/>
  <c r="X12" i="9"/>
  <c r="Y12" i="9"/>
  <c r="Z12" i="9"/>
  <c r="AA12" i="9"/>
  <c r="AB12" i="9"/>
  <c r="AC12" i="9"/>
  <c r="AD12" i="9"/>
  <c r="AE12" i="9"/>
  <c r="S13" i="9"/>
  <c r="T13" i="9"/>
  <c r="U13" i="9"/>
  <c r="V13" i="9"/>
  <c r="W13" i="9"/>
  <c r="X13" i="9"/>
  <c r="Y13" i="9"/>
  <c r="Z13" i="9"/>
  <c r="AA13" i="9"/>
  <c r="AB13" i="9"/>
  <c r="AC13" i="9"/>
  <c r="AD13" i="9"/>
  <c r="AE13" i="9"/>
  <c r="S14" i="9"/>
  <c r="T14" i="9"/>
  <c r="U14" i="9"/>
  <c r="V14" i="9"/>
  <c r="W14" i="9"/>
  <c r="X14" i="9"/>
  <c r="Y14" i="9"/>
  <c r="Z14" i="9"/>
  <c r="AA14" i="9"/>
  <c r="AB14" i="9"/>
  <c r="AC14" i="9"/>
  <c r="AD14" i="9"/>
  <c r="AE14" i="9"/>
  <c r="S15" i="9"/>
  <c r="T15" i="9"/>
  <c r="U15" i="9"/>
  <c r="V15" i="9"/>
  <c r="W15" i="9"/>
  <c r="X15" i="9"/>
  <c r="Y15" i="9"/>
  <c r="Z15" i="9"/>
  <c r="AA15" i="9"/>
  <c r="AB15" i="9"/>
  <c r="AC15" i="9"/>
  <c r="AD15" i="9"/>
  <c r="AE15" i="9"/>
  <c r="S16" i="9"/>
  <c r="T16" i="9"/>
  <c r="U16" i="9"/>
  <c r="V16" i="9"/>
  <c r="W16" i="9"/>
  <c r="X16" i="9"/>
  <c r="Y16" i="9"/>
  <c r="Z16" i="9"/>
  <c r="AA16" i="9"/>
  <c r="AB16" i="9"/>
  <c r="AC16" i="9"/>
  <c r="AD16" i="9"/>
  <c r="AE16" i="9"/>
  <c r="S17" i="9"/>
  <c r="T17" i="9"/>
  <c r="U17" i="9"/>
  <c r="V17" i="9"/>
  <c r="W17" i="9"/>
  <c r="X17" i="9"/>
  <c r="Y17" i="9"/>
  <c r="Z17" i="9"/>
  <c r="AA17" i="9"/>
  <c r="AB17" i="9"/>
  <c r="AC17" i="9"/>
  <c r="AD17" i="9"/>
  <c r="AE17" i="9"/>
  <c r="S18" i="9"/>
  <c r="T18" i="9"/>
  <c r="U18" i="9"/>
  <c r="V18" i="9"/>
  <c r="W18" i="9"/>
  <c r="X18" i="9"/>
  <c r="Y18" i="9"/>
  <c r="Z18" i="9"/>
  <c r="AA18" i="9"/>
  <c r="AB18" i="9"/>
  <c r="AC18" i="9"/>
  <c r="AD18" i="9"/>
  <c r="AE18" i="9"/>
  <c r="S19" i="9"/>
  <c r="T19" i="9"/>
  <c r="U19" i="9"/>
  <c r="V19" i="9"/>
  <c r="W19" i="9"/>
  <c r="X19" i="9"/>
  <c r="Y19" i="9"/>
  <c r="Z19" i="9"/>
  <c r="AA19" i="9"/>
  <c r="AB19" i="9"/>
  <c r="AC19" i="9"/>
  <c r="AD19" i="9"/>
  <c r="AE19" i="9"/>
  <c r="S20" i="9"/>
  <c r="T20" i="9"/>
  <c r="U20" i="9"/>
  <c r="V20" i="9"/>
  <c r="W20" i="9"/>
  <c r="X20" i="9"/>
  <c r="Y20" i="9"/>
  <c r="Z20" i="9"/>
  <c r="AA20" i="9"/>
  <c r="AB20" i="9"/>
  <c r="AC20" i="9"/>
  <c r="AD20" i="9"/>
  <c r="AE20" i="9"/>
  <c r="S21" i="9"/>
  <c r="T21" i="9"/>
  <c r="U21" i="9"/>
  <c r="V21" i="9"/>
  <c r="W21" i="9"/>
  <c r="X21" i="9"/>
  <c r="Y21" i="9"/>
  <c r="Z21" i="9"/>
  <c r="AA21" i="9"/>
  <c r="AB21" i="9"/>
  <c r="AC21" i="9"/>
  <c r="AD21" i="9"/>
  <c r="AE21" i="9"/>
  <c r="S22" i="9"/>
  <c r="T22" i="9"/>
  <c r="U22" i="9"/>
  <c r="V22" i="9"/>
  <c r="W22" i="9"/>
  <c r="X22" i="9"/>
  <c r="Y22" i="9"/>
  <c r="Z22" i="9"/>
  <c r="AA22" i="9"/>
  <c r="AB22" i="9"/>
  <c r="AC22" i="9"/>
  <c r="AD22" i="9"/>
  <c r="AE22" i="9"/>
  <c r="F23" i="9"/>
  <c r="D18" i="39"/>
  <c r="G23" i="9"/>
  <c r="E18" i="39"/>
  <c r="H23" i="9"/>
  <c r="F18" i="39"/>
  <c r="I23" i="9"/>
  <c r="G18" i="39"/>
  <c r="J23" i="9"/>
  <c r="H18" i="39"/>
  <c r="K23" i="9"/>
  <c r="I18" i="39"/>
  <c r="L23" i="9"/>
  <c r="J18" i="39"/>
  <c r="M23" i="9"/>
  <c r="K18" i="39"/>
  <c r="N23" i="9"/>
  <c r="L18" i="39"/>
  <c r="O23" i="9"/>
  <c r="M18" i="39"/>
  <c r="P23" i="9"/>
  <c r="N18" i="39"/>
  <c r="Q23" i="9"/>
  <c r="O18" i="39"/>
  <c r="R23" i="9"/>
  <c r="P18" i="39"/>
  <c r="F24" i="9"/>
  <c r="G24" i="9"/>
  <c r="H24" i="9"/>
  <c r="I24" i="9"/>
  <c r="J24" i="9"/>
  <c r="K24" i="9"/>
  <c r="L24" i="9"/>
  <c r="M24" i="9"/>
  <c r="N24" i="9"/>
  <c r="O24" i="9"/>
  <c r="P24" i="9"/>
  <c r="Q24" i="9"/>
  <c r="R24" i="9"/>
  <c r="F25" i="9"/>
  <c r="G25" i="9"/>
  <c r="H25" i="9"/>
  <c r="I25" i="9"/>
  <c r="J25" i="9"/>
  <c r="K25" i="9"/>
  <c r="L25" i="9"/>
  <c r="M25" i="9"/>
  <c r="N25" i="9"/>
  <c r="O25" i="9"/>
  <c r="P25" i="9"/>
  <c r="Q25" i="9"/>
  <c r="R25" i="9"/>
  <c r="F26" i="9"/>
  <c r="G26" i="9"/>
  <c r="H26" i="9"/>
  <c r="I26" i="9"/>
  <c r="J26" i="9"/>
  <c r="K26" i="9"/>
  <c r="L26" i="9"/>
  <c r="M26" i="9"/>
  <c r="N26" i="9"/>
  <c r="O26" i="9"/>
  <c r="P26" i="9"/>
  <c r="Q26" i="9"/>
  <c r="R26" i="9"/>
  <c r="CB2" i="8"/>
  <c r="CC2" i="8"/>
  <c r="CD2" i="8"/>
  <c r="CE2" i="8"/>
  <c r="CF2" i="8"/>
  <c r="CG2" i="8"/>
  <c r="CH2" i="8"/>
  <c r="CI2" i="8"/>
  <c r="CJ2" i="8"/>
  <c r="CK2" i="8"/>
  <c r="CL2" i="8"/>
  <c r="CM2" i="8"/>
  <c r="CN2" i="8"/>
  <c r="CB3" i="8"/>
  <c r="CC3" i="8"/>
  <c r="CD3" i="8"/>
  <c r="CE3" i="8"/>
  <c r="CF3" i="8"/>
  <c r="CG3" i="8"/>
  <c r="CH3" i="8"/>
  <c r="CI3" i="8"/>
  <c r="CJ3" i="8"/>
  <c r="CK3" i="8"/>
  <c r="CL3" i="8"/>
  <c r="CM3" i="8"/>
  <c r="CN3" i="8"/>
  <c r="CB4" i="8"/>
  <c r="CC4" i="8"/>
  <c r="CD4" i="8"/>
  <c r="CE4" i="8"/>
  <c r="CF4" i="8"/>
  <c r="CG4" i="8"/>
  <c r="CH4" i="8"/>
  <c r="CI4" i="8"/>
  <c r="CJ4" i="8"/>
  <c r="CK4" i="8"/>
  <c r="CL4" i="8"/>
  <c r="CM4" i="8"/>
  <c r="CN4" i="8"/>
  <c r="CB5" i="8"/>
  <c r="CC5" i="8"/>
  <c r="CD5" i="8"/>
  <c r="CE5" i="8"/>
  <c r="CF5" i="8"/>
  <c r="CG5" i="8"/>
  <c r="CH5" i="8"/>
  <c r="CI5" i="8"/>
  <c r="CJ5" i="8"/>
  <c r="CK5" i="8"/>
  <c r="CL5" i="8"/>
  <c r="CM5" i="8"/>
  <c r="CN5" i="8"/>
  <c r="CB6" i="8"/>
  <c r="CC6" i="8"/>
  <c r="CD6" i="8"/>
  <c r="CE6" i="8"/>
  <c r="CF6" i="8"/>
  <c r="CG6" i="8"/>
  <c r="CH6" i="8"/>
  <c r="CI6" i="8"/>
  <c r="CJ6" i="8"/>
  <c r="CK6" i="8"/>
  <c r="CL6" i="8"/>
  <c r="CM6" i="8"/>
  <c r="CN6" i="8"/>
  <c r="CB7" i="8"/>
  <c r="CC7" i="8"/>
  <c r="CD7" i="8"/>
  <c r="CE7" i="8"/>
  <c r="CF7" i="8"/>
  <c r="CG7" i="8"/>
  <c r="CH7" i="8"/>
  <c r="CI7" i="8"/>
  <c r="CJ7" i="8"/>
  <c r="CK7" i="8"/>
  <c r="CL7" i="8"/>
  <c r="CM7" i="8"/>
  <c r="CN7" i="8"/>
  <c r="S12" i="8"/>
  <c r="T12" i="8"/>
  <c r="U12" i="8"/>
  <c r="V12" i="8"/>
  <c r="W12" i="8"/>
  <c r="X12" i="8"/>
  <c r="Y12" i="8"/>
  <c r="Z12" i="8"/>
  <c r="AA12" i="8"/>
  <c r="AB12" i="8"/>
  <c r="AC12" i="8"/>
  <c r="AD12" i="8"/>
  <c r="AE12" i="8"/>
  <c r="S13" i="8"/>
  <c r="T13" i="8"/>
  <c r="U13" i="8"/>
  <c r="V13" i="8"/>
  <c r="W13" i="8"/>
  <c r="X13" i="8"/>
  <c r="Y13" i="8"/>
  <c r="Z13" i="8"/>
  <c r="AA13" i="8"/>
  <c r="AB13" i="8"/>
  <c r="AC13" i="8"/>
  <c r="AD13" i="8"/>
  <c r="AE13" i="8"/>
  <c r="S14" i="8"/>
  <c r="T14" i="8"/>
  <c r="U14" i="8"/>
  <c r="V14" i="8"/>
  <c r="W14" i="8"/>
  <c r="X14" i="8"/>
  <c r="Y14" i="8"/>
  <c r="Z14" i="8"/>
  <c r="AA14" i="8"/>
  <c r="AB14" i="8"/>
  <c r="AC14" i="8"/>
  <c r="AD14" i="8"/>
  <c r="AE14" i="8"/>
  <c r="S15" i="8"/>
  <c r="T15" i="8"/>
  <c r="U15" i="8"/>
  <c r="V15" i="8"/>
  <c r="W15" i="8"/>
  <c r="X15" i="8"/>
  <c r="Y15" i="8"/>
  <c r="Z15" i="8"/>
  <c r="AA15" i="8"/>
  <c r="AB15" i="8"/>
  <c r="AC15" i="8"/>
  <c r="AD15" i="8"/>
  <c r="AE15" i="8"/>
  <c r="S16" i="8"/>
  <c r="T16" i="8"/>
  <c r="U16" i="8"/>
  <c r="V16" i="8"/>
  <c r="W16" i="8"/>
  <c r="X16" i="8"/>
  <c r="Y16" i="8"/>
  <c r="Z16" i="8"/>
  <c r="AA16" i="8"/>
  <c r="AB16" i="8"/>
  <c r="AC16" i="8"/>
  <c r="AD16" i="8"/>
  <c r="AE16" i="8"/>
  <c r="S17" i="8"/>
  <c r="T17" i="8"/>
  <c r="U17" i="8"/>
  <c r="V17" i="8"/>
  <c r="W17" i="8"/>
  <c r="X17" i="8"/>
  <c r="Y17" i="8"/>
  <c r="Z17" i="8"/>
  <c r="AA17" i="8"/>
  <c r="AB17" i="8"/>
  <c r="AC17" i="8"/>
  <c r="AD17" i="8"/>
  <c r="AE17" i="8"/>
  <c r="S18" i="8"/>
  <c r="T18" i="8"/>
  <c r="U18" i="8"/>
  <c r="V18" i="8"/>
  <c r="W18" i="8"/>
  <c r="X18" i="8"/>
  <c r="Y18" i="8"/>
  <c r="Z18" i="8"/>
  <c r="AA18" i="8"/>
  <c r="AB18" i="8"/>
  <c r="AC18" i="8"/>
  <c r="AD18" i="8"/>
  <c r="AE18" i="8"/>
  <c r="S19" i="8"/>
  <c r="T19" i="8"/>
  <c r="U19" i="8"/>
  <c r="V19" i="8"/>
  <c r="W19" i="8"/>
  <c r="X19" i="8"/>
  <c r="Y19" i="8"/>
  <c r="Z19" i="8"/>
  <c r="AA19" i="8"/>
  <c r="AB19" i="8"/>
  <c r="AC19" i="8"/>
  <c r="AD19" i="8"/>
  <c r="AE19" i="8"/>
  <c r="S20" i="8"/>
  <c r="T20" i="8"/>
  <c r="U20" i="8"/>
  <c r="V20" i="8"/>
  <c r="W20" i="8"/>
  <c r="X20" i="8"/>
  <c r="Y20" i="8"/>
  <c r="Z20" i="8"/>
  <c r="AA20" i="8"/>
  <c r="AB20" i="8"/>
  <c r="AC20" i="8"/>
  <c r="AD20" i="8"/>
  <c r="AE20" i="8"/>
  <c r="S21" i="8"/>
  <c r="T21" i="8"/>
  <c r="U21" i="8"/>
  <c r="V21" i="8"/>
  <c r="W21" i="8"/>
  <c r="X21" i="8"/>
  <c r="Y21" i="8"/>
  <c r="Z21" i="8"/>
  <c r="AA21" i="8"/>
  <c r="AB21" i="8"/>
  <c r="AC21" i="8"/>
  <c r="AD21" i="8"/>
  <c r="AE21" i="8"/>
  <c r="S22" i="8"/>
  <c r="T22" i="8"/>
  <c r="U22" i="8"/>
  <c r="V22" i="8"/>
  <c r="W22" i="8"/>
  <c r="X22" i="8"/>
  <c r="Y22" i="8"/>
  <c r="Z22" i="8"/>
  <c r="AA22" i="8"/>
  <c r="AB22" i="8"/>
  <c r="AC22" i="8"/>
  <c r="AD22" i="8"/>
  <c r="AE22" i="8"/>
  <c r="S23" i="8"/>
  <c r="T23" i="8"/>
  <c r="U23" i="8"/>
  <c r="V23" i="8"/>
  <c r="W23" i="8"/>
  <c r="X23" i="8"/>
  <c r="Y23" i="8"/>
  <c r="Z23" i="8"/>
  <c r="AA23" i="8"/>
  <c r="AB23" i="8"/>
  <c r="AC23" i="8"/>
  <c r="AD23" i="8"/>
  <c r="AE23" i="8"/>
  <c r="S24" i="8"/>
  <c r="T24" i="8"/>
  <c r="U24" i="8"/>
  <c r="V24" i="8"/>
  <c r="W24" i="8"/>
  <c r="X24" i="8"/>
  <c r="Y24" i="8"/>
  <c r="Z24" i="8"/>
  <c r="AA24" i="8"/>
  <c r="AB24" i="8"/>
  <c r="AC24" i="8"/>
  <c r="AD24" i="8"/>
  <c r="AE24" i="8"/>
  <c r="F25" i="8"/>
  <c r="G25" i="8"/>
  <c r="H25" i="8"/>
  <c r="I25" i="8"/>
  <c r="J25" i="8"/>
  <c r="K25" i="8"/>
  <c r="L25" i="8"/>
  <c r="M25" i="8"/>
  <c r="N25" i="8"/>
  <c r="O25" i="8"/>
  <c r="P25" i="8"/>
  <c r="Q25" i="8"/>
  <c r="R25" i="8"/>
  <c r="F26" i="8"/>
  <c r="G26" i="8"/>
  <c r="H26" i="8"/>
  <c r="I26" i="8"/>
  <c r="J26" i="8"/>
  <c r="K26" i="8"/>
  <c r="L26" i="8"/>
  <c r="M26" i="8"/>
  <c r="N26" i="8"/>
  <c r="O26" i="8"/>
  <c r="P26" i="8"/>
  <c r="Q26" i="8"/>
  <c r="R26" i="8"/>
  <c r="F27" i="8"/>
  <c r="G27" i="8"/>
  <c r="H27" i="8"/>
  <c r="I27" i="8"/>
  <c r="J27" i="8"/>
  <c r="K27" i="8"/>
  <c r="L27" i="8"/>
  <c r="M27" i="8"/>
  <c r="N27" i="8"/>
  <c r="O27" i="8"/>
  <c r="P27" i="8"/>
  <c r="Q27" i="8"/>
  <c r="R27" i="8"/>
  <c r="F28" i="8"/>
  <c r="G28" i="8"/>
  <c r="H28" i="8"/>
  <c r="I28" i="8"/>
  <c r="J28" i="8"/>
  <c r="K28" i="8"/>
  <c r="L28" i="8"/>
  <c r="M28" i="8"/>
  <c r="N28" i="8"/>
  <c r="O28" i="8"/>
  <c r="P28" i="8"/>
  <c r="Q28" i="8"/>
  <c r="R28" i="8"/>
  <c r="CB2" i="7"/>
  <c r="CC2" i="7"/>
  <c r="CD2" i="7"/>
  <c r="CE2" i="7"/>
  <c r="CF2" i="7"/>
  <c r="CG2" i="7"/>
  <c r="CH2" i="7"/>
  <c r="CI2" i="7"/>
  <c r="CJ2" i="7"/>
  <c r="CK2" i="7"/>
  <c r="CL2" i="7"/>
  <c r="CM2" i="7"/>
  <c r="CN2" i="7"/>
  <c r="CB3" i="7"/>
  <c r="CC3" i="7"/>
  <c r="CD3" i="7"/>
  <c r="CE3" i="7"/>
  <c r="CF3" i="7"/>
  <c r="CG3" i="7"/>
  <c r="CH3" i="7"/>
  <c r="CI3" i="7"/>
  <c r="CJ3" i="7"/>
  <c r="CK3" i="7"/>
  <c r="CL3" i="7"/>
  <c r="CM3" i="7"/>
  <c r="CN3" i="7"/>
  <c r="CB4" i="7"/>
  <c r="CC4" i="7"/>
  <c r="CD4" i="7"/>
  <c r="CE4" i="7"/>
  <c r="CF4" i="7"/>
  <c r="CG4" i="7"/>
  <c r="CH4" i="7"/>
  <c r="CI4" i="7"/>
  <c r="CJ4" i="7"/>
  <c r="CK4" i="7"/>
  <c r="CL4" i="7"/>
  <c r="CM4" i="7"/>
  <c r="CN4" i="7"/>
  <c r="CB5" i="7"/>
  <c r="CC5" i="7"/>
  <c r="CD5" i="7"/>
  <c r="CE5" i="7"/>
  <c r="CF5" i="7"/>
  <c r="CG5" i="7"/>
  <c r="CH5" i="7"/>
  <c r="CI5" i="7"/>
  <c r="CJ5" i="7"/>
  <c r="CK5" i="7"/>
  <c r="CL5" i="7"/>
  <c r="CM5" i="7"/>
  <c r="CN5" i="7"/>
  <c r="CB6" i="7"/>
  <c r="CC6" i="7"/>
  <c r="CD6" i="7"/>
  <c r="CE6" i="7"/>
  <c r="CF6" i="7"/>
  <c r="CG6" i="7"/>
  <c r="CH6" i="7"/>
  <c r="CI6" i="7"/>
  <c r="CJ6" i="7"/>
  <c r="CK6" i="7"/>
  <c r="CL6" i="7"/>
  <c r="CM6" i="7"/>
  <c r="CN6" i="7"/>
  <c r="CB7" i="7"/>
  <c r="CC7" i="7"/>
  <c r="CD7" i="7"/>
  <c r="CE7" i="7"/>
  <c r="CF7" i="7"/>
  <c r="CG7" i="7"/>
  <c r="CH7" i="7"/>
  <c r="CI7" i="7"/>
  <c r="CJ7" i="7"/>
  <c r="CK7" i="7"/>
  <c r="CL7" i="7"/>
  <c r="CM7" i="7"/>
  <c r="CN7" i="7"/>
  <c r="S12" i="7"/>
  <c r="T12" i="7"/>
  <c r="U12" i="7"/>
  <c r="V12" i="7"/>
  <c r="W12" i="7"/>
  <c r="X12" i="7"/>
  <c r="Y12" i="7"/>
  <c r="Z12" i="7"/>
  <c r="AA12" i="7"/>
  <c r="AB12" i="7"/>
  <c r="AC12" i="7"/>
  <c r="AD12" i="7"/>
  <c r="AE12" i="7"/>
  <c r="S13" i="7"/>
  <c r="T13" i="7"/>
  <c r="U13" i="7"/>
  <c r="V13" i="7"/>
  <c r="W13" i="7"/>
  <c r="X13" i="7"/>
  <c r="Y13" i="7"/>
  <c r="Z13" i="7"/>
  <c r="AA13" i="7"/>
  <c r="AB13" i="7"/>
  <c r="AC13" i="7"/>
  <c r="AD13" i="7"/>
  <c r="AE13" i="7"/>
  <c r="S14" i="7"/>
  <c r="T14" i="7"/>
  <c r="U14" i="7"/>
  <c r="V14" i="7"/>
  <c r="W14" i="7"/>
  <c r="X14" i="7"/>
  <c r="Y14" i="7"/>
  <c r="Z14" i="7"/>
  <c r="AA14" i="7"/>
  <c r="AB14" i="7"/>
  <c r="AC14" i="7"/>
  <c r="AD14" i="7"/>
  <c r="AE14" i="7"/>
  <c r="S15" i="7"/>
  <c r="T15" i="7"/>
  <c r="U15" i="7"/>
  <c r="V15" i="7"/>
  <c r="W15" i="7"/>
  <c r="X15" i="7"/>
  <c r="Y15" i="7"/>
  <c r="Z15" i="7"/>
  <c r="AA15" i="7"/>
  <c r="AB15" i="7"/>
  <c r="AC15" i="7"/>
  <c r="AD15" i="7"/>
  <c r="AE15" i="7"/>
  <c r="S16" i="7"/>
  <c r="T16" i="7"/>
  <c r="U16" i="7"/>
  <c r="V16" i="7"/>
  <c r="W16" i="7"/>
  <c r="X16" i="7"/>
  <c r="Y16" i="7"/>
  <c r="Z16" i="7"/>
  <c r="AA16" i="7"/>
  <c r="AB16" i="7"/>
  <c r="AC16" i="7"/>
  <c r="AD16" i="7"/>
  <c r="AE16" i="7"/>
  <c r="S17" i="7"/>
  <c r="T17" i="7"/>
  <c r="U17" i="7"/>
  <c r="V17" i="7"/>
  <c r="W17" i="7"/>
  <c r="X17" i="7"/>
  <c r="Y17" i="7"/>
  <c r="Z17" i="7"/>
  <c r="AA17" i="7"/>
  <c r="AB17" i="7"/>
  <c r="AC17" i="7"/>
  <c r="AD17" i="7"/>
  <c r="AE17" i="7"/>
  <c r="S18" i="7"/>
  <c r="T18" i="7"/>
  <c r="U18" i="7"/>
  <c r="V18" i="7"/>
  <c r="W18" i="7"/>
  <c r="X18" i="7"/>
  <c r="Y18" i="7"/>
  <c r="Z18" i="7"/>
  <c r="AA18" i="7"/>
  <c r="AB18" i="7"/>
  <c r="AC18" i="7"/>
  <c r="AD18" i="7"/>
  <c r="AE18" i="7"/>
  <c r="S19" i="7"/>
  <c r="T19" i="7"/>
  <c r="U19" i="7"/>
  <c r="V19" i="7"/>
  <c r="W19" i="7"/>
  <c r="X19" i="7"/>
  <c r="Y19" i="7"/>
  <c r="Z19" i="7"/>
  <c r="AA19" i="7"/>
  <c r="AB19" i="7"/>
  <c r="AC19" i="7"/>
  <c r="AD19" i="7"/>
  <c r="AE19" i="7"/>
  <c r="S20" i="7"/>
  <c r="T20" i="7"/>
  <c r="U20" i="7"/>
  <c r="V20" i="7"/>
  <c r="W20" i="7"/>
  <c r="X20" i="7"/>
  <c r="Y20" i="7"/>
  <c r="Z20" i="7"/>
  <c r="AA20" i="7"/>
  <c r="AB20" i="7"/>
  <c r="AC20" i="7"/>
  <c r="AD20" i="7"/>
  <c r="AE20" i="7"/>
  <c r="S21" i="7"/>
  <c r="T21" i="7"/>
  <c r="U21" i="7"/>
  <c r="V21" i="7"/>
  <c r="W21" i="7"/>
  <c r="X21" i="7"/>
  <c r="Y21" i="7"/>
  <c r="Z21" i="7"/>
  <c r="AA21" i="7"/>
  <c r="AB21" i="7"/>
  <c r="AC21" i="7"/>
  <c r="AD21" i="7"/>
  <c r="AE21" i="7"/>
  <c r="S22" i="7"/>
  <c r="T22" i="7"/>
  <c r="U22" i="7"/>
  <c r="V22" i="7"/>
  <c r="W22" i="7"/>
  <c r="X22" i="7"/>
  <c r="Y22" i="7"/>
  <c r="Z22" i="7"/>
  <c r="AA22" i="7"/>
  <c r="AB22" i="7"/>
  <c r="AC22" i="7"/>
  <c r="AD22" i="7"/>
  <c r="AE22" i="7"/>
  <c r="S23" i="7"/>
  <c r="T23" i="7"/>
  <c r="U23" i="7"/>
  <c r="V23" i="7"/>
  <c r="W23" i="7"/>
  <c r="X23" i="7"/>
  <c r="Y23" i="7"/>
  <c r="Z23" i="7"/>
  <c r="AA23" i="7"/>
  <c r="AB23" i="7"/>
  <c r="AC23" i="7"/>
  <c r="AD23" i="7"/>
  <c r="AE23" i="7"/>
  <c r="S24" i="7"/>
  <c r="T24" i="7"/>
  <c r="U24" i="7"/>
  <c r="V24" i="7"/>
  <c r="W24" i="7"/>
  <c r="X24" i="7"/>
  <c r="Y24" i="7"/>
  <c r="Z24" i="7"/>
  <c r="AA24" i="7"/>
  <c r="AB24" i="7"/>
  <c r="AC24" i="7"/>
  <c r="AD24" i="7"/>
  <c r="AE24" i="7"/>
  <c r="S25" i="7"/>
  <c r="T25" i="7"/>
  <c r="U25" i="7"/>
  <c r="V25" i="7"/>
  <c r="W25" i="7"/>
  <c r="X25" i="7"/>
  <c r="Y25" i="7"/>
  <c r="Z25" i="7"/>
  <c r="AA25" i="7"/>
  <c r="AB25" i="7"/>
  <c r="AC25" i="7"/>
  <c r="AD25" i="7"/>
  <c r="AE25" i="7"/>
  <c r="S26" i="7"/>
  <c r="T26" i="7"/>
  <c r="U26" i="7"/>
  <c r="V26" i="7"/>
  <c r="W26" i="7"/>
  <c r="X26" i="7"/>
  <c r="Y26" i="7"/>
  <c r="Z26" i="7"/>
  <c r="AA26" i="7"/>
  <c r="AB26" i="7"/>
  <c r="AC26" i="7"/>
  <c r="AD26" i="7"/>
  <c r="AE26" i="7"/>
  <c r="F27" i="7"/>
  <c r="G27" i="7"/>
  <c r="H27" i="7"/>
  <c r="I27" i="7"/>
  <c r="J27" i="7"/>
  <c r="K27" i="7"/>
  <c r="L27" i="7"/>
  <c r="M27" i="7"/>
  <c r="N27" i="7"/>
  <c r="O27" i="7"/>
  <c r="P27" i="7"/>
  <c r="Q27" i="7"/>
  <c r="R27" i="7"/>
  <c r="F28" i="7"/>
  <c r="G28" i="7"/>
  <c r="H28" i="7"/>
  <c r="I28" i="7"/>
  <c r="J28" i="7"/>
  <c r="K28" i="7"/>
  <c r="L28" i="7"/>
  <c r="M28" i="7"/>
  <c r="N28" i="7"/>
  <c r="O28" i="7"/>
  <c r="P28" i="7"/>
  <c r="Q28" i="7"/>
  <c r="R28" i="7"/>
  <c r="F29" i="7"/>
  <c r="G29" i="7"/>
  <c r="H29" i="7"/>
  <c r="I29" i="7"/>
  <c r="J29" i="7"/>
  <c r="K29" i="7"/>
  <c r="L29" i="7"/>
  <c r="M29" i="7"/>
  <c r="N29" i="7"/>
  <c r="O29" i="7"/>
  <c r="P29" i="7"/>
  <c r="Q29" i="7"/>
  <c r="R29" i="7"/>
  <c r="F30" i="7"/>
  <c r="G30" i="7"/>
  <c r="H30" i="7"/>
  <c r="I30" i="7"/>
  <c r="J30" i="7"/>
  <c r="K30" i="7"/>
  <c r="L30" i="7"/>
  <c r="M30" i="7"/>
  <c r="N30" i="7"/>
  <c r="O30" i="7"/>
  <c r="P30" i="7"/>
  <c r="Q30" i="7"/>
  <c r="R30" i="7"/>
  <c r="CB2" i="6"/>
  <c r="CC2" i="6"/>
  <c r="CD2" i="6"/>
  <c r="CE2" i="6"/>
  <c r="CF2" i="6"/>
  <c r="CG2" i="6"/>
  <c r="CH2" i="6"/>
  <c r="CI2" i="6"/>
  <c r="CJ2" i="6"/>
  <c r="CK2" i="6"/>
  <c r="CL2" i="6"/>
  <c r="CM2" i="6"/>
  <c r="CN2" i="6"/>
  <c r="CB3" i="6"/>
  <c r="CC3" i="6"/>
  <c r="CD3" i="6"/>
  <c r="CE3" i="6"/>
  <c r="CF3" i="6"/>
  <c r="CG3" i="6"/>
  <c r="CH3" i="6"/>
  <c r="CI3" i="6"/>
  <c r="CJ3" i="6"/>
  <c r="CK3" i="6"/>
  <c r="CL3" i="6"/>
  <c r="CM3" i="6"/>
  <c r="CN3" i="6"/>
  <c r="CB4" i="6"/>
  <c r="CC4" i="6"/>
  <c r="CD4" i="6"/>
  <c r="CE4" i="6"/>
  <c r="CF4" i="6"/>
  <c r="CG4" i="6"/>
  <c r="CH4" i="6"/>
  <c r="CI4" i="6"/>
  <c r="CJ4" i="6"/>
  <c r="CK4" i="6"/>
  <c r="CL4" i="6"/>
  <c r="CM4" i="6"/>
  <c r="CN4" i="6"/>
  <c r="CB5" i="6"/>
  <c r="CC5" i="6"/>
  <c r="CD5" i="6"/>
  <c r="CE5" i="6"/>
  <c r="CF5" i="6"/>
  <c r="CG5" i="6"/>
  <c r="CH5" i="6"/>
  <c r="CI5" i="6"/>
  <c r="CJ5" i="6"/>
  <c r="CK5" i="6"/>
  <c r="CL5" i="6"/>
  <c r="CM5" i="6"/>
  <c r="CN5" i="6"/>
  <c r="CB6" i="6"/>
  <c r="CC6" i="6"/>
  <c r="CD6" i="6"/>
  <c r="CE6" i="6"/>
  <c r="CF6" i="6"/>
  <c r="CG6" i="6"/>
  <c r="CH6" i="6"/>
  <c r="CI6" i="6"/>
  <c r="CJ6" i="6"/>
  <c r="CK6" i="6"/>
  <c r="CL6" i="6"/>
  <c r="CM6" i="6"/>
  <c r="CN6" i="6"/>
  <c r="CB7" i="6"/>
  <c r="CC7" i="6"/>
  <c r="CD7" i="6"/>
  <c r="CE7" i="6"/>
  <c r="CF7" i="6"/>
  <c r="CG7" i="6"/>
  <c r="CH7" i="6"/>
  <c r="CI7" i="6"/>
  <c r="CJ7" i="6"/>
  <c r="CK7" i="6"/>
  <c r="CL7" i="6"/>
  <c r="CM7" i="6"/>
  <c r="CN7" i="6"/>
  <c r="S12" i="6"/>
  <c r="T12" i="6"/>
  <c r="U12" i="6"/>
  <c r="V12" i="6"/>
  <c r="W12" i="6"/>
  <c r="X12" i="6"/>
  <c r="Y12" i="6"/>
  <c r="Z12" i="6"/>
  <c r="AA12" i="6"/>
  <c r="AB12" i="6"/>
  <c r="AC12" i="6"/>
  <c r="AD12" i="6"/>
  <c r="AE12" i="6"/>
  <c r="S13" i="6"/>
  <c r="T13" i="6"/>
  <c r="U13" i="6"/>
  <c r="V13" i="6"/>
  <c r="W13" i="6"/>
  <c r="X13" i="6"/>
  <c r="Y13" i="6"/>
  <c r="Z13" i="6"/>
  <c r="AA13" i="6"/>
  <c r="AB13" i="6"/>
  <c r="AC13" i="6"/>
  <c r="AD13" i="6"/>
  <c r="AE13" i="6"/>
  <c r="S14" i="6"/>
  <c r="T14" i="6"/>
  <c r="U14" i="6"/>
  <c r="V14" i="6"/>
  <c r="W14" i="6"/>
  <c r="X14" i="6"/>
  <c r="Y14" i="6"/>
  <c r="Z14" i="6"/>
  <c r="AA14" i="6"/>
  <c r="AB14" i="6"/>
  <c r="AC14" i="6"/>
  <c r="AD14" i="6"/>
  <c r="AE14" i="6"/>
  <c r="S15" i="6"/>
  <c r="T15" i="6"/>
  <c r="U15" i="6"/>
  <c r="V15" i="6"/>
  <c r="W15" i="6"/>
  <c r="X15" i="6"/>
  <c r="Y15" i="6"/>
  <c r="Z15" i="6"/>
  <c r="AA15" i="6"/>
  <c r="AB15" i="6"/>
  <c r="AC15" i="6"/>
  <c r="AD15" i="6"/>
  <c r="AE15" i="6"/>
  <c r="S16" i="6"/>
  <c r="T16" i="6"/>
  <c r="U16" i="6"/>
  <c r="V16" i="6"/>
  <c r="W16" i="6"/>
  <c r="X16" i="6"/>
  <c r="Y16" i="6"/>
  <c r="Z16" i="6"/>
  <c r="AA16" i="6"/>
  <c r="AB16" i="6"/>
  <c r="AC16" i="6"/>
  <c r="AD16" i="6"/>
  <c r="AE16" i="6"/>
  <c r="S17" i="6"/>
  <c r="T17" i="6"/>
  <c r="U17" i="6"/>
  <c r="V17" i="6"/>
  <c r="W17" i="6"/>
  <c r="X17" i="6"/>
  <c r="Y17" i="6"/>
  <c r="Z17" i="6"/>
  <c r="AA17" i="6"/>
  <c r="AB17" i="6"/>
  <c r="AC17" i="6"/>
  <c r="AD17" i="6"/>
  <c r="AE17" i="6"/>
  <c r="S18" i="6"/>
  <c r="T18" i="6"/>
  <c r="U18" i="6"/>
  <c r="V18" i="6"/>
  <c r="W18" i="6"/>
  <c r="X18" i="6"/>
  <c r="Y18" i="6"/>
  <c r="Z18" i="6"/>
  <c r="AA18" i="6"/>
  <c r="AB18" i="6"/>
  <c r="AC18" i="6"/>
  <c r="AD18" i="6"/>
  <c r="AE18" i="6"/>
  <c r="S19" i="6"/>
  <c r="T19" i="6"/>
  <c r="U19" i="6"/>
  <c r="V19" i="6"/>
  <c r="W19" i="6"/>
  <c r="X19" i="6"/>
  <c r="Y19" i="6"/>
  <c r="Z19" i="6"/>
  <c r="AA19" i="6"/>
  <c r="AB19" i="6"/>
  <c r="AC19" i="6"/>
  <c r="AD19" i="6"/>
  <c r="AE19" i="6"/>
  <c r="S20" i="6"/>
  <c r="T20" i="6"/>
  <c r="U20" i="6"/>
  <c r="V20" i="6"/>
  <c r="W20" i="6"/>
  <c r="X20" i="6"/>
  <c r="Y20" i="6"/>
  <c r="Z20" i="6"/>
  <c r="AA20" i="6"/>
  <c r="AB20" i="6"/>
  <c r="AC20" i="6"/>
  <c r="AD20" i="6"/>
  <c r="AE20" i="6"/>
  <c r="S21" i="6"/>
  <c r="T21" i="6"/>
  <c r="U21" i="6"/>
  <c r="V21" i="6"/>
  <c r="W21" i="6"/>
  <c r="X21" i="6"/>
  <c r="Y21" i="6"/>
  <c r="Z21" i="6"/>
  <c r="AA21" i="6"/>
  <c r="AB21" i="6"/>
  <c r="AC21" i="6"/>
  <c r="AD21" i="6"/>
  <c r="AE21" i="6"/>
  <c r="S22" i="6"/>
  <c r="T22" i="6"/>
  <c r="U22" i="6"/>
  <c r="V22" i="6"/>
  <c r="W22" i="6"/>
  <c r="X22" i="6"/>
  <c r="Y22" i="6"/>
  <c r="Z22" i="6"/>
  <c r="AA22" i="6"/>
  <c r="AB22" i="6"/>
  <c r="AC22" i="6"/>
  <c r="AD22" i="6"/>
  <c r="AE22" i="6"/>
  <c r="S23" i="6"/>
  <c r="T23" i="6"/>
  <c r="U23" i="6"/>
  <c r="V23" i="6"/>
  <c r="W23" i="6"/>
  <c r="X23" i="6"/>
  <c r="Y23" i="6"/>
  <c r="Z23" i="6"/>
  <c r="AA23" i="6"/>
  <c r="AB23" i="6"/>
  <c r="AC23" i="6"/>
  <c r="AD23" i="6"/>
  <c r="AE23" i="6"/>
  <c r="S24" i="6"/>
  <c r="T24" i="6"/>
  <c r="U24" i="6"/>
  <c r="V24" i="6"/>
  <c r="W24" i="6"/>
  <c r="X24" i="6"/>
  <c r="Y24" i="6"/>
  <c r="Z24" i="6"/>
  <c r="AA24" i="6"/>
  <c r="AB24" i="6"/>
  <c r="AC24" i="6"/>
  <c r="AD24" i="6"/>
  <c r="AE24" i="6"/>
  <c r="S25" i="6"/>
  <c r="T25" i="6"/>
  <c r="U25" i="6"/>
  <c r="V25" i="6"/>
  <c r="W25" i="6"/>
  <c r="X25" i="6"/>
  <c r="Y25" i="6"/>
  <c r="Z25" i="6"/>
  <c r="AA25" i="6"/>
  <c r="AB25" i="6"/>
  <c r="AC25" i="6"/>
  <c r="AD25" i="6"/>
  <c r="AE25" i="6"/>
  <c r="S26" i="6"/>
  <c r="T26" i="6"/>
  <c r="U26" i="6"/>
  <c r="V26" i="6"/>
  <c r="W26" i="6"/>
  <c r="X26" i="6"/>
  <c r="Y26" i="6"/>
  <c r="Z26" i="6"/>
  <c r="AA26" i="6"/>
  <c r="AB26" i="6"/>
  <c r="AC26" i="6"/>
  <c r="AD26" i="6"/>
  <c r="AE26" i="6"/>
  <c r="S27" i="6"/>
  <c r="T27" i="6"/>
  <c r="U27" i="6"/>
  <c r="V27" i="6"/>
  <c r="W27" i="6"/>
  <c r="X27" i="6"/>
  <c r="Y27" i="6"/>
  <c r="Z27" i="6"/>
  <c r="AA27" i="6"/>
  <c r="AB27" i="6"/>
  <c r="AC27" i="6"/>
  <c r="AD27" i="6"/>
  <c r="AE27" i="6"/>
  <c r="S28" i="6"/>
  <c r="T28" i="6"/>
  <c r="U28" i="6"/>
  <c r="V28" i="6"/>
  <c r="W28" i="6"/>
  <c r="X28" i="6"/>
  <c r="Y28" i="6"/>
  <c r="Z28" i="6"/>
  <c r="AA28" i="6"/>
  <c r="AB28" i="6"/>
  <c r="AC28" i="6"/>
  <c r="AD28" i="6"/>
  <c r="AE28" i="6"/>
  <c r="S29" i="6"/>
  <c r="T29" i="6"/>
  <c r="U29" i="6"/>
  <c r="V29" i="6"/>
  <c r="W29" i="6"/>
  <c r="X29" i="6"/>
  <c r="Y29" i="6"/>
  <c r="Z29" i="6"/>
  <c r="AA29" i="6"/>
  <c r="AB29" i="6"/>
  <c r="AC29" i="6"/>
  <c r="AD29" i="6"/>
  <c r="AE29" i="6"/>
  <c r="S30" i="6"/>
  <c r="T30" i="6"/>
  <c r="U30" i="6"/>
  <c r="V30" i="6"/>
  <c r="W30" i="6"/>
  <c r="X30" i="6"/>
  <c r="Y30" i="6"/>
  <c r="Z30" i="6"/>
  <c r="AA30" i="6"/>
  <c r="AB30" i="6"/>
  <c r="AC30" i="6"/>
  <c r="AD30" i="6"/>
  <c r="AE30" i="6"/>
  <c r="S31" i="6"/>
  <c r="T31" i="6"/>
  <c r="U31" i="6"/>
  <c r="V31" i="6"/>
  <c r="W31" i="6"/>
  <c r="X31" i="6"/>
  <c r="Y31" i="6"/>
  <c r="Z31" i="6"/>
  <c r="AA31" i="6"/>
  <c r="AB31" i="6"/>
  <c r="AC31" i="6"/>
  <c r="AD31" i="6"/>
  <c r="AE31" i="6"/>
  <c r="S32" i="6"/>
  <c r="T32" i="6"/>
  <c r="U32" i="6"/>
  <c r="V32" i="6"/>
  <c r="W32" i="6"/>
  <c r="X32" i="6"/>
  <c r="Y32" i="6"/>
  <c r="Z32" i="6"/>
  <c r="AA32" i="6"/>
  <c r="AB32" i="6"/>
  <c r="AC32" i="6"/>
  <c r="AD32" i="6"/>
  <c r="AE32" i="6"/>
  <c r="S33" i="6"/>
  <c r="T33" i="6"/>
  <c r="U33" i="6"/>
  <c r="V33" i="6"/>
  <c r="W33" i="6"/>
  <c r="X33" i="6"/>
  <c r="Y33" i="6"/>
  <c r="Z33" i="6"/>
  <c r="AA33" i="6"/>
  <c r="AB33" i="6"/>
  <c r="AC33" i="6"/>
  <c r="AD33" i="6"/>
  <c r="AE33" i="6"/>
  <c r="S34" i="6"/>
  <c r="T34" i="6"/>
  <c r="U34" i="6"/>
  <c r="V34" i="6"/>
  <c r="W34" i="6"/>
  <c r="X34" i="6"/>
  <c r="Y34" i="6"/>
  <c r="Z34" i="6"/>
  <c r="AA34" i="6"/>
  <c r="AB34" i="6"/>
  <c r="AC34" i="6"/>
  <c r="AD34" i="6"/>
  <c r="AE34" i="6"/>
  <c r="S35" i="6"/>
  <c r="T35" i="6"/>
  <c r="U35" i="6"/>
  <c r="V35" i="6"/>
  <c r="W35" i="6"/>
  <c r="X35" i="6"/>
  <c r="Y35" i="6"/>
  <c r="Z35" i="6"/>
  <c r="AA35" i="6"/>
  <c r="AB35" i="6"/>
  <c r="AC35" i="6"/>
  <c r="AD35" i="6"/>
  <c r="AE35" i="6"/>
  <c r="S36" i="6"/>
  <c r="T36" i="6"/>
  <c r="U36" i="6"/>
  <c r="V36" i="6"/>
  <c r="W36" i="6"/>
  <c r="X36" i="6"/>
  <c r="Y36" i="6"/>
  <c r="Z36" i="6"/>
  <c r="AA36" i="6"/>
  <c r="AB36" i="6"/>
  <c r="AC36" i="6"/>
  <c r="AD36" i="6"/>
  <c r="AE36" i="6"/>
  <c r="F37" i="6"/>
  <c r="G37" i="6"/>
  <c r="H37" i="6"/>
  <c r="I37" i="6"/>
  <c r="J37" i="6"/>
  <c r="K37" i="6"/>
  <c r="L37" i="6"/>
  <c r="M37" i="6"/>
  <c r="N37" i="6"/>
  <c r="O37" i="6"/>
  <c r="P37" i="6"/>
  <c r="Q37" i="6"/>
  <c r="R37" i="6"/>
  <c r="F38" i="6"/>
  <c r="G38" i="6"/>
  <c r="H38" i="6"/>
  <c r="I38" i="6"/>
  <c r="J38" i="6"/>
  <c r="K38" i="6"/>
  <c r="L38" i="6"/>
  <c r="M38" i="6"/>
  <c r="N38" i="6"/>
  <c r="O38" i="6"/>
  <c r="P38" i="6"/>
  <c r="Q38" i="6"/>
  <c r="R38" i="6"/>
  <c r="F39" i="6"/>
  <c r="G39" i="6"/>
  <c r="H39" i="6"/>
  <c r="I39" i="6"/>
  <c r="J39" i="6"/>
  <c r="K39" i="6"/>
  <c r="L39" i="6"/>
  <c r="M39" i="6"/>
  <c r="N39" i="6"/>
  <c r="O39" i="6"/>
  <c r="P39" i="6"/>
  <c r="Q39" i="6"/>
  <c r="R39" i="6"/>
  <c r="F40" i="6"/>
  <c r="G40" i="6"/>
  <c r="H40" i="6"/>
  <c r="I40" i="6"/>
  <c r="J40" i="6"/>
  <c r="K40" i="6"/>
  <c r="L40" i="6"/>
  <c r="M40" i="6"/>
  <c r="N40" i="6"/>
  <c r="O40" i="6"/>
  <c r="P40" i="6"/>
  <c r="Q40" i="6"/>
  <c r="R40" i="6"/>
  <c r="CB2" i="5"/>
  <c r="CC2" i="5"/>
  <c r="CD2" i="5"/>
  <c r="CE2" i="5"/>
  <c r="CF2" i="5"/>
  <c r="CG2" i="5"/>
  <c r="CH2" i="5"/>
  <c r="CI2" i="5"/>
  <c r="CJ2" i="5"/>
  <c r="CK2" i="5"/>
  <c r="CL2" i="5"/>
  <c r="CM2" i="5"/>
  <c r="CN2" i="5"/>
  <c r="CO2" i="5"/>
  <c r="CP2" i="5"/>
  <c r="CQ2" i="5"/>
  <c r="CB3" i="5"/>
  <c r="CC3" i="5"/>
  <c r="CD3" i="5"/>
  <c r="CE3" i="5"/>
  <c r="CF3" i="5"/>
  <c r="CG3" i="5"/>
  <c r="CH3" i="5"/>
  <c r="CI3" i="5"/>
  <c r="CJ3" i="5"/>
  <c r="CK3" i="5"/>
  <c r="CL3" i="5"/>
  <c r="CM3" i="5"/>
  <c r="CN3" i="5"/>
  <c r="CO3" i="5"/>
  <c r="CP3" i="5"/>
  <c r="CQ3" i="5"/>
  <c r="CB4" i="5"/>
  <c r="CC4" i="5"/>
  <c r="CD4" i="5"/>
  <c r="CE4" i="5"/>
  <c r="CF4" i="5"/>
  <c r="CG4" i="5"/>
  <c r="CH4" i="5"/>
  <c r="CI4" i="5"/>
  <c r="CJ4" i="5"/>
  <c r="CK4" i="5"/>
  <c r="CL4" i="5"/>
  <c r="CM4" i="5"/>
  <c r="CN4" i="5"/>
  <c r="CO4" i="5"/>
  <c r="CP4" i="5"/>
  <c r="CQ4" i="5"/>
  <c r="CB5" i="5"/>
  <c r="CC5" i="5"/>
  <c r="CD5" i="5"/>
  <c r="CE5" i="5"/>
  <c r="CF5" i="5"/>
  <c r="CG5" i="5"/>
  <c r="CH5" i="5"/>
  <c r="CI5" i="5"/>
  <c r="CJ5" i="5"/>
  <c r="CK5" i="5"/>
  <c r="CL5" i="5"/>
  <c r="CM5" i="5"/>
  <c r="CN5" i="5"/>
  <c r="CO5" i="5"/>
  <c r="CP5" i="5"/>
  <c r="CQ5" i="5"/>
  <c r="CB6" i="5"/>
  <c r="CC6" i="5"/>
  <c r="CD6" i="5"/>
  <c r="CE6" i="5"/>
  <c r="CF6" i="5"/>
  <c r="CG6" i="5"/>
  <c r="CH6" i="5"/>
  <c r="CI6" i="5"/>
  <c r="CJ6" i="5"/>
  <c r="CK6" i="5"/>
  <c r="CL6" i="5"/>
  <c r="CM6" i="5"/>
  <c r="CN6" i="5"/>
  <c r="CO6" i="5"/>
  <c r="CP6" i="5"/>
  <c r="CQ6" i="5"/>
  <c r="CB7" i="5"/>
  <c r="CC7" i="5"/>
  <c r="CD7" i="5"/>
  <c r="CE7" i="5"/>
  <c r="CF7" i="5"/>
  <c r="CG7" i="5"/>
  <c r="CH7" i="5"/>
  <c r="CI7" i="5"/>
  <c r="CJ7" i="5"/>
  <c r="CK7" i="5"/>
  <c r="CL7" i="5"/>
  <c r="CM7" i="5"/>
  <c r="CN7" i="5"/>
  <c r="CO7" i="5"/>
  <c r="CP7" i="5"/>
  <c r="CQ7" i="5"/>
  <c r="V12" i="5"/>
  <c r="W12" i="5"/>
  <c r="X12" i="5"/>
  <c r="Y12" i="5"/>
  <c r="Z12" i="5"/>
  <c r="AA12" i="5"/>
  <c r="AB12" i="5"/>
  <c r="AC12" i="5"/>
  <c r="AD12" i="5"/>
  <c r="AE12" i="5"/>
  <c r="AF12" i="5"/>
  <c r="AG12" i="5"/>
  <c r="AH12" i="5"/>
  <c r="AI12" i="5"/>
  <c r="AJ12" i="5"/>
  <c r="AK12" i="5"/>
  <c r="V13" i="5"/>
  <c r="W13" i="5"/>
  <c r="X13" i="5"/>
  <c r="Y13" i="5"/>
  <c r="Z13" i="5"/>
  <c r="AA13" i="5"/>
  <c r="AB13" i="5"/>
  <c r="AC13" i="5"/>
  <c r="AD13" i="5"/>
  <c r="AE13" i="5"/>
  <c r="AF13" i="5"/>
  <c r="AG13" i="5"/>
  <c r="AH13" i="5"/>
  <c r="AI13" i="5"/>
  <c r="AJ13" i="5"/>
  <c r="AK13" i="5"/>
  <c r="V14" i="5"/>
  <c r="W14" i="5"/>
  <c r="X14" i="5"/>
  <c r="Y14" i="5"/>
  <c r="Z14" i="5"/>
  <c r="AA14" i="5"/>
  <c r="AB14" i="5"/>
  <c r="AC14" i="5"/>
  <c r="AD14" i="5"/>
  <c r="AE14" i="5"/>
  <c r="AF14" i="5"/>
  <c r="AG14" i="5"/>
  <c r="AH14" i="5"/>
  <c r="AI14" i="5"/>
  <c r="AJ14" i="5"/>
  <c r="AK14" i="5"/>
  <c r="V15" i="5"/>
  <c r="W15" i="5"/>
  <c r="X15" i="5"/>
  <c r="Y15" i="5"/>
  <c r="Z15" i="5"/>
  <c r="AA15" i="5"/>
  <c r="AB15" i="5"/>
  <c r="AC15" i="5"/>
  <c r="AD15" i="5"/>
  <c r="AE15" i="5"/>
  <c r="AF15" i="5"/>
  <c r="AG15" i="5"/>
  <c r="AH15" i="5"/>
  <c r="AI15" i="5"/>
  <c r="AJ15" i="5"/>
  <c r="AK15" i="5"/>
  <c r="V16" i="5"/>
  <c r="W16" i="5"/>
  <c r="X16" i="5"/>
  <c r="Y16" i="5"/>
  <c r="Z16" i="5"/>
  <c r="AA16" i="5"/>
  <c r="AB16" i="5"/>
  <c r="AC16" i="5"/>
  <c r="AD16" i="5"/>
  <c r="AE16" i="5"/>
  <c r="AF16" i="5"/>
  <c r="AG16" i="5"/>
  <c r="AH16" i="5"/>
  <c r="AI16" i="5"/>
  <c r="AJ16" i="5"/>
  <c r="AK16" i="5"/>
  <c r="V17" i="5"/>
  <c r="W17" i="5"/>
  <c r="X17" i="5"/>
  <c r="Y17" i="5"/>
  <c r="Z17" i="5"/>
  <c r="AA17" i="5"/>
  <c r="AB17" i="5"/>
  <c r="AC17" i="5"/>
  <c r="AD17" i="5"/>
  <c r="AE17" i="5"/>
  <c r="AF17" i="5"/>
  <c r="AG17" i="5"/>
  <c r="AH17" i="5"/>
  <c r="AI17" i="5"/>
  <c r="AJ17" i="5"/>
  <c r="AK17" i="5"/>
  <c r="V18" i="5"/>
  <c r="W18" i="5"/>
  <c r="X18" i="5"/>
  <c r="Y18" i="5"/>
  <c r="Z18" i="5"/>
  <c r="AA18" i="5"/>
  <c r="AB18" i="5"/>
  <c r="AC18" i="5"/>
  <c r="AD18" i="5"/>
  <c r="AE18" i="5"/>
  <c r="AF18" i="5"/>
  <c r="AG18" i="5"/>
  <c r="AH18" i="5"/>
  <c r="AI18" i="5"/>
  <c r="AJ18" i="5"/>
  <c r="AK18" i="5"/>
  <c r="V19" i="5"/>
  <c r="W19" i="5"/>
  <c r="X19" i="5"/>
  <c r="Y19" i="5"/>
  <c r="Z19" i="5"/>
  <c r="AA19" i="5"/>
  <c r="AB19" i="5"/>
  <c r="AC19" i="5"/>
  <c r="AD19" i="5"/>
  <c r="AE19" i="5"/>
  <c r="AF19" i="5"/>
  <c r="AG19" i="5"/>
  <c r="AH19" i="5"/>
  <c r="AI19" i="5"/>
  <c r="AJ19" i="5"/>
  <c r="AK19" i="5"/>
  <c r="V20" i="5"/>
  <c r="W20" i="5"/>
  <c r="X20" i="5"/>
  <c r="Y20" i="5"/>
  <c r="Z20" i="5"/>
  <c r="AA20" i="5"/>
  <c r="AB20" i="5"/>
  <c r="AC20" i="5"/>
  <c r="AD20" i="5"/>
  <c r="AE20" i="5"/>
  <c r="AF20" i="5"/>
  <c r="AG20" i="5"/>
  <c r="AH20" i="5"/>
  <c r="AI20" i="5"/>
  <c r="AJ20" i="5"/>
  <c r="AK20" i="5"/>
  <c r="V21" i="5"/>
  <c r="W21" i="5"/>
  <c r="X21" i="5"/>
  <c r="Y21" i="5"/>
  <c r="Z21" i="5"/>
  <c r="AA21" i="5"/>
  <c r="AB21" i="5"/>
  <c r="AC21" i="5"/>
  <c r="AD21" i="5"/>
  <c r="AE21" i="5"/>
  <c r="AF21" i="5"/>
  <c r="AG21" i="5"/>
  <c r="AH21" i="5"/>
  <c r="AI21" i="5"/>
  <c r="AJ21" i="5"/>
  <c r="AK21" i="5"/>
  <c r="V22" i="5"/>
  <c r="W22" i="5"/>
  <c r="X22" i="5"/>
  <c r="Y22" i="5"/>
  <c r="Z22" i="5"/>
  <c r="AA22" i="5"/>
  <c r="AB22" i="5"/>
  <c r="AC22" i="5"/>
  <c r="AD22" i="5"/>
  <c r="AE22" i="5"/>
  <c r="AF22" i="5"/>
  <c r="AG22" i="5"/>
  <c r="AH22" i="5"/>
  <c r="AI22" i="5"/>
  <c r="AJ22" i="5"/>
  <c r="AK22" i="5"/>
  <c r="V23" i="5"/>
  <c r="W23" i="5"/>
  <c r="X23" i="5"/>
  <c r="Y23" i="5"/>
  <c r="Z23" i="5"/>
  <c r="AA23" i="5"/>
  <c r="AB23" i="5"/>
  <c r="AC23" i="5"/>
  <c r="AD23" i="5"/>
  <c r="AE23" i="5"/>
  <c r="AF23" i="5"/>
  <c r="AG23" i="5"/>
  <c r="AH23" i="5"/>
  <c r="AI23" i="5"/>
  <c r="AJ23" i="5"/>
  <c r="AK23" i="5"/>
  <c r="V24" i="5"/>
  <c r="W24" i="5"/>
  <c r="X24" i="5"/>
  <c r="Y24" i="5"/>
  <c r="Z24" i="5"/>
  <c r="AA24" i="5"/>
  <c r="AB24" i="5"/>
  <c r="AC24" i="5"/>
  <c r="AD24" i="5"/>
  <c r="AE24" i="5"/>
  <c r="AF24" i="5"/>
  <c r="AG24" i="5"/>
  <c r="AH24" i="5"/>
  <c r="AI24" i="5"/>
  <c r="AJ24" i="5"/>
  <c r="AK24" i="5"/>
  <c r="V25" i="5"/>
  <c r="W25" i="5"/>
  <c r="X25" i="5"/>
  <c r="Y25" i="5"/>
  <c r="Z25" i="5"/>
  <c r="AA25" i="5"/>
  <c r="AB25" i="5"/>
  <c r="AC25" i="5"/>
  <c r="AD25" i="5"/>
  <c r="AE25" i="5"/>
  <c r="AF25" i="5"/>
  <c r="AG25" i="5"/>
  <c r="AH25" i="5"/>
  <c r="AI25" i="5"/>
  <c r="AJ25" i="5"/>
  <c r="AK25" i="5"/>
  <c r="V26" i="5"/>
  <c r="W26" i="5"/>
  <c r="X26" i="5"/>
  <c r="Y26" i="5"/>
  <c r="Z26" i="5"/>
  <c r="AA26" i="5"/>
  <c r="AB26" i="5"/>
  <c r="AC26" i="5"/>
  <c r="AD26" i="5"/>
  <c r="AE26" i="5"/>
  <c r="AF26" i="5"/>
  <c r="AG26" i="5"/>
  <c r="AH26" i="5"/>
  <c r="AI26" i="5"/>
  <c r="AJ26" i="5"/>
  <c r="AK26" i="5"/>
  <c r="V27" i="5"/>
  <c r="W27" i="5"/>
  <c r="X27" i="5"/>
  <c r="Y27" i="5"/>
  <c r="Z27" i="5"/>
  <c r="AA27" i="5"/>
  <c r="AB27" i="5"/>
  <c r="AC27" i="5"/>
  <c r="AD27" i="5"/>
  <c r="AE27" i="5"/>
  <c r="AF27" i="5"/>
  <c r="AG27" i="5"/>
  <c r="AH27" i="5"/>
  <c r="AI27" i="5"/>
  <c r="AJ27" i="5"/>
  <c r="AK27" i="5"/>
  <c r="V28" i="5"/>
  <c r="W28" i="5"/>
  <c r="X28" i="5"/>
  <c r="Y28" i="5"/>
  <c r="Z28" i="5"/>
  <c r="AA28" i="5"/>
  <c r="AB28" i="5"/>
  <c r="AC28" i="5"/>
  <c r="AD28" i="5"/>
  <c r="AE28" i="5"/>
  <c r="AF28" i="5"/>
  <c r="AG28" i="5"/>
  <c r="AH28" i="5"/>
  <c r="AI28" i="5"/>
  <c r="AJ28" i="5"/>
  <c r="AK28" i="5"/>
  <c r="V29" i="5"/>
  <c r="W29" i="5"/>
  <c r="X29" i="5"/>
  <c r="Y29" i="5"/>
  <c r="Z29" i="5"/>
  <c r="AA29" i="5"/>
  <c r="AB29" i="5"/>
  <c r="AC29" i="5"/>
  <c r="AD29" i="5"/>
  <c r="AE29" i="5"/>
  <c r="AF29" i="5"/>
  <c r="AG29" i="5"/>
  <c r="AH29" i="5"/>
  <c r="AI29" i="5"/>
  <c r="AJ29" i="5"/>
  <c r="AK29" i="5"/>
  <c r="V30" i="5"/>
  <c r="W30" i="5"/>
  <c r="X30" i="5"/>
  <c r="Y30" i="5"/>
  <c r="Z30" i="5"/>
  <c r="AA30" i="5"/>
  <c r="AB30" i="5"/>
  <c r="AC30" i="5"/>
  <c r="AD30" i="5"/>
  <c r="AE30" i="5"/>
  <c r="AF30" i="5"/>
  <c r="AG30" i="5"/>
  <c r="AH30" i="5"/>
  <c r="AI30" i="5"/>
  <c r="AJ30" i="5"/>
  <c r="AK30" i="5"/>
  <c r="V31" i="5"/>
  <c r="W31" i="5"/>
  <c r="X31" i="5"/>
  <c r="Y31" i="5"/>
  <c r="Z31" i="5"/>
  <c r="AA31" i="5"/>
  <c r="AB31" i="5"/>
  <c r="AC31" i="5"/>
  <c r="AD31" i="5"/>
  <c r="AE31" i="5"/>
  <c r="AF31" i="5"/>
  <c r="AG31" i="5"/>
  <c r="AH31" i="5"/>
  <c r="AI31" i="5"/>
  <c r="AJ31" i="5"/>
  <c r="AK31" i="5"/>
  <c r="V32" i="5"/>
  <c r="W32" i="5"/>
  <c r="X32" i="5"/>
  <c r="Y32" i="5"/>
  <c r="Z32" i="5"/>
  <c r="AA32" i="5"/>
  <c r="AB32" i="5"/>
  <c r="AC32" i="5"/>
  <c r="AD32" i="5"/>
  <c r="AE32" i="5"/>
  <c r="AF32" i="5"/>
  <c r="AG32" i="5"/>
  <c r="AH32" i="5"/>
  <c r="AI32" i="5"/>
  <c r="AJ32" i="5"/>
  <c r="AK32" i="5"/>
  <c r="V33" i="5"/>
  <c r="W33" i="5"/>
  <c r="X33" i="5"/>
  <c r="Y33" i="5"/>
  <c r="Z33" i="5"/>
  <c r="AA33" i="5"/>
  <c r="AB33" i="5"/>
  <c r="AC33" i="5"/>
  <c r="AD33" i="5"/>
  <c r="AE33" i="5"/>
  <c r="AF33" i="5"/>
  <c r="AG33" i="5"/>
  <c r="AH33" i="5"/>
  <c r="AI33" i="5"/>
  <c r="AJ33" i="5"/>
  <c r="AK33" i="5"/>
  <c r="V34" i="5"/>
  <c r="W34" i="5"/>
  <c r="X34" i="5"/>
  <c r="Y34" i="5"/>
  <c r="Z34" i="5"/>
  <c r="AA34" i="5"/>
  <c r="AB34" i="5"/>
  <c r="AC34" i="5"/>
  <c r="AD34" i="5"/>
  <c r="AE34" i="5"/>
  <c r="AF34" i="5"/>
  <c r="AG34" i="5"/>
  <c r="AH34" i="5"/>
  <c r="AI34" i="5"/>
  <c r="AJ34" i="5"/>
  <c r="AK34" i="5"/>
  <c r="F35" i="5"/>
  <c r="G35" i="5"/>
  <c r="H35" i="5"/>
  <c r="I35" i="5"/>
  <c r="J35" i="5"/>
  <c r="K35" i="5"/>
  <c r="L35" i="5"/>
  <c r="M35" i="5"/>
  <c r="N35" i="5"/>
  <c r="O35" i="5"/>
  <c r="P35" i="5"/>
  <c r="Q35" i="5"/>
  <c r="R35" i="5"/>
  <c r="S35" i="5"/>
  <c r="T35" i="5"/>
  <c r="U35" i="5"/>
  <c r="F36" i="5"/>
  <c r="G36" i="5"/>
  <c r="H36" i="5"/>
  <c r="I36" i="5"/>
  <c r="J36" i="5"/>
  <c r="K36" i="5"/>
  <c r="L36" i="5"/>
  <c r="M36" i="5"/>
  <c r="N36" i="5"/>
  <c r="O36" i="5"/>
  <c r="P36" i="5"/>
  <c r="Q36" i="5"/>
  <c r="R36" i="5"/>
  <c r="S36" i="5"/>
  <c r="T36" i="5"/>
  <c r="U36" i="5"/>
  <c r="F37" i="5"/>
  <c r="G37" i="5"/>
  <c r="H37" i="5"/>
  <c r="I37" i="5"/>
  <c r="J37" i="5"/>
  <c r="K37" i="5"/>
  <c r="L37" i="5"/>
  <c r="M37" i="5"/>
  <c r="N37" i="5"/>
  <c r="O37" i="5"/>
  <c r="P37" i="5"/>
  <c r="Q37" i="5"/>
  <c r="R37" i="5"/>
  <c r="S37" i="5"/>
  <c r="T37" i="5"/>
  <c r="U37" i="5"/>
  <c r="F38" i="5"/>
  <c r="G38" i="5"/>
  <c r="H38" i="5"/>
  <c r="I38" i="5"/>
  <c r="J38" i="5"/>
  <c r="K38" i="5"/>
  <c r="L38" i="5"/>
  <c r="M38" i="5"/>
  <c r="N38" i="5"/>
  <c r="O38" i="5"/>
  <c r="P38" i="5"/>
  <c r="Q38" i="5"/>
  <c r="R38" i="5"/>
  <c r="S38" i="5"/>
  <c r="T38" i="5"/>
  <c r="U38" i="5"/>
  <c r="CB2" i="4"/>
  <c r="CC2" i="4"/>
  <c r="CD2" i="4"/>
  <c r="CE2" i="4"/>
  <c r="CF2" i="4"/>
  <c r="CG2" i="4"/>
  <c r="CH2" i="4"/>
  <c r="CI2" i="4"/>
  <c r="CJ2" i="4"/>
  <c r="CK2" i="4"/>
  <c r="CL2" i="4"/>
  <c r="CM2" i="4"/>
  <c r="CN2" i="4"/>
  <c r="CO2" i="4"/>
  <c r="CP2" i="4"/>
  <c r="CQ2" i="4"/>
  <c r="CB3" i="4"/>
  <c r="CC3" i="4"/>
  <c r="CD3" i="4"/>
  <c r="CE3" i="4"/>
  <c r="CF3" i="4"/>
  <c r="CG3" i="4"/>
  <c r="CH3" i="4"/>
  <c r="CI3" i="4"/>
  <c r="CJ3" i="4"/>
  <c r="CK3" i="4"/>
  <c r="CL3" i="4"/>
  <c r="CM3" i="4"/>
  <c r="CN3" i="4"/>
  <c r="CO3" i="4"/>
  <c r="CP3" i="4"/>
  <c r="CQ3" i="4"/>
  <c r="CB4" i="4"/>
  <c r="CC4" i="4"/>
  <c r="CD4" i="4"/>
  <c r="CE4" i="4"/>
  <c r="CF4" i="4"/>
  <c r="CG4" i="4"/>
  <c r="CH4" i="4"/>
  <c r="CI4" i="4"/>
  <c r="CJ4" i="4"/>
  <c r="CK4" i="4"/>
  <c r="CL4" i="4"/>
  <c r="CM4" i="4"/>
  <c r="CN4" i="4"/>
  <c r="CO4" i="4"/>
  <c r="CP4" i="4"/>
  <c r="CQ4" i="4"/>
  <c r="CB5" i="4"/>
  <c r="CC5" i="4"/>
  <c r="CD5" i="4"/>
  <c r="CE5" i="4"/>
  <c r="CF5" i="4"/>
  <c r="CG5" i="4"/>
  <c r="CH5" i="4"/>
  <c r="CI5" i="4"/>
  <c r="CJ5" i="4"/>
  <c r="CK5" i="4"/>
  <c r="CL5" i="4"/>
  <c r="CM5" i="4"/>
  <c r="CN5" i="4"/>
  <c r="CO5" i="4"/>
  <c r="CP5" i="4"/>
  <c r="CQ5" i="4"/>
  <c r="CB6" i="4"/>
  <c r="CC6" i="4"/>
  <c r="CD6" i="4"/>
  <c r="CE6" i="4"/>
  <c r="CF6" i="4"/>
  <c r="CG6" i="4"/>
  <c r="CH6" i="4"/>
  <c r="CI6" i="4"/>
  <c r="CJ6" i="4"/>
  <c r="CK6" i="4"/>
  <c r="CL6" i="4"/>
  <c r="CM6" i="4"/>
  <c r="CN6" i="4"/>
  <c r="CO6" i="4"/>
  <c r="CP6" i="4"/>
  <c r="CQ6" i="4"/>
  <c r="CB7" i="4"/>
  <c r="CC7" i="4"/>
  <c r="CD7" i="4"/>
  <c r="CE7" i="4"/>
  <c r="CF7" i="4"/>
  <c r="CG7" i="4"/>
  <c r="CH7" i="4"/>
  <c r="CI7" i="4"/>
  <c r="CJ7" i="4"/>
  <c r="CK7" i="4"/>
  <c r="CL7" i="4"/>
  <c r="CM7" i="4"/>
  <c r="CN7" i="4"/>
  <c r="CO7" i="4"/>
  <c r="CP7" i="4"/>
  <c r="CQ7" i="4"/>
  <c r="V12" i="4"/>
  <c r="W12" i="4"/>
  <c r="X12" i="4"/>
  <c r="Y12" i="4"/>
  <c r="Z12" i="4"/>
  <c r="AA12" i="4"/>
  <c r="AB12" i="4"/>
  <c r="AC12" i="4"/>
  <c r="AD12" i="4"/>
  <c r="AE12" i="4"/>
  <c r="AF12" i="4"/>
  <c r="AG12" i="4"/>
  <c r="AH12" i="4"/>
  <c r="AI12" i="4"/>
  <c r="AJ12" i="4"/>
  <c r="AK12" i="4"/>
  <c r="V13" i="4"/>
  <c r="W13" i="4"/>
  <c r="X13" i="4"/>
  <c r="Y13" i="4"/>
  <c r="Z13" i="4"/>
  <c r="AA13" i="4"/>
  <c r="AB13" i="4"/>
  <c r="AC13" i="4"/>
  <c r="AD13" i="4"/>
  <c r="AE13" i="4"/>
  <c r="AF13" i="4"/>
  <c r="AG13" i="4"/>
  <c r="AH13" i="4"/>
  <c r="AI13" i="4"/>
  <c r="AJ13" i="4"/>
  <c r="AK13" i="4"/>
  <c r="V14" i="4"/>
  <c r="W14" i="4"/>
  <c r="X14" i="4"/>
  <c r="Y14" i="4"/>
  <c r="Z14" i="4"/>
  <c r="AA14" i="4"/>
  <c r="AB14" i="4"/>
  <c r="AC14" i="4"/>
  <c r="AD14" i="4"/>
  <c r="AE14" i="4"/>
  <c r="AF14" i="4"/>
  <c r="AG14" i="4"/>
  <c r="AH14" i="4"/>
  <c r="AI14" i="4"/>
  <c r="AJ14" i="4"/>
  <c r="AK14" i="4"/>
  <c r="V15" i="4"/>
  <c r="W15" i="4"/>
  <c r="X15" i="4"/>
  <c r="Y15" i="4"/>
  <c r="Z15" i="4"/>
  <c r="AA15" i="4"/>
  <c r="AB15" i="4"/>
  <c r="AC15" i="4"/>
  <c r="AD15" i="4"/>
  <c r="AE15" i="4"/>
  <c r="AF15" i="4"/>
  <c r="AG15" i="4"/>
  <c r="AH15" i="4"/>
  <c r="AI15" i="4"/>
  <c r="AJ15" i="4"/>
  <c r="AK15" i="4"/>
  <c r="V16" i="4"/>
  <c r="W16" i="4"/>
  <c r="X16" i="4"/>
  <c r="Y16" i="4"/>
  <c r="Z16" i="4"/>
  <c r="AA16" i="4"/>
  <c r="AB16" i="4"/>
  <c r="AC16" i="4"/>
  <c r="AD16" i="4"/>
  <c r="AE16" i="4"/>
  <c r="AF16" i="4"/>
  <c r="AG16" i="4"/>
  <c r="AH16" i="4"/>
  <c r="AI16" i="4"/>
  <c r="AJ16" i="4"/>
  <c r="AK16" i="4"/>
  <c r="V17" i="4"/>
  <c r="W17" i="4"/>
  <c r="X17" i="4"/>
  <c r="Y17" i="4"/>
  <c r="Z17" i="4"/>
  <c r="AA17" i="4"/>
  <c r="AB17" i="4"/>
  <c r="AC17" i="4"/>
  <c r="AD17" i="4"/>
  <c r="AE17" i="4"/>
  <c r="AF17" i="4"/>
  <c r="AG17" i="4"/>
  <c r="AH17" i="4"/>
  <c r="AI17" i="4"/>
  <c r="AJ17" i="4"/>
  <c r="AK17" i="4"/>
  <c r="V18" i="4"/>
  <c r="W18" i="4"/>
  <c r="X18" i="4"/>
  <c r="Y18" i="4"/>
  <c r="Z18" i="4"/>
  <c r="AA18" i="4"/>
  <c r="AB18" i="4"/>
  <c r="AC18" i="4"/>
  <c r="AD18" i="4"/>
  <c r="AE18" i="4"/>
  <c r="AF18" i="4"/>
  <c r="AG18" i="4"/>
  <c r="AH18" i="4"/>
  <c r="AI18" i="4"/>
  <c r="AJ18" i="4"/>
  <c r="AK18" i="4"/>
  <c r="V19" i="4"/>
  <c r="W19" i="4"/>
  <c r="X19" i="4"/>
  <c r="Y19" i="4"/>
  <c r="Z19" i="4"/>
  <c r="AA19" i="4"/>
  <c r="AB19" i="4"/>
  <c r="AC19" i="4"/>
  <c r="AD19" i="4"/>
  <c r="AE19" i="4"/>
  <c r="AF19" i="4"/>
  <c r="AG19" i="4"/>
  <c r="AH19" i="4"/>
  <c r="AI19" i="4"/>
  <c r="AJ19" i="4"/>
  <c r="AK19" i="4"/>
  <c r="V20" i="4"/>
  <c r="W20" i="4"/>
  <c r="X20" i="4"/>
  <c r="Y20" i="4"/>
  <c r="Z20" i="4"/>
  <c r="AA20" i="4"/>
  <c r="AB20" i="4"/>
  <c r="AC20" i="4"/>
  <c r="AD20" i="4"/>
  <c r="AE20" i="4"/>
  <c r="AF20" i="4"/>
  <c r="AG20" i="4"/>
  <c r="AH20" i="4"/>
  <c r="AI20" i="4"/>
  <c r="AJ20" i="4"/>
  <c r="AK20" i="4"/>
  <c r="V21" i="4"/>
  <c r="W21" i="4"/>
  <c r="X21" i="4"/>
  <c r="Y21" i="4"/>
  <c r="Z21" i="4"/>
  <c r="AA21" i="4"/>
  <c r="AB21" i="4"/>
  <c r="AC21" i="4"/>
  <c r="AD21" i="4"/>
  <c r="AE21" i="4"/>
  <c r="AF21" i="4"/>
  <c r="AG21" i="4"/>
  <c r="AH21" i="4"/>
  <c r="AI21" i="4"/>
  <c r="AJ21" i="4"/>
  <c r="AK21" i="4"/>
  <c r="V22" i="4"/>
  <c r="W22" i="4"/>
  <c r="X22" i="4"/>
  <c r="Y22" i="4"/>
  <c r="Z22" i="4"/>
  <c r="AA22" i="4"/>
  <c r="AB22" i="4"/>
  <c r="AC22" i="4"/>
  <c r="AD22" i="4"/>
  <c r="AE22" i="4"/>
  <c r="AF22" i="4"/>
  <c r="AG22" i="4"/>
  <c r="AH22" i="4"/>
  <c r="AI22" i="4"/>
  <c r="AJ22" i="4"/>
  <c r="AK22" i="4"/>
  <c r="V23" i="4"/>
  <c r="W23" i="4"/>
  <c r="X23" i="4"/>
  <c r="Y23" i="4"/>
  <c r="Z23" i="4"/>
  <c r="AA23" i="4"/>
  <c r="AB23" i="4"/>
  <c r="AC23" i="4"/>
  <c r="AD23" i="4"/>
  <c r="AE23" i="4"/>
  <c r="AF23" i="4"/>
  <c r="AG23" i="4"/>
  <c r="AH23" i="4"/>
  <c r="AI23" i="4"/>
  <c r="AJ23" i="4"/>
  <c r="AK23" i="4"/>
  <c r="V24" i="4"/>
  <c r="W24" i="4"/>
  <c r="X24" i="4"/>
  <c r="Y24" i="4"/>
  <c r="Z24" i="4"/>
  <c r="AA24" i="4"/>
  <c r="AB24" i="4"/>
  <c r="AC24" i="4"/>
  <c r="AD24" i="4"/>
  <c r="AE24" i="4"/>
  <c r="AF24" i="4"/>
  <c r="AG24" i="4"/>
  <c r="AH24" i="4"/>
  <c r="AI24" i="4"/>
  <c r="AJ24" i="4"/>
  <c r="AK24" i="4"/>
  <c r="V25" i="4"/>
  <c r="W25" i="4"/>
  <c r="X25" i="4"/>
  <c r="Y25" i="4"/>
  <c r="Z25" i="4"/>
  <c r="AA25" i="4"/>
  <c r="AB25" i="4"/>
  <c r="AC25" i="4"/>
  <c r="AD25" i="4"/>
  <c r="AE25" i="4"/>
  <c r="AF25" i="4"/>
  <c r="AG25" i="4"/>
  <c r="AH25" i="4"/>
  <c r="AI25" i="4"/>
  <c r="AJ25" i="4"/>
  <c r="AK25" i="4"/>
  <c r="V26" i="4"/>
  <c r="W26" i="4"/>
  <c r="X26" i="4"/>
  <c r="Y26" i="4"/>
  <c r="Z26" i="4"/>
  <c r="AA26" i="4"/>
  <c r="AB26" i="4"/>
  <c r="AC26" i="4"/>
  <c r="AD26" i="4"/>
  <c r="AE26" i="4"/>
  <c r="AF26" i="4"/>
  <c r="AG26" i="4"/>
  <c r="AH26" i="4"/>
  <c r="AI26" i="4"/>
  <c r="AJ26" i="4"/>
  <c r="AK26" i="4"/>
  <c r="V27" i="4"/>
  <c r="W27" i="4"/>
  <c r="X27" i="4"/>
  <c r="Y27" i="4"/>
  <c r="Z27" i="4"/>
  <c r="AA27" i="4"/>
  <c r="AB27" i="4"/>
  <c r="AC27" i="4"/>
  <c r="AD27" i="4"/>
  <c r="AE27" i="4"/>
  <c r="AF27" i="4"/>
  <c r="AG27" i="4"/>
  <c r="AH27" i="4"/>
  <c r="AI27" i="4"/>
  <c r="AJ27" i="4"/>
  <c r="AK27" i="4"/>
  <c r="V28" i="4"/>
  <c r="W28" i="4"/>
  <c r="X28" i="4"/>
  <c r="Y28" i="4"/>
  <c r="Z28" i="4"/>
  <c r="AA28" i="4"/>
  <c r="AB28" i="4"/>
  <c r="AC28" i="4"/>
  <c r="AD28" i="4"/>
  <c r="AE28" i="4"/>
  <c r="AF28" i="4"/>
  <c r="AG28" i="4"/>
  <c r="AH28" i="4"/>
  <c r="AI28" i="4"/>
  <c r="AJ28" i="4"/>
  <c r="AK28" i="4"/>
  <c r="V29" i="4"/>
  <c r="W29" i="4"/>
  <c r="X29" i="4"/>
  <c r="Y29" i="4"/>
  <c r="Z29" i="4"/>
  <c r="AA29" i="4"/>
  <c r="AB29" i="4"/>
  <c r="AC29" i="4"/>
  <c r="AD29" i="4"/>
  <c r="AE29" i="4"/>
  <c r="AF29" i="4"/>
  <c r="AG29" i="4"/>
  <c r="AH29" i="4"/>
  <c r="AI29" i="4"/>
  <c r="AJ29" i="4"/>
  <c r="AK29" i="4"/>
  <c r="V30" i="4"/>
  <c r="W30" i="4"/>
  <c r="X30" i="4"/>
  <c r="Y30" i="4"/>
  <c r="Z30" i="4"/>
  <c r="AA30" i="4"/>
  <c r="AB30" i="4"/>
  <c r="AC30" i="4"/>
  <c r="AD30" i="4"/>
  <c r="AE30" i="4"/>
  <c r="AF30" i="4"/>
  <c r="AG30" i="4"/>
  <c r="AH30" i="4"/>
  <c r="AI30" i="4"/>
  <c r="AJ30" i="4"/>
  <c r="AK30" i="4"/>
  <c r="V31" i="4"/>
  <c r="W31" i="4"/>
  <c r="X31" i="4"/>
  <c r="Y31" i="4"/>
  <c r="Z31" i="4"/>
  <c r="AA31" i="4"/>
  <c r="AB31" i="4"/>
  <c r="AC31" i="4"/>
  <c r="AD31" i="4"/>
  <c r="AE31" i="4"/>
  <c r="AF31" i="4"/>
  <c r="AG31" i="4"/>
  <c r="AH31" i="4"/>
  <c r="AI31" i="4"/>
  <c r="AJ31" i="4"/>
  <c r="AK31" i="4"/>
  <c r="V32" i="4"/>
  <c r="W32" i="4"/>
  <c r="X32" i="4"/>
  <c r="Y32" i="4"/>
  <c r="Z32" i="4"/>
  <c r="AA32" i="4"/>
  <c r="AB32" i="4"/>
  <c r="AC32" i="4"/>
  <c r="AD32" i="4"/>
  <c r="AE32" i="4"/>
  <c r="AF32" i="4"/>
  <c r="AG32" i="4"/>
  <c r="AH32" i="4"/>
  <c r="AI32" i="4"/>
  <c r="AJ32" i="4"/>
  <c r="AK32" i="4"/>
  <c r="V33" i="4"/>
  <c r="W33" i="4"/>
  <c r="X33" i="4"/>
  <c r="Y33" i="4"/>
  <c r="Z33" i="4"/>
  <c r="AA33" i="4"/>
  <c r="AB33" i="4"/>
  <c r="AC33" i="4"/>
  <c r="AD33" i="4"/>
  <c r="AE33" i="4"/>
  <c r="AF33" i="4"/>
  <c r="AG33" i="4"/>
  <c r="AH33" i="4"/>
  <c r="AI33" i="4"/>
  <c r="AJ33" i="4"/>
  <c r="AK33" i="4"/>
  <c r="V34" i="4"/>
  <c r="W34" i="4"/>
  <c r="X34" i="4"/>
  <c r="Y34" i="4"/>
  <c r="Z34" i="4"/>
  <c r="AA34" i="4"/>
  <c r="AB34" i="4"/>
  <c r="AC34" i="4"/>
  <c r="AD34" i="4"/>
  <c r="AE34" i="4"/>
  <c r="AF34" i="4"/>
  <c r="AG34" i="4"/>
  <c r="AH34" i="4"/>
  <c r="AI34" i="4"/>
  <c r="AJ34" i="4"/>
  <c r="AK34" i="4"/>
  <c r="V35" i="4"/>
  <c r="W35" i="4"/>
  <c r="X35" i="4"/>
  <c r="Y35" i="4"/>
  <c r="Z35" i="4"/>
  <c r="AA35" i="4"/>
  <c r="AB35" i="4"/>
  <c r="AC35" i="4"/>
  <c r="AD35" i="4"/>
  <c r="AE35" i="4"/>
  <c r="AF35" i="4"/>
  <c r="AG35" i="4"/>
  <c r="AH35" i="4"/>
  <c r="AI35" i="4"/>
  <c r="AJ35" i="4"/>
  <c r="AK35" i="4"/>
  <c r="V36" i="4"/>
  <c r="W36" i="4"/>
  <c r="X36" i="4"/>
  <c r="Y36" i="4"/>
  <c r="Z36" i="4"/>
  <c r="AA36" i="4"/>
  <c r="AB36" i="4"/>
  <c r="AC36" i="4"/>
  <c r="AD36" i="4"/>
  <c r="AE36" i="4"/>
  <c r="AF36" i="4"/>
  <c r="AG36" i="4"/>
  <c r="AH36" i="4"/>
  <c r="AI36" i="4"/>
  <c r="AJ36" i="4"/>
  <c r="AK36" i="4"/>
  <c r="F37" i="4"/>
  <c r="G37" i="4"/>
  <c r="H37" i="4"/>
  <c r="I37" i="4"/>
  <c r="J37" i="4"/>
  <c r="K37" i="4"/>
  <c r="L37" i="4"/>
  <c r="M37" i="4"/>
  <c r="N37" i="4"/>
  <c r="O37" i="4"/>
  <c r="P37" i="4"/>
  <c r="Q37" i="4"/>
  <c r="R37" i="4"/>
  <c r="S37" i="4"/>
  <c r="T37" i="4"/>
  <c r="U37" i="4"/>
  <c r="F38" i="4"/>
  <c r="G38" i="4"/>
  <c r="H38" i="4"/>
  <c r="I38" i="4"/>
  <c r="J38" i="4"/>
  <c r="K38" i="4"/>
  <c r="L38" i="4"/>
  <c r="M38" i="4"/>
  <c r="N38" i="4"/>
  <c r="O38" i="4"/>
  <c r="P38" i="4"/>
  <c r="Q38" i="4"/>
  <c r="R38" i="4"/>
  <c r="S38" i="4"/>
  <c r="T38" i="4"/>
  <c r="U38" i="4"/>
  <c r="F39" i="4"/>
  <c r="G39" i="4"/>
  <c r="H39" i="4"/>
  <c r="I39" i="4"/>
  <c r="J39" i="4"/>
  <c r="K39" i="4"/>
  <c r="L39" i="4"/>
  <c r="M39" i="4"/>
  <c r="N39" i="4"/>
  <c r="O39" i="4"/>
  <c r="P39" i="4"/>
  <c r="Q39" i="4"/>
  <c r="R39" i="4"/>
  <c r="S39" i="4"/>
  <c r="T39" i="4"/>
  <c r="U39" i="4"/>
  <c r="F40" i="4"/>
  <c r="G40" i="4"/>
  <c r="H40" i="4"/>
  <c r="I40" i="4"/>
  <c r="J40" i="4"/>
  <c r="K40" i="4"/>
  <c r="L40" i="4"/>
  <c r="M40" i="4"/>
  <c r="N40" i="4"/>
  <c r="O40" i="4"/>
  <c r="P40" i="4"/>
  <c r="Q40" i="4"/>
  <c r="R40" i="4"/>
  <c r="S40" i="4"/>
  <c r="T40" i="4"/>
  <c r="U40" i="4"/>
  <c r="CB2" i="3"/>
  <c r="CC2" i="3"/>
  <c r="CD2" i="3"/>
  <c r="CE2" i="3"/>
  <c r="CF2" i="3"/>
  <c r="CG2" i="3"/>
  <c r="CH2" i="3"/>
  <c r="CI2" i="3"/>
  <c r="CJ2" i="3"/>
  <c r="CK2" i="3"/>
  <c r="CL2" i="3"/>
  <c r="CM2" i="3"/>
  <c r="CN2" i="3"/>
  <c r="CO2" i="3"/>
  <c r="CP2" i="3"/>
  <c r="CQ2" i="3"/>
  <c r="CB3" i="3"/>
  <c r="CC3" i="3"/>
  <c r="CD3" i="3"/>
  <c r="CE3" i="3"/>
  <c r="CF3" i="3"/>
  <c r="CG3" i="3"/>
  <c r="CH3" i="3"/>
  <c r="CI3" i="3"/>
  <c r="CJ3" i="3"/>
  <c r="CK3" i="3"/>
  <c r="CL3" i="3"/>
  <c r="CM3" i="3"/>
  <c r="CN3" i="3"/>
  <c r="CO3" i="3"/>
  <c r="CP3" i="3"/>
  <c r="CQ3" i="3"/>
  <c r="CB4" i="3"/>
  <c r="CC4" i="3"/>
  <c r="CD4" i="3"/>
  <c r="CE4" i="3"/>
  <c r="CF4" i="3"/>
  <c r="CG4" i="3"/>
  <c r="CH4" i="3"/>
  <c r="CI4" i="3"/>
  <c r="CJ4" i="3"/>
  <c r="CK4" i="3"/>
  <c r="CL4" i="3"/>
  <c r="CM4" i="3"/>
  <c r="CN4" i="3"/>
  <c r="CO4" i="3"/>
  <c r="CP4" i="3"/>
  <c r="CQ4" i="3"/>
  <c r="CB5" i="3"/>
  <c r="CC5" i="3"/>
  <c r="CD5" i="3"/>
  <c r="CE5" i="3"/>
  <c r="CF5" i="3"/>
  <c r="CG5" i="3"/>
  <c r="CH5" i="3"/>
  <c r="CI5" i="3"/>
  <c r="CJ5" i="3"/>
  <c r="CK5" i="3"/>
  <c r="CL5" i="3"/>
  <c r="CM5" i="3"/>
  <c r="CN5" i="3"/>
  <c r="CO5" i="3"/>
  <c r="CP5" i="3"/>
  <c r="CQ5" i="3"/>
  <c r="CB6" i="3"/>
  <c r="CC6" i="3"/>
  <c r="CD6" i="3"/>
  <c r="CE6" i="3"/>
  <c r="CF6" i="3"/>
  <c r="CG6" i="3"/>
  <c r="CH6" i="3"/>
  <c r="CI6" i="3"/>
  <c r="CJ6" i="3"/>
  <c r="CK6" i="3"/>
  <c r="CL6" i="3"/>
  <c r="CM6" i="3"/>
  <c r="CN6" i="3"/>
  <c r="CO6" i="3"/>
  <c r="CP6" i="3"/>
  <c r="CQ6" i="3"/>
  <c r="CB7" i="3"/>
  <c r="CC7" i="3"/>
  <c r="CD7" i="3"/>
  <c r="CE7" i="3"/>
  <c r="CF7" i="3"/>
  <c r="CG7" i="3"/>
  <c r="CH7" i="3"/>
  <c r="CI7" i="3"/>
  <c r="CJ7" i="3"/>
  <c r="CK7" i="3"/>
  <c r="CL7" i="3"/>
  <c r="CM7" i="3"/>
  <c r="CN7" i="3"/>
  <c r="CO7" i="3"/>
  <c r="CP7" i="3"/>
  <c r="CQ7" i="3"/>
  <c r="V12" i="3"/>
  <c r="W12" i="3"/>
  <c r="X12" i="3"/>
  <c r="Y12" i="3"/>
  <c r="Z12" i="3"/>
  <c r="AA12" i="3"/>
  <c r="AB12" i="3"/>
  <c r="AC12" i="3"/>
  <c r="AD12" i="3"/>
  <c r="AE12" i="3"/>
  <c r="AF12" i="3"/>
  <c r="AG12" i="3"/>
  <c r="AH12" i="3"/>
  <c r="AI12" i="3"/>
  <c r="AJ12" i="3"/>
  <c r="AK12" i="3"/>
  <c r="V13" i="3"/>
  <c r="W13" i="3"/>
  <c r="X13" i="3"/>
  <c r="Y13" i="3"/>
  <c r="Z13" i="3"/>
  <c r="AA13" i="3"/>
  <c r="AB13" i="3"/>
  <c r="AC13" i="3"/>
  <c r="AD13" i="3"/>
  <c r="AE13" i="3"/>
  <c r="AF13" i="3"/>
  <c r="AG13" i="3"/>
  <c r="AH13" i="3"/>
  <c r="AI13" i="3"/>
  <c r="AJ13" i="3"/>
  <c r="AK13" i="3"/>
  <c r="V14" i="3"/>
  <c r="W14" i="3"/>
  <c r="X14" i="3"/>
  <c r="Y14" i="3"/>
  <c r="Z14" i="3"/>
  <c r="AA14" i="3"/>
  <c r="AB14" i="3"/>
  <c r="AC14" i="3"/>
  <c r="AD14" i="3"/>
  <c r="AE14" i="3"/>
  <c r="AF14" i="3"/>
  <c r="AG14" i="3"/>
  <c r="AH14" i="3"/>
  <c r="AI14" i="3"/>
  <c r="AJ14" i="3"/>
  <c r="AK14" i="3"/>
  <c r="V15" i="3"/>
  <c r="W15" i="3"/>
  <c r="X15" i="3"/>
  <c r="Y15" i="3"/>
  <c r="Z15" i="3"/>
  <c r="AA15" i="3"/>
  <c r="AB15" i="3"/>
  <c r="AC15" i="3"/>
  <c r="AD15" i="3"/>
  <c r="AE15" i="3"/>
  <c r="AF15" i="3"/>
  <c r="AG15" i="3"/>
  <c r="AH15" i="3"/>
  <c r="AI15" i="3"/>
  <c r="AJ15" i="3"/>
  <c r="AK15" i="3"/>
  <c r="V16" i="3"/>
  <c r="W16" i="3"/>
  <c r="X16" i="3"/>
  <c r="Y16" i="3"/>
  <c r="Z16" i="3"/>
  <c r="AA16" i="3"/>
  <c r="AB16" i="3"/>
  <c r="AC16" i="3"/>
  <c r="AD16" i="3"/>
  <c r="AE16" i="3"/>
  <c r="AF16" i="3"/>
  <c r="AG16" i="3"/>
  <c r="AH16" i="3"/>
  <c r="AI16" i="3"/>
  <c r="AJ16" i="3"/>
  <c r="AK16" i="3"/>
  <c r="V17" i="3"/>
  <c r="W17" i="3"/>
  <c r="X17" i="3"/>
  <c r="Y17" i="3"/>
  <c r="Z17" i="3"/>
  <c r="AA17" i="3"/>
  <c r="AB17" i="3"/>
  <c r="AC17" i="3"/>
  <c r="AD17" i="3"/>
  <c r="AE17" i="3"/>
  <c r="AF17" i="3"/>
  <c r="AG17" i="3"/>
  <c r="AH17" i="3"/>
  <c r="AI17" i="3"/>
  <c r="AJ17" i="3"/>
  <c r="AK17" i="3"/>
  <c r="V18" i="3"/>
  <c r="W18" i="3"/>
  <c r="X18" i="3"/>
  <c r="Y18" i="3"/>
  <c r="Z18" i="3"/>
  <c r="AA18" i="3"/>
  <c r="AB18" i="3"/>
  <c r="AC18" i="3"/>
  <c r="AD18" i="3"/>
  <c r="AE18" i="3"/>
  <c r="AF18" i="3"/>
  <c r="AG18" i="3"/>
  <c r="AH18" i="3"/>
  <c r="AI18" i="3"/>
  <c r="AJ18" i="3"/>
  <c r="AK18" i="3"/>
  <c r="V19" i="3"/>
  <c r="W19" i="3"/>
  <c r="X19" i="3"/>
  <c r="Y19" i="3"/>
  <c r="Z19" i="3"/>
  <c r="AA19" i="3"/>
  <c r="AB19" i="3"/>
  <c r="AC19" i="3"/>
  <c r="AD19" i="3"/>
  <c r="AE19" i="3"/>
  <c r="AF19" i="3"/>
  <c r="AG19" i="3"/>
  <c r="AH19" i="3"/>
  <c r="AI19" i="3"/>
  <c r="AJ19" i="3"/>
  <c r="AK19" i="3"/>
  <c r="V20" i="3"/>
  <c r="W20" i="3"/>
  <c r="X20" i="3"/>
  <c r="Y20" i="3"/>
  <c r="Z20" i="3"/>
  <c r="AA20" i="3"/>
  <c r="AB20" i="3"/>
  <c r="AC20" i="3"/>
  <c r="AD20" i="3"/>
  <c r="AE20" i="3"/>
  <c r="AF20" i="3"/>
  <c r="AG20" i="3"/>
  <c r="AH20" i="3"/>
  <c r="AI20" i="3"/>
  <c r="AJ20" i="3"/>
  <c r="AK20" i="3"/>
  <c r="V21" i="3"/>
  <c r="W21" i="3"/>
  <c r="X21" i="3"/>
  <c r="Y21" i="3"/>
  <c r="Z21" i="3"/>
  <c r="AA21" i="3"/>
  <c r="AB21" i="3"/>
  <c r="AC21" i="3"/>
  <c r="AD21" i="3"/>
  <c r="AE21" i="3"/>
  <c r="AF21" i="3"/>
  <c r="AG21" i="3"/>
  <c r="AH21" i="3"/>
  <c r="AI21" i="3"/>
  <c r="AJ21" i="3"/>
  <c r="AK21" i="3"/>
  <c r="V22" i="3"/>
  <c r="W22" i="3"/>
  <c r="X22" i="3"/>
  <c r="Y22" i="3"/>
  <c r="Z22" i="3"/>
  <c r="AA22" i="3"/>
  <c r="AB22" i="3"/>
  <c r="AC22" i="3"/>
  <c r="AD22" i="3"/>
  <c r="AE22" i="3"/>
  <c r="AF22" i="3"/>
  <c r="AG22" i="3"/>
  <c r="AH22" i="3"/>
  <c r="AI22" i="3"/>
  <c r="AJ22" i="3"/>
  <c r="AK22" i="3"/>
  <c r="V23" i="3"/>
  <c r="W23" i="3"/>
  <c r="X23" i="3"/>
  <c r="Y23" i="3"/>
  <c r="Z23" i="3"/>
  <c r="AA23" i="3"/>
  <c r="AB23" i="3"/>
  <c r="AC23" i="3"/>
  <c r="AD23" i="3"/>
  <c r="AE23" i="3"/>
  <c r="AF23" i="3"/>
  <c r="AG23" i="3"/>
  <c r="AH23" i="3"/>
  <c r="AI23" i="3"/>
  <c r="AJ23" i="3"/>
  <c r="AK23" i="3"/>
  <c r="V24" i="3"/>
  <c r="W24" i="3"/>
  <c r="X24" i="3"/>
  <c r="Y24" i="3"/>
  <c r="Z24" i="3"/>
  <c r="AA24" i="3"/>
  <c r="AB24" i="3"/>
  <c r="AC24" i="3"/>
  <c r="AD24" i="3"/>
  <c r="AE24" i="3"/>
  <c r="AF24" i="3"/>
  <c r="AG24" i="3"/>
  <c r="AH24" i="3"/>
  <c r="AI24" i="3"/>
  <c r="AJ24" i="3"/>
  <c r="AK24" i="3"/>
  <c r="V25" i="3"/>
  <c r="W25" i="3"/>
  <c r="X25" i="3"/>
  <c r="Y25" i="3"/>
  <c r="Z25" i="3"/>
  <c r="AA25" i="3"/>
  <c r="AB25" i="3"/>
  <c r="AC25" i="3"/>
  <c r="AD25" i="3"/>
  <c r="AE25" i="3"/>
  <c r="AF25" i="3"/>
  <c r="AG25" i="3"/>
  <c r="AH25" i="3"/>
  <c r="AI25" i="3"/>
  <c r="AJ25" i="3"/>
  <c r="AK25" i="3"/>
  <c r="V26" i="3"/>
  <c r="W26" i="3"/>
  <c r="X26" i="3"/>
  <c r="Y26" i="3"/>
  <c r="Z26" i="3"/>
  <c r="AA26" i="3"/>
  <c r="AB26" i="3"/>
  <c r="AC26" i="3"/>
  <c r="AD26" i="3"/>
  <c r="AE26" i="3"/>
  <c r="AF26" i="3"/>
  <c r="AG26" i="3"/>
  <c r="AH26" i="3"/>
  <c r="AI26" i="3"/>
  <c r="AJ26" i="3"/>
  <c r="AK26" i="3"/>
  <c r="V27" i="3"/>
  <c r="W27" i="3"/>
  <c r="X27" i="3"/>
  <c r="Y27" i="3"/>
  <c r="Z27" i="3"/>
  <c r="AA27" i="3"/>
  <c r="AB27" i="3"/>
  <c r="AC27" i="3"/>
  <c r="AD27" i="3"/>
  <c r="AE27" i="3"/>
  <c r="AF27" i="3"/>
  <c r="AG27" i="3"/>
  <c r="AH27" i="3"/>
  <c r="AI27" i="3"/>
  <c r="AJ27" i="3"/>
  <c r="AK27" i="3"/>
  <c r="V28" i="3"/>
  <c r="W28" i="3"/>
  <c r="X28" i="3"/>
  <c r="Y28" i="3"/>
  <c r="Z28" i="3"/>
  <c r="AA28" i="3"/>
  <c r="AB28" i="3"/>
  <c r="AC28" i="3"/>
  <c r="AD28" i="3"/>
  <c r="AE28" i="3"/>
  <c r="AF28" i="3"/>
  <c r="AG28" i="3"/>
  <c r="AH28" i="3"/>
  <c r="AI28" i="3"/>
  <c r="AJ28" i="3"/>
  <c r="AK28" i="3"/>
  <c r="V29" i="3"/>
  <c r="W29" i="3"/>
  <c r="X29" i="3"/>
  <c r="Y29" i="3"/>
  <c r="Z29" i="3"/>
  <c r="AA29" i="3"/>
  <c r="AB29" i="3"/>
  <c r="AC29" i="3"/>
  <c r="AD29" i="3"/>
  <c r="AE29" i="3"/>
  <c r="AF29" i="3"/>
  <c r="AG29" i="3"/>
  <c r="AH29" i="3"/>
  <c r="AI29" i="3"/>
  <c r="AJ29" i="3"/>
  <c r="AK29" i="3"/>
  <c r="V30" i="3"/>
  <c r="W30" i="3"/>
  <c r="X30" i="3"/>
  <c r="Y30" i="3"/>
  <c r="Z30" i="3"/>
  <c r="AA30" i="3"/>
  <c r="AB30" i="3"/>
  <c r="AC30" i="3"/>
  <c r="AD30" i="3"/>
  <c r="AE30" i="3"/>
  <c r="AF30" i="3"/>
  <c r="AG30" i="3"/>
  <c r="AH30" i="3"/>
  <c r="AI30" i="3"/>
  <c r="AJ30" i="3"/>
  <c r="AK30" i="3"/>
  <c r="V31" i="3"/>
  <c r="W31" i="3"/>
  <c r="X31" i="3"/>
  <c r="Y31" i="3"/>
  <c r="Z31" i="3"/>
  <c r="AA31" i="3"/>
  <c r="AB31" i="3"/>
  <c r="AC31" i="3"/>
  <c r="AD31" i="3"/>
  <c r="AE31" i="3"/>
  <c r="AF31" i="3"/>
  <c r="AG31" i="3"/>
  <c r="AH31" i="3"/>
  <c r="AI31" i="3"/>
  <c r="AJ31" i="3"/>
  <c r="AK31" i="3"/>
  <c r="V32" i="3"/>
  <c r="W32" i="3"/>
  <c r="X32" i="3"/>
  <c r="Y32" i="3"/>
  <c r="Z32" i="3"/>
  <c r="AA32" i="3"/>
  <c r="AB32" i="3"/>
  <c r="AC32" i="3"/>
  <c r="AD32" i="3"/>
  <c r="AE32" i="3"/>
  <c r="AF32" i="3"/>
  <c r="AG32" i="3"/>
  <c r="AH32" i="3"/>
  <c r="AI32" i="3"/>
  <c r="AJ32" i="3"/>
  <c r="AK32" i="3"/>
  <c r="V33" i="3"/>
  <c r="W33" i="3"/>
  <c r="X33" i="3"/>
  <c r="Y33" i="3"/>
  <c r="Z33" i="3"/>
  <c r="AA33" i="3"/>
  <c r="AB33" i="3"/>
  <c r="AC33" i="3"/>
  <c r="AD33" i="3"/>
  <c r="AE33" i="3"/>
  <c r="AF33" i="3"/>
  <c r="AG33" i="3"/>
  <c r="AH33" i="3"/>
  <c r="AI33" i="3"/>
  <c r="AJ33" i="3"/>
  <c r="AK33" i="3"/>
  <c r="V34" i="3"/>
  <c r="W34" i="3"/>
  <c r="X34" i="3"/>
  <c r="Y34" i="3"/>
  <c r="Z34" i="3"/>
  <c r="AA34" i="3"/>
  <c r="AB34" i="3"/>
  <c r="AC34" i="3"/>
  <c r="AD34" i="3"/>
  <c r="AE34" i="3"/>
  <c r="AF34" i="3"/>
  <c r="AG34" i="3"/>
  <c r="AH34" i="3"/>
  <c r="AI34" i="3"/>
  <c r="AJ34" i="3"/>
  <c r="AK34" i="3"/>
  <c r="V35" i="3"/>
  <c r="W35" i="3"/>
  <c r="X35" i="3"/>
  <c r="Y35" i="3"/>
  <c r="Z35" i="3"/>
  <c r="AA35" i="3"/>
  <c r="AB35" i="3"/>
  <c r="AC35" i="3"/>
  <c r="AD35" i="3"/>
  <c r="AE35" i="3"/>
  <c r="AF35" i="3"/>
  <c r="AG35" i="3"/>
  <c r="AH35" i="3"/>
  <c r="AI35" i="3"/>
  <c r="AJ35" i="3"/>
  <c r="AK35" i="3"/>
  <c r="V36" i="3"/>
  <c r="W36" i="3"/>
  <c r="X36" i="3"/>
  <c r="Y36" i="3"/>
  <c r="Z36" i="3"/>
  <c r="AA36" i="3"/>
  <c r="AB36" i="3"/>
  <c r="AC36" i="3"/>
  <c r="AD36" i="3"/>
  <c r="AE36" i="3"/>
  <c r="AF36" i="3"/>
  <c r="AG36" i="3"/>
  <c r="AH36" i="3"/>
  <c r="AI36" i="3"/>
  <c r="AJ36" i="3"/>
  <c r="AK36" i="3"/>
  <c r="V37" i="3"/>
  <c r="W37" i="3"/>
  <c r="X37" i="3"/>
  <c r="Y37" i="3"/>
  <c r="Z37" i="3"/>
  <c r="AA37" i="3"/>
  <c r="AB37" i="3"/>
  <c r="AC37" i="3"/>
  <c r="AD37" i="3"/>
  <c r="AE37" i="3"/>
  <c r="AF37" i="3"/>
  <c r="AG37" i="3"/>
  <c r="AH37" i="3"/>
  <c r="AI37" i="3"/>
  <c r="AJ37" i="3"/>
  <c r="AK37" i="3"/>
  <c r="V38" i="3"/>
  <c r="W38" i="3"/>
  <c r="X38" i="3"/>
  <c r="Y38" i="3"/>
  <c r="Z38" i="3"/>
  <c r="AA38" i="3"/>
  <c r="AB38" i="3"/>
  <c r="AC38" i="3"/>
  <c r="AD38" i="3"/>
  <c r="AE38" i="3"/>
  <c r="AF38" i="3"/>
  <c r="AG38" i="3"/>
  <c r="AH38" i="3"/>
  <c r="AI38" i="3"/>
  <c r="AJ38" i="3"/>
  <c r="AK38" i="3"/>
  <c r="V39" i="3"/>
  <c r="W39" i="3"/>
  <c r="X39" i="3"/>
  <c r="Y39" i="3"/>
  <c r="Z39" i="3"/>
  <c r="AA39" i="3"/>
  <c r="AB39" i="3"/>
  <c r="AC39" i="3"/>
  <c r="AD39" i="3"/>
  <c r="AE39" i="3"/>
  <c r="AF39" i="3"/>
  <c r="AG39" i="3"/>
  <c r="AH39" i="3"/>
  <c r="AI39" i="3"/>
  <c r="AJ39" i="3"/>
  <c r="AK39" i="3"/>
  <c r="V40" i="3"/>
  <c r="W40" i="3"/>
  <c r="X40" i="3"/>
  <c r="Y40" i="3"/>
  <c r="Z40" i="3"/>
  <c r="AA40" i="3"/>
  <c r="AB40" i="3"/>
  <c r="AC40" i="3"/>
  <c r="AD40" i="3"/>
  <c r="AE40" i="3"/>
  <c r="AF40" i="3"/>
  <c r="AG40" i="3"/>
  <c r="AH40" i="3"/>
  <c r="AI40" i="3"/>
  <c r="AJ40" i="3"/>
  <c r="AK40" i="3"/>
  <c r="V41" i="3"/>
  <c r="W41" i="3"/>
  <c r="X41" i="3"/>
  <c r="Y41" i="3"/>
  <c r="Z41" i="3"/>
  <c r="AA41" i="3"/>
  <c r="AB41" i="3"/>
  <c r="AC41" i="3"/>
  <c r="AD41" i="3"/>
  <c r="AE41" i="3"/>
  <c r="AF41" i="3"/>
  <c r="AG41" i="3"/>
  <c r="AH41" i="3"/>
  <c r="AI41" i="3"/>
  <c r="AJ41" i="3"/>
  <c r="AK41" i="3"/>
  <c r="V42" i="3"/>
  <c r="W42" i="3"/>
  <c r="X42" i="3"/>
  <c r="Y42" i="3"/>
  <c r="Z42" i="3"/>
  <c r="AA42" i="3"/>
  <c r="AB42" i="3"/>
  <c r="AC42" i="3"/>
  <c r="AD42" i="3"/>
  <c r="AE42" i="3"/>
  <c r="AF42" i="3"/>
  <c r="AG42" i="3"/>
  <c r="AH42" i="3"/>
  <c r="AI42" i="3"/>
  <c r="AJ42" i="3"/>
  <c r="AK42" i="3"/>
  <c r="V43" i="3"/>
  <c r="W43" i="3"/>
  <c r="X43" i="3"/>
  <c r="Y43" i="3"/>
  <c r="Z43" i="3"/>
  <c r="AA43" i="3"/>
  <c r="AB43" i="3"/>
  <c r="AC43" i="3"/>
  <c r="AD43" i="3"/>
  <c r="AE43" i="3"/>
  <c r="AF43" i="3"/>
  <c r="AG43" i="3"/>
  <c r="AH43" i="3"/>
  <c r="AI43" i="3"/>
  <c r="AJ43" i="3"/>
  <c r="AK43" i="3"/>
  <c r="V44" i="3"/>
  <c r="W44" i="3"/>
  <c r="X44" i="3"/>
  <c r="Y44" i="3"/>
  <c r="Z44" i="3"/>
  <c r="AA44" i="3"/>
  <c r="AB44" i="3"/>
  <c r="AC44" i="3"/>
  <c r="AD44" i="3"/>
  <c r="AE44" i="3"/>
  <c r="AF44" i="3"/>
  <c r="AG44" i="3"/>
  <c r="AH44" i="3"/>
  <c r="AI44" i="3"/>
  <c r="AJ44" i="3"/>
  <c r="AK44" i="3"/>
  <c r="V45" i="3"/>
  <c r="W45" i="3"/>
  <c r="X45" i="3"/>
  <c r="Y45" i="3"/>
  <c r="Z45" i="3"/>
  <c r="AA45" i="3"/>
  <c r="AB45" i="3"/>
  <c r="AC45" i="3"/>
  <c r="AD45" i="3"/>
  <c r="AE45" i="3"/>
  <c r="AF45" i="3"/>
  <c r="AG45" i="3"/>
  <c r="AH45" i="3"/>
  <c r="AI45" i="3"/>
  <c r="AJ45" i="3"/>
  <c r="AK45" i="3"/>
  <c r="V46" i="3"/>
  <c r="W46" i="3"/>
  <c r="X46" i="3"/>
  <c r="Y46" i="3"/>
  <c r="Z46" i="3"/>
  <c r="AA46" i="3"/>
  <c r="AB46" i="3"/>
  <c r="AC46" i="3"/>
  <c r="AD46" i="3"/>
  <c r="AE46" i="3"/>
  <c r="AF46" i="3"/>
  <c r="AG46" i="3"/>
  <c r="AH46" i="3"/>
  <c r="AI46" i="3"/>
  <c r="AJ46" i="3"/>
  <c r="AK46" i="3"/>
  <c r="V47" i="3"/>
  <c r="W47" i="3"/>
  <c r="X47" i="3"/>
  <c r="Y47" i="3"/>
  <c r="Z47" i="3"/>
  <c r="AA47" i="3"/>
  <c r="AB47" i="3"/>
  <c r="AC47" i="3"/>
  <c r="AD47" i="3"/>
  <c r="AE47" i="3"/>
  <c r="AF47" i="3"/>
  <c r="AG47" i="3"/>
  <c r="AH47" i="3"/>
  <c r="AI47" i="3"/>
  <c r="AJ47" i="3"/>
  <c r="AK47" i="3"/>
  <c r="V48" i="3"/>
  <c r="W48" i="3"/>
  <c r="X48" i="3"/>
  <c r="Y48" i="3"/>
  <c r="Z48" i="3"/>
  <c r="AA48" i="3"/>
  <c r="AB48" i="3"/>
  <c r="AC48" i="3"/>
  <c r="AD48" i="3"/>
  <c r="AE48" i="3"/>
  <c r="AF48" i="3"/>
  <c r="AG48" i="3"/>
  <c r="AH48" i="3"/>
  <c r="AI48" i="3"/>
  <c r="AJ48" i="3"/>
  <c r="AK48" i="3"/>
  <c r="V49" i="3"/>
  <c r="W49" i="3"/>
  <c r="X49" i="3"/>
  <c r="Y49" i="3"/>
  <c r="Z49" i="3"/>
  <c r="AA49" i="3"/>
  <c r="AB49" i="3"/>
  <c r="AC49" i="3"/>
  <c r="AD49" i="3"/>
  <c r="AE49" i="3"/>
  <c r="AF49" i="3"/>
  <c r="AG49" i="3"/>
  <c r="AH49" i="3"/>
  <c r="AI49" i="3"/>
  <c r="AJ49" i="3"/>
  <c r="AK49" i="3"/>
  <c r="V50" i="3"/>
  <c r="W50" i="3"/>
  <c r="X50" i="3"/>
  <c r="Y50" i="3"/>
  <c r="Z50" i="3"/>
  <c r="AA50" i="3"/>
  <c r="AB50" i="3"/>
  <c r="AC50" i="3"/>
  <c r="AD50" i="3"/>
  <c r="AE50" i="3"/>
  <c r="AF50" i="3"/>
  <c r="AG50" i="3"/>
  <c r="AH50" i="3"/>
  <c r="AI50" i="3"/>
  <c r="AJ50" i="3"/>
  <c r="AK50" i="3"/>
  <c r="F51" i="3"/>
  <c r="G51" i="3"/>
  <c r="H51" i="3"/>
  <c r="I51" i="3"/>
  <c r="J51" i="3"/>
  <c r="K51" i="3"/>
  <c r="L51" i="3"/>
  <c r="M51" i="3"/>
  <c r="N51" i="3"/>
  <c r="O51" i="3"/>
  <c r="P51" i="3"/>
  <c r="Q51" i="3"/>
  <c r="R51" i="3"/>
  <c r="S51" i="3"/>
  <c r="T51" i="3"/>
  <c r="U51" i="3"/>
  <c r="F52" i="3"/>
  <c r="G52" i="3"/>
  <c r="H52" i="3"/>
  <c r="I52" i="3"/>
  <c r="J52" i="3"/>
  <c r="K52" i="3"/>
  <c r="L52" i="3"/>
  <c r="M52" i="3"/>
  <c r="N52" i="3"/>
  <c r="O52" i="3"/>
  <c r="P52" i="3"/>
  <c r="Q52" i="3"/>
  <c r="R52" i="3"/>
  <c r="S52" i="3"/>
  <c r="T52" i="3"/>
  <c r="U52" i="3"/>
  <c r="F53" i="3"/>
  <c r="G53" i="3"/>
  <c r="H53" i="3"/>
  <c r="I53" i="3"/>
  <c r="J53" i="3"/>
  <c r="K53" i="3"/>
  <c r="L53" i="3"/>
  <c r="M53" i="3"/>
  <c r="N53" i="3"/>
  <c r="O53" i="3"/>
  <c r="P53" i="3"/>
  <c r="Q53" i="3"/>
  <c r="R53" i="3"/>
  <c r="S53" i="3"/>
  <c r="T53" i="3"/>
  <c r="U53" i="3"/>
  <c r="F54" i="3"/>
  <c r="G54" i="3"/>
  <c r="H54" i="3"/>
  <c r="I54" i="3"/>
  <c r="J54" i="3"/>
  <c r="K54" i="3"/>
  <c r="L54" i="3"/>
  <c r="M54" i="3"/>
  <c r="N54" i="3"/>
  <c r="O54" i="3"/>
  <c r="P54" i="3"/>
  <c r="Q54" i="3"/>
  <c r="R54" i="3"/>
  <c r="S54" i="3"/>
  <c r="T54" i="3"/>
  <c r="U54" i="3"/>
  <c r="CB2" i="2"/>
  <c r="CC2" i="2"/>
  <c r="CD2" i="2"/>
  <c r="CE2" i="2"/>
  <c r="CF2" i="2"/>
  <c r="CG2" i="2"/>
  <c r="CH2" i="2"/>
  <c r="CI2" i="2"/>
  <c r="CJ2" i="2"/>
  <c r="CK2" i="2"/>
  <c r="CL2" i="2"/>
  <c r="CM2" i="2"/>
  <c r="CN2" i="2"/>
  <c r="CO2" i="2"/>
  <c r="CP2" i="2"/>
  <c r="CQ2" i="2"/>
  <c r="CB3" i="2"/>
  <c r="CC3" i="2"/>
  <c r="CD3" i="2"/>
  <c r="CE3" i="2"/>
  <c r="CF3" i="2"/>
  <c r="CG3" i="2"/>
  <c r="CH3" i="2"/>
  <c r="CI3" i="2"/>
  <c r="CJ3" i="2"/>
  <c r="CK3" i="2"/>
  <c r="CL3" i="2"/>
  <c r="CM3" i="2"/>
  <c r="CN3" i="2"/>
  <c r="CO3" i="2"/>
  <c r="CP3" i="2"/>
  <c r="CQ3" i="2"/>
  <c r="CB4" i="2"/>
  <c r="CC4" i="2"/>
  <c r="CD4" i="2"/>
  <c r="CE4" i="2"/>
  <c r="CF4" i="2"/>
  <c r="CG4" i="2"/>
  <c r="CH4" i="2"/>
  <c r="CI4" i="2"/>
  <c r="CJ4" i="2"/>
  <c r="CK4" i="2"/>
  <c r="CL4" i="2"/>
  <c r="CM4" i="2"/>
  <c r="CN4" i="2"/>
  <c r="CO4" i="2"/>
  <c r="CP4" i="2"/>
  <c r="CQ4" i="2"/>
  <c r="CB5" i="2"/>
  <c r="CC5" i="2"/>
  <c r="CD5" i="2"/>
  <c r="CE5" i="2"/>
  <c r="CF5" i="2"/>
  <c r="CG5" i="2"/>
  <c r="CH5" i="2"/>
  <c r="CI5" i="2"/>
  <c r="CJ5" i="2"/>
  <c r="CK5" i="2"/>
  <c r="CL5" i="2"/>
  <c r="CM5" i="2"/>
  <c r="CN5" i="2"/>
  <c r="CO5" i="2"/>
  <c r="CP5" i="2"/>
  <c r="CQ5" i="2"/>
  <c r="CB6" i="2"/>
  <c r="CC6" i="2"/>
  <c r="CD6" i="2"/>
  <c r="CE6" i="2"/>
  <c r="CF6" i="2"/>
  <c r="CG6" i="2"/>
  <c r="CH6" i="2"/>
  <c r="CI6" i="2"/>
  <c r="CJ6" i="2"/>
  <c r="CK6" i="2"/>
  <c r="CL6" i="2"/>
  <c r="CM6" i="2"/>
  <c r="CN6" i="2"/>
  <c r="CO6" i="2"/>
  <c r="CP6" i="2"/>
  <c r="CQ6" i="2"/>
  <c r="CB7" i="2"/>
  <c r="CC7" i="2"/>
  <c r="CD7" i="2"/>
  <c r="CE7" i="2"/>
  <c r="CF7" i="2"/>
  <c r="CG7" i="2"/>
  <c r="CH7" i="2"/>
  <c r="CI7" i="2"/>
  <c r="CJ7" i="2"/>
  <c r="CK7" i="2"/>
  <c r="CL7" i="2"/>
  <c r="CM7" i="2"/>
  <c r="CN7" i="2"/>
  <c r="CO7" i="2"/>
  <c r="CP7" i="2"/>
  <c r="CQ7" i="2"/>
  <c r="V12" i="2"/>
  <c r="W12" i="2"/>
  <c r="X12" i="2"/>
  <c r="Y12" i="2"/>
  <c r="Z12" i="2"/>
  <c r="AA12" i="2"/>
  <c r="AB12" i="2"/>
  <c r="AC12" i="2"/>
  <c r="AD12" i="2"/>
  <c r="AE12" i="2"/>
  <c r="AF12" i="2"/>
  <c r="AG12" i="2"/>
  <c r="AH12" i="2"/>
  <c r="AI12" i="2"/>
  <c r="AJ12" i="2"/>
  <c r="AK12" i="2"/>
  <c r="V13" i="2"/>
  <c r="W13" i="2"/>
  <c r="X13" i="2"/>
  <c r="Y13" i="2"/>
  <c r="Z13" i="2"/>
  <c r="AA13" i="2"/>
  <c r="AB13" i="2"/>
  <c r="AC13" i="2"/>
  <c r="AD13" i="2"/>
  <c r="AE13" i="2"/>
  <c r="AF13" i="2"/>
  <c r="AG13" i="2"/>
  <c r="AH13" i="2"/>
  <c r="AI13" i="2"/>
  <c r="AJ13" i="2"/>
  <c r="AK13" i="2"/>
  <c r="V14" i="2"/>
  <c r="W14" i="2"/>
  <c r="X14" i="2"/>
  <c r="Y14" i="2"/>
  <c r="Z14" i="2"/>
  <c r="AA14" i="2"/>
  <c r="AB14" i="2"/>
  <c r="AC14" i="2"/>
  <c r="AD14" i="2"/>
  <c r="AE14" i="2"/>
  <c r="AF14" i="2"/>
  <c r="AG14" i="2"/>
  <c r="AH14" i="2"/>
  <c r="AI14" i="2"/>
  <c r="AJ14" i="2"/>
  <c r="AK14" i="2"/>
  <c r="V15" i="2"/>
  <c r="W15" i="2"/>
  <c r="X15" i="2"/>
  <c r="Y15" i="2"/>
  <c r="Z15" i="2"/>
  <c r="AA15" i="2"/>
  <c r="AB15" i="2"/>
  <c r="AC15" i="2"/>
  <c r="AD15" i="2"/>
  <c r="AE15" i="2"/>
  <c r="AF15" i="2"/>
  <c r="AG15" i="2"/>
  <c r="AH15" i="2"/>
  <c r="AI15" i="2"/>
  <c r="AJ15" i="2"/>
  <c r="AK15" i="2"/>
  <c r="V16" i="2"/>
  <c r="W16" i="2"/>
  <c r="X16" i="2"/>
  <c r="Y16" i="2"/>
  <c r="Z16" i="2"/>
  <c r="AA16" i="2"/>
  <c r="AB16" i="2"/>
  <c r="AC16" i="2"/>
  <c r="AD16" i="2"/>
  <c r="AE16" i="2"/>
  <c r="AF16" i="2"/>
  <c r="AG16" i="2"/>
  <c r="AH16" i="2"/>
  <c r="AI16" i="2"/>
  <c r="AJ16" i="2"/>
  <c r="AK16" i="2"/>
  <c r="V17" i="2"/>
  <c r="W17" i="2"/>
  <c r="X17" i="2"/>
  <c r="Y17" i="2"/>
  <c r="Z17" i="2"/>
  <c r="AA17" i="2"/>
  <c r="AB17" i="2"/>
  <c r="AC17" i="2"/>
  <c r="AD17" i="2"/>
  <c r="AE17" i="2"/>
  <c r="AF17" i="2"/>
  <c r="AG17" i="2"/>
  <c r="AH17" i="2"/>
  <c r="AI17" i="2"/>
  <c r="AJ17" i="2"/>
  <c r="AK17" i="2"/>
  <c r="V18" i="2"/>
  <c r="W18" i="2"/>
  <c r="X18" i="2"/>
  <c r="Y18" i="2"/>
  <c r="Z18" i="2"/>
  <c r="AA18" i="2"/>
  <c r="AB18" i="2"/>
  <c r="AC18" i="2"/>
  <c r="AD18" i="2"/>
  <c r="AE18" i="2"/>
  <c r="AF18" i="2"/>
  <c r="AG18" i="2"/>
  <c r="AH18" i="2"/>
  <c r="AI18" i="2"/>
  <c r="AJ18" i="2"/>
  <c r="AK18" i="2"/>
  <c r="V19" i="2"/>
  <c r="W19" i="2"/>
  <c r="X19" i="2"/>
  <c r="Y19" i="2"/>
  <c r="Z19" i="2"/>
  <c r="AA19" i="2"/>
  <c r="AB19" i="2"/>
  <c r="AC19" i="2"/>
  <c r="AD19" i="2"/>
  <c r="AE19" i="2"/>
  <c r="AF19" i="2"/>
  <c r="AG19" i="2"/>
  <c r="AH19" i="2"/>
  <c r="AI19" i="2"/>
  <c r="AJ19" i="2"/>
  <c r="AK19" i="2"/>
  <c r="V20" i="2"/>
  <c r="W20" i="2"/>
  <c r="X20" i="2"/>
  <c r="Y20" i="2"/>
  <c r="Z20" i="2"/>
  <c r="AA20" i="2"/>
  <c r="AB20" i="2"/>
  <c r="AC20" i="2"/>
  <c r="AD20" i="2"/>
  <c r="AE20" i="2"/>
  <c r="AF20" i="2"/>
  <c r="AG20" i="2"/>
  <c r="AH20" i="2"/>
  <c r="AI20" i="2"/>
  <c r="AJ20" i="2"/>
  <c r="AK20" i="2"/>
  <c r="V21" i="2"/>
  <c r="W21" i="2"/>
  <c r="X21" i="2"/>
  <c r="Y21" i="2"/>
  <c r="Z21" i="2"/>
  <c r="AA21" i="2"/>
  <c r="AB21" i="2"/>
  <c r="AC21" i="2"/>
  <c r="AD21" i="2"/>
  <c r="AE21" i="2"/>
  <c r="AF21" i="2"/>
  <c r="AG21" i="2"/>
  <c r="AH21" i="2"/>
  <c r="AI21" i="2"/>
  <c r="AJ21" i="2"/>
  <c r="AK21" i="2"/>
  <c r="V22" i="2"/>
  <c r="W22" i="2"/>
  <c r="X22" i="2"/>
  <c r="Y22" i="2"/>
  <c r="Z22" i="2"/>
  <c r="AA22" i="2"/>
  <c r="AB22" i="2"/>
  <c r="AC22" i="2"/>
  <c r="AD22" i="2"/>
  <c r="AE22" i="2"/>
  <c r="AF22" i="2"/>
  <c r="AG22" i="2"/>
  <c r="AH22" i="2"/>
  <c r="AI22" i="2"/>
  <c r="AJ22" i="2"/>
  <c r="AK22" i="2"/>
  <c r="V23" i="2"/>
  <c r="W23" i="2"/>
  <c r="X23" i="2"/>
  <c r="Y23" i="2"/>
  <c r="Z23" i="2"/>
  <c r="AA23" i="2"/>
  <c r="AB23" i="2"/>
  <c r="AC23" i="2"/>
  <c r="AD23" i="2"/>
  <c r="AE23" i="2"/>
  <c r="AF23" i="2"/>
  <c r="AG23" i="2"/>
  <c r="AH23" i="2"/>
  <c r="AI23" i="2"/>
  <c r="AJ23" i="2"/>
  <c r="AK23" i="2"/>
  <c r="V24" i="2"/>
  <c r="W24" i="2"/>
  <c r="X24" i="2"/>
  <c r="Y24" i="2"/>
  <c r="Z24" i="2"/>
  <c r="AA24" i="2"/>
  <c r="AB24" i="2"/>
  <c r="AC24" i="2"/>
  <c r="AD24" i="2"/>
  <c r="AE24" i="2"/>
  <c r="AF24" i="2"/>
  <c r="AG24" i="2"/>
  <c r="AH24" i="2"/>
  <c r="AI24" i="2"/>
  <c r="AJ24" i="2"/>
  <c r="AK24" i="2"/>
  <c r="V25" i="2"/>
  <c r="W25" i="2"/>
  <c r="X25" i="2"/>
  <c r="Y25" i="2"/>
  <c r="Z25" i="2"/>
  <c r="AA25" i="2"/>
  <c r="AB25" i="2"/>
  <c r="AC25" i="2"/>
  <c r="AD25" i="2"/>
  <c r="AE25" i="2"/>
  <c r="AF25" i="2"/>
  <c r="AG25" i="2"/>
  <c r="AH25" i="2"/>
  <c r="AI25" i="2"/>
  <c r="AJ25" i="2"/>
  <c r="AK25" i="2"/>
  <c r="V26" i="2"/>
  <c r="W26" i="2"/>
  <c r="X26" i="2"/>
  <c r="Y26" i="2"/>
  <c r="Z26" i="2"/>
  <c r="AA26" i="2"/>
  <c r="AB26" i="2"/>
  <c r="AC26" i="2"/>
  <c r="AD26" i="2"/>
  <c r="AE26" i="2"/>
  <c r="AF26" i="2"/>
  <c r="AG26" i="2"/>
  <c r="AH26" i="2"/>
  <c r="AI26" i="2"/>
  <c r="AJ26" i="2"/>
  <c r="AK26" i="2"/>
  <c r="V27" i="2"/>
  <c r="W27" i="2"/>
  <c r="X27" i="2"/>
  <c r="Y27" i="2"/>
  <c r="Z27" i="2"/>
  <c r="AA27" i="2"/>
  <c r="AB27" i="2"/>
  <c r="AC27" i="2"/>
  <c r="AD27" i="2"/>
  <c r="AE27" i="2"/>
  <c r="AF27" i="2"/>
  <c r="AG27" i="2"/>
  <c r="AH27" i="2"/>
  <c r="AI27" i="2"/>
  <c r="AJ27" i="2"/>
  <c r="AK27" i="2"/>
  <c r="V28" i="2"/>
  <c r="W28" i="2"/>
  <c r="X28" i="2"/>
  <c r="Y28" i="2"/>
  <c r="Z28" i="2"/>
  <c r="AA28" i="2"/>
  <c r="AB28" i="2"/>
  <c r="AC28" i="2"/>
  <c r="AD28" i="2"/>
  <c r="AE28" i="2"/>
  <c r="AF28" i="2"/>
  <c r="AG28" i="2"/>
  <c r="AH28" i="2"/>
  <c r="AI28" i="2"/>
  <c r="AJ28" i="2"/>
  <c r="AK28" i="2"/>
  <c r="V29" i="2"/>
  <c r="W29" i="2"/>
  <c r="X29" i="2"/>
  <c r="Y29" i="2"/>
  <c r="Z29" i="2"/>
  <c r="AA29" i="2"/>
  <c r="AB29" i="2"/>
  <c r="AC29" i="2"/>
  <c r="AD29" i="2"/>
  <c r="AE29" i="2"/>
  <c r="AF29" i="2"/>
  <c r="AG29" i="2"/>
  <c r="AH29" i="2"/>
  <c r="AI29" i="2"/>
  <c r="AJ29" i="2"/>
  <c r="AK29" i="2"/>
  <c r="V30" i="2"/>
  <c r="W30" i="2"/>
  <c r="X30" i="2"/>
  <c r="Y30" i="2"/>
  <c r="Z30" i="2"/>
  <c r="AA30" i="2"/>
  <c r="AB30" i="2"/>
  <c r="AC30" i="2"/>
  <c r="AD30" i="2"/>
  <c r="AE30" i="2"/>
  <c r="AF30" i="2"/>
  <c r="AG30" i="2"/>
  <c r="AH30" i="2"/>
  <c r="AI30" i="2"/>
  <c r="AJ30" i="2"/>
  <c r="AK30" i="2"/>
  <c r="V31" i="2"/>
  <c r="W31" i="2"/>
  <c r="X31" i="2"/>
  <c r="Y31" i="2"/>
  <c r="Z31" i="2"/>
  <c r="AA31" i="2"/>
  <c r="AB31" i="2"/>
  <c r="AC31" i="2"/>
  <c r="AD31" i="2"/>
  <c r="AE31" i="2"/>
  <c r="AF31" i="2"/>
  <c r="AG31" i="2"/>
  <c r="AH31" i="2"/>
  <c r="AI31" i="2"/>
  <c r="AJ31" i="2"/>
  <c r="AK31" i="2"/>
  <c r="V32" i="2"/>
  <c r="W32" i="2"/>
  <c r="X32" i="2"/>
  <c r="Y32" i="2"/>
  <c r="Z32" i="2"/>
  <c r="AA32" i="2"/>
  <c r="AB32" i="2"/>
  <c r="AC32" i="2"/>
  <c r="AD32" i="2"/>
  <c r="AE32" i="2"/>
  <c r="AF32" i="2"/>
  <c r="AG32" i="2"/>
  <c r="AH32" i="2"/>
  <c r="AI32" i="2"/>
  <c r="AJ32" i="2"/>
  <c r="AK32" i="2"/>
  <c r="V33" i="2"/>
  <c r="W33" i="2"/>
  <c r="X33" i="2"/>
  <c r="Y33" i="2"/>
  <c r="Z33" i="2"/>
  <c r="AA33" i="2"/>
  <c r="AB33" i="2"/>
  <c r="AC33" i="2"/>
  <c r="AD33" i="2"/>
  <c r="AE33" i="2"/>
  <c r="AF33" i="2"/>
  <c r="AG33" i="2"/>
  <c r="AH33" i="2"/>
  <c r="AI33" i="2"/>
  <c r="AJ33" i="2"/>
  <c r="AK33" i="2"/>
  <c r="V34" i="2"/>
  <c r="W34" i="2"/>
  <c r="X34" i="2"/>
  <c r="Y34" i="2"/>
  <c r="Z34" i="2"/>
  <c r="AA34" i="2"/>
  <c r="AB34" i="2"/>
  <c r="AC34" i="2"/>
  <c r="AD34" i="2"/>
  <c r="AE34" i="2"/>
  <c r="AF34" i="2"/>
  <c r="AG34" i="2"/>
  <c r="AH34" i="2"/>
  <c r="AI34" i="2"/>
  <c r="AJ34" i="2"/>
  <c r="AK34" i="2"/>
  <c r="V35" i="2"/>
  <c r="W35" i="2"/>
  <c r="X35" i="2"/>
  <c r="Y35" i="2"/>
  <c r="Z35" i="2"/>
  <c r="AA35" i="2"/>
  <c r="AB35" i="2"/>
  <c r="AC35" i="2"/>
  <c r="AD35" i="2"/>
  <c r="AE35" i="2"/>
  <c r="AF35" i="2"/>
  <c r="AG35" i="2"/>
  <c r="AH35" i="2"/>
  <c r="AI35" i="2"/>
  <c r="AJ35" i="2"/>
  <c r="AK35" i="2"/>
  <c r="V36" i="2"/>
  <c r="W36" i="2"/>
  <c r="X36" i="2"/>
  <c r="Y36" i="2"/>
  <c r="Z36" i="2"/>
  <c r="AA36" i="2"/>
  <c r="AB36" i="2"/>
  <c r="AC36" i="2"/>
  <c r="AD36" i="2"/>
  <c r="AE36" i="2"/>
  <c r="AF36" i="2"/>
  <c r="AG36" i="2"/>
  <c r="AH36" i="2"/>
  <c r="AI36" i="2"/>
  <c r="AJ36" i="2"/>
  <c r="AK36" i="2"/>
  <c r="F37" i="2"/>
  <c r="G37" i="2"/>
  <c r="H37" i="2"/>
  <c r="I37" i="2"/>
  <c r="J37" i="2"/>
  <c r="K37" i="2"/>
  <c r="L37" i="2"/>
  <c r="M37" i="2"/>
  <c r="N37" i="2"/>
  <c r="O37" i="2"/>
  <c r="P37" i="2"/>
  <c r="Q37" i="2"/>
  <c r="R37" i="2"/>
  <c r="S37" i="2"/>
  <c r="T37" i="2"/>
  <c r="U37" i="2"/>
  <c r="F38" i="2"/>
  <c r="G38" i="2"/>
  <c r="H38" i="2"/>
  <c r="I38" i="2"/>
  <c r="J38" i="2"/>
  <c r="K38" i="2"/>
  <c r="L38" i="2"/>
  <c r="M38" i="2"/>
  <c r="N38" i="2"/>
  <c r="O38" i="2"/>
  <c r="P38" i="2"/>
  <c r="Q38" i="2"/>
  <c r="R38" i="2"/>
  <c r="S38" i="2"/>
  <c r="T38" i="2"/>
  <c r="U38" i="2"/>
  <c r="F39" i="2"/>
  <c r="G39" i="2"/>
  <c r="H39" i="2"/>
  <c r="I39" i="2"/>
  <c r="J39" i="2"/>
  <c r="K39" i="2"/>
  <c r="L39" i="2"/>
  <c r="M39" i="2"/>
  <c r="N39" i="2"/>
  <c r="O39" i="2"/>
  <c r="P39" i="2"/>
  <c r="Q39" i="2"/>
  <c r="R39" i="2"/>
  <c r="S39" i="2"/>
  <c r="T39" i="2"/>
  <c r="U39" i="2"/>
  <c r="F40" i="2"/>
  <c r="G40" i="2"/>
  <c r="H40" i="2"/>
  <c r="I40" i="2"/>
  <c r="J40" i="2"/>
  <c r="K40" i="2"/>
  <c r="L40" i="2"/>
  <c r="M40" i="2"/>
  <c r="N40" i="2"/>
  <c r="O40" i="2"/>
  <c r="P40" i="2"/>
  <c r="Q40" i="2"/>
  <c r="R40" i="2"/>
  <c r="S40" i="2"/>
  <c r="T40" i="2"/>
  <c r="U40" i="2"/>
  <c r="CB2" i="43"/>
  <c r="CC2" i="43"/>
  <c r="CD2" i="43"/>
  <c r="CE2" i="43"/>
  <c r="CF2" i="43"/>
  <c r="CG2" i="43"/>
  <c r="CH2" i="43"/>
  <c r="CI2" i="43"/>
  <c r="CJ2" i="43"/>
  <c r="CK2" i="43"/>
  <c r="CL2" i="43"/>
  <c r="CM2" i="43"/>
  <c r="CN2" i="43"/>
  <c r="CO2" i="43"/>
  <c r="CP2" i="43"/>
  <c r="CQ2" i="43"/>
  <c r="CB3" i="43"/>
  <c r="CC3" i="43"/>
  <c r="CD3" i="43"/>
  <c r="CE3" i="43"/>
  <c r="CF3" i="43"/>
  <c r="CG3" i="43"/>
  <c r="CH3" i="43"/>
  <c r="CI3" i="43"/>
  <c r="CJ3" i="43"/>
  <c r="CK3" i="43"/>
  <c r="CL3" i="43"/>
  <c r="CM3" i="43"/>
  <c r="CN3" i="43"/>
  <c r="CO3" i="43"/>
  <c r="CP3" i="43"/>
  <c r="CQ3" i="43"/>
  <c r="CB4" i="43"/>
  <c r="CC4" i="43"/>
  <c r="CD4" i="43"/>
  <c r="CE4" i="43"/>
  <c r="CF4" i="43"/>
  <c r="CG4" i="43"/>
  <c r="CH4" i="43"/>
  <c r="CI4" i="43"/>
  <c r="CJ4" i="43"/>
  <c r="CK4" i="43"/>
  <c r="CL4" i="43"/>
  <c r="CM4" i="43"/>
  <c r="CN4" i="43"/>
  <c r="CO4" i="43"/>
  <c r="CP4" i="43"/>
  <c r="CQ4" i="43"/>
  <c r="CB5" i="43"/>
  <c r="CC5" i="43"/>
  <c r="CD5" i="43"/>
  <c r="CE5" i="43"/>
  <c r="CF5" i="43"/>
  <c r="CG5" i="43"/>
  <c r="CH5" i="43"/>
  <c r="CI5" i="43"/>
  <c r="CJ5" i="43"/>
  <c r="CK5" i="43"/>
  <c r="CL5" i="43"/>
  <c r="CM5" i="43"/>
  <c r="CN5" i="43"/>
  <c r="CO5" i="43"/>
  <c r="CP5" i="43"/>
  <c r="CQ5" i="43"/>
  <c r="CB6" i="43"/>
  <c r="CC6" i="43"/>
  <c r="CD6" i="43"/>
  <c r="CE6" i="43"/>
  <c r="CF6" i="43"/>
  <c r="CG6" i="43"/>
  <c r="CH6" i="43"/>
  <c r="CI6" i="43"/>
  <c r="CJ6" i="43"/>
  <c r="CK6" i="43"/>
  <c r="CL6" i="43"/>
  <c r="CM6" i="43"/>
  <c r="CN6" i="43"/>
  <c r="CO6" i="43"/>
  <c r="CP6" i="43"/>
  <c r="CQ6" i="43"/>
  <c r="CB7" i="43"/>
  <c r="CC7" i="43"/>
  <c r="CD7" i="43"/>
  <c r="CE7" i="43"/>
  <c r="CF7" i="43"/>
  <c r="CG7" i="43"/>
  <c r="CH7" i="43"/>
  <c r="CI7" i="43"/>
  <c r="CJ7" i="43"/>
  <c r="CK7" i="43"/>
  <c r="CL7" i="43"/>
  <c r="CM7" i="43"/>
  <c r="CN7" i="43"/>
  <c r="CO7" i="43"/>
  <c r="CP7" i="43"/>
  <c r="CQ7" i="43"/>
  <c r="V12" i="43"/>
  <c r="W12" i="43"/>
  <c r="X12" i="43"/>
  <c r="Y12" i="43"/>
  <c r="Z12" i="43"/>
  <c r="AA12" i="43"/>
  <c r="AB12" i="43"/>
  <c r="AC12" i="43"/>
  <c r="AD12" i="43"/>
  <c r="AE12" i="43"/>
  <c r="AF12" i="43"/>
  <c r="AG12" i="43"/>
  <c r="AH12" i="43"/>
  <c r="AI12" i="43"/>
  <c r="AJ12" i="43"/>
  <c r="AK12" i="43"/>
  <c r="V13" i="43"/>
  <c r="W13" i="43"/>
  <c r="X13" i="43"/>
  <c r="Y13" i="43"/>
  <c r="Z13" i="43"/>
  <c r="AA13" i="43"/>
  <c r="AB13" i="43"/>
  <c r="AC13" i="43"/>
  <c r="AD13" i="43"/>
  <c r="AE13" i="43"/>
  <c r="AF13" i="43"/>
  <c r="AG13" i="43"/>
  <c r="AH13" i="43"/>
  <c r="AI13" i="43"/>
  <c r="AJ13" i="43"/>
  <c r="AK13" i="43"/>
  <c r="V14" i="43"/>
  <c r="W14" i="43"/>
  <c r="X14" i="43"/>
  <c r="Y14" i="43"/>
  <c r="Z14" i="43"/>
  <c r="AA14" i="43"/>
  <c r="AB14" i="43"/>
  <c r="AC14" i="43"/>
  <c r="AD14" i="43"/>
  <c r="AE14" i="43"/>
  <c r="AF14" i="43"/>
  <c r="AG14" i="43"/>
  <c r="AH14" i="43"/>
  <c r="AI14" i="43"/>
  <c r="AJ14" i="43"/>
  <c r="AK14" i="43"/>
  <c r="V15" i="43"/>
  <c r="W15" i="43"/>
  <c r="X15" i="43"/>
  <c r="Y15" i="43"/>
  <c r="Z15" i="43"/>
  <c r="AA15" i="43"/>
  <c r="AB15" i="43"/>
  <c r="AC15" i="43"/>
  <c r="AD15" i="43"/>
  <c r="AE15" i="43"/>
  <c r="AF15" i="43"/>
  <c r="AG15" i="43"/>
  <c r="AH15" i="43"/>
  <c r="AI15" i="43"/>
  <c r="AJ15" i="43"/>
  <c r="AK15" i="43"/>
  <c r="V16" i="43"/>
  <c r="W16" i="43"/>
  <c r="X16" i="43"/>
  <c r="Y16" i="43"/>
  <c r="Z16" i="43"/>
  <c r="AA16" i="43"/>
  <c r="AB16" i="43"/>
  <c r="AC16" i="43"/>
  <c r="AD16" i="43"/>
  <c r="AE16" i="43"/>
  <c r="AF16" i="43"/>
  <c r="AG16" i="43"/>
  <c r="AH16" i="43"/>
  <c r="AI16" i="43"/>
  <c r="AJ16" i="43"/>
  <c r="AK16" i="43"/>
  <c r="V17" i="43"/>
  <c r="W17" i="43"/>
  <c r="X17" i="43"/>
  <c r="Y17" i="43"/>
  <c r="Z17" i="43"/>
  <c r="AA17" i="43"/>
  <c r="AB17" i="43"/>
  <c r="AC17" i="43"/>
  <c r="AD17" i="43"/>
  <c r="AE17" i="43"/>
  <c r="AF17" i="43"/>
  <c r="AG17" i="43"/>
  <c r="AH17" i="43"/>
  <c r="AI17" i="43"/>
  <c r="AJ17" i="43"/>
  <c r="AK17" i="43"/>
  <c r="V18" i="43"/>
  <c r="W18" i="43"/>
  <c r="X18" i="43"/>
  <c r="Y18" i="43"/>
  <c r="Z18" i="43"/>
  <c r="AA18" i="43"/>
  <c r="AB18" i="43"/>
  <c r="AC18" i="43"/>
  <c r="AD18" i="43"/>
  <c r="AE18" i="43"/>
  <c r="AF18" i="43"/>
  <c r="AG18" i="43"/>
  <c r="AH18" i="43"/>
  <c r="AI18" i="43"/>
  <c r="AJ18" i="43"/>
  <c r="AK18" i="43"/>
  <c r="V19" i="43"/>
  <c r="W19" i="43"/>
  <c r="X19" i="43"/>
  <c r="Y19" i="43"/>
  <c r="Z19" i="43"/>
  <c r="AA19" i="43"/>
  <c r="AB19" i="43"/>
  <c r="AC19" i="43"/>
  <c r="AD19" i="43"/>
  <c r="AE19" i="43"/>
  <c r="AF19" i="43"/>
  <c r="AG19" i="43"/>
  <c r="AH19" i="43"/>
  <c r="AI19" i="43"/>
  <c r="AJ19" i="43"/>
  <c r="AK19" i="43"/>
  <c r="V20" i="43"/>
  <c r="W20" i="43"/>
  <c r="X20" i="43"/>
  <c r="Y20" i="43"/>
  <c r="Z20" i="43"/>
  <c r="AA20" i="43"/>
  <c r="AB20" i="43"/>
  <c r="AC20" i="43"/>
  <c r="AD20" i="43"/>
  <c r="AE20" i="43"/>
  <c r="AF20" i="43"/>
  <c r="AG20" i="43"/>
  <c r="AH20" i="43"/>
  <c r="AI20" i="43"/>
  <c r="AJ20" i="43"/>
  <c r="AK20" i="43"/>
  <c r="V21" i="43"/>
  <c r="W21" i="43"/>
  <c r="X21" i="43"/>
  <c r="Y21" i="43"/>
  <c r="Z21" i="43"/>
  <c r="AA21" i="43"/>
  <c r="AB21" i="43"/>
  <c r="AC21" i="43"/>
  <c r="AD21" i="43"/>
  <c r="AE21" i="43"/>
  <c r="AF21" i="43"/>
  <c r="AG21" i="43"/>
  <c r="AH21" i="43"/>
  <c r="AI21" i="43"/>
  <c r="AJ21" i="43"/>
  <c r="AK21" i="43"/>
  <c r="V22" i="43"/>
  <c r="W22" i="43"/>
  <c r="X22" i="43"/>
  <c r="Y22" i="43"/>
  <c r="Z22" i="43"/>
  <c r="AA22" i="43"/>
  <c r="AB22" i="43"/>
  <c r="AC22" i="43"/>
  <c r="AD22" i="43"/>
  <c r="AE22" i="43"/>
  <c r="AF22" i="43"/>
  <c r="AG22" i="43"/>
  <c r="AH22" i="43"/>
  <c r="AI22" i="43"/>
  <c r="AJ22" i="43"/>
  <c r="AK22" i="43"/>
  <c r="V23" i="43"/>
  <c r="W23" i="43"/>
  <c r="X23" i="43"/>
  <c r="Y23" i="43"/>
  <c r="Z23" i="43"/>
  <c r="AA23" i="43"/>
  <c r="AB23" i="43"/>
  <c r="AC23" i="43"/>
  <c r="AD23" i="43"/>
  <c r="AE23" i="43"/>
  <c r="AF23" i="43"/>
  <c r="AG23" i="43"/>
  <c r="AH23" i="43"/>
  <c r="AI23" i="43"/>
  <c r="AJ23" i="43"/>
  <c r="AK23" i="43"/>
  <c r="V24" i="43"/>
  <c r="W24" i="43"/>
  <c r="X24" i="43"/>
  <c r="Y24" i="43"/>
  <c r="Z24" i="43"/>
  <c r="AA24" i="43"/>
  <c r="AB24" i="43"/>
  <c r="AC24" i="43"/>
  <c r="AD24" i="43"/>
  <c r="AE24" i="43"/>
  <c r="AF24" i="43"/>
  <c r="AG24" i="43"/>
  <c r="AH24" i="43"/>
  <c r="AI24" i="43"/>
  <c r="AJ24" i="43"/>
  <c r="AK24" i="43"/>
  <c r="V25" i="43"/>
  <c r="W25" i="43"/>
  <c r="X25" i="43"/>
  <c r="Y25" i="43"/>
  <c r="Z25" i="43"/>
  <c r="AA25" i="43"/>
  <c r="AB25" i="43"/>
  <c r="AC25" i="43"/>
  <c r="AD25" i="43"/>
  <c r="AE25" i="43"/>
  <c r="AF25" i="43"/>
  <c r="AG25" i="43"/>
  <c r="AH25" i="43"/>
  <c r="AI25" i="43"/>
  <c r="AJ25" i="43"/>
  <c r="AK25" i="43"/>
  <c r="V26" i="43"/>
  <c r="W26" i="43"/>
  <c r="X26" i="43"/>
  <c r="Y26" i="43"/>
  <c r="Z26" i="43"/>
  <c r="AA26" i="43"/>
  <c r="AB26" i="43"/>
  <c r="AC26" i="43"/>
  <c r="AD26" i="43"/>
  <c r="AE26" i="43"/>
  <c r="AF26" i="43"/>
  <c r="AG26" i="43"/>
  <c r="AH26" i="43"/>
  <c r="AI26" i="43"/>
  <c r="AJ26" i="43"/>
  <c r="AK26" i="43"/>
  <c r="V27" i="43"/>
  <c r="W27" i="43"/>
  <c r="X27" i="43"/>
  <c r="Y27" i="43"/>
  <c r="Z27" i="43"/>
  <c r="AA27" i="43"/>
  <c r="AB27" i="43"/>
  <c r="AC27" i="43"/>
  <c r="AD27" i="43"/>
  <c r="AE27" i="43"/>
  <c r="AF27" i="43"/>
  <c r="AG27" i="43"/>
  <c r="AH27" i="43"/>
  <c r="AI27" i="43"/>
  <c r="AJ27" i="43"/>
  <c r="AK27" i="43"/>
  <c r="V28" i="43"/>
  <c r="W28" i="43"/>
  <c r="X28" i="43"/>
  <c r="Y28" i="43"/>
  <c r="Z28" i="43"/>
  <c r="AA28" i="43"/>
  <c r="AB28" i="43"/>
  <c r="AC28" i="43"/>
  <c r="AD28" i="43"/>
  <c r="AE28" i="43"/>
  <c r="AF28" i="43"/>
  <c r="AG28" i="43"/>
  <c r="AH28" i="43"/>
  <c r="AI28" i="43"/>
  <c r="AJ28" i="43"/>
  <c r="AK28" i="43"/>
  <c r="V29" i="43"/>
  <c r="W29" i="43"/>
  <c r="X29" i="43"/>
  <c r="Y29" i="43"/>
  <c r="Z29" i="43"/>
  <c r="AA29" i="43"/>
  <c r="AB29" i="43"/>
  <c r="AC29" i="43"/>
  <c r="AD29" i="43"/>
  <c r="AE29" i="43"/>
  <c r="AF29" i="43"/>
  <c r="AG29" i="43"/>
  <c r="AH29" i="43"/>
  <c r="AI29" i="43"/>
  <c r="AJ29" i="43"/>
  <c r="AK29" i="43"/>
  <c r="V30" i="43"/>
  <c r="W30" i="43"/>
  <c r="X30" i="43"/>
  <c r="Y30" i="43"/>
  <c r="Z30" i="43"/>
  <c r="AA30" i="43"/>
  <c r="AB30" i="43"/>
  <c r="AC30" i="43"/>
  <c r="AD30" i="43"/>
  <c r="AE30" i="43"/>
  <c r="AF30" i="43"/>
  <c r="AG30" i="43"/>
  <c r="AH30" i="43"/>
  <c r="AI30" i="43"/>
  <c r="AJ30" i="43"/>
  <c r="AK30" i="43"/>
  <c r="V31" i="43"/>
  <c r="W31" i="43"/>
  <c r="X31" i="43"/>
  <c r="Y31" i="43"/>
  <c r="Z31" i="43"/>
  <c r="AA31" i="43"/>
  <c r="AB31" i="43"/>
  <c r="AC31" i="43"/>
  <c r="AD31" i="43"/>
  <c r="AE31" i="43"/>
  <c r="AF31" i="43"/>
  <c r="AG31" i="43"/>
  <c r="AH31" i="43"/>
  <c r="AI31" i="43"/>
  <c r="AJ31" i="43"/>
  <c r="AK31" i="43"/>
  <c r="V32" i="43"/>
  <c r="W32" i="43"/>
  <c r="X32" i="43"/>
  <c r="Y32" i="43"/>
  <c r="Z32" i="43"/>
  <c r="AA32" i="43"/>
  <c r="AB32" i="43"/>
  <c r="AC32" i="43"/>
  <c r="AD32" i="43"/>
  <c r="AE32" i="43"/>
  <c r="AF32" i="43"/>
  <c r="AG32" i="43"/>
  <c r="AH32" i="43"/>
  <c r="AI32" i="43"/>
  <c r="AJ32" i="43"/>
  <c r="AK32" i="43"/>
  <c r="V33" i="43"/>
  <c r="W33" i="43"/>
  <c r="X33" i="43"/>
  <c r="Y33" i="43"/>
  <c r="Z33" i="43"/>
  <c r="AA33" i="43"/>
  <c r="AB33" i="43"/>
  <c r="AC33" i="43"/>
  <c r="AD33" i="43"/>
  <c r="AE33" i="43"/>
  <c r="AF33" i="43"/>
  <c r="AG33" i="43"/>
  <c r="AH33" i="43"/>
  <c r="AI33" i="43"/>
  <c r="AJ33" i="43"/>
  <c r="AK33" i="43"/>
  <c r="V34" i="43"/>
  <c r="W34" i="43"/>
  <c r="X34" i="43"/>
  <c r="Y34" i="43"/>
  <c r="Z34" i="43"/>
  <c r="AA34" i="43"/>
  <c r="AB34" i="43"/>
  <c r="AC34" i="43"/>
  <c r="AD34" i="43"/>
  <c r="AE34" i="43"/>
  <c r="AF34" i="43"/>
  <c r="AG34" i="43"/>
  <c r="AH34" i="43"/>
  <c r="AI34" i="43"/>
  <c r="AJ34" i="43"/>
  <c r="AK34" i="43"/>
  <c r="V35" i="43"/>
  <c r="W35" i="43"/>
  <c r="X35" i="43"/>
  <c r="Y35" i="43"/>
  <c r="Z35" i="43"/>
  <c r="AA35" i="43"/>
  <c r="AB35" i="43"/>
  <c r="AC35" i="43"/>
  <c r="AD35" i="43"/>
  <c r="AE35" i="43"/>
  <c r="AF35" i="43"/>
  <c r="AG35" i="43"/>
  <c r="AH35" i="43"/>
  <c r="AI35" i="43"/>
  <c r="AJ35" i="43"/>
  <c r="AK35" i="43"/>
  <c r="V36" i="43"/>
  <c r="W36" i="43"/>
  <c r="X36" i="43"/>
  <c r="Y36" i="43"/>
  <c r="Z36" i="43"/>
  <c r="AA36" i="43"/>
  <c r="AB36" i="43"/>
  <c r="AC36" i="43"/>
  <c r="AD36" i="43"/>
  <c r="AE36" i="43"/>
  <c r="AF36" i="43"/>
  <c r="AG36" i="43"/>
  <c r="AH36" i="43"/>
  <c r="AI36" i="43"/>
  <c r="AJ36" i="43"/>
  <c r="AK36" i="43"/>
  <c r="V37" i="43"/>
  <c r="W37" i="43"/>
  <c r="X37" i="43"/>
  <c r="Y37" i="43"/>
  <c r="Z37" i="43"/>
  <c r="AA37" i="43"/>
  <c r="AB37" i="43"/>
  <c r="AC37" i="43"/>
  <c r="AD37" i="43"/>
  <c r="AE37" i="43"/>
  <c r="AF37" i="43"/>
  <c r="AG37" i="43"/>
  <c r="AH37" i="43"/>
  <c r="AI37" i="43"/>
  <c r="AJ37" i="43"/>
  <c r="AK37" i="43"/>
  <c r="V38" i="43"/>
  <c r="W38" i="43"/>
  <c r="X38" i="43"/>
  <c r="Y38" i="43"/>
  <c r="Z38" i="43"/>
  <c r="AA38" i="43"/>
  <c r="AB38" i="43"/>
  <c r="AC38" i="43"/>
  <c r="AD38" i="43"/>
  <c r="AE38" i="43"/>
  <c r="AF38" i="43"/>
  <c r="AG38" i="43"/>
  <c r="AH38" i="43"/>
  <c r="AI38" i="43"/>
  <c r="AJ38" i="43"/>
  <c r="AK38" i="43"/>
  <c r="V39" i="43"/>
  <c r="W39" i="43"/>
  <c r="X39" i="43"/>
  <c r="Y39" i="43"/>
  <c r="Z39" i="43"/>
  <c r="AA39" i="43"/>
  <c r="AB39" i="43"/>
  <c r="AC39" i="43"/>
  <c r="AD39" i="43"/>
  <c r="AE39" i="43"/>
  <c r="AF39" i="43"/>
  <c r="AG39" i="43"/>
  <c r="AH39" i="43"/>
  <c r="AI39" i="43"/>
  <c r="AJ39" i="43"/>
  <c r="AK39" i="43"/>
  <c r="V40" i="43"/>
  <c r="W40" i="43"/>
  <c r="X40" i="43"/>
  <c r="Y40" i="43"/>
  <c r="Z40" i="43"/>
  <c r="AA40" i="43"/>
  <c r="AB40" i="43"/>
  <c r="AC40" i="43"/>
  <c r="AD40" i="43"/>
  <c r="AE40" i="43"/>
  <c r="AF40" i="43"/>
  <c r="AG40" i="43"/>
  <c r="AH40" i="43"/>
  <c r="AI40" i="43"/>
  <c r="AJ40" i="43"/>
  <c r="AK40" i="43"/>
  <c r="V41" i="43"/>
  <c r="W41" i="43"/>
  <c r="X41" i="43"/>
  <c r="Y41" i="43"/>
  <c r="Z41" i="43"/>
  <c r="AA41" i="43"/>
  <c r="AB41" i="43"/>
  <c r="AC41" i="43"/>
  <c r="AD41" i="43"/>
  <c r="AE41" i="43"/>
  <c r="AF41" i="43"/>
  <c r="AG41" i="43"/>
  <c r="AH41" i="43"/>
  <c r="AI41" i="43"/>
  <c r="AJ41" i="43"/>
  <c r="AK41" i="43"/>
  <c r="V42" i="43"/>
  <c r="W42" i="43"/>
  <c r="X42" i="43"/>
  <c r="Y42" i="43"/>
  <c r="Z42" i="43"/>
  <c r="AA42" i="43"/>
  <c r="AB42" i="43"/>
  <c r="AC42" i="43"/>
  <c r="AD42" i="43"/>
  <c r="AE42" i="43"/>
  <c r="AF42" i="43"/>
  <c r="AG42" i="43"/>
  <c r="AH42" i="43"/>
  <c r="AI42" i="43"/>
  <c r="AJ42" i="43"/>
  <c r="AK42" i="43"/>
  <c r="V43" i="43"/>
  <c r="W43" i="43"/>
  <c r="X43" i="43"/>
  <c r="Y43" i="43"/>
  <c r="Z43" i="43"/>
  <c r="AA43" i="43"/>
  <c r="AB43" i="43"/>
  <c r="AC43" i="43"/>
  <c r="AD43" i="43"/>
  <c r="AE43" i="43"/>
  <c r="AF43" i="43"/>
  <c r="AG43" i="43"/>
  <c r="AH43" i="43"/>
  <c r="AI43" i="43"/>
  <c r="AJ43" i="43"/>
  <c r="AK43" i="43"/>
  <c r="V44" i="43"/>
  <c r="W44" i="43"/>
  <c r="X44" i="43"/>
  <c r="Y44" i="43"/>
  <c r="Z44" i="43"/>
  <c r="AA44" i="43"/>
  <c r="AB44" i="43"/>
  <c r="AC44" i="43"/>
  <c r="AD44" i="43"/>
  <c r="AE44" i="43"/>
  <c r="AF44" i="43"/>
  <c r="AG44" i="43"/>
  <c r="AH44" i="43"/>
  <c r="AI44" i="43"/>
  <c r="AJ44" i="43"/>
  <c r="AK44" i="43"/>
  <c r="V45" i="43"/>
  <c r="W45" i="43"/>
  <c r="X45" i="43"/>
  <c r="Y45" i="43"/>
  <c r="Z45" i="43"/>
  <c r="AA45" i="43"/>
  <c r="AB45" i="43"/>
  <c r="AC45" i="43"/>
  <c r="AD45" i="43"/>
  <c r="AE45" i="43"/>
  <c r="AF45" i="43"/>
  <c r="AG45" i="43"/>
  <c r="AH45" i="43"/>
  <c r="AI45" i="43"/>
  <c r="AJ45" i="43"/>
  <c r="AK45" i="43"/>
  <c r="V46" i="43"/>
  <c r="W46" i="43"/>
  <c r="X46" i="43"/>
  <c r="Y46" i="43"/>
  <c r="Z46" i="43"/>
  <c r="AA46" i="43"/>
  <c r="AB46" i="43"/>
  <c r="AC46" i="43"/>
  <c r="AD46" i="43"/>
  <c r="AE46" i="43"/>
  <c r="AF46" i="43"/>
  <c r="AG46" i="43"/>
  <c r="AH46" i="43"/>
  <c r="AI46" i="43"/>
  <c r="AJ46" i="43"/>
  <c r="AK46" i="43"/>
  <c r="V47" i="43"/>
  <c r="W47" i="43"/>
  <c r="X47" i="43"/>
  <c r="Y47" i="43"/>
  <c r="Z47" i="43"/>
  <c r="AA47" i="43"/>
  <c r="AB47" i="43"/>
  <c r="AC47" i="43"/>
  <c r="AD47" i="43"/>
  <c r="AE47" i="43"/>
  <c r="AF47" i="43"/>
  <c r="AG47" i="43"/>
  <c r="AH47" i="43"/>
  <c r="AI47" i="43"/>
  <c r="AJ47" i="43"/>
  <c r="AK47" i="43"/>
  <c r="V48" i="43"/>
  <c r="W48" i="43"/>
  <c r="X48" i="43"/>
  <c r="Y48" i="43"/>
  <c r="Z48" i="43"/>
  <c r="AA48" i="43"/>
  <c r="AB48" i="43"/>
  <c r="AC48" i="43"/>
  <c r="AD48" i="43"/>
  <c r="AE48" i="43"/>
  <c r="AF48" i="43"/>
  <c r="AG48" i="43"/>
  <c r="AH48" i="43"/>
  <c r="AI48" i="43"/>
  <c r="AJ48" i="43"/>
  <c r="AK48" i="43"/>
  <c r="F49" i="43"/>
  <c r="G49" i="43"/>
  <c r="H49" i="43"/>
  <c r="I49" i="43"/>
  <c r="D10" i="39"/>
  <c r="J49" i="43"/>
  <c r="K49" i="43"/>
  <c r="L49" i="43"/>
  <c r="M49" i="43"/>
  <c r="N49" i="43"/>
  <c r="O49" i="43"/>
  <c r="P49" i="43"/>
  <c r="Q49" i="43"/>
  <c r="R49" i="43"/>
  <c r="S49" i="43"/>
  <c r="T49" i="43"/>
  <c r="U49" i="43"/>
  <c r="F50" i="43"/>
  <c r="G50" i="43"/>
  <c r="H50" i="43"/>
  <c r="I50" i="43"/>
  <c r="J50" i="43"/>
  <c r="K50" i="43"/>
  <c r="L50" i="43"/>
  <c r="M50" i="43"/>
  <c r="N50" i="43"/>
  <c r="O50" i="43"/>
  <c r="P50" i="43"/>
  <c r="Q50" i="43"/>
  <c r="R50" i="43"/>
  <c r="S50" i="43"/>
  <c r="T50" i="43"/>
  <c r="U50" i="43"/>
  <c r="F51" i="43"/>
  <c r="G51" i="43"/>
  <c r="H51" i="43"/>
  <c r="I51" i="43"/>
  <c r="J51" i="43"/>
  <c r="K51" i="43"/>
  <c r="L51" i="43"/>
  <c r="M51" i="43"/>
  <c r="N51" i="43"/>
  <c r="O51" i="43"/>
  <c r="P51" i="43"/>
  <c r="Q51" i="43"/>
  <c r="R51" i="43"/>
  <c r="S51" i="43"/>
  <c r="T51" i="43"/>
  <c r="U51" i="43"/>
  <c r="F52" i="43"/>
  <c r="G52" i="43"/>
  <c r="H52" i="43"/>
  <c r="I52" i="43"/>
  <c r="J52" i="43"/>
  <c r="K52" i="43"/>
  <c r="L52" i="43"/>
  <c r="M52" i="43"/>
  <c r="N52" i="43"/>
  <c r="O52" i="43"/>
  <c r="P52" i="43"/>
  <c r="Q52" i="43"/>
  <c r="R52" i="43"/>
  <c r="S52" i="43"/>
  <c r="T52" i="43"/>
  <c r="U52" i="43"/>
  <c r="E54" i="43"/>
  <c r="F54" i="43"/>
  <c r="G54" i="43"/>
  <c r="H54" i="43"/>
  <c r="E55" i="43"/>
  <c r="F55" i="43"/>
  <c r="G55" i="43"/>
  <c r="H55" i="43"/>
  <c r="B10" i="39"/>
  <c r="C10" i="39"/>
  <c r="E10" i="39"/>
  <c r="F10" i="39"/>
  <c r="G10" i="39"/>
  <c r="H10" i="39"/>
  <c r="I10" i="39"/>
  <c r="J10" i="39"/>
  <c r="K10" i="39"/>
  <c r="L10" i="39"/>
  <c r="M10" i="39"/>
  <c r="N10" i="39"/>
  <c r="O10" i="39"/>
  <c r="P10" i="39"/>
  <c r="B11" i="39"/>
  <c r="C11" i="39"/>
  <c r="D11" i="39"/>
  <c r="E11" i="39"/>
  <c r="F11" i="39"/>
  <c r="G11" i="39"/>
  <c r="H11" i="39"/>
  <c r="I11" i="39"/>
  <c r="J11" i="39"/>
  <c r="K11" i="39"/>
  <c r="L11" i="39"/>
  <c r="M11" i="39"/>
  <c r="N11" i="39"/>
  <c r="O11" i="39"/>
  <c r="P11" i="39"/>
  <c r="B12" i="39"/>
  <c r="C12" i="39"/>
  <c r="D12" i="39"/>
  <c r="E12" i="39"/>
  <c r="F12" i="39"/>
  <c r="G12" i="39"/>
  <c r="H12" i="39"/>
  <c r="I12" i="39"/>
  <c r="J12" i="39"/>
  <c r="K12" i="39"/>
  <c r="L12" i="39"/>
  <c r="M12" i="39"/>
  <c r="N12" i="39"/>
  <c r="O12" i="39"/>
  <c r="P12" i="39"/>
  <c r="B13" i="39"/>
  <c r="C13" i="39"/>
  <c r="D13" i="39"/>
  <c r="E13" i="39"/>
  <c r="F13" i="39"/>
  <c r="G13" i="39"/>
  <c r="H13" i="39"/>
  <c r="I13" i="39"/>
  <c r="J13" i="39"/>
  <c r="K13" i="39"/>
  <c r="L13" i="39"/>
  <c r="M13" i="39"/>
  <c r="N13" i="39"/>
  <c r="O13" i="39"/>
  <c r="P13" i="39"/>
  <c r="B14" i="39"/>
  <c r="C14" i="39"/>
  <c r="D14" i="39"/>
  <c r="E14" i="39"/>
  <c r="F14" i="39"/>
  <c r="G14" i="39"/>
  <c r="H14" i="39"/>
  <c r="I14" i="39"/>
  <c r="J14" i="39"/>
  <c r="K14" i="39"/>
  <c r="L14" i="39"/>
  <c r="M14" i="39"/>
  <c r="N14" i="39"/>
  <c r="O14" i="39"/>
  <c r="P14" i="39"/>
  <c r="B15" i="39"/>
  <c r="C15" i="39"/>
  <c r="D15" i="39"/>
  <c r="E15" i="39"/>
  <c r="F15" i="39"/>
  <c r="G15" i="39"/>
  <c r="H15" i="39"/>
  <c r="I15" i="39"/>
  <c r="J15" i="39"/>
  <c r="K15" i="39"/>
  <c r="L15" i="39"/>
  <c r="M15" i="39"/>
  <c r="N15" i="39"/>
  <c r="O15" i="39"/>
  <c r="P15" i="39"/>
  <c r="B16" i="39"/>
  <c r="C16" i="39"/>
  <c r="D16" i="39"/>
  <c r="E16" i="39"/>
  <c r="F16" i="39"/>
  <c r="G16" i="39"/>
  <c r="H16" i="39"/>
  <c r="I16" i="39"/>
  <c r="J16" i="39"/>
  <c r="K16" i="39"/>
  <c r="L16" i="39"/>
  <c r="M16" i="39"/>
  <c r="N16" i="39"/>
  <c r="O16" i="39"/>
  <c r="P16" i="39"/>
  <c r="B17" i="39"/>
  <c r="C17" i="39"/>
  <c r="D17" i="39"/>
  <c r="E17" i="39"/>
  <c r="F17" i="39"/>
  <c r="G17" i="39"/>
  <c r="H17" i="39"/>
  <c r="I17" i="39"/>
  <c r="J17" i="39"/>
  <c r="K17" i="39"/>
  <c r="L17" i="39"/>
  <c r="M17" i="39"/>
  <c r="N17" i="39"/>
  <c r="O17" i="39"/>
  <c r="P17" i="39"/>
  <c r="B18" i="39"/>
  <c r="C18" i="39"/>
  <c r="B19" i="39"/>
  <c r="C19" i="39"/>
  <c r="D19" i="39"/>
  <c r="E19" i="39"/>
  <c r="F19" i="39"/>
  <c r="G19" i="39"/>
  <c r="H19" i="39"/>
  <c r="I19" i="39"/>
  <c r="J19" i="39"/>
  <c r="K19" i="39"/>
  <c r="L19" i="39"/>
  <c r="M19" i="39"/>
  <c r="N19" i="39"/>
  <c r="O19" i="39"/>
  <c r="P19" i="39"/>
  <c r="B20" i="39"/>
  <c r="C20" i="39"/>
  <c r="B21" i="39"/>
  <c r="C21" i="39"/>
  <c r="D21" i="39"/>
  <c r="E21" i="39"/>
  <c r="F21" i="39"/>
  <c r="G21" i="39"/>
  <c r="H21" i="39"/>
  <c r="I21" i="39"/>
  <c r="J21" i="39"/>
  <c r="K21" i="39"/>
  <c r="L21" i="39"/>
  <c r="M21" i="39"/>
  <c r="N21" i="39"/>
  <c r="O21" i="39"/>
  <c r="P21" i="39"/>
  <c r="B22" i="39"/>
  <c r="C22" i="39"/>
  <c r="D22" i="39"/>
  <c r="E22" i="39"/>
  <c r="F22" i="39"/>
  <c r="G22" i="39"/>
  <c r="H22" i="39"/>
  <c r="I22" i="39"/>
  <c r="J22" i="39"/>
  <c r="K22" i="39"/>
  <c r="L22" i="39"/>
  <c r="M22" i="39"/>
  <c r="N22" i="39"/>
  <c r="O22" i="39"/>
  <c r="P22" i="39"/>
  <c r="B23" i="39"/>
  <c r="C23" i="39"/>
  <c r="D23" i="39"/>
  <c r="E23" i="39"/>
  <c r="F23" i="39"/>
  <c r="G23" i="39"/>
  <c r="H23" i="39"/>
  <c r="I23" i="39"/>
  <c r="J23" i="39"/>
  <c r="K23" i="39"/>
  <c r="L23" i="39"/>
  <c r="M23" i="39"/>
  <c r="N23" i="39"/>
  <c r="O23" i="39"/>
  <c r="P23" i="39"/>
  <c r="B24" i="39"/>
  <c r="C24" i="39"/>
  <c r="B25" i="39"/>
  <c r="C25" i="39"/>
  <c r="D25" i="39"/>
  <c r="E25" i="39"/>
  <c r="F25" i="39"/>
  <c r="G25" i="39"/>
  <c r="H25" i="39"/>
  <c r="I25" i="39"/>
  <c r="J25" i="39"/>
  <c r="K25" i="39"/>
  <c r="L25" i="39"/>
  <c r="M25" i="39"/>
  <c r="N25" i="39"/>
  <c r="O25" i="39"/>
  <c r="P25" i="39"/>
  <c r="B26" i="39"/>
  <c r="C26" i="39"/>
  <c r="B28" i="39"/>
  <c r="C28" i="39"/>
  <c r="D28" i="39"/>
  <c r="E28" i="39"/>
  <c r="F28" i="39"/>
  <c r="G28" i="39"/>
  <c r="H28" i="39"/>
  <c r="I28" i="39"/>
  <c r="J28" i="39"/>
  <c r="K28" i="39"/>
  <c r="L28" i="39"/>
  <c r="M28" i="39"/>
  <c r="N28" i="39"/>
  <c r="O28" i="39"/>
  <c r="P28" i="39"/>
  <c r="B29" i="39"/>
  <c r="C29" i="39"/>
  <c r="B30" i="39"/>
  <c r="C30" i="39"/>
  <c r="B31" i="39"/>
  <c r="C31" i="39"/>
  <c r="B32" i="39"/>
  <c r="C32" i="39"/>
  <c r="B33" i="39"/>
  <c r="C33" i="39"/>
  <c r="B34" i="39"/>
  <c r="C34" i="39"/>
  <c r="B35" i="39"/>
  <c r="C35" i="39"/>
  <c r="B37" i="39"/>
  <c r="C37" i="39"/>
  <c r="B38" i="39"/>
  <c r="C38" i="39"/>
  <c r="B40" i="39"/>
  <c r="C40" i="39"/>
  <c r="B41" i="39"/>
  <c r="C41" i="39"/>
  <c r="B42" i="39"/>
  <c r="C42" i="39"/>
  <c r="B43" i="39"/>
  <c r="C43" i="39"/>
  <c r="B44" i="39"/>
  <c r="C44" i="39"/>
  <c r="B45" i="39"/>
  <c r="C45" i="39"/>
  <c r="B46" i="39"/>
  <c r="C46" i="39"/>
  <c r="B47" i="39"/>
  <c r="C47" i="39"/>
  <c r="B48" i="39"/>
  <c r="C48" i="39"/>
  <c r="B49" i="39"/>
  <c r="C49" i="39"/>
  <c r="B50" i="39"/>
  <c r="C50" i="39"/>
  <c r="B51" i="39"/>
  <c r="C51" i="39"/>
  <c r="B52" i="39"/>
  <c r="C52" i="39"/>
  <c r="B53" i="39"/>
  <c r="C53" i="39"/>
  <c r="B54" i="39"/>
  <c r="C54" i="39"/>
  <c r="B55" i="39"/>
  <c r="C55" i="39"/>
  <c r="B56" i="39"/>
  <c r="C56" i="39"/>
  <c r="B57" i="39"/>
  <c r="C57" i="39"/>
  <c r="B58" i="39"/>
  <c r="C58" i="39"/>
  <c r="B59" i="39"/>
  <c r="C59" i="39"/>
  <c r="B61" i="39"/>
  <c r="C61" i="39"/>
  <c r="B62" i="39"/>
  <c r="C62" i="39"/>
  <c r="B63" i="39"/>
  <c r="C63" i="39"/>
  <c r="B64" i="39"/>
  <c r="C64" i="39"/>
  <c r="B65" i="39"/>
  <c r="C65" i="39"/>
  <c r="B66" i="39"/>
  <c r="C66" i="39"/>
  <c r="B67" i="39"/>
  <c r="C67" i="39"/>
  <c r="B68" i="39"/>
  <c r="C68" i="39"/>
  <c r="B69" i="39"/>
  <c r="C69" i="39"/>
  <c r="B70" i="39"/>
  <c r="C70" i="39"/>
  <c r="B71" i="39"/>
  <c r="C71" i="39"/>
  <c r="B72" i="39"/>
  <c r="C72" i="39"/>
  <c r="D72" i="39"/>
  <c r="E72" i="39"/>
  <c r="F72" i="39"/>
  <c r="S20" i="34"/>
  <c r="S26" i="34"/>
  <c r="S22" i="34"/>
  <c r="S33" i="34"/>
  <c r="S17" i="34"/>
  <c r="S31" i="34"/>
  <c r="S21" i="34"/>
  <c r="S23" i="34"/>
  <c r="S28" i="34"/>
  <c r="S29" i="34"/>
  <c r="S32" i="34"/>
  <c r="S27" i="34"/>
  <c r="S19" i="34"/>
  <c r="S30" i="34"/>
  <c r="S24" i="34"/>
  <c r="S25" i="34"/>
  <c r="S18" i="34"/>
  <c r="T20" i="34"/>
  <c r="T23" i="34"/>
  <c r="T17" i="34"/>
  <c r="T28" i="34"/>
  <c r="T27" i="34"/>
  <c r="T34" i="34"/>
  <c r="T26" i="34"/>
  <c r="T22" i="34"/>
  <c r="T33" i="34"/>
  <c r="T31" i="34"/>
  <c r="T19" i="34"/>
  <c r="T32" i="34"/>
  <c r="T21" i="34"/>
  <c r="T24" i="34"/>
  <c r="T30" i="34"/>
  <c r="T29" i="34"/>
  <c r="T25" i="34"/>
  <c r="T18" i="34"/>
  <c r="U35" i="34"/>
  <c r="U19" i="34"/>
  <c r="U28" i="34"/>
  <c r="U20" i="34"/>
  <c r="U18" i="34"/>
  <c r="U21" i="34"/>
  <c r="U34" i="34"/>
  <c r="U29" i="34"/>
  <c r="U32" i="34"/>
  <c r="U22" i="34"/>
  <c r="U23" i="34"/>
  <c r="U26" i="34"/>
  <c r="U17" i="34"/>
  <c r="U37" i="34"/>
  <c r="U38" i="34"/>
  <c r="U36" i="34"/>
  <c r="U30" i="34"/>
  <c r="U27" i="34"/>
  <c r="U31" i="34"/>
  <c r="U33" i="34"/>
  <c r="U24" i="34"/>
  <c r="V35" i="34"/>
  <c r="V19" i="34"/>
  <c r="V22" i="34"/>
  <c r="V27" i="34"/>
  <c r="V37" i="34"/>
  <c r="V17" i="34"/>
  <c r="V26" i="34"/>
  <c r="V31" i="34"/>
  <c r="V23" i="34"/>
  <c r="V20" i="34"/>
  <c r="V21" i="34"/>
  <c r="V33" i="34"/>
  <c r="V18" i="34"/>
  <c r="V24" i="34"/>
  <c r="V34" i="34"/>
  <c r="V29" i="34"/>
  <c r="V28" i="34"/>
  <c r="V32" i="34"/>
  <c r="V25" i="34"/>
  <c r="V30" i="34"/>
  <c r="V38" i="34"/>
  <c r="V36" i="34"/>
  <c r="W29" i="34"/>
  <c r="W16" i="34"/>
  <c r="W19" i="34"/>
  <c r="W17" i="34"/>
  <c r="W26" i="34"/>
  <c r="W30" i="34"/>
  <c r="W31" i="34"/>
  <c r="W32" i="34"/>
  <c r="W20" i="34"/>
  <c r="W22" i="34"/>
  <c r="W27" i="34"/>
  <c r="W18" i="34"/>
  <c r="W28" i="34"/>
  <c r="W24" i="34"/>
  <c r="W21" i="34"/>
  <c r="X16" i="34"/>
  <c r="X28" i="34"/>
  <c r="X27" i="34"/>
  <c r="X17" i="34"/>
  <c r="X34" i="34"/>
  <c r="X20" i="34"/>
  <c r="X36" i="34"/>
  <c r="X31" i="34"/>
  <c r="X33" i="34"/>
  <c r="X35" i="34"/>
  <c r="X18" i="34"/>
  <c r="X29" i="34"/>
  <c r="X21" i="34"/>
  <c r="X26" i="34"/>
  <c r="X30" i="34"/>
  <c r="X19" i="34"/>
  <c r="Y16" i="34"/>
  <c r="Y35" i="34"/>
  <c r="Y17" i="34"/>
  <c r="Y30" i="34"/>
  <c r="Y26" i="34"/>
  <c r="Y36" i="34"/>
  <c r="Y18" i="34"/>
  <c r="Y28" i="34"/>
  <c r="Y29" i="34"/>
  <c r="Y27" i="34"/>
  <c r="Y19" i="34"/>
  <c r="Y31" i="34"/>
  <c r="Y20" i="34"/>
  <c r="Y21" i="34"/>
  <c r="Z17" i="34"/>
  <c r="Z18" i="34"/>
  <c r="Z19" i="34"/>
  <c r="Z27" i="34"/>
  <c r="Z30" i="34"/>
  <c r="Z28" i="34"/>
  <c r="Z21" i="34"/>
  <c r="Z29" i="34"/>
  <c r="Z20" i="34"/>
  <c r="Z31" i="34"/>
  <c r="Z35" i="34"/>
  <c r="Z36" i="34"/>
  <c r="AA17" i="34"/>
  <c r="AA18" i="34"/>
  <c r="AA27" i="34"/>
  <c r="AA21" i="34"/>
  <c r="AA28" i="34"/>
  <c r="AA35" i="34"/>
  <c r="AA36" i="34"/>
  <c r="AA31" i="34"/>
  <c r="AA38" i="34"/>
  <c r="AA39" i="34"/>
  <c r="AB17" i="34"/>
  <c r="AB27" i="34"/>
  <c r="AB39" i="34"/>
  <c r="AB36" i="34"/>
  <c r="AB35" i="34"/>
  <c r="AB21" i="34"/>
  <c r="AB38" i="34"/>
  <c r="AC39" i="34"/>
  <c r="AC17" i="34"/>
  <c r="AE16" i="34"/>
  <c r="AE17" i="34"/>
  <c r="AE18" i="34"/>
  <c r="AE19" i="34"/>
  <c r="AE20" i="34"/>
  <c r="AE21" i="34"/>
  <c r="AE22" i="34"/>
  <c r="AE23" i="34"/>
  <c r="AE24" i="34"/>
  <c r="AE25" i="34"/>
  <c r="AE26" i="34"/>
  <c r="AE27" i="34"/>
  <c r="AE28" i="34"/>
  <c r="AE32" i="34"/>
  <c r="AE31" i="34"/>
  <c r="AE39" i="34"/>
  <c r="AE33" i="34"/>
  <c r="AE40" i="34"/>
  <c r="AE41" i="34"/>
  <c r="AE34" i="34"/>
  <c r="AE30" i="34"/>
  <c r="AE35" i="34"/>
  <c r="AE42" i="34"/>
  <c r="AE36" i="34"/>
  <c r="AE38" i="34"/>
  <c r="AE29" i="34"/>
  <c r="AE43" i="34"/>
  <c r="AE37" i="34"/>
  <c r="S39" i="34"/>
  <c r="S34" i="34"/>
  <c r="S51" i="34"/>
  <c r="S43" i="34"/>
  <c r="S37" i="34"/>
  <c r="S41" i="34"/>
  <c r="S38" i="34"/>
  <c r="S49" i="34"/>
  <c r="S54" i="34"/>
  <c r="S46" i="34"/>
  <c r="S53" i="34"/>
  <c r="S50" i="34"/>
  <c r="S52" i="34"/>
  <c r="S44" i="34"/>
  <c r="S42" i="34"/>
  <c r="T39" i="34"/>
  <c r="T36" i="34"/>
  <c r="T54" i="34"/>
  <c r="T38" i="34"/>
  <c r="T44" i="34"/>
  <c r="T50" i="34"/>
  <c r="T45" i="34"/>
  <c r="T53" i="34"/>
  <c r="T49" i="34"/>
  <c r="T47" i="34"/>
  <c r="T51" i="34"/>
  <c r="T41" i="34"/>
  <c r="T43" i="34"/>
  <c r="U50" i="34"/>
  <c r="U39" i="34"/>
  <c r="U44" i="34"/>
  <c r="U45" i="34"/>
  <c r="U46" i="34"/>
  <c r="U47" i="34"/>
  <c r="U53" i="34"/>
  <c r="U41" i="34"/>
  <c r="U52" i="34"/>
  <c r="V49" i="34"/>
  <c r="V39" i="34"/>
  <c r="V44" i="34"/>
  <c r="V47" i="34"/>
  <c r="V46" i="34"/>
  <c r="V50" i="34"/>
  <c r="V43" i="34"/>
  <c r="V41" i="34"/>
  <c r="V53" i="34"/>
  <c r="W34" i="34"/>
  <c r="W37" i="34"/>
  <c r="W38" i="34"/>
  <c r="W33" i="34"/>
  <c r="W47" i="34"/>
  <c r="W45" i="34"/>
  <c r="W46" i="34"/>
  <c r="W44" i="34"/>
  <c r="W50" i="34"/>
  <c r="W41" i="34"/>
  <c r="W39" i="34"/>
  <c r="W53" i="34"/>
  <c r="X52" i="34"/>
  <c r="X38" i="34"/>
  <c r="X39" i="34"/>
  <c r="X50" i="34"/>
  <c r="X44" i="34"/>
  <c r="X45" i="34"/>
  <c r="X53" i="34"/>
  <c r="X46" i="34"/>
  <c r="X47" i="34"/>
  <c r="Y44" i="34"/>
  <c r="Y38" i="34"/>
  <c r="Y39" i="34"/>
  <c r="Y45" i="34"/>
  <c r="Y50" i="34"/>
  <c r="Z44" i="34"/>
  <c r="Z38" i="34"/>
  <c r="Z39" i="34"/>
  <c r="Z45" i="34"/>
  <c r="AE50" i="34"/>
  <c r="AE46" i="34"/>
  <c r="AE47" i="34"/>
  <c r="AE52" i="34"/>
  <c r="AE44" i="34"/>
  <c r="AE45" i="34"/>
  <c r="AE53" i="34"/>
  <c r="AE54" i="34"/>
  <c r="AE57" i="34"/>
  <c r="AE64" i="34"/>
  <c r="S19" i="30"/>
  <c r="S22" i="30"/>
  <c r="S21" i="30"/>
  <c r="S20" i="30"/>
  <c r="S23" i="30"/>
  <c r="T20" i="30"/>
  <c r="T22" i="30"/>
  <c r="T21" i="30"/>
  <c r="T19" i="30"/>
  <c r="T23" i="30"/>
  <c r="U23" i="30"/>
  <c r="U24" i="30"/>
  <c r="U22" i="30"/>
  <c r="U21" i="30"/>
  <c r="U20" i="30"/>
  <c r="U19" i="30"/>
  <c r="V21" i="30"/>
  <c r="V25" i="30"/>
  <c r="V22" i="30"/>
  <c r="V19" i="30"/>
  <c r="V24" i="30"/>
  <c r="V23" i="30"/>
  <c r="V20" i="30"/>
  <c r="W20" i="30"/>
  <c r="W25" i="30"/>
  <c r="W19" i="30"/>
  <c r="W24" i="30"/>
  <c r="W22" i="30"/>
  <c r="W21" i="30"/>
  <c r="W23" i="30"/>
  <c r="X20" i="30"/>
  <c r="X22" i="30"/>
  <c r="X19" i="30"/>
  <c r="X18" i="30"/>
  <c r="X24" i="30"/>
  <c r="X23" i="30"/>
  <c r="X25" i="30"/>
  <c r="X21" i="30"/>
  <c r="X26" i="30"/>
  <c r="Y23" i="30"/>
  <c r="Y25" i="30"/>
  <c r="Y20" i="30"/>
  <c r="Y21" i="30"/>
  <c r="Y24" i="30"/>
  <c r="Y22" i="30"/>
  <c r="Y19" i="30"/>
  <c r="Y18" i="30"/>
  <c r="Z18" i="30"/>
  <c r="Z24" i="30"/>
  <c r="Z26" i="30"/>
  <c r="Z20" i="30"/>
  <c r="Z25" i="30"/>
  <c r="Z23" i="30"/>
  <c r="Z19" i="30"/>
  <c r="Z21" i="30"/>
  <c r="Z22" i="30"/>
  <c r="AA18" i="30"/>
  <c r="AA24" i="30"/>
  <c r="AA20" i="30"/>
  <c r="AA25" i="30"/>
  <c r="AA19" i="30"/>
  <c r="AA21" i="30"/>
  <c r="AA22" i="30"/>
  <c r="AB18" i="30"/>
  <c r="AB19" i="30"/>
  <c r="AB20" i="30"/>
  <c r="AB24" i="30"/>
  <c r="AB22" i="30"/>
  <c r="AB25" i="30"/>
  <c r="AB21" i="30"/>
  <c r="AC18" i="30"/>
  <c r="AC21" i="30"/>
  <c r="AC20" i="30"/>
  <c r="AC19" i="30"/>
  <c r="AC24" i="30"/>
  <c r="AC22" i="30"/>
  <c r="AC25" i="30"/>
  <c r="AD24" i="30"/>
  <c r="AD19" i="30"/>
  <c r="AD20" i="30"/>
  <c r="AD22" i="30"/>
  <c r="AD21" i="30"/>
  <c r="AD25" i="30"/>
  <c r="AE20" i="30"/>
  <c r="AE21" i="30"/>
  <c r="AE23" i="30"/>
  <c r="AE22" i="30"/>
  <c r="AE24" i="30"/>
  <c r="AE18" i="30"/>
  <c r="AE25" i="30"/>
  <c r="AE19" i="30"/>
  <c r="AE26" i="30"/>
  <c r="S28" i="30"/>
  <c r="S26" i="30"/>
  <c r="S29" i="30"/>
  <c r="S24" i="30"/>
  <c r="S27" i="30"/>
  <c r="T24" i="30"/>
  <c r="T25" i="30"/>
  <c r="T27" i="30"/>
  <c r="T26" i="30"/>
  <c r="T28" i="30"/>
  <c r="T29" i="30"/>
  <c r="U25" i="30"/>
  <c r="U26" i="30"/>
  <c r="U29" i="30"/>
  <c r="U27" i="30"/>
  <c r="U28" i="30"/>
  <c r="V26" i="30"/>
  <c r="V28" i="30"/>
  <c r="V27" i="30"/>
  <c r="V29" i="30"/>
  <c r="W27" i="30"/>
  <c r="W26" i="30"/>
  <c r="W29" i="30"/>
  <c r="W28" i="30"/>
  <c r="X28" i="30"/>
  <c r="X30" i="30"/>
  <c r="Y26" i="30"/>
  <c r="Y28" i="30"/>
  <c r="Y29" i="30"/>
  <c r="Z28" i="30"/>
  <c r="Z29" i="30"/>
  <c r="AE27" i="30"/>
  <c r="AE28" i="30"/>
  <c r="AE29" i="30"/>
  <c r="S16" i="22"/>
  <c r="S14" i="22"/>
  <c r="S15" i="22"/>
  <c r="S18" i="22"/>
  <c r="S17" i="22"/>
  <c r="T13" i="22"/>
  <c r="T16" i="22"/>
  <c r="T14" i="22"/>
  <c r="T18" i="22"/>
  <c r="T15" i="22"/>
  <c r="T17" i="22"/>
  <c r="U13" i="22"/>
  <c r="U17" i="22"/>
  <c r="U16" i="22"/>
  <c r="U14" i="22"/>
  <c r="U18" i="22"/>
  <c r="U15" i="22"/>
  <c r="V13" i="22"/>
  <c r="V17" i="22"/>
  <c r="V14" i="22"/>
  <c r="V16" i="22"/>
  <c r="V18" i="22"/>
  <c r="V15" i="22"/>
  <c r="W13" i="22"/>
  <c r="W18" i="22"/>
  <c r="W14" i="22"/>
  <c r="W16" i="22"/>
  <c r="W17" i="22"/>
  <c r="W15" i="22"/>
  <c r="X13" i="22"/>
  <c r="X14" i="22"/>
  <c r="X17" i="22"/>
  <c r="X15" i="22"/>
  <c r="X18" i="22"/>
  <c r="X16" i="22"/>
  <c r="Y13" i="22"/>
  <c r="Y17" i="22"/>
  <c r="Y16" i="22"/>
  <c r="Y14" i="22"/>
  <c r="Y18" i="22"/>
  <c r="Y15" i="22"/>
  <c r="Z13" i="22"/>
  <c r="Z16" i="22"/>
  <c r="Z14" i="22"/>
  <c r="Z17" i="22"/>
  <c r="Z18" i="22"/>
  <c r="Z15" i="22"/>
  <c r="AA13" i="22"/>
  <c r="AA16" i="22"/>
  <c r="AA18" i="22"/>
  <c r="AA15" i="22"/>
  <c r="AA14" i="22"/>
  <c r="AA17" i="22"/>
  <c r="AB13" i="22"/>
  <c r="AB15" i="22"/>
  <c r="AB14" i="22"/>
  <c r="AE13" i="22"/>
  <c r="AE17" i="22"/>
  <c r="AE15" i="22"/>
  <c r="AE14" i="22"/>
  <c r="AE16" i="22"/>
  <c r="AE18" i="22"/>
  <c r="AE19" i="22"/>
  <c r="S19" i="22"/>
  <c r="S20" i="22"/>
  <c r="U19" i="22"/>
  <c r="U20" i="22"/>
  <c r="U21" i="22"/>
  <c r="V20" i="22"/>
  <c r="V21" i="22"/>
  <c r="W19" i="22"/>
  <c r="W20" i="22"/>
  <c r="X19" i="22"/>
  <c r="X21" i="22"/>
  <c r="CP2" i="45"/>
  <c r="CP6" i="45"/>
  <c r="CP3" i="45"/>
  <c r="CP4" i="45"/>
  <c r="CP5" i="45"/>
  <c r="CP7" i="45"/>
  <c r="S33" i="52"/>
  <c r="S32" i="52"/>
  <c r="S37" i="52"/>
  <c r="S36" i="52"/>
  <c r="S34" i="52"/>
  <c r="S35" i="52"/>
  <c r="T32" i="52"/>
  <c r="T34" i="52"/>
  <c r="T33" i="52"/>
  <c r="T36" i="52"/>
  <c r="T35" i="52"/>
  <c r="U32" i="52"/>
  <c r="U37" i="52"/>
  <c r="U33" i="52"/>
  <c r="U36" i="52"/>
  <c r="U34" i="52"/>
  <c r="U39" i="52"/>
  <c r="U35" i="52"/>
  <c r="U38" i="52"/>
  <c r="V32" i="52"/>
  <c r="V33" i="52"/>
  <c r="V34" i="52"/>
  <c r="V35" i="52"/>
  <c r="V36" i="52"/>
  <c r="W32" i="52"/>
  <c r="W38" i="52"/>
  <c r="W35" i="52"/>
  <c r="W39" i="52"/>
  <c r="W33" i="52"/>
  <c r="W36" i="52"/>
  <c r="W40" i="52"/>
  <c r="W37" i="52"/>
  <c r="X36" i="52"/>
  <c r="X35" i="52"/>
  <c r="Y35" i="52"/>
  <c r="Y37" i="52"/>
  <c r="Y38" i="52"/>
  <c r="Y36" i="52"/>
  <c r="AE32" i="52"/>
  <c r="AE33" i="52"/>
  <c r="AE35" i="52"/>
  <c r="AE38" i="52"/>
  <c r="AE37" i="52"/>
  <c r="AE31" i="52"/>
  <c r="AE34" i="52"/>
  <c r="AE36" i="52"/>
  <c r="AE39" i="52"/>
  <c r="S39" i="52"/>
  <c r="S40" i="52"/>
  <c r="S41" i="52"/>
  <c r="S43" i="52"/>
  <c r="S44" i="52"/>
  <c r="S45" i="52"/>
  <c r="T37" i="52"/>
  <c r="T38" i="52"/>
  <c r="T39" i="52"/>
  <c r="T40" i="52"/>
  <c r="T42" i="52"/>
  <c r="T44" i="52"/>
  <c r="T45" i="52"/>
  <c r="U44" i="52"/>
  <c r="U42" i="52"/>
  <c r="U40" i="52"/>
  <c r="U45" i="52"/>
  <c r="V38" i="52"/>
  <c r="V39" i="52"/>
  <c r="V42" i="52"/>
  <c r="V43" i="52"/>
  <c r="V40" i="52"/>
  <c r="V37" i="52"/>
  <c r="V44" i="52"/>
  <c r="W42" i="52"/>
  <c r="W44" i="52"/>
  <c r="W45" i="52"/>
  <c r="X41" i="52"/>
  <c r="X37" i="52"/>
  <c r="X42" i="52"/>
  <c r="X38" i="52"/>
  <c r="X40" i="52"/>
  <c r="X45" i="52"/>
  <c r="X46" i="52"/>
  <c r="Y41" i="52"/>
  <c r="Y42" i="52"/>
  <c r="Y40" i="52"/>
  <c r="Y45" i="52"/>
  <c r="Z42" i="52"/>
  <c r="Z40" i="52"/>
  <c r="AE41" i="52"/>
  <c r="AE45" i="52"/>
  <c r="AE46" i="52"/>
  <c r="AE47" i="52"/>
</calcChain>
</file>

<file path=xl/sharedStrings.xml><?xml version="1.0" encoding="utf-8"?>
<sst xmlns="http://schemas.openxmlformats.org/spreadsheetml/2006/main" count="11968" uniqueCount="5116">
  <si>
    <t>Main Page</t>
  </si>
  <si>
    <t xml:space="preserve"> Fund Barometer</t>
  </si>
  <si>
    <t>OVERNIGHT FUNDS</t>
  </si>
  <si>
    <t>MONEY MARKET</t>
  </si>
  <si>
    <t>LIQUID FUNDS</t>
  </si>
  <si>
    <t>ULTRA SHORT DURATION</t>
  </si>
  <si>
    <t>LOW DURATION</t>
  </si>
  <si>
    <t>SHORT DURATION</t>
  </si>
  <si>
    <t>MEDIUM DURATION</t>
  </si>
  <si>
    <t>MEDIUM TO LONG DURATION</t>
  </si>
  <si>
    <t>LONG DURATION</t>
  </si>
  <si>
    <t>DYNAMIC BOND</t>
  </si>
  <si>
    <t>CORPORATE BOND</t>
  </si>
  <si>
    <t>CREDIT RISK</t>
  </si>
  <si>
    <t>BANKING &amp; PSU</t>
  </si>
  <si>
    <t>GILT</t>
  </si>
  <si>
    <t>GILT 10 YEARS</t>
  </si>
  <si>
    <t>FLOATER</t>
  </si>
  <si>
    <t>CONSERVATIVE HYBRID</t>
  </si>
  <si>
    <t>BALANCE HYBRID OR AGGRESSIVE HYBRID</t>
  </si>
  <si>
    <t>MULTI ASSET ALLOCATION</t>
  </si>
  <si>
    <t>ARBITRAGE</t>
  </si>
  <si>
    <t>EQUITY SAVINGS</t>
  </si>
  <si>
    <t>RETIREMENT FUNDS</t>
  </si>
  <si>
    <t>CHILDREN'S FUNDS</t>
  </si>
  <si>
    <t>MULTICAP</t>
  </si>
  <si>
    <t>LARGE CAP</t>
  </si>
  <si>
    <t>LARGE &amp; MIDCAP</t>
  </si>
  <si>
    <t>MIDCAP</t>
  </si>
  <si>
    <t>SMALL CAP</t>
  </si>
  <si>
    <t>DIVIDEND YIELD</t>
  </si>
  <si>
    <t>VALUE / CONTRA</t>
  </si>
  <si>
    <t>FOCUSED</t>
  </si>
  <si>
    <t>SECTORAL / THEMATIC</t>
  </si>
  <si>
    <t>ELSS</t>
  </si>
  <si>
    <t>INDEX / ETFs</t>
  </si>
  <si>
    <t>FUND OF FUNDS (Overseas / Domestic)</t>
  </si>
  <si>
    <t>Value Information</t>
  </si>
  <si>
    <t>To view Exit Loads of any Scheme in this group please click here</t>
  </si>
  <si>
    <t>Liquid Fund</t>
  </si>
  <si>
    <t>Dynamic Bond</t>
  </si>
  <si>
    <t>Equity Savings</t>
  </si>
  <si>
    <t>Childrens Funds</t>
  </si>
  <si>
    <t>Exit Load</t>
  </si>
  <si>
    <t>Note</t>
  </si>
  <si>
    <r>
      <t xml:space="preserve">Beta : </t>
    </r>
    <r>
      <rPr>
        <sz val="12"/>
        <rFont val="Times New Roman"/>
        <family val="1"/>
      </rPr>
      <t>Beta measures the market risk  of systematic risk of the portfolio. This risk is also called the undiversifiable risk of the portfolio. A beta of greater than 1 shows that the fund has a higher degree of risk as compared to the broader market. A beta of 1 shows that the fund has the same risk as that of the market. A beta of less than 1 show that the fund has lesser degree of risk as compared to the broader market.</t>
    </r>
  </si>
  <si>
    <r>
      <t xml:space="preserve">Coefficient of determination, R-Squared : </t>
    </r>
    <r>
      <rPr>
        <sz val="12"/>
        <rFont val="Times New Roman"/>
        <family val="1"/>
      </rPr>
      <t xml:space="preserve"> It is a statistical measure that shows the percentage of a fund's return that is attributable to movements of the benchmark index. The values range between 0 and 100. A higher R-squared in the range of 85-100 shows that the fund's performance will be in line with the benchmark index.</t>
    </r>
  </si>
  <si>
    <r>
      <t>Jensen's Alpha :</t>
    </r>
    <r>
      <rPr>
        <sz val="12"/>
        <rFont val="Times New Roman"/>
        <family val="1"/>
      </rPr>
      <t xml:space="preserve"> It represents the average return of a portfolio over and above the return that is predicted by the Capital Asset Pricing Model, given the portfolio's beta and the average market retun. It shows the ability of the fund manager to generate superior risk adjusted returns through stock picking skills.</t>
    </r>
  </si>
  <si>
    <r>
      <t>Average Maturity :</t>
    </r>
    <r>
      <rPr>
        <sz val="12"/>
        <rFont val="Times New Roman"/>
        <family val="1"/>
      </rPr>
      <t xml:space="preserve"> The average time to maturity of all the fixed priod debt securities held in a portfolio. In a rising interest rate scenario, funds with a lower average maturity are preferred as they less affected by rise in interest rates.</t>
    </r>
  </si>
  <si>
    <r>
      <t>Yield To Maturity:</t>
    </r>
    <r>
      <rPr>
        <b/>
        <sz val="11"/>
        <rFont val="Times New Roman"/>
        <family val="1"/>
      </rPr>
      <t xml:space="preserve"> </t>
    </r>
    <r>
      <rPr>
        <sz val="11"/>
        <rFont val="Times New Roman"/>
        <family val="1"/>
      </rPr>
      <t>It is also known as redemption yield. As the name suggests, if an investment is held till its maturity date, the rate of return that it will generate will be Yield to Maturity.</t>
    </r>
  </si>
  <si>
    <r>
      <rPr>
        <b/>
        <sz val="12"/>
        <rFont val="Arial"/>
        <family val="2"/>
      </rPr>
      <t>Sharpe Ratio:</t>
    </r>
    <r>
      <rPr>
        <sz val="11"/>
        <rFont val="Times New Roman"/>
        <family val="1"/>
      </rPr>
      <t xml:space="preserve"> The Sharpe ratio (also known as the Sharpe index, the Sharpe measure, and the reward-to-variability ratio) is a way to examine the performance of an investment by adjusting for its risk</t>
    </r>
  </si>
  <si>
    <r>
      <t>Expense Ratio:</t>
    </r>
    <r>
      <rPr>
        <sz val="11"/>
        <rFont val="Times New Roman"/>
        <family val="1"/>
      </rPr>
      <t>The expense ratio measures the per unit cost of managing a fund. It is calculated by dividing the fund's total expenses by its assets under management.</t>
    </r>
  </si>
  <si>
    <r>
      <t>Load:</t>
    </r>
    <r>
      <rPr>
        <b/>
        <sz val="11"/>
        <rFont val="Times New Roman"/>
        <family val="1"/>
      </rPr>
      <t xml:space="preserve"> </t>
    </r>
    <r>
      <rPr>
        <sz val="11"/>
        <rFont val="Times New Roman"/>
        <family val="1"/>
      </rPr>
      <t>A mutual fund load is a fee charged when an investor makes a transaction in fund shares. Loads may be charged upon purchase of fund shares (front-end load) or upon sale of fund shares (back-end loads). There are also funds that do not charge loads, which are known as “no-load” funds. Also Known As: A front-end load is known as a sales commission, and a back-end load is known as a contingent deferred sales charge (CDSC).</t>
    </r>
  </si>
  <si>
    <t>Categories Name</t>
  </si>
  <si>
    <t>Allocation</t>
  </si>
  <si>
    <t>Investment in overnight securities having maturity of 1 day.</t>
  </si>
  <si>
    <t>Investment in Money Market instruments having maturity upto 1 year.</t>
  </si>
  <si>
    <t>Investment in Debt and Money market securities with maturity of upto 91 days only.</t>
  </si>
  <si>
    <t>Investment in Debt and Money market instruments such that the Macaulay duration of the portfolio is between 3 months - 6 months.</t>
  </si>
  <si>
    <t>Investment in Debt &amp; Money Market instruments such that the Macaulay duration of the portfolio is between 6 months - 12 months.</t>
  </si>
  <si>
    <t>Investment in Debt &amp; Money Market instruments such that the Macaulay duration of the portfolio is between 1 year - 3 years.</t>
  </si>
  <si>
    <t>Investment in Debt &amp; Money Market instruments such that the Macaulay duration of the portfolio is between 3 years - 4 years.</t>
  </si>
  <si>
    <t>Investment in Debt &amp; Money Market instruments such that the Macaulay duration of the portfolio is between 4-7 years.</t>
  </si>
  <si>
    <t>Investment in Debt &amp; Money Market instruments such that the Macaulay duration of the portfolio is greater than 7 years.</t>
  </si>
  <si>
    <t>Investment across duration.</t>
  </si>
  <si>
    <t>Min. investment in corporate bonds - 80% of total assets (only in highest rated instruments)</t>
  </si>
  <si>
    <t>Min. investment in corporate bonds - 65% of total assets (investment in below highest rated instruments)</t>
  </si>
  <si>
    <t>Min. investment in Debt instruments of banks, Public Sector Undertakings, Public Financial Institutions - 80% of total assets.</t>
  </si>
  <si>
    <t>Min. investment in Gsecs - 80% of total assets (across maturity)</t>
  </si>
  <si>
    <t>Min. investment in Gsecs - 80% of total assets such that the Macaulay duration of the portfolio is equal to 10 years.</t>
  </si>
  <si>
    <t>Min. investment in floating rate instruments - 65% of total assets.</t>
  </si>
  <si>
    <t>Investment in equity &amp; equity related instruments - between 10% and 25% of total assets. Investment in Debt instruments - between 75% and 90% of total assets.</t>
  </si>
  <si>
    <t>Balanced Hybrid - Equity &amp; Equity related instruments - between 40% and 60% of total assets; Debt instruments - between 40% and 60% of total assets. No Arbitrage would be permitted in this scheme. Agg. Hybrid - Equity &amp; Equity related instruments - between 65% and 80% of total asset; Debt instruments between 20% and 35% of total assets.</t>
  </si>
  <si>
    <t>DYNAMIC ASSET ALLOCATION / BALANCED ADVANTAGE</t>
  </si>
  <si>
    <t>Investment in equity / debt that is managed dynamically.</t>
  </si>
  <si>
    <t>Invests in at least three asset classes with a Min. allocation of at least 10% each in all three asset classes.</t>
  </si>
  <si>
    <t>Scheme following arbitrage strategy. Min. investment in equity &amp; equity related instruments - 65% of total assets.</t>
  </si>
  <si>
    <t>Min. investment in equity &amp; equity related instruments - 65% of total assets and Min. investment in debt - 10% of total assets. Min. hedged &amp; unhedged to be stated in the SID. Asset Allocation under defensive considerations may also be stated in the OD.</t>
  </si>
  <si>
    <t>Scheme having a lock-in for at least 5 years of till retirement age whichever is earlier.</t>
  </si>
  <si>
    <t>Scheme having a lock-in for at least 5 years or till the child attains age of majority whichever is earlier.</t>
  </si>
  <si>
    <t>Min. investment in equity &amp; equity related instruments - 65% of total assets.</t>
  </si>
  <si>
    <t>Min. investment in equity &amp; equity related instruments of large cap companies - 80% of total assets.</t>
  </si>
  <si>
    <t>Minimum investment in equity &amp; equity related instruments of large cap companies- 35% of total assets Minimum investment in equity &amp; equity related instruments of mid cap stocks- 35% of total assets</t>
  </si>
  <si>
    <t>Min. investment in equity &amp; equity related instruments of mid cap companies - 65% of total assets.</t>
  </si>
  <si>
    <t>Min. investment in equity &amp; equity related instruments of small cap companies - 65% of total assets.</t>
  </si>
  <si>
    <t>Scheme should predominantly invest in dividend yielding stocks. Min. investment in equity - 65% of total assets.</t>
  </si>
  <si>
    <t>Scheme should follow a value and contrarian investment strategy. Min. investment in equity &amp; equity related instruments - 65% of total assets.</t>
  </si>
  <si>
    <t>A scheme focused on the number of stocks (Max. 30). Min. investment in equity &amp; equity related instruments - 65% of total assets.</t>
  </si>
  <si>
    <t>Min. investment in equity &amp; equity related instruments of a particular sector / theme - 80% of total assets.</t>
  </si>
  <si>
    <t>Min. investment in equity &amp; equity related instruments - 80% of total assets. (in accordance with Equity Linked Saving Scheme, 2005 notify by Ministry of Finance)</t>
  </si>
  <si>
    <t>Min. investment in securities of a particular index (which is being replicated / tracked) - 95% of total assets.</t>
  </si>
  <si>
    <t>Min. investment in the underlying fund - 95% of total assets.</t>
  </si>
  <si>
    <r>
      <rPr>
        <b/>
        <sz val="12"/>
        <color indexed="8"/>
        <rFont val="Times New Roman"/>
        <family val="1"/>
      </rPr>
      <t>Disclaimer:</t>
    </r>
    <r>
      <rPr>
        <sz val="12"/>
        <color indexed="8"/>
        <rFont val="Times New Roman"/>
        <family val="1"/>
      </rPr>
      <t xml:space="preserve"> Bajaj Capital Group (“Bajaj Capital”) is engaged in diversified financial services business including merchant banking, DP services, equity broking, investment advisory, distribution of Mutual Fund, insurance products, fixed deposits and other investment products. Bajaj Capital Limited [CIN: U67120DL1965PLC004338 (“BCL”)] is the flagship company of the group and is a SEBI licensed Merchant banker [INM000010544], Depository Participant of [NSDL IN-DP-NSDL-267-2006], Stock Broker as Trading Member of BSE Ltd (Cash Segment) [INZ000007732] and also a distributor of Mutual Funds [AMFI ARN 0010], Point of Presence of PFRDA [Regn.No.50022016] and other investment products. Just Trade Securities Ltd [CIN: U67120DL2004PLC130803 (“JTSL”)] is an associate company of Bajaj Capital Limited and is a SEBI registered Research Analyst bearing Regn. No. INH00002862. This research report (“Report”) has been prepared for the clients of BCL by JTSL.
</t>
    </r>
    <r>
      <rPr>
        <b/>
        <sz val="12"/>
        <color indexed="8"/>
        <rFont val="Times New Roman"/>
        <family val="1"/>
      </rPr>
      <t>Terms &amp; Conditions and Other Disclosures:</t>
    </r>
    <r>
      <rPr>
        <b/>
        <i/>
        <sz val="12"/>
        <color indexed="8"/>
        <rFont val="Times New Roman"/>
        <family val="1"/>
      </rPr>
      <t xml:space="preserve">  </t>
    </r>
    <r>
      <rPr>
        <sz val="12"/>
        <color indexed="8"/>
        <rFont val="Times New Roman"/>
        <family val="1"/>
      </rPr>
      <t xml:space="preserve">
a) The Report has been prepared for BCL and is for the personal information of the authorised recipient(s). The Report is subject to changes without prior notice and may contain confidential and/or privileged material/information and is not for any type of circulation. Any retransmission, copying or any other use is strictly prohibited. 
b) The information provided in the Report is from publicly available data or from other sources believed to be reliable. While reasonable endeavors have been made to present reliable data in the Report so far as it relates to current and historical information, BCL/JTSL does not guarantee the accuracy or completeness of the data in the Report. Accordingly, BCL, JTSL or any of their affiliates including their directors, employees and/or associates/affiliates or their employees shall not be in any way responsible for any loss or damage that may arise to any person from any inadvertent error in the information contained, views and opinions expressed in this publication. 
c) Past performance should not be taken as an indication or guarantee of future performance, and no representation or warranty, express or implied, is made regarding future performance. Information, opinions and estimates contained in the Report reflect a judgment of its original date of publication by JTSL and are subject to change without notice. The price, value of and income from any of the securities or financial instruments mentioned in the Report can fall as well as rise. The value of securities and financial instruments is subject to exchange rate fluctuation that may have a positive or adverse effect on the price or income of such securities or financial instruments. 
d) The Report may also include analysis and views of JTSL’s research team. 
e) The Report does not constitute an offer or solicitation for the purchase or sale of any financial instrument/product/ security (ies) through Bajaj Capital or as an official confirmation of any transaction.
f) The Report is prepared for assistance only and is not intended to be and must not alone be taken as the basis for an investment decision. The user assumes the entire risk of any use made of this information/data. Each recipient of the Report should make such investigations as it deems necessary to arrive at an independent evaluation of an investment in the financial product/securities of companies, if any, referred to in this Report (including the merits and risks involved) and seek independent investment advice from an Investment Adviser.
g) BCL, JTSL and their directors, employees and/or associates/affiliates or their employees may have interest and/or hold position(s), financial or otherwise in the securities mentioned in this document. Affiliates of BCL/JTSL may have issued other documents/reports that are inconsistent with and reach a different conclusion from the information/date presented in this document.  
h) This report is not directed or intended for distribution to, or use by, any person or entity who is a citizen or resident of or located in any locality, state, country or other jurisdiction, where such distribution, publication, availability or use would be contrary to local law, regulation or which would subject BCL/JTSL and its affiliates to any registration or licensing requirement within such jurisdiction. The securities described herein may or may not be eligible for sale in all jurisdictions or to certain category of investors. Persons in whose possession the Report may come are required to inform themselves of and to observe such restrictions.
i) JTSL strives to minimize conflict and encourages independence in preparation of research reports. JTSL and its associates did not receive any compensation or other benefits from the subject company/ies mentioned in the Report or from a third party in connection with preparation of the Report. Accordingly, JTSL and its associates do not have any material conflict of interest at the time of publication of the Report. 
j) As JTSL and its associates are engaged in various financial services business, it might have:‐  (i) received any compensation (except in connection with the preparation of the Report) from the subject company in the past twelve months; (ii) managed or co‐managed public offering of securities for the subject company in the past twelve months; (iii) received any compensation for investment banking or merchant banking or brokerage services from the subject company in the past twelve months; (iv) received any compensation for products or services other than investment banking or merchant banking or brokerage services from the subject company in the past twelve months; (v) engaged in market making activity for the subject company. 
k) JTSL and its associates collectively do not own (in their proprietary position) 1% or more of the equity securities of the subject company/ies mentioned in the Report as of the last day of the month preceding the publication of the Report.
l) The Research Analyst/s engaged in preparation of the Report or his/her relative (i) does not have any financial interests in the subject company/ies mentioned in the Report; (ii) does not own 1% or more of the equity securities of the subject company mentioned in the Report as of the last day of the month preceding the publication of the Report; (iii) does not have any other material conflict of interest at the time of publication of the Report.
m) The Research Analyst/s engaged in preparation of the Report:‐  (i) has not received any compensation from the subject company in the past twelve months; (ii) has not managed or co‐managed public offering of securities for the subject company in the past twelve months; (iii) has not received any compensation for investment banking or merchant banking or brokerage services from the subject company in the past twelve months; (iv) has not received any compensation for products or services other than investment banking or merchant banking or brokerage services from the subject company in the past twelve months; (v) has not received any compensation or other benefits from the subject company or third party in connection with the research report; (vi) has not served as an officer, director or employee of the subject company; (vii) is not engaged in market making activity for the subject company. JTSL submits that no material disciplinary action has been taken on JTSL by any regulatory authority impacting Equity Research Analysis.
</t>
    </r>
  </si>
  <si>
    <t>Overnight Fund</t>
  </si>
  <si>
    <t>Money Market Fund</t>
  </si>
  <si>
    <t>Ultra Short Duration Fund</t>
  </si>
  <si>
    <t>Low Duration Fund</t>
  </si>
  <si>
    <t>Short Duration Fund</t>
  </si>
  <si>
    <t>Medium Duration Fund</t>
  </si>
  <si>
    <t>Medium to Long Duration Fund</t>
  </si>
  <si>
    <t>Long Duration Fund</t>
  </si>
  <si>
    <t>Corporate Bond Fund</t>
  </si>
  <si>
    <t>Credit Risk Fund</t>
  </si>
  <si>
    <t>Banking and PSU Fund</t>
  </si>
  <si>
    <t>Fund Barometer - Overnight Fund</t>
  </si>
  <si>
    <t>Fund Barometer - Money Market Fund</t>
  </si>
  <si>
    <t>Fund Barometer - Liquid Fund</t>
  </si>
  <si>
    <t>Fund Barometer - Ultra Short Duration Fund</t>
  </si>
  <si>
    <t>Fund Barometer - Low Duration Fund</t>
  </si>
  <si>
    <t>Fund Barometer - Short Duration Fund</t>
  </si>
  <si>
    <t>Fund Barometer - Medium Duration Fund</t>
  </si>
  <si>
    <t>Fund Barometer - Medium to Long Duration Fund</t>
  </si>
  <si>
    <t>Fund Barometer - Long Duration Fund</t>
  </si>
  <si>
    <t>Fund Barometer - Dynamic Bond</t>
  </si>
  <si>
    <t>Fund Barometer - Corporate Bond Fund</t>
  </si>
  <si>
    <t>Fund Barometer - Credit Risk Fund</t>
  </si>
  <si>
    <t>Fund Barometer - Banking and PSU Fund</t>
  </si>
  <si>
    <t>Gilt Fund</t>
  </si>
  <si>
    <t>Fund Barometer - Gilt Fund</t>
  </si>
  <si>
    <t>Gilt Fund with 10 year constant duration</t>
  </si>
  <si>
    <t>Fund Barometer - Gilt Fund with 10 year constant duration</t>
  </si>
  <si>
    <t>Floater Fund</t>
  </si>
  <si>
    <t>Fund Barometer - Floater Fund</t>
  </si>
  <si>
    <t>Arbitrage Fund</t>
  </si>
  <si>
    <t>Fund Barometer - Arbitrage Fund</t>
  </si>
  <si>
    <t>Conservative Hybrid Fund</t>
  </si>
  <si>
    <t>Fund Barometer - Conservative Hybrid Fund</t>
  </si>
  <si>
    <t>Aggressive Hybrid Fund</t>
  </si>
  <si>
    <t>Fund Barometer - Aggressive Hybrid Fund</t>
  </si>
  <si>
    <t>Fund Barometer - Equity Savings</t>
  </si>
  <si>
    <t>Multi Asset Allocation</t>
  </si>
  <si>
    <t>Fund Barometer - Multi Asset Allocation</t>
  </si>
  <si>
    <t>Retirement Fund</t>
  </si>
  <si>
    <t>Fund Barometer - Retirement Fund</t>
  </si>
  <si>
    <t>Fund Barometer - Childrens Funds</t>
  </si>
  <si>
    <t>Multi Cap Fund</t>
  </si>
  <si>
    <t>Fund Barometer - Multi Cap Fund</t>
  </si>
  <si>
    <t>Large Cap Fund</t>
  </si>
  <si>
    <t>Fund Barometer - Large Cap Fund</t>
  </si>
  <si>
    <t>Large &amp; Mid Cap Fund</t>
  </si>
  <si>
    <t>Fund Barometer - Large &amp; Mid Cap Fund</t>
  </si>
  <si>
    <t>Mid Cap Fund</t>
  </si>
  <si>
    <t>Fund Barometer - Mid Cap Fund</t>
  </si>
  <si>
    <t>Small Cap Fund</t>
  </si>
  <si>
    <t>Fund Barometer - Small Cap Fund</t>
  </si>
  <si>
    <t>Dividend Yield Fund</t>
  </si>
  <si>
    <t>Fund Barometer - Dividend Yield Fund</t>
  </si>
  <si>
    <t>Value Fund</t>
  </si>
  <si>
    <t>Contra Fund</t>
  </si>
  <si>
    <t>Focused Fund</t>
  </si>
  <si>
    <t>Fund Barometer - Focused Fund</t>
  </si>
  <si>
    <t>Sectoral</t>
  </si>
  <si>
    <t>Thematic</t>
  </si>
  <si>
    <t>Fund Barometer - Thematic</t>
  </si>
  <si>
    <t>Fund Barometer - ELSS</t>
  </si>
  <si>
    <t>Index Funds</t>
  </si>
  <si>
    <t>Fund Barometer - Index Funds</t>
  </si>
  <si>
    <t>ETFs - Gold</t>
  </si>
  <si>
    <t>ETFs - Others</t>
  </si>
  <si>
    <t>Fund Barometer - ETFs - Others</t>
  </si>
  <si>
    <t>FoF - Domestic</t>
  </si>
  <si>
    <t>FoF - Overseas</t>
  </si>
  <si>
    <t>Categories Average (Weighted) Returns of Mutual Funds (%)</t>
  </si>
  <si>
    <t>Data Source: MFI Explorer</t>
  </si>
  <si>
    <r>
      <t xml:space="preserve">Rolling Returns </t>
    </r>
    <r>
      <rPr>
        <sz val="12"/>
        <color indexed="63"/>
        <rFont val="Arial"/>
        <family val="2"/>
      </rPr>
      <t xml:space="preserve"> :  </t>
    </r>
    <r>
      <rPr>
        <sz val="11"/>
        <color indexed="63"/>
        <rFont val="Times New Roman"/>
        <family val="1"/>
      </rPr>
      <t>Date Range - 1 Year, Rolling Period - 1 Month and Frequency - Daily</t>
    </r>
  </si>
  <si>
    <r>
      <rPr>
        <b/>
        <sz val="12"/>
        <color indexed="63"/>
        <rFont val="Arial"/>
        <family val="2"/>
      </rPr>
      <t xml:space="preserve">Rating Buckets </t>
    </r>
    <r>
      <rPr>
        <sz val="12"/>
        <color indexed="63"/>
        <rFont val="Arial"/>
        <family val="2"/>
      </rPr>
      <t xml:space="preserve"> :</t>
    </r>
    <r>
      <rPr>
        <sz val="11"/>
        <color indexed="63"/>
        <rFont val="Times New Roman"/>
        <family val="1"/>
      </rPr>
      <t xml:space="preserve">  AA minus and Above and Below AA minus</t>
    </r>
  </si>
  <si>
    <r>
      <t xml:space="preserve">Ratios Parameters: </t>
    </r>
    <r>
      <rPr>
        <sz val="11"/>
        <color indexed="8"/>
        <rFont val="Times New Roman"/>
        <family val="1"/>
      </rPr>
      <t>Date Range - 3 Years, Rolling Period - 1 Month, Frequency - Daily and Risk-Free-Rate considered is 5.5</t>
    </r>
  </si>
  <si>
    <t>Fund Barometer - Flexi Cap Fund</t>
  </si>
  <si>
    <t>Flexi Cap Fund</t>
  </si>
  <si>
    <t>Fund Barometer -Target Maturity Fund</t>
  </si>
  <si>
    <t>Target Maturity Fund</t>
  </si>
  <si>
    <t>Scheme Name</t>
  </si>
  <si>
    <t>Launch Date</t>
  </si>
  <si>
    <t>Latest NAV</t>
  </si>
  <si>
    <t>Since Inception</t>
  </si>
  <si>
    <t>Quartile</t>
  </si>
  <si>
    <t>Credit Quality</t>
  </si>
  <si>
    <t>Average Maturity (Years)</t>
  </si>
  <si>
    <t>Modified Duration (Years)</t>
  </si>
  <si>
    <t>Expense Ratio(%)</t>
  </si>
  <si>
    <t>YTM</t>
  </si>
  <si>
    <t>7 Days</t>
  </si>
  <si>
    <t>14 Days</t>
  </si>
  <si>
    <t>21 Days</t>
  </si>
  <si>
    <t>1 Month</t>
  </si>
  <si>
    <t>3 Months</t>
  </si>
  <si>
    <t>6 Months</t>
  </si>
  <si>
    <t>YTD</t>
  </si>
  <si>
    <t>1 Year</t>
  </si>
  <si>
    <t>2 Years</t>
  </si>
  <si>
    <t>3 Years</t>
  </si>
  <si>
    <t>4 Years</t>
  </si>
  <si>
    <t>5 Years</t>
  </si>
  <si>
    <t>7 Years</t>
  </si>
  <si>
    <t>10 Years</t>
  </si>
  <si>
    <t>AA minus and Above</t>
  </si>
  <si>
    <t>Below AA minus</t>
  </si>
  <si>
    <t>Cash &amp; Cash Equivalent</t>
  </si>
  <si>
    <t>360 ONE Overnight Fund - Reg - Growth</t>
  </si>
  <si>
    <t>--</t>
  </si>
  <si>
    <t>Aditya Birla Sun Life Overnight Fund - Reg - Growth</t>
  </si>
  <si>
    <t>Axis Overnight Fund - Reg - Growth</t>
  </si>
  <si>
    <t>Bajaj Finserv Overnight Fund - Reg  - Growth</t>
  </si>
  <si>
    <t>Bandhan Overnight Fund - Reg - Growth</t>
  </si>
  <si>
    <t>Bank of India Overnight Fund - Reg - Growth</t>
  </si>
  <si>
    <t>Baroda BNP Paribas Overnight Fund - Reg - Growth</t>
  </si>
  <si>
    <t>Canara Robeco Overnight Fund - Reg - Growth</t>
  </si>
  <si>
    <t>DSP Overnight Fund - Reg - Growth</t>
  </si>
  <si>
    <t>Edelweiss Overnight Fund - Reg - Growth</t>
  </si>
  <si>
    <t>Franklin India Overnight Fund - Reg - Growth</t>
  </si>
  <si>
    <t>Groww Overnight Fund - Reg - Growth</t>
  </si>
  <si>
    <t>HDFC Overnight Fund - Growth</t>
  </si>
  <si>
    <t>Helios Overnight Fund - Reg</t>
  </si>
  <si>
    <t>HSBC Overnight Fund - Reg - Growth</t>
  </si>
  <si>
    <t>ICICI Prudential Overnight Fund - Reg - Growth</t>
  </si>
  <si>
    <t>Invesco India Overnight Fund - Reg - Growth</t>
  </si>
  <si>
    <t>ITI Overnight Fund - Reg - Growth</t>
  </si>
  <si>
    <t>JM Overnight Fund - Reg - Growth</t>
  </si>
  <si>
    <t>Kotak Overnight Fund - Reg - Growth</t>
  </si>
  <si>
    <t>LIC MF Overnight Fund - Reg - Growth</t>
  </si>
  <si>
    <t>Mahindra Manulife Overnight Fund - Reg - Growth</t>
  </si>
  <si>
    <t>Mirae Asset Overnight Fund - Reg - Growth</t>
  </si>
  <si>
    <t>Navi Overnight Fund - Reg - Growth</t>
  </si>
  <si>
    <t>Nippon India Overnight Fund - Reg - Growth</t>
  </si>
  <si>
    <t>NJ Overnight Fund - Reg - Growth</t>
  </si>
  <si>
    <t>PGIM India Overnight Fund - Reg - Growth</t>
  </si>
  <si>
    <t>Quant Overnight Fund - Reg - Growth</t>
  </si>
  <si>
    <t>Samco Overnight Fund - Reg - Growth</t>
  </si>
  <si>
    <t>SBI Overnight Fund - Growth</t>
  </si>
  <si>
    <t>Shriram Overnight Fund - Reg - Growth</t>
  </si>
  <si>
    <t>Sundaram Overnight Fund - Reg - Growth</t>
  </si>
  <si>
    <t>Tata Overnight Fund - Reg - Growth</t>
  </si>
  <si>
    <t>TRUSTMF Overnight Fund - Reg - Growth</t>
  </si>
  <si>
    <t>Union Overnight Fund - Reg - Growth</t>
  </si>
  <si>
    <t>UTI Overnight Fund - Growth</t>
  </si>
  <si>
    <t>Category Average (Weighted)</t>
  </si>
  <si>
    <t>Minimum</t>
  </si>
  <si>
    <t>Maximum</t>
  </si>
  <si>
    <t>Median</t>
  </si>
  <si>
    <t xml:space="preserve"># : "In the Quartile System, the "performance range" of the entire category for a given time period, is divided into 4 parts. Schemes with returns in the top 25% of that range </t>
  </si>
  <si>
    <t>in the next 25% of the range have been ranked Quartile 2 and so on. Quartile 4 shows the schemes whose returns are in the bottom 25% of the range."</t>
  </si>
  <si>
    <t>Compound Annualized (%)</t>
  </si>
  <si>
    <t>Simple Annualized (%)</t>
  </si>
  <si>
    <t>Aditya Birla Sun Life Money Manager Fund - Reg - Growth</t>
  </si>
  <si>
    <t>Axis Money Market Fund - Reg - Growth</t>
  </si>
  <si>
    <t>Bajaj Finserv Money Market Fund - Reg - Growth</t>
  </si>
  <si>
    <t>Bandhan Money Market Fund - Reg - Growth</t>
  </si>
  <si>
    <t>Bank of India Money Market Fund - Reg - Growth</t>
  </si>
  <si>
    <t>Baroda BNP Paribas Money Market Fund - Reg - Growth</t>
  </si>
  <si>
    <t>DSP Savings Fund - Growth</t>
  </si>
  <si>
    <t>Edelweiss Money Market Fund - Ret - Growth</t>
  </si>
  <si>
    <t>Franklin India Money Market Fund - Growth</t>
  </si>
  <si>
    <t>HDFC Money Market Fund - Growth</t>
  </si>
  <si>
    <t>HSBC Money Market Fund - Reg - Growth</t>
  </si>
  <si>
    <t>ICICI Prudential Money Market Fund - Reg - Growth</t>
  </si>
  <si>
    <t>Invesco India Money Market Fund - Growth</t>
  </si>
  <si>
    <t>Kotak Money Market Fund - Reg - Growth</t>
  </si>
  <si>
    <t>LIC MF Money Market Fund - Reg - Growth</t>
  </si>
  <si>
    <t>Nippon India Money Market Fund - Reg - Growth</t>
  </si>
  <si>
    <t>PGIM India Money Market Fund - Reg - Growth</t>
  </si>
  <si>
    <t>SBI Savings Fund - Growth</t>
  </si>
  <si>
    <t>Sundaram Money Market Fund - Reg - Growth</t>
  </si>
  <si>
    <t>Tata Money Market Fund - Reg - Growth</t>
  </si>
  <si>
    <t>TRUSTMF Money Market Fund - Reg - Growth</t>
  </si>
  <si>
    <t>UTI Money Market Fund - Reg - Growth</t>
  </si>
  <si>
    <t>Indices Performance</t>
  </si>
  <si>
    <t>CRISIL 1 Yr T-Bill Index*</t>
  </si>
  <si>
    <t>360 ONE Liquid Fund - Reg - Growth</t>
  </si>
  <si>
    <t>Aditya Birla Sun Life Liquid Fund - Reg - Growth</t>
  </si>
  <si>
    <t>Axis Liquid Fund - Growth</t>
  </si>
  <si>
    <t>Bajaj Finserv Liquid Fund - Reg  - Growth</t>
  </si>
  <si>
    <t>Bandhan Liquid Fund - Reg - Growth</t>
  </si>
  <si>
    <t>Bank of India Liquid Fund - Reg - Growth</t>
  </si>
  <si>
    <t>Baroda BNP Paribas Liquid Fund - Reg - Growth</t>
  </si>
  <si>
    <t>Canara Robeco Liquid - Reg - Growth</t>
  </si>
  <si>
    <t>DSP Liquidity Fund - Reg - Growth</t>
  </si>
  <si>
    <t>Edelweiss Liquid Fund - Reg - Growth</t>
  </si>
  <si>
    <t>Franklin India Liquid Fund - Reg - Growth</t>
  </si>
  <si>
    <t>Groww Liquid Fund - Growth</t>
  </si>
  <si>
    <t>HDFC Liquid Fund - Growth</t>
  </si>
  <si>
    <t>HSBC Liquid Fund - Growth</t>
  </si>
  <si>
    <t>ICICI Prudential Liquid Fund - Reg - Growth</t>
  </si>
  <si>
    <t>Invesco India Liquid Fund - Growth</t>
  </si>
  <si>
    <t>ITI Liquid Fund - Reg - Growth</t>
  </si>
  <si>
    <t>JM Liquid Fund - Growth</t>
  </si>
  <si>
    <t>Kotak Liquid Fund - Reg - Growth</t>
  </si>
  <si>
    <t>LIC MF Liquid Fund - Growth</t>
  </si>
  <si>
    <t>Mahindra Manulife Liquid Fund - Reg - Growth</t>
  </si>
  <si>
    <t>Mirae Asset Liquid Fund - Growth</t>
  </si>
  <si>
    <t>Motilal Oswal Liquid Fund - Reg - Growth</t>
  </si>
  <si>
    <t>Navi Liquid Fund - Reg - Growth</t>
  </si>
  <si>
    <t>Nippon India Liquid Fund - Reg - Growth</t>
  </si>
  <si>
    <t>Parag Parikh Liquid Fund - Reg - Growth</t>
  </si>
  <si>
    <t>PGIM India Liquid Fund - Growth</t>
  </si>
  <si>
    <t>Quant Liquid Fund - Growth</t>
  </si>
  <si>
    <t>Quantum Liquid Fund - Growth</t>
  </si>
  <si>
    <t>SBI Liquid Fund - Reg - Growth</t>
  </si>
  <si>
    <t>Shriram Liquid Fund - Reg - Growth</t>
  </si>
  <si>
    <t>Sundaram Liquid Fund - Growth</t>
  </si>
  <si>
    <t>Tata Liquid Fund - Reg - Growth</t>
  </si>
  <si>
    <t>TRUSTMF Liquid Fund - Reg - Growth</t>
  </si>
  <si>
    <t>Unifi Liquid Fund - Reg - Growth</t>
  </si>
  <si>
    <t>Union Liquid Fund - Growth</t>
  </si>
  <si>
    <t>UTI Liquid Fund - Reg - Growth</t>
  </si>
  <si>
    <t>WhiteOak Capital Liquid Fund - Reg - Growth</t>
  </si>
  <si>
    <t>CRISIL Liquid Debt Index*</t>
  </si>
  <si>
    <t>Aditya Birla Sun Life Savings Fund - Reg - Growth</t>
  </si>
  <si>
    <t>Axis Ultra Short Duration Fund - Reg - Growth</t>
  </si>
  <si>
    <t>Bandhan Ultra Short Duration Fund - Reg - Growth</t>
  </si>
  <si>
    <t>Bank of India Ultra Short Duration Fund - Reg - Growth</t>
  </si>
  <si>
    <t>Baroda BNP Paribas Ultra Short Duration Fund - Reg - Growth</t>
  </si>
  <si>
    <t>Canara Robeco Ultra Short Term Fund - Reg - Growth</t>
  </si>
  <si>
    <t>DSP Ultra Short Fund - Reg - Growth</t>
  </si>
  <si>
    <t>Franklin India Ultra Short Duration Fund - Reg - Growth</t>
  </si>
  <si>
    <t>HDFC Ultra Short Term Fund - Reg - Growth</t>
  </si>
  <si>
    <t>HSBC Ultra Short Duration Fund - Reg - Growth</t>
  </si>
  <si>
    <t>ICICI Prudential Ultra Short Term Fund - Growth</t>
  </si>
  <si>
    <t>Invesco India Ultra Short Duration Fund - Growth</t>
  </si>
  <si>
    <t>Kotak Savings Fund - Reg - Growth</t>
  </si>
  <si>
    <t>LIC MF Ultra Short Duration Fund - Reg - Growth</t>
  </si>
  <si>
    <t>Mahindra Manulife Ultra Short Duration Fund - Reg - Growth</t>
  </si>
  <si>
    <t>Mirae Asset Ultra Short Duration Fund - Reg - Growth</t>
  </si>
  <si>
    <t>Motilal Oswal Ultra Short Term Fund - Reg - Growth</t>
  </si>
  <si>
    <t>Nippon India Ultra Short Duration Fund - Reg - Growth</t>
  </si>
  <si>
    <t>PGIM India Ultra Short Duration Fund - Growth</t>
  </si>
  <si>
    <t>SBI Magnum Ultra Short Duration Fund - Growth</t>
  </si>
  <si>
    <t>Sundaram Ultra Short Duration Fund - Growth</t>
  </si>
  <si>
    <t>Tata Ultra Short Term Fund - Reg - Growth</t>
  </si>
  <si>
    <t>UTI Ultra Short Duration Fund - Growth</t>
  </si>
  <si>
    <t>WhiteOak Capital Ultra Short Duration Fund - Reg - Growth</t>
  </si>
  <si>
    <t>Aditya Birla Sun Life Low Duration Fund - Reg - Growth</t>
  </si>
  <si>
    <t>Axis Treasury Advantage Fund - Growth</t>
  </si>
  <si>
    <t>Bandhan Low Duration Fund - Reg - Growth</t>
  </si>
  <si>
    <t>Baroda BNP Paribas Low Duration Fund - Growth</t>
  </si>
  <si>
    <t>Canara Robeco Savings Fund - Reg - Growth</t>
  </si>
  <si>
    <t>DSP Low Duration Fund - Reg - Growth</t>
  </si>
  <si>
    <t>Edelweiss Low Duration Fund - Reg - Growth</t>
  </si>
  <si>
    <t>Franklin India Low Duration Fund (FILWD) - Reg - Growth</t>
  </si>
  <si>
    <t>HDFC Low Duration Fund - Growth</t>
  </si>
  <si>
    <t>HSBC Low Duration Fund - Reg - Growth</t>
  </si>
  <si>
    <t>ICICI Prudential Savings Fund - Reg - Growth</t>
  </si>
  <si>
    <t>Invesco India Low Duration Fund - Growth</t>
  </si>
  <si>
    <t>JM Low Duration Fund - Growth</t>
  </si>
  <si>
    <t>Kotak Low Duration Fund - Std - Growth</t>
  </si>
  <si>
    <t>LIC MF Low Duration Fund - Growth</t>
  </si>
  <si>
    <t>Mahindra Manulife Low Duration Fund - Reg - Growth</t>
  </si>
  <si>
    <t>Mirae Asset Low Duration Fund - Regular Savings Plan - Growth</t>
  </si>
  <si>
    <t>Nippon India Low Duration Fund - Reg - Growth</t>
  </si>
  <si>
    <t>SBI Magnum Low Duration Fund - Growth</t>
  </si>
  <si>
    <t>Sundaram Low Duration Fund - Growth</t>
  </si>
  <si>
    <t>Tata Treasury Advantage Fund - Reg - Growth</t>
  </si>
  <si>
    <t>Union Low Duration Fund - Reg - Growth</t>
  </si>
  <si>
    <t>UTI Low Duration Fund - Reg - Growth</t>
  </si>
  <si>
    <t>Aditya Birla Sun Life Short Term Fund - Reg - Growth</t>
  </si>
  <si>
    <t>Axis Short Duration Fund - Growth</t>
  </si>
  <si>
    <t>Bandhan Bond Fund - Short Term Plan - Reg - Growth</t>
  </si>
  <si>
    <t>Bank of India Short Term Income Fund - Reg - Growth</t>
  </si>
  <si>
    <t>Baroda BNP Paribas Short Duration Fund - Growth</t>
  </si>
  <si>
    <t>Canara Robeco Short Duration Fund - Growth</t>
  </si>
  <si>
    <t>DSP Short Term Fund - Growth</t>
  </si>
  <si>
    <t>Groww Short Duration Fund - Reg - Growth</t>
  </si>
  <si>
    <t>HDFC Short Term Debt Fund - Growth</t>
  </si>
  <si>
    <t>HSBC Short Duration Fund - Reg - Growth</t>
  </si>
  <si>
    <t>ICICI Prudential Short Term Fund - Growth</t>
  </si>
  <si>
    <t>Invesco India Short Duration Fund - Growth</t>
  </si>
  <si>
    <t>JM Short Duration Fund - Reg - Growth</t>
  </si>
  <si>
    <t>Kotak Bond Short Term Fund - Reg - Growth</t>
  </si>
  <si>
    <t>LIC MF Short Duration Fund - Reg - Growth</t>
  </si>
  <si>
    <t>Mahindra Manulife Short Duration Fund - Reg - Growth</t>
  </si>
  <si>
    <t>Mirae Asset Short Duration Fund - Reg - Growth</t>
  </si>
  <si>
    <t>Nippon India Short Duration Fund - Reg - Growth</t>
  </si>
  <si>
    <t>SBI Short Term Debt Fund - Growth</t>
  </si>
  <si>
    <t>Sundaram Short Duration Fund - Growth</t>
  </si>
  <si>
    <t>Tata Short Term Bond Fund - Reg - Growth</t>
  </si>
  <si>
    <t>TRUSTMF Short Duration Fund - Reg - Growth</t>
  </si>
  <si>
    <t>Union Short Duration Fund - Reg - Growth</t>
  </si>
  <si>
    <t>UTI Short Duration Fund - Reg - Growth</t>
  </si>
  <si>
    <t>CRISIL Short Term Bond Index*</t>
  </si>
  <si>
    <t>Aditya Birla Sun Life Medium Term Plan - Reg - Growth</t>
  </si>
  <si>
    <t>Axis Strategic Bond Fund - Growth</t>
  </si>
  <si>
    <t>Bandhan Bond Fund - Medium Term Plan - Reg - Growth</t>
  </si>
  <si>
    <t>DSP Bond Fund - Growth</t>
  </si>
  <si>
    <t>HDFC Medium Term Debt Fund - Growth</t>
  </si>
  <si>
    <t>HSBC Medium Duration Fund - Reg - Growth</t>
  </si>
  <si>
    <t>ICICI Prudential Medium Term Bond Fund - Growth</t>
  </si>
  <si>
    <t>Kotak Medium Term Fund - Reg - Growth</t>
  </si>
  <si>
    <t>Nippon India Medium Duration Fund - Reg - Growth</t>
  </si>
  <si>
    <t>SBI Magnum Medium Duration Fund - Growth</t>
  </si>
  <si>
    <t>Sundaram Medium Duration Fund - Reg - Growth</t>
  </si>
  <si>
    <t>Union Medium Duration Fund - Reg - Growth</t>
  </si>
  <si>
    <t>UTI Medium Duration Fund - Reg - Growth</t>
  </si>
  <si>
    <t>Aditya Birla Sun Life Income Fund - Reg - Growth</t>
  </si>
  <si>
    <t>Bandhan Bond Fund - Income Plan - Reg - Growth</t>
  </si>
  <si>
    <t>Canara Robeco Income Fund - Growth</t>
  </si>
  <si>
    <t>Franklin India Medium to Long Duration Fund (FIMLDF) - Reg - Growth</t>
  </si>
  <si>
    <t>HDFC Income Fund - Growth</t>
  </si>
  <si>
    <t>HSBC Medium to Long Duration Fund - Growth</t>
  </si>
  <si>
    <t>ICICI Prudential Bond Fund - Growth</t>
  </si>
  <si>
    <t>JM Medium to Long Duration Fund - Growth</t>
  </si>
  <si>
    <t>Kotak Bond Fund - Reg - Growth</t>
  </si>
  <si>
    <t>LIC MF Medium to Long Duration Fund - Growth</t>
  </si>
  <si>
    <t>Nippon India Medium to Long Duration Fund - Reg - G P - Growth</t>
  </si>
  <si>
    <t>SBI Magnum Income Fund - Growth</t>
  </si>
  <si>
    <t>UTI Medium to Long Duration Fund - Growth</t>
  </si>
  <si>
    <t>CRISIL 10 Yr Gilt Index*</t>
  </si>
  <si>
    <t>Aditya Birla Sun Life Long Duration Fund - Reg - Growth</t>
  </si>
  <si>
    <t>Axis Long Duration Fund - Reg - Growth</t>
  </si>
  <si>
    <t>Bandhan Long Duration Fund - Reg - Growth</t>
  </si>
  <si>
    <t>Franklin India Long Duration Fund (FILDrF) - Reg - Growth</t>
  </si>
  <si>
    <t>HDFC Long Duration Debt Fund - Reg - Growth</t>
  </si>
  <si>
    <t>ICICI Prudential Long Term Bond Fund - Growth</t>
  </si>
  <si>
    <t>Kotak long duration fund - Reg - Growth</t>
  </si>
  <si>
    <t>Mirae Asset Long Duration Fund - Reg - Growth</t>
  </si>
  <si>
    <t>Nippon India Nivesh Lakshya Long Duration Fund - Reg - Growth</t>
  </si>
  <si>
    <t>SBI Long Duration Fund - Reg - Growth</t>
  </si>
  <si>
    <t>UTI Long Duration Fund - Reg - Growth</t>
  </si>
  <si>
    <t>360 ONE Dynamic Bond Fund - Growth</t>
  </si>
  <si>
    <t>Aditya Birla Sun Life Dynamic Bond Fund - Ret - Growth</t>
  </si>
  <si>
    <t>Axis Dynamic Bond Fund - Growth</t>
  </si>
  <si>
    <t>Bandhan Dynamic Bond Fund - Reg - Growth</t>
  </si>
  <si>
    <t>Baroda BNP Paribas Dynamic Bond Fund - Growth</t>
  </si>
  <si>
    <t>Canara Robeco Dynamic Bond Fund - Reg - Growth</t>
  </si>
  <si>
    <t>DSP Strategic Bond Fund - Reg - Growth</t>
  </si>
  <si>
    <t>Groww Dynamic Bond Fund - Reg - Growth</t>
  </si>
  <si>
    <t>HDFC Dynamic Debt Fund - Growth</t>
  </si>
  <si>
    <t>HSBC Dynamic Bond Fund - Growth</t>
  </si>
  <si>
    <t>ICICI Prudential All Seasons Bond Fund - Growth</t>
  </si>
  <si>
    <t>JM Dynamic Bond Fund - Growth</t>
  </si>
  <si>
    <t>Kotak Dynamic Bond Fund - Reg - Growth</t>
  </si>
  <si>
    <t>Mahindra Manulife Dynamic Bond Fund - Reg - Growth</t>
  </si>
  <si>
    <t>Mirae Asset Dynamic Bond Fund - Reg - Growth</t>
  </si>
  <si>
    <t>Nippon India Dynamic Bond Fund - Reg - Growth</t>
  </si>
  <si>
    <t>PGIM India Dynamic Bond Fund - Growth</t>
  </si>
  <si>
    <t>Quantum Dynamic Bond Fund - Growth</t>
  </si>
  <si>
    <t>SBI Dynamic Bond Fund - Growth</t>
  </si>
  <si>
    <t>Union Dynamic Bond Fund - Growth</t>
  </si>
  <si>
    <t>UTI Dynamic Bond Fund - Reg - Growth</t>
  </si>
  <si>
    <t>CRISIL Composite Bond Index*</t>
  </si>
  <si>
    <t>Aditya Birla Sun Life Corporate Bond Fund - Reg - Growth</t>
  </si>
  <si>
    <t>Axis Corporate Bond Fund - Reg - Growth</t>
  </si>
  <si>
    <t>Bandhan Corporate Bond Fund - Reg - Growth</t>
  </si>
  <si>
    <t>Baroda BNP Paribas Corporate Bond Fund - Regular - Growth</t>
  </si>
  <si>
    <t>Canara Robeco Corporate Bond Fund - Reg - Growth</t>
  </si>
  <si>
    <t>DSP Corporate Bond Fund - Reg - Growth</t>
  </si>
  <si>
    <t>Franklin India Corporate Debt Fund - Growth</t>
  </si>
  <si>
    <t>HDFC Corporate Bond Fund - Growth</t>
  </si>
  <si>
    <t>HSBC Corporate Bond Fund - Reg - Growth</t>
  </si>
  <si>
    <t>ICICI Prudential Corporate Bond Fund - Reg - Growth</t>
  </si>
  <si>
    <t>Invesco India Corporate Bond Fund - Growth</t>
  </si>
  <si>
    <t>Kotak Corporate Bond Fund - Std - Growth</t>
  </si>
  <si>
    <t>Mirae Asset Corporate Bond Fund - Reg - Growth</t>
  </si>
  <si>
    <t>Nippon India Corporate Bond Fund - Reg - Growth</t>
  </si>
  <si>
    <t>PGIM India Corporate Bond Fund - Growth</t>
  </si>
  <si>
    <t>SBI Corporate Bond Fund - Reg - Growth</t>
  </si>
  <si>
    <t>Sundaram Corporate Bond Fund - Reg - Growth</t>
  </si>
  <si>
    <t>Tata Corporate Bond Fund - Reg - Growth</t>
  </si>
  <si>
    <t>TRUSTMF Corporate Bond Fund - Reg - Growth</t>
  </si>
  <si>
    <t>Union Corporate Bond Fund - Reg - Growth</t>
  </si>
  <si>
    <t>UTI Corporate Bond Fund - Reg - Growth</t>
  </si>
  <si>
    <t>Aditya Birla Sun Life Credit Risk Fund - Reg - Growth</t>
  </si>
  <si>
    <t>Axis Credit Risk Fund - Growth</t>
  </si>
  <si>
    <t>Bandhan Credit Risk Fund - Reg - Growth</t>
  </si>
  <si>
    <t>Bank of India Credit Risk Fund - Reg - Growth</t>
  </si>
  <si>
    <t>Baroda BNP Paribas Credit Risk Fund - Reg - Growth</t>
  </si>
  <si>
    <t>DSP Credit Risk Fund - Reg - Growth</t>
  </si>
  <si>
    <t>HDFC Credit Risk Debt Fund - Reg - Growth</t>
  </si>
  <si>
    <t>HSBC Credit Risk Fund - Growth</t>
  </si>
  <si>
    <t>ICICI Prudential Credit Risk Fund - Growth</t>
  </si>
  <si>
    <t>Invesco India Credit Risk Fund - Reg - Growth</t>
  </si>
  <si>
    <t>Kotak Credit Risk Fund - Reg - Growth</t>
  </si>
  <si>
    <t>Nippon India Credit Risk Fund - Reg - Growth</t>
  </si>
  <si>
    <t>SBI Credit Risk Fund - Growth</t>
  </si>
  <si>
    <t>UTI Credit Risk Fund - Growth</t>
  </si>
  <si>
    <t>Aditya Birla Sun Life Banking &amp; PSU Debt Fund - Reg - Growth</t>
  </si>
  <si>
    <t>Axis Banking &amp; PSU Debt Fund - Growth</t>
  </si>
  <si>
    <t>Bajaj Finserv Banking and PSU Debt Fund - Reg - Growth</t>
  </si>
  <si>
    <t>Bandhan Banking and PSU Fund - Reg - Growth</t>
  </si>
  <si>
    <t>Canara Robeco Banking and PSU Debt Fund - Reg - Growth</t>
  </si>
  <si>
    <t>DSP Banking &amp; PSU Debt Fund - Reg - Growth</t>
  </si>
  <si>
    <t>Edelweiss Banking &amp; PSU Debt Fund - Reg - Growth</t>
  </si>
  <si>
    <t>Franklin India Banking &amp; PSU Debt Fund - Growth</t>
  </si>
  <si>
    <t>HDFC Banking and PSU Debt Fund - Reg - Growth</t>
  </si>
  <si>
    <t>HSBC Banking and PSU Debt Fund - Growth</t>
  </si>
  <si>
    <t>ICICI Prudential Banking &amp; PSU Debt Fund - Reg - Growth</t>
  </si>
  <si>
    <t>Invesco India Banking and PSU Fund - Growth</t>
  </si>
  <si>
    <t>ITI Banking &amp; PSU Debt Fund - Reg - Growth</t>
  </si>
  <si>
    <t>Kotak Banking and PSU Debt Fund - Reg - Growth</t>
  </si>
  <si>
    <t>LIC MF Banking &amp; PSU Fund - Growth</t>
  </si>
  <si>
    <t>Mirae Asset Banking and PSU Fund - Reg - Growth</t>
  </si>
  <si>
    <t>Nippon India Banking and PSU Fund - Reg - Growth</t>
  </si>
  <si>
    <t>SBI Banking and PSU Fund - Growth</t>
  </si>
  <si>
    <t>Sundaram Banking &amp; PSU Fund - Reg - Growth</t>
  </si>
  <si>
    <t>TRUSTMF Banking &amp; PSU Fund - Reg - Growth</t>
  </si>
  <si>
    <t>UTI Banking &amp; PSU Fund - Reg - Growth</t>
  </si>
  <si>
    <t>Aditya Birla Sun Life GSec Fund - Reg - Growth</t>
  </si>
  <si>
    <t>Axis Gilt Fund - Growth</t>
  </si>
  <si>
    <t>Bajaj Finserv Gilt Fund - Reg - Growth</t>
  </si>
  <si>
    <t>Bandhan Government Securities Fund Investment Plan - Reg - Growth (Re-launched)</t>
  </si>
  <si>
    <t>Baroda BNP Paribas Gilt Fund - Growth</t>
  </si>
  <si>
    <t>Canara Robeco Gilt Fund - Growth</t>
  </si>
  <si>
    <t>DSP Gilt Fund - Growth</t>
  </si>
  <si>
    <t>Edelweiss G Sec Fund - Reg - Growth</t>
  </si>
  <si>
    <t>Franklin India Government Securities Fund - Growth</t>
  </si>
  <si>
    <t>Groww Gilt Fund - Reg - Growth</t>
  </si>
  <si>
    <t>HDFC Gilt Fund - Growth</t>
  </si>
  <si>
    <t>HSBC Gilt Fund - Reg - Growth</t>
  </si>
  <si>
    <t>ICICI Prudential Gilt Fund - Growth</t>
  </si>
  <si>
    <t>Invesco India Gilt Fund - Growth</t>
  </si>
  <si>
    <t>Kotak Gilt Fund - Growth</t>
  </si>
  <si>
    <t>LIC MF Gilt Fund - Growth</t>
  </si>
  <si>
    <t>Nippon India Gilt Fund - Reg - Growth</t>
  </si>
  <si>
    <t>PGIM India Gilt Fund - Growth</t>
  </si>
  <si>
    <t>Quant Gilt Fund - Reg - Growth</t>
  </si>
  <si>
    <t>SBI Magnum Gilt Fund - Growth</t>
  </si>
  <si>
    <t>Tata Gilt Securities Fund - Reg - Growth</t>
  </si>
  <si>
    <t>Union Gilt Fund - Reg - Growth</t>
  </si>
  <si>
    <t>UTI Gilt Fund - Growth</t>
  </si>
  <si>
    <t>Gilt Fund with 10 yr constant</t>
  </si>
  <si>
    <t>Bandhan Government Securities Fund Constant Maturity Plan - Reg - Growth</t>
  </si>
  <si>
    <t>DSP 10Y G-Sec Fund - Reg - Growth</t>
  </si>
  <si>
    <t>ICICI Prudential Constant Maturity Gilt Fund - Reg - Growth</t>
  </si>
  <si>
    <t xml:space="preserve">SBI Magnum Constant Maturity Fund - Growth  </t>
  </si>
  <si>
    <t>UTI Gilt Fund with 10 year Constant Duration - Reg - Growth</t>
  </si>
  <si>
    <t>Aditya Birla Sun Life CRISIL IBX 50:50 Gilt Plus SDL Apr 2028 Index Fund - Reg - Growth</t>
  </si>
  <si>
    <t>Aditya Birla Sun Life CRISIL IBX 60:40 SDL plus AAA PSU - Apr 2025 Index Fund - Reg - Growth</t>
  </si>
  <si>
    <t>Aditya Birla Sun Life CRISIL IBX 60:40 SDL plus AAA PSU - Apr 2027 Index Fund - Reg - Growth</t>
  </si>
  <si>
    <t>Aditya Birla Sun Life CRISIL IBX 60:40 SDL plus AAA PSU Apr 2026 Index Fund - Reg - Growth</t>
  </si>
  <si>
    <t>Aditya Birla Sun Life CRISIL IBX Gilt  April 2026 Index Fund - Reg - Growth</t>
  </si>
  <si>
    <t>Aditya Birla Sun Life CRISIL IBX Gilt Apr 2028 Index Fund - Reg - Growth</t>
  </si>
  <si>
    <t>Aditya Birla Sun Life CRISIL IBX Gilt Apr 2029 Index Fund - Reg - Growth</t>
  </si>
  <si>
    <t>Aditya Birla Sun Life CRISIL IBX SDL Jun 2032 Index Fund - Reg - Growth</t>
  </si>
  <si>
    <t>Aditya Birla Sun Life Nifty SDL Apr 2027 Index Fund - Reg - Growth</t>
  </si>
  <si>
    <t>Aditya Birla Sun Life Nifty SDL Plus PSU Bond Sep 2026 60:40 Index Fund - Reg - Growth</t>
  </si>
  <si>
    <t>Axis CRISIL IBX 50:50 Gilt Plus SDL June 2028 Index Fund - Reg - Growth</t>
  </si>
  <si>
    <t>Axis CRISIL IBX 50:50 Gilt Plus SDL September 2027 Index Fund - Reg - Growth</t>
  </si>
  <si>
    <t>Axis CRISIL IBX 70:30 CPSE Plus SDL April 2025 Index Fund - Reg - Growth</t>
  </si>
  <si>
    <t>Axis CRISIL IBX SDL May 2027 Index Fund - Reg - Growth</t>
  </si>
  <si>
    <t>Axis Nifty AAA Bond Plus SDL Apr 2026 50:50 ETF</t>
  </si>
  <si>
    <t>Axis Nifty AAA Bond Plus SDL Apr 2026 50:50 ETF FOF - Reg - Growth</t>
  </si>
  <si>
    <t>Axis Nifty SDL September 2026 Debt Index Fund - Reg - Growth</t>
  </si>
  <si>
    <t>Bandhan CRISIL IBX 90:10 SDL Plus Gilt April 2032 Index Fund - Reg - Growth</t>
  </si>
  <si>
    <t>Bandhan CRISIL IBX 90:10 SDL Plus Gilt November 2026 Index Fund - Reg - Growth</t>
  </si>
  <si>
    <t>Bandhan CRISIL IBX 90:10 SDL Plus Gilt September 2027 Index Fund - Reg - Growth</t>
  </si>
  <si>
    <t>Bandhan Crisil IBX Gilt April 2026 Index Fund - Reg - Growth</t>
  </si>
  <si>
    <t>Bandhan CRISIL IBX Gilt April 2028 Index Fund - Reg - Growth</t>
  </si>
  <si>
    <t>Bandhan Crisil IBX Gilt April 2032 Index Fund - Reg - Growth</t>
  </si>
  <si>
    <t>Bandhan CRISIL IBX Gilt June 2027 Index Fund - Reg - Growth</t>
  </si>
  <si>
    <t>Baroda BNP Paribas NIFTY SDL December 2026 Index Fund - Reg - Growth</t>
  </si>
  <si>
    <t>Baroda BNP Paribas NIFTY SDL December 2028 Index Fund - Reg - Growth</t>
  </si>
  <si>
    <t>BHARAT Bond ETF - April 2025</t>
  </si>
  <si>
    <t>BHARAT Bond ETF - April 2030</t>
  </si>
  <si>
    <t>BHARAT Bond ETF - April 2031</t>
  </si>
  <si>
    <t>BHARAT Bond ETF - April 2032</t>
  </si>
  <si>
    <t>DSP CRISIL-IBX 50:50 Gilt Plus SDL - April 2033 Index Fund - Reg - Growth</t>
  </si>
  <si>
    <t>DSP Nifty SDL Plus G-Sec Jun 2028 30:70 Index Fund - Reg - Growth</t>
  </si>
  <si>
    <t>DSP Nifty SDL Plus G-Sec Sep 2027 50:50 Index Fund - Reg - Growth</t>
  </si>
  <si>
    <t>Edelweiss CRISIL IBX 50:50 Gilt Plus SDL April 2037 Index Fund - Reg - Growth</t>
  </si>
  <si>
    <t>Edelweiss CRISIL IBX 50:50 Gilt Plus SDL June 2027 Index Fund - Reg - Growth</t>
  </si>
  <si>
    <t>Edelweiss CRISIL IBX 50:50 Gilt Plus SDL Sep 2028 Index Fund - Reg - Growth</t>
  </si>
  <si>
    <t>Edelweiss CRISIL IBX 50:50 Gilt Plus SDL Short Duration Index Fund - Reg - Growth</t>
  </si>
  <si>
    <t>Edelweiss CRISIL PSU Plus SDL 50: 50 Oct 2025 Index Fund - Reg - Growth</t>
  </si>
  <si>
    <t>Edelweiss Nifty PSU Bond Plus SDL Apr 2026 50:50 Index Fund - Reg - Growth</t>
  </si>
  <si>
    <t>Edelweiss Nifty PSU Bond Plus SDL Apr 2027 50:50 Index Fund - Reg - Growth</t>
  </si>
  <si>
    <t>HDFC NIFTY G- Sec Apr 2029 Index Fund - Reg - Growth</t>
  </si>
  <si>
    <t>HDFC NIFTY G-sec Jun 2036 Index Fund - Reg - Growth</t>
  </si>
  <si>
    <t>HDFC Nifty SDL Oct 2026 Index Fund - Reg - Growth</t>
  </si>
  <si>
    <t>HDFC NIFTY SDL Plus G-Sec Jun 2027 40:60 Index Fund - Reg - Growth</t>
  </si>
  <si>
    <t>HSBC CRISIL IBX 50:50 Gilt Plus SDL Apr 2028 Index Fund - Reg - Growth</t>
  </si>
  <si>
    <t>HSBC CRISIL IBX Gilt June 2027 Index Fund - Reg - Growth</t>
  </si>
  <si>
    <t>ICICI Prudential Nifty PSU Bond Plus SDL Sep 2027 40:60 Index Fund - Reg - Growth</t>
  </si>
  <si>
    <t>Invesco India Nifty G-sec Jul 2027 Index Fund - Reg - Growth</t>
  </si>
  <si>
    <t>Invesco India Nifty G-sec Sep 2032 Index Fund - Reg - Growth</t>
  </si>
  <si>
    <t>Kotak Nifty G-Sec July 2033 Index Fund - Reg - Growth</t>
  </si>
  <si>
    <t>Kotak Nifty SDL Apr 2027 Top 12 Equal Weight Index Fund - Reg - Growth</t>
  </si>
  <si>
    <t>Kotak Nifty SDL Apr 2032 Top 12 Equal Weight Index Fund - Reg - Growth</t>
  </si>
  <si>
    <t>Kotak Nifty SDL Jul 2028 Index Fund - Reg - Growth</t>
  </si>
  <si>
    <t>Kotak Nifty SDL Jul 2033 Index Fund - Reg - Growth</t>
  </si>
  <si>
    <t>Mirae Asset CRISIL IBX Gilt Index  April 2033 Index Fund - Reg - Growth</t>
  </si>
  <si>
    <t>Mirae Asset Nifty AAA PSU Bond Plus SDL Apr 2026 50:50 Index Fund - Reg - Growth</t>
  </si>
  <si>
    <t>Mirae Asset Nifty SDL Jun 2027 Index Fund - Reg - Growth</t>
  </si>
  <si>
    <t>Mirae Asset Nifty SDL Jun 2028 Index Fund - Reg - Growth</t>
  </si>
  <si>
    <t>Nippon India ETF Nifty CPSE Bond Plus SDL Sep 2024 50:50</t>
  </si>
  <si>
    <t>Nippon India ETF Nifty SDL Apr 2026 Top 20 Equal Weight</t>
  </si>
  <si>
    <t>Nippon India Nifty G-Sec Oct 2028 Maturity Index Fund - Reg - Growth</t>
  </si>
  <si>
    <t>Nippon India Nifty SDL Plus G-Sec - Jun 2028 Maturity 70:30 Index Fund - Reg - Growth</t>
  </si>
  <si>
    <t>Nippon India Nifty SDL Plus G-Sec - Jun 2029 Maturity 70:30 Index Fund - Reg - Growth</t>
  </si>
  <si>
    <t>PGIM India CRISIL IBX Gilt Index - Apr 2028 Fund - Reg - Growth</t>
  </si>
  <si>
    <t>SBI CPSE Bond Plus SDL Sep 2026 50:50 Index Fund - Reg - Growth</t>
  </si>
  <si>
    <t>SBI CRISIL IBX Gilt Index  June 2036 Fund - Reg - Growth</t>
  </si>
  <si>
    <t>SBI CRISIL IBX Gilt Index April 2029 Fund - Reg - Growth</t>
  </si>
  <si>
    <t>SBI CRISIL IBX SDL Index September 2027 Fund - Reg - Growth</t>
  </si>
  <si>
    <t>Tata CRISIL-IBX Gilt Index  April 2026 Index Fund - Reg - Growth</t>
  </si>
  <si>
    <t>TATA Nifty G Sec Dec 2029 Index Fund - Reg - Growth</t>
  </si>
  <si>
    <t>Tata Nifty G-Sec Dec 2026 Index Fund - Reg - Growth</t>
  </si>
  <si>
    <t>UTI CRISIL SDL Maturity April 2033 Index Fund - Reg - Growth</t>
  </si>
  <si>
    <t>UTI CRISIL SDL Maturity June 2027 Index Fund - Reg - Growth</t>
  </si>
  <si>
    <t>UTI Nifty SDL Plus AAA PSU Bond Apr 2026 75:25 Index Fund - Reg - Growth</t>
  </si>
  <si>
    <t>UTI Nifty SDL Plus AAA PSU Bond Apr 2028 75:25 Index Fund - Reg - Growth</t>
  </si>
  <si>
    <t>Aditya Birla Sun Life Floating Rate Fund - Reg - Growth</t>
  </si>
  <si>
    <t>Axis Floater Fund - Reg - Growth</t>
  </si>
  <si>
    <t>Bandhan Floater Fund - Reg - Growth</t>
  </si>
  <si>
    <t>Baroda BNP Paribas Floater Fund - Reg - Growth</t>
  </si>
  <si>
    <t>Franklin India Floating Rate Fund - Growth</t>
  </si>
  <si>
    <t>HDFC Floating Rate Debt Fund - Growth</t>
  </si>
  <si>
    <t>ICICI Prudential Floating Interest Fund - Growth</t>
  </si>
  <si>
    <t>Kotak Floating Rate Fund - Reg - Growth</t>
  </si>
  <si>
    <t>Nippon India Floater Fund - Reg - Growth</t>
  </si>
  <si>
    <t>Tata Floating Rate Fund - Reg - Growth</t>
  </si>
  <si>
    <t>UTI Floater Fund - Reg - Growth</t>
  </si>
  <si>
    <t>Asset Allocation</t>
  </si>
  <si>
    <t>Equity</t>
  </si>
  <si>
    <t>Debt</t>
  </si>
  <si>
    <t>Others</t>
  </si>
  <si>
    <t>Aditya Birla Sun Life Regular Savings Fund - Reg - Growth</t>
  </si>
  <si>
    <t>Axis Conservative Hybrid Fund - Growth</t>
  </si>
  <si>
    <t>Bandhan Conservative Hybrid Fund - Reg - Growth</t>
  </si>
  <si>
    <t>Bank of India Conservative Hybrid Fund - Reg - Growth</t>
  </si>
  <si>
    <t>Baroda BNP Paribas Conservative Hybrid Fund - Growth</t>
  </si>
  <si>
    <t>Canara Robeco Conservative Hybrid Fund - Growth</t>
  </si>
  <si>
    <t>DSP Regular Savings Fund - Growth</t>
  </si>
  <si>
    <t>Franklin India Conservative Hybrid Fund - Growth</t>
  </si>
  <si>
    <t>HDFC Hybrid Debt Fund - Growth</t>
  </si>
  <si>
    <t>HSBC Conservative Hybrid Fund - Growth</t>
  </si>
  <si>
    <t>ICICI Prudential Regular Savings Fund - Growth</t>
  </si>
  <si>
    <t>Kotak Debt Hybrid Fund - Reg - Growth</t>
  </si>
  <si>
    <t>LIC MF Conservative Hybrid Fund - Cumulative</t>
  </si>
  <si>
    <t>Navi Conservative Hybrid Fund - Growth</t>
  </si>
  <si>
    <t>Nippon India Conservative Hybrid Fund - Reg - Growth</t>
  </si>
  <si>
    <t>Parag Parikh Conservative Hybrid Fund - Reg - Growth</t>
  </si>
  <si>
    <t>SBI Conservative Hybrid Fund - Growth</t>
  </si>
  <si>
    <t>Sundaram Conservative Hybrid Fund - Reg - Growth</t>
  </si>
  <si>
    <t>UTI Conservative Hybrid Fund -  Growth</t>
  </si>
  <si>
    <t>CRISIL Hybrid 85+15 - Conservative Index*</t>
  </si>
  <si>
    <t>Absolute (%)</t>
  </si>
  <si>
    <t>Aditya Birla Sun Life Equity Hybrid 95 Fund - Growth</t>
  </si>
  <si>
    <t>Axis Aggressive Hybrid Fund - Reg - Growth</t>
  </si>
  <si>
    <t>Bandhan Aggressive Hybrid Fund - Reg - Growth</t>
  </si>
  <si>
    <t>Bank of India Mid &amp; Small Cap Equity &amp; Debt Fund - Reg - Growth</t>
  </si>
  <si>
    <t>Baroda BNP Paribas Aggresive Hybrid Fund - Reg - Growth</t>
  </si>
  <si>
    <t>Canara Robeco Equity Hybrid Fund - Growth</t>
  </si>
  <si>
    <t>DSP Aggressive Hybrid Fund - Growth</t>
  </si>
  <si>
    <t>Edelweiss Aggressive Hybrid Fund - Growth</t>
  </si>
  <si>
    <t>Franklin India Aggressive Hybrid Fund - Growth</t>
  </si>
  <si>
    <t>Groww Aggressive Hybrid Fund - Reg - Growth</t>
  </si>
  <si>
    <t>HDFC Hybrid Equity Fund - Growth</t>
  </si>
  <si>
    <t>HSBC Aggressive Hybrid Fund - Reg - Growth</t>
  </si>
  <si>
    <t>ICICI Prudential Equity &amp; Debt Fund - Growth</t>
  </si>
  <si>
    <t>Invesco India Aggressive Hybrid Fund - Reg - Growth</t>
  </si>
  <si>
    <t>JM Aggressive Hybrid Fund - Growth</t>
  </si>
  <si>
    <t>Kotak Aggressive Hybrid Fund - Growth</t>
  </si>
  <si>
    <t>LIC MF Aggressive Hybrid Fund - Growth</t>
  </si>
  <si>
    <t>Mahindra Manulife Aggressive Hybrid Fund - Reg - Growth</t>
  </si>
  <si>
    <t>Mirae Asset Aggressive Hybrid Fund - Reg - Growth</t>
  </si>
  <si>
    <t>Navi Aggressive Hybrid Fund - Reg - Growth</t>
  </si>
  <si>
    <t>Nippon India Aggressive Hybrid Fund - Reg - Growth</t>
  </si>
  <si>
    <t>PGIM India Aggressive Hybrid Equity Fund - Growth</t>
  </si>
  <si>
    <t>Quant Aggressive Hybrid Fund - Growth</t>
  </si>
  <si>
    <t>SBI Equity Hybrid Fund - Growth</t>
  </si>
  <si>
    <t>Shriram Aggressive Hybrid Fund - Reg - Growth</t>
  </si>
  <si>
    <t>Sundaram Aggressive Hybrid Fund - Growth</t>
  </si>
  <si>
    <t>Tata Aggressive Hybrid Fund - Reg - Growth</t>
  </si>
  <si>
    <t>UTI Aggressive Hybrid Fund - Growth</t>
  </si>
  <si>
    <t>CRISIL Hybrid 35+65 - Aggressive Index*</t>
  </si>
  <si>
    <t>Dynamic Asset Allocation</t>
  </si>
  <si>
    <t>Aditya Birla Sun Life Balanced Advantage Fund - Growth</t>
  </si>
  <si>
    <t>Axis Balanced Advantage Fund - Reg - Growth</t>
  </si>
  <si>
    <t>Bajaj Finserv Balanced Advantage Fund - Reg - Growth</t>
  </si>
  <si>
    <t>Bandhan Balanced Advantage Fund - Reg - Growth</t>
  </si>
  <si>
    <t>Bank of India Balanced Advantage Fund - Reg - Growth</t>
  </si>
  <si>
    <t>Baroda BNP Paribas Balanced Advantage Fund - Reg - Growth</t>
  </si>
  <si>
    <t>Canara Robeco Balanced Advantage Fund - Regular - Growth</t>
  </si>
  <si>
    <t>DSP Dynamic Asset Allocation Fund - Reg - Growth</t>
  </si>
  <si>
    <t>Edelweiss Balanced Advantage Fund - Growth</t>
  </si>
  <si>
    <t>Franklin India Balanced Advantage Fund - Reg - Growth</t>
  </si>
  <si>
    <t>Franklin India Dynamic Asset Allocation Active Fund of Funds - Growth</t>
  </si>
  <si>
    <t>HDFC Balanced Advantage Fund - Growth</t>
  </si>
  <si>
    <t>HDFC Multi-Asset Active FOF - Reg - Growth</t>
  </si>
  <si>
    <t>Helios Balanced Advantage Fund - Reg - Growth</t>
  </si>
  <si>
    <t>HSBC Balanced Advantage Fund - Reg - Growth</t>
  </si>
  <si>
    <t>ICICI Prudential Asset Allocator Fund (FOF) - Growth</t>
  </si>
  <si>
    <t>ICICI Prudential Balanced Advantage Fund - Reg - Growth</t>
  </si>
  <si>
    <t>Invesco India Balanced Advantage Fund - Growth</t>
  </si>
  <si>
    <t>ITI Balanced Advantage Fund - Reg - Growth</t>
  </si>
  <si>
    <t>Kotak Balanced Advantage Fund - Reg - Growth</t>
  </si>
  <si>
    <t>LIC MF Balanced Advantage Fund - Reg - Growth</t>
  </si>
  <si>
    <t>Mahindra Manulife Balanced Advantage Fund - Reg - Growth</t>
  </si>
  <si>
    <t>Mirae Asset Balanced Advantage Fund - Reg - Growth</t>
  </si>
  <si>
    <t>Motilal Oswal Balance Advantage Fund - Reg - Growth</t>
  </si>
  <si>
    <t>Nippon India Balanced Advantage Fund - Reg - Growth</t>
  </si>
  <si>
    <t>NJ Balanced Advantage Fund - Reg - Growth</t>
  </si>
  <si>
    <t>Parag Parikh Dynamic Asset Allocation Fund - Reg - Growth</t>
  </si>
  <si>
    <t>PGIM India Balanced Advantage Fund - Reg - Growth</t>
  </si>
  <si>
    <t>Quant Dynamic Asset Allocation Fund - Reg - Growth</t>
  </si>
  <si>
    <t>Samco Dynamic Asset Allocation Fund - Reg - Growth</t>
  </si>
  <si>
    <t>SBI Balanced Advantage Fund - Reg - Growth</t>
  </si>
  <si>
    <t>Shriram Balanced Advantage Fund - Reg - Growth</t>
  </si>
  <si>
    <t>Sundaram Balanced Advantage Fund - Growth</t>
  </si>
  <si>
    <t>Tata Balanced Advantage Fund - Reg - Growth</t>
  </si>
  <si>
    <t>Unifi Dynamic Asset Allocation Fund - Reg - Growth</t>
  </si>
  <si>
    <t>Union Balanced Advantage Fund - Reg - Growth</t>
  </si>
  <si>
    <t>UTI Balanced Advantage Fund - Reg - Growth</t>
  </si>
  <si>
    <t>WhiteOak Capital Balanced Advantage Fund - Reg - Growth</t>
  </si>
  <si>
    <t>360 ONE Multi Asset Allocation Fund - Reg - Growth</t>
  </si>
  <si>
    <t>Aditya Birla Sun Life Multi Asset Allocation Fund - Reg - Growth</t>
  </si>
  <si>
    <t>Axis Multi Asset Allocation Fund - Growth</t>
  </si>
  <si>
    <t>Bajaj Finserv Multi Asset Allocation Fund - Reg - Growth</t>
  </si>
  <si>
    <t>Bandhan Multi Asset Allocation Fund - Reg - Growth</t>
  </si>
  <si>
    <t>Bank of India Multi Asset Allocation Fund - Reg - Growth</t>
  </si>
  <si>
    <t>Baroda BNP Paribas Multi Asset Fund - Reg - Growth</t>
  </si>
  <si>
    <t>Canara Robeco Multi Asset Allocation Fund - Reg - Growth</t>
  </si>
  <si>
    <t>DSP Multi Asset Allocation Fund - Reg - Growth</t>
  </si>
  <si>
    <t>Edelweiss Multi Asset Allocation Fund - Reg - Growth</t>
  </si>
  <si>
    <t>Franklin India Multi Asset Allocation Fund - Reg - Growth</t>
  </si>
  <si>
    <t>HDFC Multi - Asset Fund - Growth</t>
  </si>
  <si>
    <t>HSBC Multi Asset Allocation Fund - Reg - Growth</t>
  </si>
  <si>
    <t>ICICI Prudential Multi-Asset Fund - Growth</t>
  </si>
  <si>
    <t>Invesco India Multi Asset Allocation Fund - Reg - Growth</t>
  </si>
  <si>
    <t>Kotak Multi Asset Allocation Fund -Reg - Growth</t>
  </si>
  <si>
    <t>LIC MF Multi Asset Allocation Fund - Reg - Growth</t>
  </si>
  <si>
    <t>Mahindra manulife multi asset allocation fund - Reg - Growth</t>
  </si>
  <si>
    <t>Mirae Asset Multi Asset Allocation Fund - Reg - Growth</t>
  </si>
  <si>
    <t>Motilal Oswal Multi Asset Fund(MOFMAF) - Reg - Growth</t>
  </si>
  <si>
    <t>Nippon India Multi Asset Allocation Fund - Reg - Growth</t>
  </si>
  <si>
    <t>Quant Multi Asset Allocation Fund - Growth</t>
  </si>
  <si>
    <t>Quantum Multi Asset Allocation Fund - Reg - Growth</t>
  </si>
  <si>
    <t>Samco Multi Asset Allocation Fund - Reg - Growth</t>
  </si>
  <si>
    <t>SBI Multi Asset Allocation Fund - Growth</t>
  </si>
  <si>
    <t>Shriram Multi Asset Allocation Fund - Reg - Growth</t>
  </si>
  <si>
    <t>Sundaram Multi Asset Allocation Fund - Reg - Growth</t>
  </si>
  <si>
    <t>Tata Multi Asset Allocation Fund - Reg - Growth</t>
  </si>
  <si>
    <t>Union Multi Asset Allocation Fund - Reg - Growth</t>
  </si>
  <si>
    <t>UTI Multi Asset Allocation Fund - Growth</t>
  </si>
  <si>
    <t>WhiteOak Capital Multi Asset Allocation Fund - Reg - Growth</t>
  </si>
  <si>
    <t>Aditya Birla Sun Life Arbitrage Fund - Growth</t>
  </si>
  <si>
    <t>Axis Arbitrage Fund - Reg - Growth</t>
  </si>
  <si>
    <t>Bajaj Finserv Arbitrage Fund - Reg - Growth</t>
  </si>
  <si>
    <t>Bandhan Arbitrage Fund - Reg - Growth</t>
  </si>
  <si>
    <t>Bank of India Arbitrage Fund - Reg - Growth</t>
  </si>
  <si>
    <t>Baroda BNP Paribas Arbitrage Fund - Reg - Growth</t>
  </si>
  <si>
    <t>DSP Arbitrage Fund - Reg - Growth</t>
  </si>
  <si>
    <t>Edelweiss Arbitrage Fund - Reg - Growth</t>
  </si>
  <si>
    <t>Franklin India Arbitrage Fund - Reg - Growth</t>
  </si>
  <si>
    <t>HDFC Arbitrage Fund - Ret - Growth</t>
  </si>
  <si>
    <t>HSBC Arbitrage Fund - Reg - Growth</t>
  </si>
  <si>
    <t>ICICI Prudential Equity - Arbitrage Fund - Reg - Growth</t>
  </si>
  <si>
    <t>Invesco India Arbitrage Fund - Growth</t>
  </si>
  <si>
    <t>ITI Arbitrage Fund - Reg - Growth</t>
  </si>
  <si>
    <t>JM Arbitrage Fund - Reg - Growth</t>
  </si>
  <si>
    <t>Kotak Arbitrage Fund - Reg - Growth</t>
  </si>
  <si>
    <t>LIC MF Arbitrage Fund - Reg - Growth</t>
  </si>
  <si>
    <t>Mahindra Manulife Arbitrage Fund - Reg - Growth</t>
  </si>
  <si>
    <t>Mirae Asset Arbitrage Fund - Reg - Growth</t>
  </si>
  <si>
    <t>Motilal Oswal Arbitrage Fund - Reg - Growth</t>
  </si>
  <si>
    <t>Nippon India Arbitrage Fund - Reg - Growth</t>
  </si>
  <si>
    <t>NJ Arbitrage Fund - Reg - Growth</t>
  </si>
  <si>
    <t>Parag Parikh Arbitrage Fund - Reg - Growth</t>
  </si>
  <si>
    <t>PGIM India Arbitrage Fund - Reg - Growth</t>
  </si>
  <si>
    <t>quant Arbitrage Fund - Reg - Growth</t>
  </si>
  <si>
    <t>Samco Arbitrage Fund - Reg - Growth</t>
  </si>
  <si>
    <t>SBI Arbitrage Opportunities Fund -  Growth</t>
  </si>
  <si>
    <t>Sundaram Arbitrage Fund - Reg - Growth</t>
  </si>
  <si>
    <t>Tata Arbitrage Fund - Reg - Growth</t>
  </si>
  <si>
    <t>TRUSTMF Arbitrage Fund - Reg - Growth</t>
  </si>
  <si>
    <t>Union Arbitrage Fund - Reg - Growth</t>
  </si>
  <si>
    <t>UTI Arbitrage Fund - Growth</t>
  </si>
  <si>
    <t>WhiteOak Capital Arbitrage Fund - Reg - Growth</t>
  </si>
  <si>
    <t>Nifty 50 Arbitrage Index</t>
  </si>
  <si>
    <t>Aditya Birla Sun Life Equity Savings Fund - Reg - Growth</t>
  </si>
  <si>
    <t>Axis Equity Savings Fund - Reg - Growth</t>
  </si>
  <si>
    <t>Bajaj Finserv Equity Savings Fund - Reg - Growth</t>
  </si>
  <si>
    <t>Bandhan Equity Savings Fund - Reg - Growth</t>
  </si>
  <si>
    <t>Baroda BNP Paribas Equity Savings Fund - Reg - Growth</t>
  </si>
  <si>
    <t>DSP Equity Savings Fund - Reg - Growth</t>
  </si>
  <si>
    <t>Edelweiss Equity Savings Fund - Reg - Growth</t>
  </si>
  <si>
    <t>Franklin India Equity Savings Fund - Reg - Growth</t>
  </si>
  <si>
    <t>HDFC Equity Savings Fund - Growth</t>
  </si>
  <si>
    <t>HSBC Equity Savings Fund - Reg - Growth</t>
  </si>
  <si>
    <t>ICICI Prudential Equity Savings Fund - Reg - Growth</t>
  </si>
  <si>
    <t>Invesco India Equity Savings Fund - Reg - Growth</t>
  </si>
  <si>
    <t>Kotak Equity Savings Fund - Reg - Growth</t>
  </si>
  <si>
    <t>LIC MF Equity Savings Fund - Growth</t>
  </si>
  <si>
    <t>Mahindra Manulife Equity Savings Fund - Reg - Growth</t>
  </si>
  <si>
    <t>Mirae Asset Equity Savings Fund - Reg - Growth</t>
  </si>
  <si>
    <t>Nippon India Equity Savings Fund - Reg - Growth</t>
  </si>
  <si>
    <t>PGIM India Equity Savings Fund - Growth</t>
  </si>
  <si>
    <t>quant Equity Savings Fund - Reg - Growth</t>
  </si>
  <si>
    <t>SBI Equity Savings Fund - Reg - Growth</t>
  </si>
  <si>
    <t>Sundaram Equity Savings Fund - Growth</t>
  </si>
  <si>
    <t>Tata Equity Savings Fund - Reg - Growth</t>
  </si>
  <si>
    <t>Union Equity Savings Fund - Reg - Growth</t>
  </si>
  <si>
    <t>UTI Equity Savings Fund - Reg - Growth</t>
  </si>
  <si>
    <t>WhiteOak Capital Equity Savings Fund - Reg - Growth</t>
  </si>
  <si>
    <t>CRISIL Short Term Debt Hybrid 75+25 Index*</t>
  </si>
  <si>
    <t>Aditya Birla Sun Life Retirement Fund - The 30s Plan - Reg - Growth</t>
  </si>
  <si>
    <t>Aditya Birla Sun Life Retirement Fund - The 40s Plan - Reg - Growth</t>
  </si>
  <si>
    <t>Aditya Birla Sun Life Retirement Fund - The 50s Plan - Reg - Growth</t>
  </si>
  <si>
    <t>Aditya Birla Sun Life Retirement Fund - The 50s Plus-Debt Plan - Reg - Growth</t>
  </si>
  <si>
    <t>Axis Retirement Fund - Aggressive Plan - Reg - Growth</t>
  </si>
  <si>
    <t>Axis Retirement Fund - Conservative Plan - Reg - Growth</t>
  </si>
  <si>
    <t>Axis Retirement Fund - Dynamic Plan - Reg - Growth</t>
  </si>
  <si>
    <t>Bandhan Retirement Fund - Reg - Growth</t>
  </si>
  <si>
    <t>Baroda BNP Paribas Retirement Fund - Reg - Growth</t>
  </si>
  <si>
    <t>Franklin India Retirement Fund - Growth</t>
  </si>
  <si>
    <t>HDFC Retirement Savings Fund - Equity Plan - Reg - Growth</t>
  </si>
  <si>
    <t>HDFC Retirement Savings Fund - Hybrid - Debt Plan - Reg - Growth</t>
  </si>
  <si>
    <t>HDFC Retirement Savings Fund - Hybrid - Equity Plan - Reg - Growth</t>
  </si>
  <si>
    <t>ICICI Prudential Retirement Fund - Hybrid Aggressive Plan - Reg - Growth</t>
  </si>
  <si>
    <t>ICICI Prudential Retirement Fund - Hybrid Conservative Plan - Reg - Growth</t>
  </si>
  <si>
    <t>ICICI Prudential Retirement Fund - Pure Debt Plan - Reg - Growth</t>
  </si>
  <si>
    <t>ICICI Prudential Retirement Fund - Pure Equity Plan - Reg - Growth</t>
  </si>
  <si>
    <t>Nippon India Retirement Fund - Income Generation Scheme - Reg - Growth</t>
  </si>
  <si>
    <t>Nippon India Retirement Fund - Wealth Creation Scheme - Reg - Growth</t>
  </si>
  <si>
    <t>PGIM India Retirement Fund - Reg - Growth</t>
  </si>
  <si>
    <t>SBI Retirement Benefit Fund - Aggressive Hybrid Plan - Reg - Growth</t>
  </si>
  <si>
    <t>SBI Retirement Benefit Fund - Aggressive Plan - Reg - Growth</t>
  </si>
  <si>
    <t>SBI Retirement Benefit Fund - Conservative Hybrid Plan - Reg - Growth</t>
  </si>
  <si>
    <t>SBI Retirement Benefit Fund - Conservative Plan - Reg - Growth</t>
  </si>
  <si>
    <t>Tata Retirement Savings Fund - Moderate Plan - Reg</t>
  </si>
  <si>
    <t>Tata Retirement Savings Fund - Progressive Plan - Reg</t>
  </si>
  <si>
    <t>Tata Retirement Savings Fund - Reg - Conservative Plan</t>
  </si>
  <si>
    <t>Union Retirement Fund - Reg - Growth</t>
  </si>
  <si>
    <t>UTI Retirement Fund</t>
  </si>
  <si>
    <t>Aditya Birla Sun Life Bal Bhavishya Yojna - Reg - Growth</t>
  </si>
  <si>
    <t>Axis Childrens Fund - Lock in - Reg - Growth</t>
  </si>
  <si>
    <t>Axis Childrens Fund - without Lock in - Reg - Growth</t>
  </si>
  <si>
    <t>Baroda BNP Paribas Childrens Fund (BBNPPCF) - Reg - Growth</t>
  </si>
  <si>
    <t>HDFC Childrens Fund (Lock in) - Reg - Growth</t>
  </si>
  <si>
    <t>ICICI Prudential Childrens Fund</t>
  </si>
  <si>
    <t>LIC MF Childrens Fund</t>
  </si>
  <si>
    <t>SBI Magnum Childrens Benefit Fund - Investment Plan - Reg - Growth</t>
  </si>
  <si>
    <t>SBI Magnum Childrens Benefit Fund - Savings Plan</t>
  </si>
  <si>
    <t>Tata Childrens Fund - Reg</t>
  </si>
  <si>
    <t>UTI Childrens Equity Fund - Growth</t>
  </si>
  <si>
    <t>UTI Childrens Hybrid Fund</t>
  </si>
  <si>
    <t>Market Capitalization</t>
  </si>
  <si>
    <t>Large Cap</t>
  </si>
  <si>
    <t>Mid Cap</t>
  </si>
  <si>
    <t>Small Cap</t>
  </si>
  <si>
    <t>Beta (Slope)</t>
  </si>
  <si>
    <t>Sharpe</t>
  </si>
  <si>
    <t>Cash and Equivalent</t>
  </si>
  <si>
    <t>Aditya Birla Sun Life Multi-Cap Fund - Reg - Growth</t>
  </si>
  <si>
    <t>Axis Multicap Fund - Reg - Growth</t>
  </si>
  <si>
    <t>Bajaj Finserv Multi Cap Fund - Reg - Growth</t>
  </si>
  <si>
    <t>Bandhan Multi Cap Fund - Reg - Growth</t>
  </si>
  <si>
    <t>Bank of India Multi Cap Fund - Reg - Growth</t>
  </si>
  <si>
    <t>Baroda BNP Paribas Multi Cap Fund - Growth</t>
  </si>
  <si>
    <t>Canara Robeco Multi Cap Fund - Reg - Growth</t>
  </si>
  <si>
    <t>DSP Multicap Fund - Reg - Growth</t>
  </si>
  <si>
    <t>Edelweiss Multi Cap Fund - Reg - Growth</t>
  </si>
  <si>
    <t>Franklin India Multi Cap Fund - Reg - Growth</t>
  </si>
  <si>
    <t>Groww Multicap Fund - Reg - Growth</t>
  </si>
  <si>
    <t>HDFC Multi Cap Fund - Reg - Growth</t>
  </si>
  <si>
    <t>HSBC Multi Cap Fund - Reg - Growth</t>
  </si>
  <si>
    <t>ICICI Prudential Multicap Fund - Growth</t>
  </si>
  <si>
    <t>Invesco India Multicap Fund - Growth</t>
  </si>
  <si>
    <t>ITI Multi Cap Fund - Reg - Growth</t>
  </si>
  <si>
    <t>Kotak Multicap Fund - Reg - Growth</t>
  </si>
  <si>
    <t>LIC MF Multi Cap Fund - Reg - Growth</t>
  </si>
  <si>
    <t>Mahindra Manulife Multi Cap Fund - Reg - Growth</t>
  </si>
  <si>
    <t>Mirae Asset Multicap Fund - Reg - Growth</t>
  </si>
  <si>
    <t>Motilal Oswal Multi Cap Fund - Reg - Growth</t>
  </si>
  <si>
    <t>Nippon India Multi Cap Fund - Reg - Growth</t>
  </si>
  <si>
    <t>PGIM India Multi Cap Fund - Reg - Growth</t>
  </si>
  <si>
    <t>Quant Multi Cap Fund - Growth</t>
  </si>
  <si>
    <t>Samco Multi Cap Fund - Reg - Growth</t>
  </si>
  <si>
    <t>SBI Multicap Fund - Reg - Growth</t>
  </si>
  <si>
    <t>Sundaram Multi cap Fund - Growth</t>
  </si>
  <si>
    <t>Tata Multicap Fund - Reg - Growth</t>
  </si>
  <si>
    <t>TRUSTMF Multi Cap Fund - Reg - Growth</t>
  </si>
  <si>
    <t>Union Multicap Fund - Reg - Growth</t>
  </si>
  <si>
    <t>UTI Multi Cap Fund - Reg - Growth</t>
  </si>
  <si>
    <t>WhiteOak Capital Multi Cap Fund - Reg - Growth</t>
  </si>
  <si>
    <t>Nifty 200 TRI</t>
  </si>
  <si>
    <t>Ratios</t>
  </si>
  <si>
    <t>360 ONE Flexicap Fund - Reg - Growth</t>
  </si>
  <si>
    <t>Aditya Birla Sun Life Flexi Cap Fund - Growth</t>
  </si>
  <si>
    <t>Axis Flexi Cap Fund - Reg - Growth</t>
  </si>
  <si>
    <t>Bajaj Finserv Flexi Cap Fund - Reg - Growth</t>
  </si>
  <si>
    <t>Bandhan Flexi Cap Fund - Reg - Growth</t>
  </si>
  <si>
    <t>Bank of India Flexi Cap Fund - Reg - Growth</t>
  </si>
  <si>
    <t>Baroda BNP Paribas Flexi Cap Fund - Reg - Growth</t>
  </si>
  <si>
    <t>Canara Robeco Flexi Cap Fund - Growth</t>
  </si>
  <si>
    <t>Capitalmind Flexi Cap Fund - Reg - Growth</t>
  </si>
  <si>
    <t>DSP Flexi Cap Fund - Reg - Growth</t>
  </si>
  <si>
    <t>Edelweiss Flexi Cap Fund - Reg - Growth</t>
  </si>
  <si>
    <t>Franklin India Flexi Cap Fund - Growth</t>
  </si>
  <si>
    <t>HDFC Flexi Cap Fund - Growth</t>
  </si>
  <si>
    <t>Helios Flexi Cap Fund - Reg - Growth</t>
  </si>
  <si>
    <t>HSBC Flexi Cap Fund - Growth</t>
  </si>
  <si>
    <t>ICICI Prudential Flexicap Fund - Reg - Growth</t>
  </si>
  <si>
    <t>Invesco India Flexi Cap Fund - Reg - Growth</t>
  </si>
  <si>
    <t>ITI Flexi Cap Fund - Reg - Growth</t>
  </si>
  <si>
    <t>JM Flexicap Fund - Growth</t>
  </si>
  <si>
    <t>Kotak Flexicap Fund - Reg - Growth</t>
  </si>
  <si>
    <t>LIC MF Flexi Cap Fund - Growth</t>
  </si>
  <si>
    <t>Mahindra Manulife Flexi Cap Fund - Reg - Growth</t>
  </si>
  <si>
    <t>Mirae Asset Flexi Cap Fund - Reg - Growth</t>
  </si>
  <si>
    <t>Motilal Oswal Flexi Cap Fund - Reg - Growth</t>
  </si>
  <si>
    <t>Navi Flexi Cap Fund - Reg - Growth</t>
  </si>
  <si>
    <t>Nippon India Flexi Cap Fund - Reg - Growth</t>
  </si>
  <si>
    <t>NJ Flexi Cap Fund - Reg - Growth</t>
  </si>
  <si>
    <t>Parag Parikh Flexi Cap Fund - Reg - Growth</t>
  </si>
  <si>
    <t>PGIM India Flexi Cap Fund - Reg - Growth</t>
  </si>
  <si>
    <t>Quant Flexi Cap Fund - Growth</t>
  </si>
  <si>
    <t>Samco Flexi Cap Fund-Reg-Growth</t>
  </si>
  <si>
    <t>SBI Flexicap Fund - Growth</t>
  </si>
  <si>
    <t>Shriram Flexi Cap Fund - Reg - Growth</t>
  </si>
  <si>
    <t>Sundaram Flexicap Fund - Reg - Growth</t>
  </si>
  <si>
    <t>Tata Flexi Cap Fund - Reg - Growth</t>
  </si>
  <si>
    <t>Taurus Flexi Cap Fund - Reg - Growth</t>
  </si>
  <si>
    <t>TRUSTMF Flexi Cap Fund - Reg - Growth</t>
  </si>
  <si>
    <t>Unifi Flexi Cap Fund - Reg - Growth</t>
  </si>
  <si>
    <t>Union Flexi Cap Fund - Growth</t>
  </si>
  <si>
    <t>UTI Flexi Cap Fund - Growth</t>
  </si>
  <si>
    <t>WhiteOak Capital Flexi Cap Fund - Reg - Growth</t>
  </si>
  <si>
    <t>Nifty 100 TRI</t>
  </si>
  <si>
    <t>Aditya Birla Sun Life Large Cap Fund - Reg - Growth</t>
  </si>
  <si>
    <t>Axis Large Cap Fund - Growth</t>
  </si>
  <si>
    <t>Bajaj Finserv Large Cap Fund - Reg - Growth</t>
  </si>
  <si>
    <t>Bandhan Large Cap Fund - Reg - Growth</t>
  </si>
  <si>
    <t>Bank of India Large Cap Fund - Reg - Growth</t>
  </si>
  <si>
    <t>Baroda BNP Paribas Large Cap Fund - Growth</t>
  </si>
  <si>
    <t>Canara Robeco Large Cap Fund - Growth</t>
  </si>
  <si>
    <t>DSP Large Cap Fund - Reg - Growth</t>
  </si>
  <si>
    <t>Edelweiss Large Cap Fund - Growth</t>
  </si>
  <si>
    <t>Franklin India Large Cap Fund - Growth</t>
  </si>
  <si>
    <t>Groww Large Cap Fund - Growth</t>
  </si>
  <si>
    <t>HDFC Large Cap Fund - Growth</t>
  </si>
  <si>
    <t>HSBC Large Cap Fund - Growth</t>
  </si>
  <si>
    <t>ICICI Prudential Large Cap Fund - Growth</t>
  </si>
  <si>
    <t>Invesco India Largecap Fund - Growth</t>
  </si>
  <si>
    <t>ITI Large Cap Fund - Reg - Growth</t>
  </si>
  <si>
    <t>JM Large Cap Fund - Growth</t>
  </si>
  <si>
    <t>Kotak Large Cap Fund - Reg - Growth</t>
  </si>
  <si>
    <t>LIC MF Large Cap Fund - Growth</t>
  </si>
  <si>
    <t>Mahindra Manulife Large Cap Fund - Reg - Growth</t>
  </si>
  <si>
    <t>Mirae Asset Large Cap Fund - Reg - Growth</t>
  </si>
  <si>
    <t>Motilal Oswal Large Cap Fund - Reg - Growth</t>
  </si>
  <si>
    <t>Nippon India Large Cap Fund - Reg - Growth</t>
  </si>
  <si>
    <t>PGIM India Large Cap Fund - Growth</t>
  </si>
  <si>
    <t>Quant Large Cap Fund - Reg - Growth</t>
  </si>
  <si>
    <t>Samco Large Cap Fund - Reg - Growth</t>
  </si>
  <si>
    <t>SBI Large Cap Fund - Growth</t>
  </si>
  <si>
    <t>Sundaram Large Cap Fund - Reg - Growth</t>
  </si>
  <si>
    <t>Tata Large Cap Fund - Reg - Growth</t>
  </si>
  <si>
    <t>Taurus Large Cap Fund - Reg - Growth</t>
  </si>
  <si>
    <t>Union Largecap Fund - Reg - Growth</t>
  </si>
  <si>
    <t>UTI Large Cap Fund - Growth</t>
  </si>
  <si>
    <t>WhiteOak Capital Large Cap Fund - Reg - Growth</t>
  </si>
  <si>
    <t>Aditya Birla Sun Life Large &amp; Mid Cap Fund - Growth</t>
  </si>
  <si>
    <t>Axis Large &amp; Mid Cap Fund - Reg - Growth</t>
  </si>
  <si>
    <t>Bajaj Finserv Large and Mid Cap Fund - Reg - Growth</t>
  </si>
  <si>
    <t>Bandhan Large &amp; Mid Cap Fund - Reg - Growth</t>
  </si>
  <si>
    <t>Bank of India Large &amp; Mid Cap Fund - Eco - Growth</t>
  </si>
  <si>
    <t>Bank of India Large &amp; Mid Cap Fund - Reg - Growth</t>
  </si>
  <si>
    <t>Baroda BNP Paribas Large &amp; Mid Cap Fund - Reg - Growth</t>
  </si>
  <si>
    <t>Canara Robeco Large and Mid Cap Fund - Growth</t>
  </si>
  <si>
    <t>DSP Large &amp; Mid Cap Fund - Reg - Growth</t>
  </si>
  <si>
    <t>Edelweiss Large &amp; Mid Cap Fund - Growth</t>
  </si>
  <si>
    <t>Franklin India Large &amp; Mid Cap Fund - Growth</t>
  </si>
  <si>
    <t>HDFC Large and Mid Cap Fund - Growth</t>
  </si>
  <si>
    <t>Helios Large &amp; Mid Cap Fund - Reg - Growth</t>
  </si>
  <si>
    <t>HSBC Large &amp; Mid Cap Fund - Reg - Growth</t>
  </si>
  <si>
    <t>ICICI Prudential Large &amp; Mid Cap Fund - Growth</t>
  </si>
  <si>
    <t>Invesco India Large &amp; Mid Cap Fund - Growth</t>
  </si>
  <si>
    <t>ITI Large &amp; Mid Cap Fund - Reg - Growth</t>
  </si>
  <si>
    <t>JM Large and Mid Cap Fund - Reg - Growth</t>
  </si>
  <si>
    <t>Kotak Large &amp; Midcap Fund - Reg - Growth</t>
  </si>
  <si>
    <t>LIC MF Large &amp; Mid Cap Fund - Reg - Growth</t>
  </si>
  <si>
    <t>Mahindra Manulife Large &amp; Mid Cap Fund - Reg - Growth</t>
  </si>
  <si>
    <t>Mirae Asset Large &amp; Midcap Fund - Growth</t>
  </si>
  <si>
    <t>Motilal Oswal Large and Midcap Fund (MOFLM) - Reg - Growth</t>
  </si>
  <si>
    <t>Navi Large &amp; Midcap Fund - Reg - Growth</t>
  </si>
  <si>
    <t>Nippon India Vision Large &amp; Mid Cap Fund - Reg - Growth</t>
  </si>
  <si>
    <t>PGIM India Large and Midcap Fund - Reg - Growth</t>
  </si>
  <si>
    <t>Quant Large and Mid Cap Fund - Growth</t>
  </si>
  <si>
    <t>Samco Large and Mid Cap Fund - Reg - Growth</t>
  </si>
  <si>
    <t>SBI Large &amp; Midcap Fund - Growth</t>
  </si>
  <si>
    <t>Sundaram Large and Mid Cap Fund - Reg - Growth</t>
  </si>
  <si>
    <t>Tata Large &amp; Mid Cap Fund - Reg - Growth</t>
  </si>
  <si>
    <t>Union Large &amp; Midcap Fund - Reg - Growth</t>
  </si>
  <si>
    <t>UTI Large &amp; Mid Cap Fund - Growth</t>
  </si>
  <si>
    <t>WhiteOak Capital Large &amp; Mid Cap Fund - Reg - Growth</t>
  </si>
  <si>
    <t>Aditya Birla Sun Life Mid Cap Fund - Plan A - Growth</t>
  </si>
  <si>
    <t>Axis Midcap Fund - Growth</t>
  </si>
  <si>
    <t>Bandhan Midcap Fund - Reg - Growth</t>
  </si>
  <si>
    <t>Bank of India Mid Cap Fund - Reg - Growth</t>
  </si>
  <si>
    <t>Baroda BNP Paribas Midcap Fund - Growth</t>
  </si>
  <si>
    <t>Canara Robeco Mid Cap Fund - Reg - Growth</t>
  </si>
  <si>
    <t>DSP Midcap Fund - Reg - Growth</t>
  </si>
  <si>
    <t>Edelweiss Mid Cap Fund - Growth</t>
  </si>
  <si>
    <t>Franklin India Mid Cap Fund - Growth</t>
  </si>
  <si>
    <t>HDFC Mid Cap Fund - Growth</t>
  </si>
  <si>
    <t>Helios Mid Cap Fund - Reg - Growth</t>
  </si>
  <si>
    <t>HSBC Midcap Fund - Reg - Growth</t>
  </si>
  <si>
    <t>ICICI Prudential MidCap Fund - Growth</t>
  </si>
  <si>
    <t>Invesco India Midcap Fund - Growth</t>
  </si>
  <si>
    <t>JM Midcap Fund - Reg - Growth</t>
  </si>
  <si>
    <t>Kotak Midcap Fund - Reg - Growth</t>
  </si>
  <si>
    <t>LIC MF Mid cap Fund - Reg - Growth</t>
  </si>
  <si>
    <t>Mahindra Manulife Mid Cap Fund - Reg - Growth</t>
  </si>
  <si>
    <t>Mirae Asset Midcap Fund - Reg - Growth</t>
  </si>
  <si>
    <t xml:space="preserve">Motilal Oswal Midcap Fund - Reg - Growth </t>
  </si>
  <si>
    <t>Nippon India Growth Mid Cap Fund - Reg - Growth</t>
  </si>
  <si>
    <t>PGIM India Midcap Fund - Reg - Growth</t>
  </si>
  <si>
    <t>Quant Mid Cap Fund - Growth</t>
  </si>
  <si>
    <t>SBI Midcap Fund - Growth</t>
  </si>
  <si>
    <t>Sundaram Mid Cap Fund - Reg - Growth</t>
  </si>
  <si>
    <t>Tata Mid Cap Fund - Reg - Growth</t>
  </si>
  <si>
    <t>Taurus Mid Cap Fund - Reg - Growth</t>
  </si>
  <si>
    <t>Union Midcap Fund - Reg - Growth</t>
  </si>
  <si>
    <t>UTI Mid Cap Fund - Growth</t>
  </si>
  <si>
    <t>WhiteOak Capital Mid Cap Fund - Reg - Growth</t>
  </si>
  <si>
    <t>Aditya Birla Sun Life Small Cap Fund - Growth</t>
  </si>
  <si>
    <t>Axis Small Cap Fund - Reg - Growth</t>
  </si>
  <si>
    <t>Bajaj Finserv Small Cap Fund - Reg - Growth</t>
  </si>
  <si>
    <t>Bandhan Small Cap Fund - Reg - Growth</t>
  </si>
  <si>
    <t>Bank of India Small Cap Fund - Reg - Growth</t>
  </si>
  <si>
    <t>Baroda BNP Paribas Small Cap Fund - Reg - Growth</t>
  </si>
  <si>
    <t>Canara Robeco Small Cap Fund - Reg - Growth</t>
  </si>
  <si>
    <t>DSP Small Cap Fund - Reg - Growth</t>
  </si>
  <si>
    <t>Edelweiss Small Cap Fund - Reg - Growth</t>
  </si>
  <si>
    <t>Franklin India Small Cap Fund - Growth</t>
  </si>
  <si>
    <t>HDFC Small Cap Fund - Growth</t>
  </si>
  <si>
    <t>HSBC Small Cap Fund - Reg - Growth</t>
  </si>
  <si>
    <t>ICICI Prudential Smallcap Fund - Growth</t>
  </si>
  <si>
    <t>Invesco India Smallcap Fund - Reg - Growth</t>
  </si>
  <si>
    <t>ITI Small Cap Fund - Reg - Growth</t>
  </si>
  <si>
    <t>JM Small Cap Fund - Reg - Growth</t>
  </si>
  <si>
    <t>Kotak Small Cap Fund - Reg - Growth</t>
  </si>
  <si>
    <t>LIC MF Small Cap Fund - Reg - Growth</t>
  </si>
  <si>
    <t>Mahindra Manulife Small Cap Fund - Reg - Growth</t>
  </si>
  <si>
    <t>Mirae Asset Small Cap Fund - Reg - Growth</t>
  </si>
  <si>
    <t>Motilal Oswal Small Cap Fund - Reg - Growth</t>
  </si>
  <si>
    <t>Nippon India Small Cap Fund - Reg - Growth</t>
  </si>
  <si>
    <t>PGIM India Small Cap Fund - Reg - Growth</t>
  </si>
  <si>
    <t>Quant Small Cap Fund - Growth</t>
  </si>
  <si>
    <t>Quantum Small Cap Fund - Reg - Growth</t>
  </si>
  <si>
    <t>SBI Small Cap Fund - Growth</t>
  </si>
  <si>
    <t>Sundaram Small Cap Fund - Reg - Growth</t>
  </si>
  <si>
    <t>Tata Small Cap Fund - Reg - Growth</t>
  </si>
  <si>
    <t>TRUSTMF Small Cap Fund - Reg - Growth</t>
  </si>
  <si>
    <t>Union Small Cap Fund - Reg - Growth</t>
  </si>
  <si>
    <t>UTI Small Cap Fund - Reg - Growth</t>
  </si>
  <si>
    <t>Aditya Birla Sun Life Dividend Yield Fund - Growth</t>
  </si>
  <si>
    <t>Baroda BNP Paribas Dividend Yield Fund (BBNPPDYF) - Reg - Growth</t>
  </si>
  <si>
    <t>Franklin India Dividend Yield Fund - Growth</t>
  </si>
  <si>
    <t>HDFC Dividend Yield Fund - Reg - Growth</t>
  </si>
  <si>
    <t>ICICI Prudential Dividend Yield Equity Fund - Reg - Growth</t>
  </si>
  <si>
    <t>LIC MF Dividend Yield Fund - Reg - Growth</t>
  </si>
  <si>
    <t>SBI Dividend Yield Fund - Reg - Growth</t>
  </si>
  <si>
    <t>Sundaram Dividend Yield Fund - Growth</t>
  </si>
  <si>
    <t>Tata Dividend Yield Fund - Reg - Growth</t>
  </si>
  <si>
    <t>UTI Dividend Yield Fund - Growth</t>
  </si>
  <si>
    <t>Aditya Birla Sun Life Value Fund - Growth</t>
  </si>
  <si>
    <t>Axis Value Fund - Reg - Growth</t>
  </si>
  <si>
    <t>Bandhan Value Fund  - Reg - Growth</t>
  </si>
  <si>
    <t>Baroda BNP Paribas Value Fund - Reg - Growth</t>
  </si>
  <si>
    <t>Canara Robeco Value Fund - Reg - Growth</t>
  </si>
  <si>
    <t>DSP Value Fund - Reg - Growth</t>
  </si>
  <si>
    <t>Groww Value Fund - Reg - Growth</t>
  </si>
  <si>
    <t>HDFC Value Fund - Growth</t>
  </si>
  <si>
    <t>HSBC Value Fund - Reg - Growth</t>
  </si>
  <si>
    <t>ICICI Prudential Value Fund  - Growth</t>
  </si>
  <si>
    <t>Invesco India Contra Fund - Growth</t>
  </si>
  <si>
    <t>JM Value Fund - Growth</t>
  </si>
  <si>
    <t>Kotak Contra Fund - Reg - Growth</t>
  </si>
  <si>
    <t>LIC MF Value Fund - Reg - Growth</t>
  </si>
  <si>
    <t>Mahindra Manulife Value Fund - Reg - Growth</t>
  </si>
  <si>
    <t>Nippon India Value Fund - Reg - Growth</t>
  </si>
  <si>
    <t>Quant Value Fund - Reg - Growth</t>
  </si>
  <si>
    <t>Quantum Value Fund - Growth</t>
  </si>
  <si>
    <t>SBI Contra Fund - Growth</t>
  </si>
  <si>
    <t>Tata Value Fund - Reg - Growth</t>
  </si>
  <si>
    <t>Templeton India Value Fund - Growth</t>
  </si>
  <si>
    <t>Union Value Fund - Reg - Growth</t>
  </si>
  <si>
    <t>UTI Value Fund - Growth</t>
  </si>
  <si>
    <t>360 ONE Balanced Hybrid Fund - Reg - Growth</t>
  </si>
  <si>
    <t>WhiteOak Capital Balanced Hybrid Fund - Reg - Growth</t>
  </si>
  <si>
    <t>360 ONE Focused Fund - Reg - Growth</t>
  </si>
  <si>
    <t>Aditya Birla Sun Life Focused Fund - Growth</t>
  </si>
  <si>
    <t>Axis Focused Fund - Growth</t>
  </si>
  <si>
    <t>Bandhan Focused Fund - Reg - Growth</t>
  </si>
  <si>
    <t>Baroda BNP Paribas Focused Fund - Reg - Growth</t>
  </si>
  <si>
    <t>Canara Robeco Focused Fund - Reg - Growth</t>
  </si>
  <si>
    <t>DSP Focused Fund - Growth</t>
  </si>
  <si>
    <t>Edelweiss Focused Fund - Reg - Growth</t>
  </si>
  <si>
    <t>Franklin India Focused Equity Fund  - Growth</t>
  </si>
  <si>
    <t>HDFC Focused Fund - Growth</t>
  </si>
  <si>
    <t>HSBC Focused Fund - Reg - Growth</t>
  </si>
  <si>
    <t>ICICI Prudential Focused Equity Fund  - Ret - Growth</t>
  </si>
  <si>
    <t>Invesco India Focused Fund - Reg - Growth</t>
  </si>
  <si>
    <t>ITI Focused Fund - Reg - Growth</t>
  </si>
  <si>
    <t>JM Focused Fund - Growth</t>
  </si>
  <si>
    <t>Kotak Focused Fund - Reg - Growth</t>
  </si>
  <si>
    <t>LIC MF Focused Fund - Reg - Growth</t>
  </si>
  <si>
    <t>Mahindra Manulife Focused Fund - Reg - Growth</t>
  </si>
  <si>
    <t>Mirae Asset Focused Fund - Reg - Growth</t>
  </si>
  <si>
    <t>Motilal Oswal Focused Fund - Reg - Growth</t>
  </si>
  <si>
    <t>Nippon India Focused Fund - Reg - Growth</t>
  </si>
  <si>
    <t>Old Bridge Focused Fund - Reg  - Growth</t>
  </si>
  <si>
    <t>Quant Focused Fund - Growth</t>
  </si>
  <si>
    <t>SBI Focused Fund - Growth</t>
  </si>
  <si>
    <t>Sundaram Focused Fund - Growth</t>
  </si>
  <si>
    <t>Tata Focused Fund - Reg - Growth</t>
  </si>
  <si>
    <t>Union Focused Fund - Reg - Growth</t>
  </si>
  <si>
    <t>UTI Focused Fund - Reg - Growth</t>
  </si>
  <si>
    <t>Aditya Birla Sun Life Banking and Financial Services Fund - Reg - Growth</t>
  </si>
  <si>
    <t>Aditya Birla Sun Life Pharma &amp; Healthcare Fund - Reg - Growth</t>
  </si>
  <si>
    <t>Aditya Birla Sun Life Transportation and Logistics Fund - Reg - Growth</t>
  </si>
  <si>
    <t>Axis Services Opportunities Fund - Reg - Growth</t>
  </si>
  <si>
    <t>Bajaj Finserv Healthcare Fund - Reg - Growth</t>
  </si>
  <si>
    <t>Bandhan Financial Services Fund - Reg - Growth</t>
  </si>
  <si>
    <t>Bandhan Transportation and Logistics Fund - Reg - Growth</t>
  </si>
  <si>
    <t>Baroda BNP Paribas Banking &amp; Financial Services Fund - Growth</t>
  </si>
  <si>
    <t>Baroda BNP Paribas Health and Wellness Fund (BBNPHW) - Reg - Growth</t>
  </si>
  <si>
    <t>DSP Banking and Financial Services Fund - Reg - Growth</t>
  </si>
  <si>
    <t>DSP Healthcare Fund - Reg - Growth</t>
  </si>
  <si>
    <t>Edelweiss Technology Fund - Reg - Growth</t>
  </si>
  <si>
    <t>Franklin India Technology Fund - Growth</t>
  </si>
  <si>
    <t>Groww Banking &amp; Financial Services Fund - Reg - Growth</t>
  </si>
  <si>
    <t>HDFC Banking &amp; Financial Services Fund - Reg - Growth</t>
  </si>
  <si>
    <t>HDFC Defence Fund - Reg - Growth</t>
  </si>
  <si>
    <t>HDFC Pharma and Healthcare Fund - Reg - Growth</t>
  </si>
  <si>
    <t>HDFC Technology Fund - Reg - Growth</t>
  </si>
  <si>
    <t>HDFC Transportation and Logistics Fund - Reg - Growth</t>
  </si>
  <si>
    <t>Helios Financial Services Fund - Reg - Growth</t>
  </si>
  <si>
    <t>HSBC Financial Services Fund - Reg - Growth</t>
  </si>
  <si>
    <t>ICICI Prudential Banking and Financial Services Fund - Retail - Growth</t>
  </si>
  <si>
    <t>ICICI Prudential FMCG - Growth</t>
  </si>
  <si>
    <t>ICICI Prudential Pharma Healthcare and Diagnostics Fund - Reg - Growth</t>
  </si>
  <si>
    <t>ICICI Prudential Technology Fund - Growth</t>
  </si>
  <si>
    <t>ICICI Prudential Transportation and Logistics Fund - Reg - Growth</t>
  </si>
  <si>
    <t>IDBI Banking &amp; Financial Services Fund - Reg - Growth</t>
  </si>
  <si>
    <t>Invesco India Financial Services Fund - Reg - Growth</t>
  </si>
  <si>
    <t>Invesco India Technology Fund - Reg - Growth</t>
  </si>
  <si>
    <t>ITI Banking and Financial Services Fund - Reg - Growth</t>
  </si>
  <si>
    <t>ITI Pharma and Healthcare Fund - Reg - Growth</t>
  </si>
  <si>
    <t>Kotak Banking &amp; Financial Services Fund - Reg - Growth</t>
  </si>
  <si>
    <t>Kotak Healthcare Fund - Reg - Growth</t>
  </si>
  <si>
    <t>Kotak Technology Fund - Reg - Growth</t>
  </si>
  <si>
    <t>Kotak Transportation &amp; Logistics Fund - Reg - Growth</t>
  </si>
  <si>
    <t>LIC MF Banking &amp; Financial Services Fund - Reg - Growth</t>
  </si>
  <si>
    <t>LIC MF Healthcare Fund - Reg - Growth</t>
  </si>
  <si>
    <t>Mahindra Manulife Banking and Financial Services Fund - Reg - Growth</t>
  </si>
  <si>
    <t>Mirae Asset Banking and Financial Services Fund - Reg - Growth</t>
  </si>
  <si>
    <t>Mirae Asset Healthcare Fund - Reg - Growth</t>
  </si>
  <si>
    <t>Motilal Oswal Services Fund - Reg - Growth</t>
  </si>
  <si>
    <t>Nippon India Banking &amp; Financial Services Fund - Reg - Growth</t>
  </si>
  <si>
    <t>Nippon India Pharma Fund - Reg - Growth</t>
  </si>
  <si>
    <t>PGIM India Healthcare Fund - Reg - Growth</t>
  </si>
  <si>
    <t>Quant BFSI Fund - Reg - Growth</t>
  </si>
  <si>
    <t>Quant Healthcare Fund - Reg - Growth</t>
  </si>
  <si>
    <t>Quant Teck Fund - Reg - Growth</t>
  </si>
  <si>
    <t>SBI Automotive Opportunities Fund - Reg - Growth</t>
  </si>
  <si>
    <t>SBI Banking &amp; Financial Services Fund - Reg - Growth</t>
  </si>
  <si>
    <t>SBI Healthcare Opportunities Fund - Growth</t>
  </si>
  <si>
    <t>SBI Technology Opportunities Fund - Growth</t>
  </si>
  <si>
    <t>Sundaram Financial Services Opportunities Fund - Reg - Growth</t>
  </si>
  <si>
    <t>Tata Banking And Financial Services Fund - Reg - Growth</t>
  </si>
  <si>
    <t>Tata India Pharma And Healthcare Fund - Reg - Growth</t>
  </si>
  <si>
    <t>Taurus Banking &amp; Financial Services Fund - Reg - Growth</t>
  </si>
  <si>
    <t>UTI Banking and Financial Services Fund - Growth</t>
  </si>
  <si>
    <t>UTI Healthcare Fund - Growth</t>
  </si>
  <si>
    <t>UTI Transportation and Logistics Fund - Growth</t>
  </si>
  <si>
    <t>WhiteOak Capital Banking &amp; Financial Services Fund - Reg - Growth</t>
  </si>
  <si>
    <t>WhiteOak Capital Pharma and Healthcare Fund - Reg - Growth</t>
  </si>
  <si>
    <t>360 ONE Quant Fund - Reg - Growth</t>
  </si>
  <si>
    <t>Aditya Birla Sun Life Business Cycle Fund - Reg - Growth</t>
  </si>
  <si>
    <t>Aditya Birla Sun Life Commodities Equities Fund - Global Agri Plan - Growth</t>
  </si>
  <si>
    <t>Aditya Birla Sun Life Conglomerate Fund - Reg - Growth</t>
  </si>
  <si>
    <t>Aditya Birla Sun Life Consumption Fund - Growth</t>
  </si>
  <si>
    <t>Aditya Birla Sun Life Digital India Fund - Growth</t>
  </si>
  <si>
    <t>Aditya Birla Sun Life ESG Integration Strategy Fund - Reg - Growth</t>
  </si>
  <si>
    <t>Aditya Birla Sun Life Infrastructure Fund - Growth</t>
  </si>
  <si>
    <t>Aditya Birla Sun Life Manufacturing Equity Fund - Reg - Growth</t>
  </si>
  <si>
    <t>Aditya Birla Sun Life MNC Fund - Growth</t>
  </si>
  <si>
    <t>Aditya Birla Sun Life PSU Equity Fund - Reg - Growth</t>
  </si>
  <si>
    <t>Aditya Birla Sun Life Quant Fund - Reg - Growth</t>
  </si>
  <si>
    <t>Aditya Birla Sun Life Special Opportunities Fund - Reg - Growth</t>
  </si>
  <si>
    <t>Axis Business Cycles Fund - Reg - Growth</t>
  </si>
  <si>
    <t>Axis Consumption Fund - Reg - Growth</t>
  </si>
  <si>
    <t>Axis ESG Integration Strategy Fund - Reg - Growth</t>
  </si>
  <si>
    <t>Axis India Manufacturing Fund - Reg - Growth</t>
  </si>
  <si>
    <t>Axis Innovation Fund - Reg - Growth</t>
  </si>
  <si>
    <t>Axis Momentum Fund - Reg - Growth</t>
  </si>
  <si>
    <t>Axis Quant Fund - Reg - Growth</t>
  </si>
  <si>
    <t>Bajaj Finserv Consumption Fund - Reg - Growth</t>
  </si>
  <si>
    <t>Bandhan Business Cycle Fund - Reg - Growth</t>
  </si>
  <si>
    <t>Bandhan Infrastructure Fund - Reg - Growth</t>
  </si>
  <si>
    <t>Bandhan Innovation Fund - Reg - Growth</t>
  </si>
  <si>
    <t>Bandhan Multi-Factor Fund - Reg - Growth</t>
  </si>
  <si>
    <t>Bank of India Business Cycle Fund - Reg - Growth</t>
  </si>
  <si>
    <t>Bank of India Consumption Fund - Reg - Growth</t>
  </si>
  <si>
    <t>Bank of India Manufacturing &amp; Infrastructure Fund - Growth</t>
  </si>
  <si>
    <t>Baroda BNP Paribas Business Conglomerates Fund (BBNPC) - Reg - Growth</t>
  </si>
  <si>
    <t>Baroda BNP Paribas Energy Opportunities Fund - Reg - Growth</t>
  </si>
  <si>
    <t>Baroda BNP Paribas India Consumption Fund - Reg - Growth</t>
  </si>
  <si>
    <t>Baroda BNP Paribas Innovation Fund - Reg - Growth</t>
  </si>
  <si>
    <t>Baroda BNP Paribas Manufacturing Fund - Reg - Growth</t>
  </si>
  <si>
    <t>Canara Robeco Consumer Trends Fund - Reg - Growth</t>
  </si>
  <si>
    <t>Canara Robeco Infrastructure Fund - Growth</t>
  </si>
  <si>
    <t>Canara Robeco Manufacturing Fund - Reg - Growth</t>
  </si>
  <si>
    <t>DSP Business Cycle Fund - Reg - Growth</t>
  </si>
  <si>
    <t>DSP India Tiger Fund - Reg - Growth</t>
  </si>
  <si>
    <t>DSP Natural Resources &amp; New Energy Fund - Reg - Gth</t>
  </si>
  <si>
    <t>DSP Quant Fund - Reg - Growth</t>
  </si>
  <si>
    <t>Edelweiss Business Cycle Fund - Reg - Growth</t>
  </si>
  <si>
    <t>Edelweiss Consumption Fund - Reg - Growth</t>
  </si>
  <si>
    <t>Edelweiss Recently Listed IPO Fund - Reg - Growth</t>
  </si>
  <si>
    <t>Franklin Build India Fund - Growth</t>
  </si>
  <si>
    <t>Franklin India Opportunities Fund - Growth</t>
  </si>
  <si>
    <t>HDFC Business Cycle Fund - Reg - Growth</t>
  </si>
  <si>
    <t>HDFC Housing Opportunities Fund - Reg - Growth</t>
  </si>
  <si>
    <t>HDFC Infrastructure Fund - Growth</t>
  </si>
  <si>
    <t>HDFC Innovation Fund - Reg - Growth</t>
  </si>
  <si>
    <t>HDFC Manufacturing Fund - Reg - Growth</t>
  </si>
  <si>
    <t>HDFC MNC Fund - Reg - Growth</t>
  </si>
  <si>
    <t>HDFC Non-Cyclical Consumer Fund - Reg - Growth</t>
  </si>
  <si>
    <t>HSBC Business Cycles Fund - Reg - Growth</t>
  </si>
  <si>
    <t>HSBC Consumption Fund - Reg - Growth</t>
  </si>
  <si>
    <t>HSBC India Export Opportunities Fund - Reg - Growth</t>
  </si>
  <si>
    <t>HSBC Infrastructure Fund - Reg - Growth</t>
  </si>
  <si>
    <t>ICICI Prudential Active Momentum Fund - Reg - Growth</t>
  </si>
  <si>
    <t>ICICI Prudential Bharat Consumption Fund - Reg - Growth</t>
  </si>
  <si>
    <t>ICICI Prudential Commodities Fund - Reg - Growth</t>
  </si>
  <si>
    <t>ICICI Prudential Energy Opportunities Fund - Reg - Growth</t>
  </si>
  <si>
    <t>ICICI Prudential Equity Minimum Variance Fund - Reg - Growth</t>
  </si>
  <si>
    <t>ICICI Prudential ESG Exclusionary Strategy Fund - Reg - Growth</t>
  </si>
  <si>
    <t>ICICI Prudential Exports and Services Fund - Growth</t>
  </si>
  <si>
    <t>ICICI Prudential Housing Opportunities Fund - Reg - Growth</t>
  </si>
  <si>
    <t>ICICI Prudential India Opportunities Fund - Reg - Growth</t>
  </si>
  <si>
    <t>ICICI Prudential Infrastructure Fund - Growth</t>
  </si>
  <si>
    <t>ICICI Prudential Innovation Fund - Reg - Growth</t>
  </si>
  <si>
    <t>ICICI Prudential Manufacturing Fund - Reg - Growth</t>
  </si>
  <si>
    <t>ICICI Prudential MNC Fund - Reg - Growth</t>
  </si>
  <si>
    <t>ICICI Prudential PSU Equity Fund - Reg - Growth</t>
  </si>
  <si>
    <t>ICICI Prudential Quality Fund - Reg - Growth</t>
  </si>
  <si>
    <t>ICICI Prudential Quant Fund - Reg - Growth</t>
  </si>
  <si>
    <t>ICICI Prudential Rural Opportunities Fund - Reg - Growth</t>
  </si>
  <si>
    <t>Invesco India Business Cycle Fund - Reg - Growth</t>
  </si>
  <si>
    <t>Invesco India ESG Integration Strategy Fund - Reg - Growth</t>
  </si>
  <si>
    <t>Invesco India Infrastructure Fund - Growth</t>
  </si>
  <si>
    <t>Invesco India Manufacturing Fund - Reg - Growth</t>
  </si>
  <si>
    <t>Invesco India PSU Equity Fund - Growth</t>
  </si>
  <si>
    <t>ITI Bharat Consumption Fund - Reg - Growth</t>
  </si>
  <si>
    <t>Kotak Active Momentum Fund - Reg - Growth</t>
  </si>
  <si>
    <t>Kotak Business Cycle Fund - Reg - Growth</t>
  </si>
  <si>
    <t>Kotak Consumption Fund - Reg - Growth</t>
  </si>
  <si>
    <t>Kotak Energy Opportunities Fund - Reg - Growth</t>
  </si>
  <si>
    <t>Kotak ESG Exclusionary Strategy Fund - Reg - Growth</t>
  </si>
  <si>
    <t>Kotak Infrastructure &amp; Economic Reform Fund - Reg - Growth</t>
  </si>
  <si>
    <t>Kotak Manufacture in India Fund - Reg - Growth</t>
  </si>
  <si>
    <t>Kotak MNC Fund - Reg - Growth</t>
  </si>
  <si>
    <t>Kotak Pioneer Fund - Reg - Growth</t>
  </si>
  <si>
    <t>Kotak Quant Fund - Reg - Growth</t>
  </si>
  <si>
    <t>Kotak Special Opportunities Fund - Reg - Growth</t>
  </si>
  <si>
    <t>LIC MF Infrastructure Fund - Growth</t>
  </si>
  <si>
    <t>LIC MF Manufacturing Fund - Reg - Growth</t>
  </si>
  <si>
    <t>Mahindra Manulife Business Cycle Fund - Reg - Growth</t>
  </si>
  <si>
    <t>Mahindra Manulife Consumption Fund - Reg - Growth</t>
  </si>
  <si>
    <t>Mahindra Manulife Manufacturing Fund - Reg - Growth</t>
  </si>
  <si>
    <t>Mirae Asset Great Consumer Fund - Growth</t>
  </si>
  <si>
    <t>Motilal Oswal Active Momentum Fund - Reg - Growth</t>
  </si>
  <si>
    <t>Motilal Oswal Business Cycle Fund - Reg - Growth</t>
  </si>
  <si>
    <t>Motilal Oswal Digital India Fund - Reg - Growth</t>
  </si>
  <si>
    <t>Motilal Oswal Infrastructure Fund - Reg - Growth</t>
  </si>
  <si>
    <t>Motilal Oswal Innovation Opportunities Fund - Reg - Growth</t>
  </si>
  <si>
    <t>Motilal Oswal Manufacturing Fund - Reg - Growth</t>
  </si>
  <si>
    <t>Motilal Oswal Quant Fund - Reg - Growth</t>
  </si>
  <si>
    <t>Motilal Oswal Special Opportunities Fund - Reg - Growth</t>
  </si>
  <si>
    <t>Nippon India Active Momentum Fund - Reg - Growth</t>
  </si>
  <si>
    <t>Nippon India Consumption Fund - Reg - Growth</t>
  </si>
  <si>
    <t>Nippon India Innovation Fund - Reg - Growth</t>
  </si>
  <si>
    <t>Nippon India MNC Fund - Reg - Growth</t>
  </si>
  <si>
    <t>Nippon India Power &amp; Infra Fund - Reg - Growth</t>
  </si>
  <si>
    <t>Nippon India Quant Fund - Reg - Growth</t>
  </si>
  <si>
    <t>Quant Business Cycle Fund - Reg - Growth</t>
  </si>
  <si>
    <t>Quant Consumption Fund - Reg - Growth</t>
  </si>
  <si>
    <t>Quant Esg Integration Strategy Fund - Reg - Growth</t>
  </si>
  <si>
    <t>Quant Infrastructure Fund - Growth</t>
  </si>
  <si>
    <t>Quant Manufacturing Fund - Reg - Growth</t>
  </si>
  <si>
    <t>Quant Momentum Fund - Reg - Growth</t>
  </si>
  <si>
    <t>Quant PSU Fund - Reg - Growth</t>
  </si>
  <si>
    <t>Quant Quantamental Fund - Reg - Growth</t>
  </si>
  <si>
    <t>Quantum ESG Best In Class Strategy Fund - Reg - Growth</t>
  </si>
  <si>
    <t>Quantum Ethical Fund - Reg - Growth</t>
  </si>
  <si>
    <t>Samco Active Momentum Fund - Reg - Growth</t>
  </si>
  <si>
    <t>Samco Special Opportunities Fund - Reg - Growth</t>
  </si>
  <si>
    <t>SBI Comma Fund - Growth</t>
  </si>
  <si>
    <t>SBI Consumption Opportunities Fund - Growth</t>
  </si>
  <si>
    <t>SBI Energy Opportunities Fund - Reg - Growth</t>
  </si>
  <si>
    <t>SBI Equity Minimum Variance Fund - Reg - Growth</t>
  </si>
  <si>
    <t>SBI ESG Exclusionary Strategy Fund - Growth</t>
  </si>
  <si>
    <t>SBI Infrastructure Fund - Growth</t>
  </si>
  <si>
    <t>SBI Innovative Opportunities Fund - Reg - Growth</t>
  </si>
  <si>
    <t>SBI PSU Fund - Growth</t>
  </si>
  <si>
    <t>SBI Quant Fund - Reg - Growth</t>
  </si>
  <si>
    <t>Shriram Multi Sector Rotation Fund - Reg - Growth</t>
  </si>
  <si>
    <t>Sundaram Business Cycle Fund - Reg - Growth</t>
  </si>
  <si>
    <t>Sundaram Consumption Fund - Reg - Growth</t>
  </si>
  <si>
    <t>Sundaram Infrastructure Advantage Fund - Reg - Growth</t>
  </si>
  <si>
    <t>Sundaram Multi-Factor Fund - Reg - Growth</t>
  </si>
  <si>
    <t>Sundaram Services Fund - Reg - Growth</t>
  </si>
  <si>
    <t>Tata Business Cycle Fund - Reg - Growth</t>
  </si>
  <si>
    <t>Tata Digital India Fund - Reg - Growth</t>
  </si>
  <si>
    <t>Tata Ethical Fund - Reg - Growth</t>
  </si>
  <si>
    <t>Tata Housing Opportunities Fund - Reg - Growth</t>
  </si>
  <si>
    <t>Tata India Consumer Fund - Reg - Growth</t>
  </si>
  <si>
    <t>Tata India Innovation Fund - Reg - Growth</t>
  </si>
  <si>
    <t>Tata Infrastructure Fund - Reg - Growth</t>
  </si>
  <si>
    <t>Tata Quant Fund - Reg - Growth</t>
  </si>
  <si>
    <t>Tata Resources &amp; Energy Fund - Reg - Growth</t>
  </si>
  <si>
    <t>Taurus Ethical Fund  - Reg - Growth</t>
  </si>
  <si>
    <t>Taurus Infrastructure Fund - Reg - Growth</t>
  </si>
  <si>
    <t>Union Active Momentum Fund - Reg - Growth</t>
  </si>
  <si>
    <t>Union Business Cycle Fund - Reg - Growth</t>
  </si>
  <si>
    <t>Union Innovation &amp; Opportunities Fund - Reg - Growth</t>
  </si>
  <si>
    <t>UTI India Consumer Fund - Growth</t>
  </si>
  <si>
    <t>UTI Infrastructure Fund - Growth</t>
  </si>
  <si>
    <t>UTI Innovation Fund - Reg - Growth</t>
  </si>
  <si>
    <t>UTI MNC Fund - Growth</t>
  </si>
  <si>
    <t>UTI Quant Fund - Reg - Growth</t>
  </si>
  <si>
    <t>WhiteOak Capital Digital Bharat Fund - Reg - Growth</t>
  </si>
  <si>
    <t>WhiteOak Capital ESG Best-In-Class Strategy Fund - Reg - Growth</t>
  </si>
  <si>
    <t>WhiteOak Capital Quality Equity Fund - Reg - Growth</t>
  </si>
  <si>
    <t>WhiteOak Capital Special Opportunities Fund - Reg - Growth</t>
  </si>
  <si>
    <t>Aditya Birla Sun Life ELSS Tax Saver Fund - Growth</t>
  </si>
  <si>
    <t>Axis ELSS Tax Saver Fund - Growth</t>
  </si>
  <si>
    <t>Bajaj Finserv ELSS Tax Saver Fund - Reg - Growth</t>
  </si>
  <si>
    <t>Bandhan ELSS Tax saver Fund - Reg - Growth</t>
  </si>
  <si>
    <t>Bank of India ELSS Tax Saver - Reg - Growth</t>
  </si>
  <si>
    <t>Baroda BNP Paribas ELSS Tax Saver Fund - Growth</t>
  </si>
  <si>
    <t>Canara Robeco ELSS Tax Saver - Growth</t>
  </si>
  <si>
    <t>DSP ELSS Tax Saver Fund - Growth</t>
  </si>
  <si>
    <t>Edelweiss ELSS Tax saver Fund - Growth</t>
  </si>
  <si>
    <t>Franklin India ELSS Tax Saver Fund - Growth</t>
  </si>
  <si>
    <t>Groww ELSS Tax Savings Fund - Reg - Growth</t>
  </si>
  <si>
    <t>HDFC ELSS Taxsaver Fund - Growth</t>
  </si>
  <si>
    <t>HSBC ELSS Tax saver Fund - Reg - Growth</t>
  </si>
  <si>
    <t>HSBC Tax Saver Equity Fund - Growth</t>
  </si>
  <si>
    <t>ICICI Prudential ELSS Tax Saver Fund - Reg - Growth</t>
  </si>
  <si>
    <t>Invesco India ELSS Tax Saver Fund - Growth</t>
  </si>
  <si>
    <t>ITI ELSS Tax Saver Fund - Reg - Growth</t>
  </si>
  <si>
    <t>JM ELSS Tax Saver Fund - Growth</t>
  </si>
  <si>
    <t>Kotak ELSS Tax Saver Fund - Reg - Growth</t>
  </si>
  <si>
    <t>LIC MF ELSS Tax Saver - Growth</t>
  </si>
  <si>
    <t>Mahindra Manulife ELSS Tax Saver Fund - Reg - Growth</t>
  </si>
  <si>
    <t>Mirae Asset ELSS Tax Saver Fund - Reg - Growth</t>
  </si>
  <si>
    <t>Motilal Oswal ELSS Tax Saver Fund - Reg - Growth</t>
  </si>
  <si>
    <t>Navi ELSS Tax Saver Fund - Reg - Growth</t>
  </si>
  <si>
    <t>Nippon India ELSS Tax Saver Fund - Reg - Growth</t>
  </si>
  <si>
    <t>NJ ELSS Tax Saver Scheme - Reg - Growth</t>
  </si>
  <si>
    <t>Parag Parikh ELSS Tax Saver Fund - Reg - Growth</t>
  </si>
  <si>
    <t>PGIM India ELSS Tax Saver Fund - Reg - Growth</t>
  </si>
  <si>
    <t>Quant ELSS Tax Saver Fund - Growth</t>
  </si>
  <si>
    <t>Quantum ELSS Tax Saver Fund - Growth</t>
  </si>
  <si>
    <t>Samco ELSS Tax Saver Fund - Reg - Growth</t>
  </si>
  <si>
    <t>SBI ELSS Tax Saver Fund - Growth</t>
  </si>
  <si>
    <t>Shriram ELSS Tax Saver Fund - Reg - Growth</t>
  </si>
  <si>
    <t>Sundaram ELSS Tax Saver Fund - Reg - Growth</t>
  </si>
  <si>
    <t>Sundaram Value Fund - Reg - Growth</t>
  </si>
  <si>
    <t>Tata ELSS Fund - Reg - Growth</t>
  </si>
  <si>
    <t>Taurus ELSS Tax Saver Fund - Reg - Growth</t>
  </si>
  <si>
    <t>Union ELSS Tax Saver Fund - Growth</t>
  </si>
  <si>
    <t>UTI ELSS Tax Saver Fund - Growth</t>
  </si>
  <si>
    <t>WhiteOak Capital ELSS Tax Saver Fund - Reg - Growth</t>
  </si>
  <si>
    <t>360 ONE ELSS Tax Saver Nifty 50 Index Fund - Reg - Growth</t>
  </si>
  <si>
    <t>Aditya Birla Sun Life BSE 500 Momentum 50 Index Fund - Reg - Growth</t>
  </si>
  <si>
    <t>Aditya Birla Sun Life BSE 500 Quality 50 Index Fund - Reg - Growth</t>
  </si>
  <si>
    <t>Aditya Birla Sun Life BSE India Infrastructure Index Fund - Reg - Growth</t>
  </si>
  <si>
    <t>Aditya Birla Sun Life CRISIL - IBX Financial Services 3 to 6 Months Debt Index Fund - Reg - Growth</t>
  </si>
  <si>
    <t>Aditya Birla Sun Life CRISIL IBX Gilt April 2033 Index Fund - Reg - Growth</t>
  </si>
  <si>
    <t>Aditya Birla Sun Life Crisil Ibx Gilt June 2027 Index Fund - Reg - Growth</t>
  </si>
  <si>
    <t>Aditya Birla Sun Life CRISIL-IBX AAA Financial Services Index  Sep 2027 Fund - Reg - Growth</t>
  </si>
  <si>
    <t>Aditya Birla Sun Life CRISIL-IBX AAA NBFC-HFC Index  Dec 2025 Fund - Reg - Growth</t>
  </si>
  <si>
    <t>Aditya Birla Sun Life CRISIL-IBX AAA NBFC-HFC Index  Sep 2026 Fund - Reg - Growth</t>
  </si>
  <si>
    <t>Aditya Birla Sun Life CRISIL-IBX Financial Services 9-12 Months Debt Index Fund - Reg - Growth</t>
  </si>
  <si>
    <t>Aditya Birla Sun Life Nifty 50 Equal Weight Index Fund - Reg - Growth</t>
  </si>
  <si>
    <t>Aditya Birla Sun Life Nifty 50 Index Fund - Growth</t>
  </si>
  <si>
    <t>Aditya Birla Sun Life Nifty India Defence Index Fund - Reg - Growth</t>
  </si>
  <si>
    <t>Aditya Birla Sun Life Nifty Midcap 150 Index Fund - Reg - Growth</t>
  </si>
  <si>
    <t>Aditya Birla Sun Life Nifty Next 50 Index Fund - Reg - Growth</t>
  </si>
  <si>
    <t>Aditya Birla Sun Life Nifty SDL Sep 2025 Index Fund - Reg - Growth</t>
  </si>
  <si>
    <t>Aditya Birla Sun Life Nifty SDL Sep 2027 Index Fund - Reg - Growth</t>
  </si>
  <si>
    <t>Aditya Birla Sun Life Nifty Smallcap 50 Index Fund - Reg - Growth</t>
  </si>
  <si>
    <t>Angel One Nifty 50 Index Fund - Reg - Growth</t>
  </si>
  <si>
    <t>Angel One Nifty Total Market Index Fund - Reg - Growth</t>
  </si>
  <si>
    <t>Axis BSE Sensex Index Fund - Reg - Growth</t>
  </si>
  <si>
    <t>Axis CRISIL IBX SDL June 2034 Debt Index Fund - Reg - Growth</t>
  </si>
  <si>
    <t>Axis CRISIL-IBX AAA Bond Financial Services - Sep 2027 Index Fund - Reg - Growth</t>
  </si>
  <si>
    <t>Axis CRISIL-IBX AAA Bond NBFC - Jun 2027 Index Fund - Reg - Growth</t>
  </si>
  <si>
    <t>Axis CRISIL-IBX AAA Bond NBFC-HFC - Jun 2027 Index Fund - Reg - Growth</t>
  </si>
  <si>
    <t>Axis Nifty 100 Index Fund - Reg - Growth</t>
  </si>
  <si>
    <t>Axis Nifty 50 Index Fund - Reg - Growth</t>
  </si>
  <si>
    <t>Axis Nifty 500 Index Fund - Reg - Growth</t>
  </si>
  <si>
    <t>Axis Nifty Bank Index Fund - Reg - Growth</t>
  </si>
  <si>
    <t>Axis NIFTY IT Index Fund - Reg - Growth</t>
  </si>
  <si>
    <t>Axis Nifty Midcap 50 Index Fund - Reg - Growth</t>
  </si>
  <si>
    <t>Axis Nifty Next 50 Index Fund - Reg - Growth</t>
  </si>
  <si>
    <t>Axis Nifty Smallcap 50 Index Fund - Reg - Growth</t>
  </si>
  <si>
    <t>Axis Nifty500 Momentum 50 Index Fund - Reg - Growth</t>
  </si>
  <si>
    <t>Axis Nifty500 Quality 50 Index Fund - Reg - Growth</t>
  </si>
  <si>
    <t>Axis Nifty500 Value 50 Index Fund - Reg - Growth</t>
  </si>
  <si>
    <t>Bajaj Finserv Nifty 50 Index Fund - Reg - Growth</t>
  </si>
  <si>
    <t>Bajaj Finserv Nifty Next 50 Index Fund - Reg - Growth</t>
  </si>
  <si>
    <t>Bandhan BSE Healthcare Index Fund - Reg - Growth</t>
  </si>
  <si>
    <t>Bandhan BSE India Sector Leaders Index Fund - Reg - Growth</t>
  </si>
  <si>
    <t>Bandhan CRISIL-IBX 10:90 Gilt Plus SDL Index - Dec 2029 Fund - Reg - Growth</t>
  </si>
  <si>
    <t>Bandhan CRISIL-IBX Financial Services 3-6 Months Debt Index Fund - Reg - Growth</t>
  </si>
  <si>
    <t>Bandhan Nifty 100 Index Fund - Reg - Growth</t>
  </si>
  <si>
    <t>Bandhan Nifty 200 Quality 30 Index Fund - Reg - Growth</t>
  </si>
  <si>
    <t>Bandhan Nifty 50 Index Fund - Reg - Growth</t>
  </si>
  <si>
    <t>Bandhan Nifty 500 Momentum 50 Index Fund - Reg - Growth</t>
  </si>
  <si>
    <t>Bandhan Nifty 500 Value 50 Index Fund - Reg - Growth</t>
  </si>
  <si>
    <t>Bandhan Nifty Alpha 50 Index Fund - Reg - Growth</t>
  </si>
  <si>
    <t>Bandhan Nifty Alpha Low Volatility 30 Index Fund - Reg - Growth</t>
  </si>
  <si>
    <t>Bandhan Nifty Bank Index Fund - Reg - Growth</t>
  </si>
  <si>
    <t>Bandhan Nifty IT Index Fund - Reg - Growth</t>
  </si>
  <si>
    <t>Bandhan Nifty Midcap 150 Index Fund - Reg - Growth</t>
  </si>
  <si>
    <t>Bandhan Nifty Next 50 Index Fund - Reg - Growth</t>
  </si>
  <si>
    <t>Bandhan Nifty Smallcap 250 Index Fund - Reg - Growth</t>
  </si>
  <si>
    <t>Bandhan Nifty Total Market Index Fund - Reg - Growth</t>
  </si>
  <si>
    <t>Bandhan Nifty100 Low Volatility 30 Index Fund - Reg - Growth</t>
  </si>
  <si>
    <t>Bandhan Nifty200 Momentum 30 Index Fund - Reg - Growth</t>
  </si>
  <si>
    <t>Baroda BNP Paribas NIFTY 50 Index Fund - Reg - Growth</t>
  </si>
  <si>
    <t>Baroda BNP Paribas NIFTY Midcap 150 Index Fund - Reg - Growth</t>
  </si>
  <si>
    <t>Baroda BNP Paribas Nifty200 Momentum 30 Index Fund - Reg - Growth</t>
  </si>
  <si>
    <t>DSP BSE SENSEX Next 30 Index Fund - Reg - Growth</t>
  </si>
  <si>
    <t>DSP CRISIL-IBX Financial Services 3-6 Months Debt Index Fund - Reg - Growth</t>
  </si>
  <si>
    <t>DSP Nifty 50 Equal Weight Index Fund - Reg - Growth</t>
  </si>
  <si>
    <t>DSP Nifty 50 Index Fund - Reg - Growth</t>
  </si>
  <si>
    <t>DSP Nifty Bank Index Fund - Reg - Growth</t>
  </si>
  <si>
    <t>DSP Nifty Healthcare Index Fund - Reg - Growth</t>
  </si>
  <si>
    <t>DSP Nifty IT Index Fund - Reg - Growth</t>
  </si>
  <si>
    <t>DSP Nifty Midcap 150 Quality 50 Index Fund - Reg - Growth</t>
  </si>
  <si>
    <t>DSP Nifty Next 50 Index Fund - Reg - Growth</t>
  </si>
  <si>
    <t>DSP Nifty Private Bank Index Fund - Reg - Growth</t>
  </si>
  <si>
    <t>DSP Nifty Smallcap250 Quality 50 Index Fund - Reg - Growth</t>
  </si>
  <si>
    <t>DSP Nifty Top 10 Equal Weight Index Fund - Reg - Growth</t>
  </si>
  <si>
    <t>DSP Nifty500 Flexicap Quality 30 Index Fund - Reg - Growth</t>
  </si>
  <si>
    <t>Edelweiss BSE Internet Economy Index Fund - Reg - Growth</t>
  </si>
  <si>
    <t>Edelweiss CRISIL IBX AAA Financial Services Bond - Jan 2028 Index Fund - Reg - Growth</t>
  </si>
  <si>
    <t>Edelweiss CRISIL-IBX AAA Bond NBFC-HFC - Jun 2027 Index Fund - Reg - Growth</t>
  </si>
  <si>
    <t>Edelweiss MSCI India Domestic &amp; World Healthcare 45 Index Fund - Reg - Growth</t>
  </si>
  <si>
    <t>Edelweiss Nifty 100 Quality 30 Index Fund - Reg - Growth</t>
  </si>
  <si>
    <t>Edelweiss Nifty 50 Index Fund - Reg - Growth</t>
  </si>
  <si>
    <t>Edelweiss Nifty Alpha Low Volatility 30 Index Fund - Reg - Growth</t>
  </si>
  <si>
    <t>Edelweiss NIFTY Large Mid Cap 250 Index Fund - Reg - Growth</t>
  </si>
  <si>
    <t>Edelweiss Nifty Midcap150 Momentum 50 Index Fund - Reg - Growth</t>
  </si>
  <si>
    <t>Edelweiss Nifty Next 50 Index Fund - Reg - Growth</t>
  </si>
  <si>
    <t>Edelweiss Nifty Smallcap 250 Index Fund - Reg - Growth</t>
  </si>
  <si>
    <t>Edelweiss Nifty500 Multicap Momentum Quality 50 Index Fund - Reg - Growth</t>
  </si>
  <si>
    <t>Franklin India NSE Nifty 50 Index Fund - Growth</t>
  </si>
  <si>
    <t>Groww Nifty 50 Index Fund - Reg - Growth</t>
  </si>
  <si>
    <t>Groww Nifty India Railways PSU Index Fund - Reg - Growth</t>
  </si>
  <si>
    <t>Groww Nifty Next 50 Index Fund - Reg - Growth</t>
  </si>
  <si>
    <t>Groww Nifty Non-Cyclical Consumer Index Fund - Reg - Growth</t>
  </si>
  <si>
    <t>Groww Nifty Smallcap 250 Index Fund - Reg - Growth</t>
  </si>
  <si>
    <t>Groww Nifty Total Market Index Fund - Reg - Growth</t>
  </si>
  <si>
    <t>HDFC BSE 500 Index Fund - Reg - Growth</t>
  </si>
  <si>
    <t>HDFC BSE Sensex Index Fund</t>
  </si>
  <si>
    <t>HDFC BSE Sensex Index Fund (Post Addendum)</t>
  </si>
  <si>
    <t>HDFC CRISIL-IBX Financial Services 3-6 Months Debt Index Fund - Reg - Growth</t>
  </si>
  <si>
    <t>HDFC NIFTY 100 Equal Weight Index Fund - Reg - Growth</t>
  </si>
  <si>
    <t>HDFC NIFTY 100 Index Fund - Reg - Growth</t>
  </si>
  <si>
    <t>HDFC Nifty 50 Index Fund</t>
  </si>
  <si>
    <t>HDFC Nifty G- Sec Jun 2027 Index Fund - Reg - Growth</t>
  </si>
  <si>
    <t>HDFC Nifty G-sec Dec 2026 Index Fund - Reg - Growth</t>
  </si>
  <si>
    <t>HDFC Nifty G-Sec July 2031 Index Fund - Reg - Growth</t>
  </si>
  <si>
    <t>HDFC Nifty G-Sec Sep 2032 Index Fund - Reg - Growth</t>
  </si>
  <si>
    <t>HDFC Nifty India Digital Index Fund - Reg - Growth</t>
  </si>
  <si>
    <t>HDFC Nifty LargeMidcap 250 Index Fund - Reg - Growth</t>
  </si>
  <si>
    <t>HDFC NIFTY Midcap 150 Index Fund - Reg - Growth</t>
  </si>
  <si>
    <t>HDFC NIFTY Next 50 Index Fund - Reg - Growth</t>
  </si>
  <si>
    <t>HDFC NIFTY Realty Index Fund - Reg - Growth</t>
  </si>
  <si>
    <t>HDFC NIFTY Smallcap 250 Index Fund - Reg - Growth</t>
  </si>
  <si>
    <t>HDFC Nifty Top 20 Equal Weight Index Fund - Reg - Growth</t>
  </si>
  <si>
    <t>HDFC NIFTY100 Low Volatility 30 Index Fund - Reg - Growth</t>
  </si>
  <si>
    <t>HDFC Nifty100 Quality 30 Index Fund - Reg - Growth</t>
  </si>
  <si>
    <t>HDFC NIFTY200 Momentum 30 Index Fund - Reg - Growth</t>
  </si>
  <si>
    <t>HDFC NIFTY50 Equal Weight Index Fund - Reg - Growth</t>
  </si>
  <si>
    <t>HDFC Nifty500 Multicap 50:25:25 Index Fund - Reg - Growth</t>
  </si>
  <si>
    <t>HSBC Nifty 50 Index Fund - Reg - Growth</t>
  </si>
  <si>
    <t>HSBC Nifty Next 50 Index Fund - Reg - Growth</t>
  </si>
  <si>
    <t>ICICI Prudential BSE Sensex Index Fund - Reg - Growth</t>
  </si>
  <si>
    <t>ICICI Prudential CRISIL-IBX AAA Bond Financial Services Index - Dec 2026 Fund - Reg - Growth</t>
  </si>
  <si>
    <t>ICICI Prudential CRISIL-IBX Financial Services 3-6 Months Debt Index Fund - Reg - Growth</t>
  </si>
  <si>
    <t>ICICI Prudential NASDAQ 100 Index Fund - Reg - Growth</t>
  </si>
  <si>
    <t>ICICI Prudential Nifty 200 Momentum 30 Index Fund - Reg - Growth</t>
  </si>
  <si>
    <t>ICICI Prudential Nifty 50 Index Fund - Reg - Growth</t>
  </si>
  <si>
    <t>ICICI Prudential Nifty 500 Index Fund - Reg - Growth</t>
  </si>
  <si>
    <t>ICICI Prudential Nifty Auto Index Fund - Reg - Growth</t>
  </si>
  <si>
    <t>ICICI Prudential Nifty Bank Index Fund - Reg - Growth</t>
  </si>
  <si>
    <t>ICICI Prudential Nifty G-Sec Dec 2030 Index Fund - Reg - Growth</t>
  </si>
  <si>
    <t>ICICI Prudential Nifty IT Index Fund - Reg - Growth</t>
  </si>
  <si>
    <t>ICICI Prudential Nifty LargeMidcap 250 Index Fund - Reg - Growth</t>
  </si>
  <si>
    <t>ICICI Prudential Nifty Midcap 150 Index Fund - Reg - Growth</t>
  </si>
  <si>
    <t>ICICI Prudential Nifty Next 50 Index Fund - Growth</t>
  </si>
  <si>
    <t>ICICI Prudential Nifty Pharma Index Fund - Reg - Growth</t>
  </si>
  <si>
    <t>ICICI Prudential Nifty Private Bank Index Fund - Reg - Growth</t>
  </si>
  <si>
    <t>ICICI Prudential Nifty SDL Dec 2028 Index Fund - Reg - Growth</t>
  </si>
  <si>
    <t>ICICI Prudential Nifty SDL Sep 2026 Index Fund - Reg - Growth</t>
  </si>
  <si>
    <t>ICICI Prudential Nifty SDL Sep 2027 Index Fund - Reg - Growth</t>
  </si>
  <si>
    <t>ICICI Prudential Nifty Smallcap 250 Index Fund - Reg - Growth</t>
  </si>
  <si>
    <t>ICICI Prudential Nifty Top 15 Equal Weight Index Fund - Reg - Growth</t>
  </si>
  <si>
    <t>ICICI Prudential Nifty200 Quality 30 Index Fund - Reg - Growth</t>
  </si>
  <si>
    <t>ICICI Prudential Nifty200 Value 30 Index Fund - Reg - Growth</t>
  </si>
  <si>
    <t>ICICI Prudential Nifty50 Equal Weight Index Fund - Reg - Growth</t>
  </si>
  <si>
    <t>ICICI Prudential Nifty50 Value 20 Index Fund - Reg - Growth</t>
  </si>
  <si>
    <t>Kotak BSE Housing Index Fund - Reg - Growth</t>
  </si>
  <si>
    <t>Kotak BSE PSU Index Fund - Reg - Growth</t>
  </si>
  <si>
    <t>Kotak BSE Sensex Index Fund - Reg - Growth</t>
  </si>
  <si>
    <t>Kotak CRISIL- IBX AAA Bond Financial Services Index - Dec 2026 Fund - Reg - Growth</t>
  </si>
  <si>
    <t>Kotak CRISIL-IBX AAA Financial Services Index-Sep 2027 Fund - Reg - Growth</t>
  </si>
  <si>
    <t>Kotak CRISIL-IBX Financial Services 3-6 Months Debt Index Fund - Reg - Growth</t>
  </si>
  <si>
    <t>Kotak Nifty 100 Equal Weight Index Fund - Reg - Growth</t>
  </si>
  <si>
    <t>Kotak Nifty 100 Low Volatility 30 Index Fund - Reg - Growth</t>
  </si>
  <si>
    <t>Kotak Nifty 200 Momentum 30 Index Fund - Reg - Growth</t>
  </si>
  <si>
    <t>Kotak Nifty 200 Quality 30 Index Fund - Reg - Growth</t>
  </si>
  <si>
    <t>Kotak Nifty 50 Equal Weight Index Fund - Reg - Growth</t>
  </si>
  <si>
    <t>Kotak Nifty 50 Index Fund - Reg - Growth</t>
  </si>
  <si>
    <t>Kotak Nifty AAA Bond Financial Services Mar 2028 Index Fund - Reg - Growth</t>
  </si>
  <si>
    <t>Kotak Nifty Alpha 50 Index Fund - Reg - Growth</t>
  </si>
  <si>
    <t>Kotak Nifty Commodities Index Fund - Reg - Growth</t>
  </si>
  <si>
    <t>Kotak Nifty Financial Services Ex-Bank Index Fund - Reg - Growth</t>
  </si>
  <si>
    <t>Kotak Nifty India Tourism Index Fund - Reg - Growth</t>
  </si>
  <si>
    <t>Kotak Nifty Midcap 150 Index Fund - Reg - Growth</t>
  </si>
  <si>
    <t>Kotak NIFTY Midcap 150 Momentum 50 Index Fund - Reg - Growth</t>
  </si>
  <si>
    <t>Kotak NIFTY Midcap 50 Index Fund - Reg - Growth</t>
  </si>
  <si>
    <t>Kotak Nifty Next 50 Index Fund - Reg - Growth</t>
  </si>
  <si>
    <t>Kotak Nifty SDL Jul 2026 Index Fund - Reg - Growth</t>
  </si>
  <si>
    <t>Kotak Nifty SDL Plus AAA PSU Bond Jul 2028 60:40 Index Fund - Reg - Growth</t>
  </si>
  <si>
    <t>Kotak Nifty Smallcap 250 Index Fund - Reg - Growth</t>
  </si>
  <si>
    <t>Kotak Nifty Smallcap 50 Index Fund - Reg - Growth</t>
  </si>
  <si>
    <t>Kotak Nifty Top 10 Equal Weight Index Fund - Reg - Growth</t>
  </si>
  <si>
    <t>LIC MF BSE Sensex Index Fund - Growth</t>
  </si>
  <si>
    <t>LIC MF Nifty 50 Index Fund - Growth</t>
  </si>
  <si>
    <t>LIC MF Nifty 50 Index Fund - Reg - Growth Adjusted NAV (Post merger with IDBI Mutual Fund)</t>
  </si>
  <si>
    <t>LIC MF Nifty Next 50 Index Fund - Growth</t>
  </si>
  <si>
    <t>Mirae Asset CRISIL-IBX Financial Services 9-12 Months Debt Index Fund - Reg - Growth</t>
  </si>
  <si>
    <t>Mirae Asset Nifty 50 Index Fund - Reg - Growth</t>
  </si>
  <si>
    <t>Mirae Asset Nifty LargeMidcap 250 Index Fund - Reg - Growth</t>
  </si>
  <si>
    <t>Mirae Asset Nifty Total Market Index Fund - Reg - Growth</t>
  </si>
  <si>
    <t>Motilal Oswal BSE 1000 Index Fund - Reg - Growth</t>
  </si>
  <si>
    <t>Motilal Oswal BSE Enhanced Value Index Fund - Reg - Growth</t>
  </si>
  <si>
    <t>Motilal Oswal BSE Financials ex Bank 30 Index Fund - Reg - Growth</t>
  </si>
  <si>
    <t>Motilal Oswal BSE low Volatility Index Fund - Reg - Growth</t>
  </si>
  <si>
    <t>Motilal Oswal BSE Quality Index Fund - Reg - Growth</t>
  </si>
  <si>
    <t>Motilal Oswal MSCI EAFE Top 100 Select Index Fund - Reg - Growth</t>
  </si>
  <si>
    <t>Motilal Oswal Nifty 200 Momentum 30 Index Fund - Reg - Growth</t>
  </si>
  <si>
    <t>Motilal Oswal Nifty 50 Index Fund(MOFNIFTY50) - Reg - Growth</t>
  </si>
  <si>
    <t>Motilal Oswal Nifty 500 Index Fund - Reg - Growth</t>
  </si>
  <si>
    <t>Motilal Oswal Nifty 500 Momentum 50 Index Fund - Reg - Growth</t>
  </si>
  <si>
    <t>Motilal Oswal Nifty Bank Index Fund - Reg - Growth</t>
  </si>
  <si>
    <t>Motilal Oswal Nifty Capital Market Index Fund - Reg - Growth</t>
  </si>
  <si>
    <t>Motilal Oswal Nifty India Defence Index Fund - Reg - Growth</t>
  </si>
  <si>
    <t>Motilal Oswal Nifty Microcap 250 Index Fund - Reg - Growth</t>
  </si>
  <si>
    <t>Motilal Oswal Nifty Midcap 150 Index Fund - Reg - Growth</t>
  </si>
  <si>
    <t>Motilal Oswal Nifty MidSmall Financial Services Index Fund - Reg - Growth</t>
  </si>
  <si>
    <t>Motilal Oswal Nifty MidSmall Healthcare Index Fund - Reg - Growth</t>
  </si>
  <si>
    <t>Motilal Oswal Nifty MidSmall India Consumption Index Fund - Reg - Growth</t>
  </si>
  <si>
    <t>Motilal Oswal Nifty MidSmall IT and Telecom Index Fund - Reg - Growth</t>
  </si>
  <si>
    <t>Motilal Oswal Nifty Next 50 Index Fund(MOFNEXT50) - Reg - Growth</t>
  </si>
  <si>
    <t>Motilal Oswal Nifty Smallcap 250 Index Fund - Reg - Growth</t>
  </si>
  <si>
    <t>Motilal Oswal S&amp;P 500 Index Fund(MOFSP500) - Reg - Growth</t>
  </si>
  <si>
    <t>Navi BSE Sensex Index Fund - Regular - Growth</t>
  </si>
  <si>
    <t>Navi ELSS Tax Saver Nifty 50 Index Fund - Reg - Growth</t>
  </si>
  <si>
    <t>Navi Nifty 50 Index Fund - Reg - Growth</t>
  </si>
  <si>
    <t>Navi Nifty 500 Multicap 50:25:25 Index Fund - Reg</t>
  </si>
  <si>
    <t>Navi Nifty Bank Index Fund - Reg - Growth</t>
  </si>
  <si>
    <t>Navi Nifty India Manufacturing Index Fund - Reg - Growth</t>
  </si>
  <si>
    <t>Navi Nifty IT Index Fund - Reg - Growth</t>
  </si>
  <si>
    <t>Navi Nifty Midcap 150 Index Fund - Reg - Growth</t>
  </si>
  <si>
    <t>Navi Nifty Next 50 Index Fund - Reg - Growth</t>
  </si>
  <si>
    <t>Navi Nifty Smallcap250 Momentum Quality 100 Index Fund - Reg - Growth</t>
  </si>
  <si>
    <t>Nippon India BSE Sensex Next 30 Index Fund - Reg - Growth</t>
  </si>
  <si>
    <t>Nippon India CRISIL-IBX AAA Financial Services - Dec 2026 Index Fund - Reg - Growth</t>
  </si>
  <si>
    <t>Nippon India CRISIL-IBX AAA Financial Services - Jan 2028 Index Fund - Reg - Growth</t>
  </si>
  <si>
    <t>Nippon India Index Fund - BSE Sensex Plan - Reg - Growth</t>
  </si>
  <si>
    <t>Nippon India Index Fund - Nifty 50 Plan - Reg - Growth</t>
  </si>
  <si>
    <t>Nippon India Nifty 50 Value 20 Index Fund - Dir - Growth</t>
  </si>
  <si>
    <t>Nippon India Nifty 50 Value 20 Index Fund - Reg - Growth</t>
  </si>
  <si>
    <t>Nippon India Nifty 500 Equal Weight Index Fund - Reg - Growth</t>
  </si>
  <si>
    <t>Nippon India Nifty 500 Low Volatility 50 Index Fund - Reg - Growth</t>
  </si>
  <si>
    <t>Nippon India Nifty 500 Momentum 50 Index Fund - Reg - Growth</t>
  </si>
  <si>
    <t>Nippon India Nifty 500 Quality 50 Index Fund - Reg - Growth</t>
  </si>
  <si>
    <t>Nippon India Nifty AAA CPSE Bond Plus SDL - Apr 2027 Maturity 60:40 Index Fund - Reg - Growth</t>
  </si>
  <si>
    <t>Nippon India Nifty AAA PSU Bond Plus SDL - Sep 2026 Maturity 50:50 Index Fund - Reg - Growth</t>
  </si>
  <si>
    <t>Nippon India Nifty Alpha Low Volatility 30 Index Fund - Reg - Growth</t>
  </si>
  <si>
    <t>Nippon India Nifty Auto Index Fund - Reg - Growth</t>
  </si>
  <si>
    <t>Nippon India Nifty Bank Index Fund - Reg - Growth</t>
  </si>
  <si>
    <t>Nippon India Nifty G-Sec Jun 2036 Maturity Index Fund - Reg - Growth</t>
  </si>
  <si>
    <t>Nippon India Nifty G-Sec Sep 2027 Maturity Index Fund - Reg - Growth</t>
  </si>
  <si>
    <t>Nippon India Nifty India Manufacturing Index Fund - Reg - Growth</t>
  </si>
  <si>
    <t>Nippon India Nifty IT Index Fund - Reg - Growth</t>
  </si>
  <si>
    <t>Nippon India Nifty Midcap 150 Index Fund - Reg - Growth</t>
  </si>
  <si>
    <t>Nippon India Nifty Next 50 Junior BeES FoF - Reg - Growth</t>
  </si>
  <si>
    <t>Nippon India Nifty Realty Index Fund - Reg - Growth</t>
  </si>
  <si>
    <t>Nippon India Nifty Smallcap 250 Index Fund - Reg - Growth</t>
  </si>
  <si>
    <t>SBI BSE PSU BANK INDEX FUND - Reg - Growth</t>
  </si>
  <si>
    <t>SBI BSE Sensex Index Fund - Reg - Growth</t>
  </si>
  <si>
    <t>SBI Nifty 500 Index Fund - Reg - Growth</t>
  </si>
  <si>
    <t>SBI Nifty Bank Index Fund - Reg - Growth</t>
  </si>
  <si>
    <t>SBI Nifty Index Fund - Growth</t>
  </si>
  <si>
    <t>SBI Nifty India Consumption Index Fund - Reg - Growth</t>
  </si>
  <si>
    <t>SBI Nifty IT Index Fund - Reg - Growth</t>
  </si>
  <si>
    <t>SBI Nifty Midcap 150 Index Fund - Reg - Growth</t>
  </si>
  <si>
    <t>SBI Nifty Next 50 Index Fund - Reg - Growth</t>
  </si>
  <si>
    <t>SBI Nifty Smallcap 250 Index Fund - Reg - Growth</t>
  </si>
  <si>
    <t>SBI Nifty100 Low Volatility 30 Index Fund - Reg - Growth</t>
  </si>
  <si>
    <t>SBI Nifty200 Momentum 30 Index Fund - Reg - Growth</t>
  </si>
  <si>
    <t>SBI Nifty200 Quality 30 Index Fund - Reg - Growth</t>
  </si>
  <si>
    <t>SBI Nifty50 Equal Weight Index Fund - Reg - Growth</t>
  </si>
  <si>
    <t>Sundaram Nifty 100 Equal Weight Fund - Growth</t>
  </si>
  <si>
    <t>Sundaram Nifty 100 Equal Weight Fund - Reg - Growth Adjusted NAV (Post merger with Principal Mutual Fund)</t>
  </si>
  <si>
    <t>Tata BSE Quality Index Fund - Reg - Growth</t>
  </si>
  <si>
    <t>Tata BSE Select Business Groups Index Fund - Reg - Growth</t>
  </si>
  <si>
    <t>TATA BSE SENSEX INDEX FUND - Reg</t>
  </si>
  <si>
    <t>TATA NIFTY 50 INDEX FUND - Reg</t>
  </si>
  <si>
    <t>Tata nifty auto index fund - Reg - Growth</t>
  </si>
  <si>
    <t>Tata Nifty Capital Markets Index Fund - Reg - Growth</t>
  </si>
  <si>
    <t>Tata Nifty Financial Services Index Fund - Reg - Growth</t>
  </si>
  <si>
    <t>Tata Nifty India Tourism Index Fund - Reg - Growth</t>
  </si>
  <si>
    <t>Tata Nifty Midcap 150 Index Fund - Reg - Growth</t>
  </si>
  <si>
    <t>Tata Nifty Midcap 150 Momentum 50 Index Fund - Reg - Growth</t>
  </si>
  <si>
    <t>Tata Nifty MidSmall Healthcare Index Fund - Reg - Growth</t>
  </si>
  <si>
    <t>Tata Nifty Next 50 Index Fund - Reg - Growth</t>
  </si>
  <si>
    <t>Tata Nifty Realty Index Fund - Reg - Growth</t>
  </si>
  <si>
    <t>Tata Nifty SDL Plus AAA PSU Bond Dec 2027 60: 40 Index Fund - Reg - Growth</t>
  </si>
  <si>
    <t>Tata Nifty200 Alpha 30 Index Fund - Reg - Growth</t>
  </si>
  <si>
    <t>TATA Nifty500 Multicap India Manufacturing 50:30:20 Index Fund - Reg - Growth</t>
  </si>
  <si>
    <t>Tata Nifty500 Multicap Infrastructure 50:30:20 Index Fund - Reg - Growth</t>
  </si>
  <si>
    <t>Taurus Nifty 50 Index Fund - Reg - Growth</t>
  </si>
  <si>
    <t>UTI BSE Housing Index Fund - Reg - Growth</t>
  </si>
  <si>
    <t>UTI BSE Low Volatility Index Fund - Reg - Growth</t>
  </si>
  <si>
    <t>UTI BSE Sensex Index Fund - Reg - Growth</t>
  </si>
  <si>
    <t>UTI Nifty 50 Equal Weight Index Fund - Reg - Growth</t>
  </si>
  <si>
    <t>UTI Nifty 50 Index Fund - Growth</t>
  </si>
  <si>
    <t>UTI Nifty 500 Value 50 Index Fund - Reg - Growth</t>
  </si>
  <si>
    <t>UTI Nifty Alpha Low-Volatility 30 Index Fund - Reg - Growth</t>
  </si>
  <si>
    <t>UTI Nifty India Manufacturing Index Fund - Reg - Growth</t>
  </si>
  <si>
    <t>UTI Nifty Midcap 150 Index Fund - Reg - Growth</t>
  </si>
  <si>
    <t>UTI Nifty Midcap 150 Quality 50 Index Fund - Reg - Growth</t>
  </si>
  <si>
    <t>UTI Nifty Midsmallcap 400 Momentum Quality 100 Index Fund - Reg - Growth</t>
  </si>
  <si>
    <t>UTI Nifty Next 50 Index Fund - Reg - Growth</t>
  </si>
  <si>
    <t>UTI Nifty Private Bank Index Fund - Reg - Growth</t>
  </si>
  <si>
    <t>UTI Nifty200 Momentum 30 Index Fund - Reg - Growth</t>
  </si>
  <si>
    <t>UTI Nifty200 Quality 30 Index Fund - Reg - Growth</t>
  </si>
  <si>
    <t>Zerodha ELSS Tax Saver Nifty LargeMidcap 250 Index Fund - Reg - Growth</t>
  </si>
  <si>
    <t>Zerodha Nifty LargeMidcap 250 Index Fund - Reg</t>
  </si>
  <si>
    <t>360 ONE Gold ETF</t>
  </si>
  <si>
    <t>360 ONE Silver ETF</t>
  </si>
  <si>
    <t>Aditya Birla Sun Life Gold ETF</t>
  </si>
  <si>
    <t>Aditya Birla Sun Life Silver ETF</t>
  </si>
  <si>
    <t>Aditya Birla Sun Life Silver ETF Fund of Fund - Reg - Growth</t>
  </si>
  <si>
    <t>Angel One Gold ETF</t>
  </si>
  <si>
    <t>Angel One Gold ETF FOF - Reg - Growth</t>
  </si>
  <si>
    <t>Axis Gold ETF</t>
  </si>
  <si>
    <t>Axis Silver ETF</t>
  </si>
  <si>
    <t>Axis Silver Fund of Fund - Reg - Growth</t>
  </si>
  <si>
    <t>DSP Gold ETF</t>
  </si>
  <si>
    <t>DSP Gold ETF Fund of Fund - Reg - Growth</t>
  </si>
  <si>
    <t>DSP Silver ETF</t>
  </si>
  <si>
    <t>DSP Silver ETF Fund of Fund - Reg - Growth</t>
  </si>
  <si>
    <t>Edelweiss Gold and Silver ETF Fund of Fund - Reg - Growth</t>
  </si>
  <si>
    <t>Edelweiss Gold ETF</t>
  </si>
  <si>
    <t>Edelweiss Silver ETF</t>
  </si>
  <si>
    <t>Groww Gold ETF</t>
  </si>
  <si>
    <t>Groww Gold ETF FOF - Reg - Growth</t>
  </si>
  <si>
    <t>Groww Silver ETF</t>
  </si>
  <si>
    <t>Groww Silver ETF FOF - Reg - Growth</t>
  </si>
  <si>
    <t>HDFC Gold ETF</t>
  </si>
  <si>
    <t>HDFC Gold ETF Fund of Fund - Growth</t>
  </si>
  <si>
    <t>HDFC Silver ETF</t>
  </si>
  <si>
    <t>HDFC Silver ETF Fund of Fund - Reg - Growth</t>
  </si>
  <si>
    <t>ICICI Prudential Gold ETF</t>
  </si>
  <si>
    <t>ICICI Prudential Regular Gold Savings Fund (FOF) - Growth</t>
  </si>
  <si>
    <t>ICICI Prudential Silver ETF</t>
  </si>
  <si>
    <t>ICICI Prudential Silver ETF Fund of Fund - Reg - Growth</t>
  </si>
  <si>
    <t>Invesco India Gold ETF</t>
  </si>
  <si>
    <t>Invesco India Gold ETF Fund of Fund - Growth</t>
  </si>
  <si>
    <t>Kotak Gold ETF</t>
  </si>
  <si>
    <t>Kotak Gold Fund - Reg - Growth</t>
  </si>
  <si>
    <t>Kotak Silver ETF</t>
  </si>
  <si>
    <t>Kotak Silver ETF Fund of Fund - Reg - Growth</t>
  </si>
  <si>
    <t>LIC MF Gold ETF</t>
  </si>
  <si>
    <t>LIC MF Gold ETF Fund of Fund - Growth</t>
  </si>
  <si>
    <t>Mirae Asset Gold ETF</t>
  </si>
  <si>
    <t>Mirae Asset Gold ETF Fund of Fund - Reg - Growth</t>
  </si>
  <si>
    <t>Mirae Asset Gold Silver Passive FoF - Reg - Growth</t>
  </si>
  <si>
    <t>Mirae Asset Silver ETF</t>
  </si>
  <si>
    <t>Motilal Oswal Gold and Silver ETFs Fund of Funds - Reg - Growth</t>
  </si>
  <si>
    <t>Motilal Oswal Gold ETF</t>
  </si>
  <si>
    <t>Motilal Oswal Silver ETF</t>
  </si>
  <si>
    <t>Nippon India ETF Gold BeES</t>
  </si>
  <si>
    <t>Nippon India Gold Savings Fund - Reg - Growth</t>
  </si>
  <si>
    <t>Nippon India Silver ETF</t>
  </si>
  <si>
    <t>Nippon India Silver ETF Fund of Fund - Reg - Growth</t>
  </si>
  <si>
    <t>Quantum Gold Fund - Growth</t>
  </si>
  <si>
    <t>Quantum Gold Savings Fund - Growth</t>
  </si>
  <si>
    <t>SBI Gold ETF</t>
  </si>
  <si>
    <t>SBI Gold Fund - Growth</t>
  </si>
  <si>
    <t>SBI Silver ETF</t>
  </si>
  <si>
    <t>SBI Silver ETF Fund Of Fund - Reg - Growth</t>
  </si>
  <si>
    <t>Tata Gold ETF Fund of Fund - Reg - Growth</t>
  </si>
  <si>
    <t>Tata Gold Exchange Traded Fund</t>
  </si>
  <si>
    <t>Tata Silver ETF Fund of Fund - Reg - Growth</t>
  </si>
  <si>
    <t>Tata Silver Exchange Traded Fund</t>
  </si>
  <si>
    <t>Union Gold ETF</t>
  </si>
  <si>
    <t>Union Gold ETF Fund of Fund - Reg - Growth</t>
  </si>
  <si>
    <t>UTI Gold ETF</t>
  </si>
  <si>
    <t>UTI Gold ETF Fund of Fund - Reg - Growth</t>
  </si>
  <si>
    <t>UTI Silver ETF Fund of Fund - Reg - Growth</t>
  </si>
  <si>
    <t>UTI Silver Exchange Traded Fund</t>
  </si>
  <si>
    <t>Zerodha Gold ETF</t>
  </si>
  <si>
    <t>Zerodha Silver ETF</t>
  </si>
  <si>
    <t>Aditya Birla Sun Life BSE Sensex ETF</t>
  </si>
  <si>
    <t>Aditya Birla Sun Life CRISIL 10 Year Gilt ETF</t>
  </si>
  <si>
    <t>Aditya Birla Sun Life CRISIL Broad Based Gilt ETF</t>
  </si>
  <si>
    <t>Aditya Birla Sun Life CRISIL Liquid Overnight ETF</t>
  </si>
  <si>
    <t>Aditya Birla Sun Life Nifty 200 Momentum 30 ETF</t>
  </si>
  <si>
    <t>Aditya Birla Sun Life Nifty 200 Quality 30 ETF</t>
  </si>
  <si>
    <t>Aditya Birla Sun Life Nifty 50 ETF</t>
  </si>
  <si>
    <t>Aditya Birla Sun Life Nifty Bank ETF</t>
  </si>
  <si>
    <t>Aditya Birla Sun Life Nifty Healthcare ETF</t>
  </si>
  <si>
    <t>Aditya Birla Sun Life Nifty IT ETF</t>
  </si>
  <si>
    <t>Aditya Birla Sun Life Nifty Next 50 ETF</t>
  </si>
  <si>
    <t>Aditya Birla Sun Life Nifty PSE ETF</t>
  </si>
  <si>
    <t>Angel One Nifty 1D Rate Liquid ETF - Growth</t>
  </si>
  <si>
    <t>Angel One Nifty 50 ETF</t>
  </si>
  <si>
    <t>Angel One Nifty Total Market ETF</t>
  </si>
  <si>
    <t>AXIS BSE SENSEX ETF</t>
  </si>
  <si>
    <t>Axis NIFTY 50 ETF</t>
  </si>
  <si>
    <t>Axis NIFTY Bank ETF</t>
  </si>
  <si>
    <t>Axis NIFTY Healthcare ETF</t>
  </si>
  <si>
    <t>Axis NIFTY India Consumption ETF</t>
  </si>
  <si>
    <t>Axis NIFTY IT ETF</t>
  </si>
  <si>
    <t>Axis Nifty500 Value 50 ETF</t>
  </si>
  <si>
    <t>Bajaj Finserv Nifty 1D Rate Liquid ETF - Growth</t>
  </si>
  <si>
    <t>Bajaj Finserv Nifty 50 ETF</t>
  </si>
  <si>
    <t>Bajaj Finserv Nifty Bank ETF</t>
  </si>
  <si>
    <t>Bandhan BSE Sensex ETF</t>
  </si>
  <si>
    <t>Bandhan Nifty 50 ETF</t>
  </si>
  <si>
    <t>Baroda BNP Paribas NIFTY Bank ETF</t>
  </si>
  <si>
    <t>CPSE ETF</t>
  </si>
  <si>
    <t>DSP BSE Liquid Rate ETF</t>
  </si>
  <si>
    <t>DSP BSE Sensex ETF</t>
  </si>
  <si>
    <t>DSP BSE SENSEX Next 30 ETF</t>
  </si>
  <si>
    <t>DSP NIFTY 1D Rate Liquid ETF</t>
  </si>
  <si>
    <t>DSP Nifty 50 Equal Weight ETF</t>
  </si>
  <si>
    <t>DSP Nifty 50 ETF</t>
  </si>
  <si>
    <t>DSP Nifty Bank ETF</t>
  </si>
  <si>
    <t>DSP Nifty Healthcare ETF</t>
  </si>
  <si>
    <t>DSP Nifty IT ETF</t>
  </si>
  <si>
    <t>DSP Nifty Midcap 150 Quality 50 ETF</t>
  </si>
  <si>
    <t>DSP Nifty Private Bank ETF</t>
  </si>
  <si>
    <t>DSP Nifty PSU Bank ETF</t>
  </si>
  <si>
    <t>DSP Nifty Top 10 Equal Weight ETF</t>
  </si>
  <si>
    <t>Edelweiss BSE Capital Markets &amp; Insurance ETF</t>
  </si>
  <si>
    <t>Edelweiss ETF - Nifty Bank</t>
  </si>
  <si>
    <t>Edelweiss Nifty Bank ETF</t>
  </si>
  <si>
    <t>Edelweiss Nifty LargeMidcap 250 ETF</t>
  </si>
  <si>
    <t>Edelweiss Nifty500 Multicap Momentum Quality 50 ETF</t>
  </si>
  <si>
    <t>Groww BSE Power ETF</t>
  </si>
  <si>
    <t>Groww BSE Power ETF FOF - Reg - Growth</t>
  </si>
  <si>
    <t>Groww Nifty 1D Rate Liquid ETF</t>
  </si>
  <si>
    <t>Groww Nifty 200 ETF</t>
  </si>
  <si>
    <t>Groww Nifty 200 ETF FOF - Reg - Growth</t>
  </si>
  <si>
    <t>Groww Nifty 50 ETF</t>
  </si>
  <si>
    <t>Groww Nifty 500 Low Volatility 50 ETF</t>
  </si>
  <si>
    <t>Groww Nifty 500 Momentum 50 ETF</t>
  </si>
  <si>
    <t>Groww Nifty 500 Momentum 50 ETF FoF - Reg - Growth</t>
  </si>
  <si>
    <t>Groww Nifty EV &amp; New Age Automotive ETF</t>
  </si>
  <si>
    <t>Groww Nifty Ev &amp; New Age Automotive ETF FOF - Reg- Growth</t>
  </si>
  <si>
    <t>Groww Nifty India Defence ETF</t>
  </si>
  <si>
    <t>Groww Nifty India Defence ETF FOF - Reg - Growth</t>
  </si>
  <si>
    <t>Groww Nifty India Internet ETF</t>
  </si>
  <si>
    <t>Groww Nifty India Internet ETF FOF - Reg - Growth</t>
  </si>
  <si>
    <t>Groww Nifty India Railways PSU ETF</t>
  </si>
  <si>
    <t>Groww Nifty Next 50 ETF</t>
  </si>
  <si>
    <t>Groww Nifty50 ETF</t>
  </si>
  <si>
    <t>HDFC BSE 500 ETF</t>
  </si>
  <si>
    <t>HDFC BSE SENSEX ETF</t>
  </si>
  <si>
    <t>HDFC NIFTY 100 ETF</t>
  </si>
  <si>
    <t>HDFC NIFTY 1D Rate Liquid ETF - Growth</t>
  </si>
  <si>
    <t>HDFC NIFTY 50 ETF</t>
  </si>
  <si>
    <t>HDFC NIFTY Bank ETF</t>
  </si>
  <si>
    <t>HDFC NIFTY Growth Sectors 15 ETF</t>
  </si>
  <si>
    <t>HDFC NIFTY IT ETF</t>
  </si>
  <si>
    <t>HDFC NIFTY Midcap 150 ETF</t>
  </si>
  <si>
    <t>HDFC NIFTY NEXT 50 ETF</t>
  </si>
  <si>
    <t>HDFC NIFTY Private Bank ETF</t>
  </si>
  <si>
    <t>HDFC NIFTY PSU BANK ETF</t>
  </si>
  <si>
    <t>HDFC NIFTY Smallcap 250 ETF</t>
  </si>
  <si>
    <t>HDFC NIFTY100 Low Volatility 30 ETF</t>
  </si>
  <si>
    <t>HDFC NIFTY100 Quality 30 ETF</t>
  </si>
  <si>
    <t>HDFC NIFTY200 Momentum 30 ETF</t>
  </si>
  <si>
    <t>HDFC NIFTY50 Value 20 ETF</t>
  </si>
  <si>
    <t>ICICI Prudential Bharat 22 ETF</t>
  </si>
  <si>
    <t>ICICI Prudential BSE 500 ETF</t>
  </si>
  <si>
    <t>ICICI Prudential BSE 500 ETF FOF - Reg - Growth</t>
  </si>
  <si>
    <t>ICICI Prudential BSE Liquid Rate ETF - Growth</t>
  </si>
  <si>
    <t>ICICI Prudential BSE Midcap Select ETF</t>
  </si>
  <si>
    <t>ICICI Prudential BSE Sensex ETF</t>
  </si>
  <si>
    <t>ICICI Prudential Nifty 10 yr Benchmark G-Sec ETF</t>
  </si>
  <si>
    <t>ICICI Prudential Nifty 100 ETF</t>
  </si>
  <si>
    <t>ICICI Prudential Nifty 100 Low Volatility 30 ETF</t>
  </si>
  <si>
    <t>ICICI Prudential Nifty 100 Low Volatility 30 ETF FOF - Reg - Growth</t>
  </si>
  <si>
    <t>ICICI Prudential Nifty 200 Momentum 30 ETF</t>
  </si>
  <si>
    <t>ICICI Prudential Nifty 200 Quality 30 ETF</t>
  </si>
  <si>
    <t>ICICI Prudential Nifty 5 yr Benchmark G-SEC ETF</t>
  </si>
  <si>
    <t>ICICI Prudential Nifty 50 ETF</t>
  </si>
  <si>
    <t>ICICI Prudential Nifty Alpha Low - Volatility 30 ETF</t>
  </si>
  <si>
    <t>ICICI Prudential Nifty Alpha Low - Volatility 30 ETF FOF - Reg - Growth</t>
  </si>
  <si>
    <t>ICICI Prudential Nifty Auto ETF</t>
  </si>
  <si>
    <t>ICICI Prudential Nifty Bank ETF</t>
  </si>
  <si>
    <t>ICICI Prudential Nifty Commodities ETF</t>
  </si>
  <si>
    <t>ICICI Prudential Nifty EV &amp; New Age Automotive ETF</t>
  </si>
  <si>
    <t>ICICI Prudential Nifty EV &amp; New Age Automotive ETF FOF - Reg - Growth</t>
  </si>
  <si>
    <t>ICICI Prudential Nifty Financial Services Ex-Bank ETF</t>
  </si>
  <si>
    <t>ICICI Prudential Nifty FMCG ETF</t>
  </si>
  <si>
    <t>ICICI Prudential Nifty Healthcare ETF</t>
  </si>
  <si>
    <t>ICICI Prudential Nifty India Consumption ETF</t>
  </si>
  <si>
    <t>ICICI Prudential Nifty Infrastructure ETF</t>
  </si>
  <si>
    <t>ICICI Prudential Nifty IT ETF</t>
  </si>
  <si>
    <t>ICICI Prudential Nifty Metal ETF</t>
  </si>
  <si>
    <t>ICICI Prudential Nifty Midcap 150 ETF</t>
  </si>
  <si>
    <t>ICICI Prudential Nifty Next 50 ETF</t>
  </si>
  <si>
    <t>ICICI Prudential Nifty Oil &amp; Gas ETF</t>
  </si>
  <si>
    <t>ICICI Prudential Nifty Private Bank ETF</t>
  </si>
  <si>
    <t>ICICI Prudential Nifty PSU Bank ETF</t>
  </si>
  <si>
    <t>ICICI Prudential Nifty Top 15 Equal Weight ETF</t>
  </si>
  <si>
    <t>ICICI Prudential Nifty200 Value 30 ETF</t>
  </si>
  <si>
    <t>ICICI Prudential Nifty50 Value 20 ETF</t>
  </si>
  <si>
    <t>Invesco India Nifty 50 ETF</t>
  </si>
  <si>
    <t>Kotak BSE Sensex ETF</t>
  </si>
  <si>
    <t>Kotak MSCI India ETF</t>
  </si>
  <si>
    <t>Kotak Nifty 100 Equal Weight ETF</t>
  </si>
  <si>
    <t>Kotak Nifty 100 Low Volatility 30 ETF</t>
  </si>
  <si>
    <t>Kotak Nifty 1D Rate Liquid ETF</t>
  </si>
  <si>
    <t>Kotak Nifty 50 ETF</t>
  </si>
  <si>
    <t>Kotak Nifty 50 Value 20 ETF</t>
  </si>
  <si>
    <t>Kotak Nifty Alpha 50 ETF</t>
  </si>
  <si>
    <t>Kotak Nifty Bank ETF</t>
  </si>
  <si>
    <t>Kotak NIFTY India Consumption ETF</t>
  </si>
  <si>
    <t>Kotak Nifty IT ETF</t>
  </si>
  <si>
    <t>Kotak Nifty Midcap 150 ETF</t>
  </si>
  <si>
    <t>Kotak Nifty Midcap 50 ETF</t>
  </si>
  <si>
    <t>Kotak Nifty MNC ETF</t>
  </si>
  <si>
    <t>Kotak Nifty PSU Bank ETF</t>
  </si>
  <si>
    <t>Kotak Nifty200 Quality 30 ETF</t>
  </si>
  <si>
    <t>LIC MF BSE Sensex ETF</t>
  </si>
  <si>
    <t>LIC MF Nifty 100 ETF</t>
  </si>
  <si>
    <t>LIC MF Nifty 50 ETF</t>
  </si>
  <si>
    <t>LIC MF Nifty 8-13 yr G-Sec ETF</t>
  </si>
  <si>
    <t>LIC MF Nifty Midcap 100 ETF</t>
  </si>
  <si>
    <t>Mirae Asset BSE 200 Equal Weight ETF</t>
  </si>
  <si>
    <t>Mirae Asset BSE 200 Equal Weight ETF Fund of Fund - Reg - Growth</t>
  </si>
  <si>
    <t>Mirae Asset BSE Select IPO ETF</t>
  </si>
  <si>
    <t>Mirae Asset BSE Select IPO ETF Fund of Fund - Reg - Growth</t>
  </si>
  <si>
    <t>Mirae Asset BSE Sensex ETF</t>
  </si>
  <si>
    <t>Mirae Asset Hang Seng TECH ETF</t>
  </si>
  <si>
    <t>Mirae Asset Nifty 100 ESG Sector Leaders ETF</t>
  </si>
  <si>
    <t>Mirae Asset Nifty 100 ESG Sector Leaders Fund of Fund - Reg - Growth</t>
  </si>
  <si>
    <t>Mirae Asset Nifty 100 Low Volatility 30 ETF</t>
  </si>
  <si>
    <t>Mirae Asset Nifty 1D Rate Liquid ETF - Growth</t>
  </si>
  <si>
    <t>Mirae Asset Nifty 1D Rate Liquid ETF-IDCW</t>
  </si>
  <si>
    <t>Mirae Asset Nifty 200 Alpha 30 ETF</t>
  </si>
  <si>
    <t>Mirae Asset Nifty 50 ETF</t>
  </si>
  <si>
    <t>Mirae Asset Nifty 8 - 13 yr G-sec ETF</t>
  </si>
  <si>
    <t>Mirae Asset Nifty Bank ETF</t>
  </si>
  <si>
    <t>Mirae Asset Nifty EV and New Age Automotive ETF</t>
  </si>
  <si>
    <t>Mirae Asset Nifty Financial Services ETF</t>
  </si>
  <si>
    <t>Mirae Asset Nifty India Internet ETF</t>
  </si>
  <si>
    <t>Mirae Asset Nifty India Manufacturing ETF</t>
  </si>
  <si>
    <t>Mirae Asset Nifty India Manufacturing ETF Fund of Fund - Reg - Growth</t>
  </si>
  <si>
    <t>Mirae Asset Nifty India New Age Consumption ETF</t>
  </si>
  <si>
    <t>Mirae Asset Nifty India New Age Consumption ETF Fund of Fund - Reg - Growth</t>
  </si>
  <si>
    <t>Mirae Asset Nifty IT ETF</t>
  </si>
  <si>
    <t>Mirae Asset Nifty Metal ETF</t>
  </si>
  <si>
    <t>Mirae Asset Nifty Midcap 150 ETF</t>
  </si>
  <si>
    <t>Mirae Asset Nifty MidSmallcap400 Momentum Quality 100 ETF</t>
  </si>
  <si>
    <t>Mirae Asset Nifty MidSmallcap400 Momentum Quality 100 ETF Fund of Fund - Reg - Growth</t>
  </si>
  <si>
    <t>Mirae Asset Nifty Next 50 ETF</t>
  </si>
  <si>
    <t>Mirae Asset Nifty PSU Bank ETF</t>
  </si>
  <si>
    <t>Mirae Asset Nifty Smallcap 250 Momentum Quality 100 ETF</t>
  </si>
  <si>
    <t>Mirae Asset Nifty Smallcap 250 Momentum Quality 100 ETF Fund of Fund - Reg - Growth</t>
  </si>
  <si>
    <t>Mirae Asset Nifty200 Alpha 30 ETF Fund of Fund - Reg - Growth</t>
  </si>
  <si>
    <t>Mirae Asset Nifty50 Equal Weight ETF</t>
  </si>
  <si>
    <t>Mirae Asset Nifty500 Multicap 50:25:25 ETF</t>
  </si>
  <si>
    <t>Mirae Asset NYSE FANG Plus ETF</t>
  </si>
  <si>
    <t>Mirae Asset S&amp;P 500 TOP 50 ETF</t>
  </si>
  <si>
    <t>Mirae Asset S&amp;P 500 Top 50 ETF Fund of Fund - Reg - Growth</t>
  </si>
  <si>
    <t>Motilal Oswal BSE Enhanced Value ETF</t>
  </si>
  <si>
    <t>Motilal Oswal BSE Healthcare ETF</t>
  </si>
  <si>
    <t>Motilal Oswal BSE India Infrastructure ETF</t>
  </si>
  <si>
    <t>Motilal Oswal BSE Low Volatility ETF</t>
  </si>
  <si>
    <t>Motilal Oswal BSE Quality ETF</t>
  </si>
  <si>
    <t>Motilal Oswal Nasdaq 100 ETF</t>
  </si>
  <si>
    <t>Motilal Oswal NASDAQ Q 50 ETF</t>
  </si>
  <si>
    <t>Motilal Oswal Nifty 200 Momentum 30 ETF</t>
  </si>
  <si>
    <t>Motilal Oswal Nifty 5 YR Benchmark G-Sec ETF</t>
  </si>
  <si>
    <t>Motilal Oswal Nifty 50 Equal Weight ETF</t>
  </si>
  <si>
    <t>Motilal Oswal Nifty 50 ETF</t>
  </si>
  <si>
    <t>Motilal Oswal Nifty 500 ETF</t>
  </si>
  <si>
    <t>Motilal Oswal Nifty 500 Momentum 50 ETF</t>
  </si>
  <si>
    <t>Motilal Oswal Nifty Alpha 50 ETF</t>
  </si>
  <si>
    <t>Motilal Oswal Nifty Capital Market ETF</t>
  </si>
  <si>
    <t>Motilal Oswal Nifty India Defence ETF</t>
  </si>
  <si>
    <t>Motilal Oswal Nifty India Manufacturing ETF</t>
  </si>
  <si>
    <t>Motilal Oswal Nifty India Tourism ETF</t>
  </si>
  <si>
    <t>Motilal Oswal Nifty Midcap 100 ETF</t>
  </si>
  <si>
    <t>Motilal Oswal Nifty Midcap150 Momentum 50 ETF</t>
  </si>
  <si>
    <t>Motilal Oswal Nifty Next 50 ETF</t>
  </si>
  <si>
    <t>Motilal Oswal Nifty PSE ETF</t>
  </si>
  <si>
    <t>Motilal Oswal Nifty Realty ETF</t>
  </si>
  <si>
    <t>Motilal Oswal Nifty Smallcap 250 ETF</t>
  </si>
  <si>
    <t>NAVI NIFTY 50 ETF - Regular - Growth</t>
  </si>
  <si>
    <t>Nippon India BSE Sensex Next 30 ETF</t>
  </si>
  <si>
    <t>Nippon India ETF BSE Sensex</t>
  </si>
  <si>
    <t>Nippon India ETF BSE Sensex Next 50</t>
  </si>
  <si>
    <t>Nippon India ETF Hang Seng BeES</t>
  </si>
  <si>
    <t>Nippon India ETF Nifty 100</t>
  </si>
  <si>
    <t>Nippon India ETF Nifty 1D Rate Liquid BeES</t>
  </si>
  <si>
    <t>Nippon India ETF Nifty 5 yr Benchmark G-Sec</t>
  </si>
  <si>
    <t>Nippon India ETF Nifty 50 BeES</t>
  </si>
  <si>
    <t>Nippon India ETF Nifty 50 Shariah BeES</t>
  </si>
  <si>
    <t>Nippon India ETF Nifty 50 Value 20</t>
  </si>
  <si>
    <t>Nippon India ETF Nifty 8-13 yr G-Sec Long Term Gilt</t>
  </si>
  <si>
    <t>Nippon India ETF Nifty Bank BeES</t>
  </si>
  <si>
    <t>Nippon India ETF Nifty Dividend Opportunities 50</t>
  </si>
  <si>
    <t>Nippon India ETF Nifty India Consumption</t>
  </si>
  <si>
    <t>Nippon India ETF Nifty Infrastructure BeES</t>
  </si>
  <si>
    <t>Nippon India ETF Nifty IT</t>
  </si>
  <si>
    <t>Nippon India ETF Nifty Midcap 150</t>
  </si>
  <si>
    <t>Nippon India ETF Nifty Next 50 Junior BeES</t>
  </si>
  <si>
    <t>Nippon India ETF Nifty PSU Bank BeES</t>
  </si>
  <si>
    <t>Nippon India Nifty 1D Rate Liquid ETF - Growth</t>
  </si>
  <si>
    <t>Nippon India Nifty Auto ETF</t>
  </si>
  <si>
    <t>Nippon India Nifty India Manufacturing ETF</t>
  </si>
  <si>
    <t>Nippon India Nifty Pharma ETF</t>
  </si>
  <si>
    <t>Quantum Nifty 50 ETF - Growth</t>
  </si>
  <si>
    <t>Quantum Nifty 50 ETF Fund of Fund - Reg - Growth</t>
  </si>
  <si>
    <t>SBI BSE 100 ETF</t>
  </si>
  <si>
    <t>SBI BSE PSU BANK ETF</t>
  </si>
  <si>
    <t>SBI BSE Sensex ETF</t>
  </si>
  <si>
    <t>SBI BSE Sensex Next 50 ETF</t>
  </si>
  <si>
    <t>SBI Nifty 10 yr Benchmark G-Sec ETF</t>
  </si>
  <si>
    <t>SBI NIFTY 1D Rate Liquid ETF - Growth</t>
  </si>
  <si>
    <t>SBI NIFTY 1D Rate Liquid ETF - IDCW</t>
  </si>
  <si>
    <t>SBI NIFTY 200 Quality 30 ETF</t>
  </si>
  <si>
    <t>SBI Nifty 50 Equal Weight ETF</t>
  </si>
  <si>
    <t>SBI Nifty 50 ETF</t>
  </si>
  <si>
    <t>SBI Nifty Bank ETF</t>
  </si>
  <si>
    <t>SBI Nifty Consumption ETF</t>
  </si>
  <si>
    <t>SBI Nifty IT ETF</t>
  </si>
  <si>
    <t>SBI Nifty Next 50 ETF</t>
  </si>
  <si>
    <t>SBI Nifty Private Bank ETF</t>
  </si>
  <si>
    <t>Shriram Nifty 1D Rate Liquid ETF</t>
  </si>
  <si>
    <t>TATA NIFTY 50 EXCHANGE TRADED FUND</t>
  </si>
  <si>
    <t>Tata Nifty India Digital ETF Fund of Fund - Reg - Growth</t>
  </si>
  <si>
    <t>Tata Nifty India Digital Exchange Traded Fund</t>
  </si>
  <si>
    <t>Tata Nifty Private Bank Exchange Traded Fund</t>
  </si>
  <si>
    <t>UTI BSE Sensex ETF</t>
  </si>
  <si>
    <t>UTI BSE Sensex Next 50 Exchange Traded Fund</t>
  </si>
  <si>
    <t>UTI Nifty 10yr Benchmark G-Sec ETF</t>
  </si>
  <si>
    <t>UTI Nifty 50 ETF</t>
  </si>
  <si>
    <t>UTI Nifty 5yr Benchmark G-Sec ETF</t>
  </si>
  <si>
    <t>UTI Nifty Bank ETF</t>
  </si>
  <si>
    <t>UTI Nifty IT ETF</t>
  </si>
  <si>
    <t>UTI Nifty Midcap 150 ETF</t>
  </si>
  <si>
    <t>UTI Nifty Next 50 ETF</t>
  </si>
  <si>
    <t>Zerodha Nifty 100 ETF</t>
  </si>
  <si>
    <t>Zerodha Nifty 1D Rate Liquid ETF</t>
  </si>
  <si>
    <t>Zerodha Nifty Midcap 150 ETF</t>
  </si>
  <si>
    <t>Zerodha Nifty Smallcap 100 ETF</t>
  </si>
  <si>
    <t>Aditya Birla Sun Life Aggressive Hybrid Omni FOF - Growth</t>
  </si>
  <si>
    <t>Aditya Birla Sun Life Conservative Hybrid Active FOF - Growth</t>
  </si>
  <si>
    <t>Aditya Birla Sun Life Dynamic Asset Allocation Omni FOF - Growth</t>
  </si>
  <si>
    <t>Aditya Birla Sun Life Income plus Arbitrage Active FOF - Growth</t>
  </si>
  <si>
    <t>Aditya Birla Sun Life Multi - Asset Passive FoF - Reg - Growth</t>
  </si>
  <si>
    <t>Aditya Birla Sun Life Multi-Asset Omni FOF - Growth</t>
  </si>
  <si>
    <t>Axis Income Plus Arbitrage Active FOF - Reg - Growth</t>
  </si>
  <si>
    <t>Axis Multi Factor Passive FoF - Reg - Growth</t>
  </si>
  <si>
    <t>Bandhan Asset Allocation FoF - Aggressive - Reg - Growth</t>
  </si>
  <si>
    <t>Bandhan Asset Allocation FoF - Conservative - Reg - Growth</t>
  </si>
  <si>
    <t>Bandhan Asset Allocation FoF - Moderate - Reg - Growth</t>
  </si>
  <si>
    <t>Bandhan Income Plus Arbitrage Active FOF - Reg - Growth</t>
  </si>
  <si>
    <t>BARODA BNP PARIBAS INCOME PLUS ARBITRAGE ACTIVE FUND OF FUNDS (BBNPPIPAAFOF) - Reg - Growth</t>
  </si>
  <si>
    <t>BARODA BNP PARIBAS MULTI ASSET ACTIVE FUND OF FUNDS (BBNPPMAAFOF) - Reg - Growth</t>
  </si>
  <si>
    <t>DSP Income Plus Arbitrage Omni FoF - Reg - Growth</t>
  </si>
  <si>
    <t>Edelweiss Income Plus Arbitrage Active Fund of Funds - Reg - Growth</t>
  </si>
  <si>
    <t>Edelweiss Multi Asset Omni Fund of Fund - Reg - Growth</t>
  </si>
  <si>
    <t>Franklin India Income Plus Arbitrage Active Fund of Funds (FIPAF) - Reg - Growth</t>
  </si>
  <si>
    <t>HDFC Diversified Equity All Cap Active FOF - Reg - Growth</t>
  </si>
  <si>
    <t>HDFC Income Plus Arbitrage Active FOF - Growth</t>
  </si>
  <si>
    <t>HSBC Aggressive Hybrid Active FOF - Reg - Growth</t>
  </si>
  <si>
    <t>HSBC Income Plus Arbitrage Active FOF - Reg - Growth</t>
  </si>
  <si>
    <t>HSBC Multi Asset Active FOF - Reg - Growth</t>
  </si>
  <si>
    <t>ICICI Prudential Bharat 22 FOF - Reg - Growth</t>
  </si>
  <si>
    <t>ICICI Prudential Debt Management Fund (FOF) - Growth</t>
  </si>
  <si>
    <t>ICICI Prudential Income plus Arbitrage Active FOF - Growth</t>
  </si>
  <si>
    <t>ICICI Prudential India Equity FOF - Reg - Growth</t>
  </si>
  <si>
    <t>ICICI Prudential Passive Multi-Asset Fund of Funds - Reg - Growth</t>
  </si>
  <si>
    <t>ICICI Prudential Passive Strategy Fund (FOF) - Growth</t>
  </si>
  <si>
    <t>ICICI Prudential Thematic Advantage Fund (FOF) - Growth</t>
  </si>
  <si>
    <t>Invesco India Income Plus Arbitrage Active Fund of Fund - Reg - Growth</t>
  </si>
  <si>
    <t>Kotak Income Plus Arbitrage Omni FOF - Reg - Growth</t>
  </si>
  <si>
    <t>Kotak Multi Asset Omni FOF - Reg - Growth</t>
  </si>
  <si>
    <t>Mirae Asset Diversified Equity Allocator Passive FOF - Reg - Growth</t>
  </si>
  <si>
    <t>Mirae Asset Income plus Arbitrage Active FOF - Reg - Growth</t>
  </si>
  <si>
    <t>Mirae Asset Multi Factor Passive FOF - Reg - Growth</t>
  </si>
  <si>
    <t>Motilal Oswal 5 Year G-Sec Fund of Fund - Reg - Growth</t>
  </si>
  <si>
    <t>Motilal Oswal Asset Allocation Passive Fund of Fund - Aggressive(MOFAAPFOF-A) - Reg - Growth</t>
  </si>
  <si>
    <t>Motilal Oswal Asset Allocation Passive Fund of Fund - Conservative(MOFAAPFOF-C) - Reg - Growth</t>
  </si>
  <si>
    <t>Nippon India Diversified Equity Flexicap Passive FoF - Reg - Growth</t>
  </si>
  <si>
    <t>Nippon India Income Plus Arbitrage Active Fund of Fund - Reg - Growth</t>
  </si>
  <si>
    <t>Nippon India Multi - Asset Omni FoF - Reg - Growth</t>
  </si>
  <si>
    <t>Quantum Diversified Equity All Cap Active FOF - Growth</t>
  </si>
  <si>
    <t>Quantum Multi Asset Active FOF - Growth</t>
  </si>
  <si>
    <t>SBI Dynamic Asset Allocation Active FoF - Reg - Growth</t>
  </si>
  <si>
    <t>SBI Income Plus Arbitrage Active FOF - Reg - Growth</t>
  </si>
  <si>
    <t>Tata Income Plus Arbitrage Active FOF - Reg - Growth</t>
  </si>
  <si>
    <t>Union Diversified Equity All Cap Active FOF - Reg - Growth</t>
  </si>
  <si>
    <t>Union Income Plus Arbitrage Active FOF - Reg - Growth</t>
  </si>
  <si>
    <t>UTI Income Plus Arbitrage Active Fund of Fund - Reg - Growth</t>
  </si>
  <si>
    <t>Aditya Birla Sun Life Global Emerging Opportunities Fund  - Growth</t>
  </si>
  <si>
    <t>Aditya Birla Sun Life Global Excellence Equity Fund of Fund - Growth</t>
  </si>
  <si>
    <t>Aditya Birla Sun Life International Equity Fund  - Growth</t>
  </si>
  <si>
    <t>Aditya Birla Sun Life US Equity Passive FOF - Reg - Growth</t>
  </si>
  <si>
    <t>Aditya Birla Sun Life US Treasury 1-3 Year Bond ETFs Fund Of Funds - Reg - Growth</t>
  </si>
  <si>
    <t>Aditya Birla Sun Life US Treasury 3-10 Year Bond ETFs Fund Of Funds - Reg - Growth</t>
  </si>
  <si>
    <t>Axis Global Equity Alpha Fund of Fund - Reg - Growth</t>
  </si>
  <si>
    <t>Axis Global Innovation Fund of Fund - Reg - Growth</t>
  </si>
  <si>
    <t>Axis Greater China Equity Fund of Fund - Reg - Growth</t>
  </si>
  <si>
    <t>Axis US Specific Equity Passive FOF - Reg - Growth</t>
  </si>
  <si>
    <t>Axis US Specific Treasury Dynamic Debt Passive FOF - Reg - Growth</t>
  </si>
  <si>
    <t>Bandhan US specific Equity Active FOF - Reg - Growth</t>
  </si>
  <si>
    <t>Bandhan US Treasury Bond 0-1 year specific Debt Passive FOF - Reg - Growth</t>
  </si>
  <si>
    <t>Baroda BNP Paribas Aqua Fund of Fund - Reg - Growth</t>
  </si>
  <si>
    <t>DSP Global Clean Energy Overseas Equity Omni FoF - Reg - Growth</t>
  </si>
  <si>
    <t>DSP Global Innovation Overseas Equity Omni FoF - Reg - Growth</t>
  </si>
  <si>
    <t>DSP US Specific Debt Passive FoF - Reg - Growth</t>
  </si>
  <si>
    <t>DSP US Specific Equity Omni FoF - Growth</t>
  </si>
  <si>
    <t>DSP World Agriculture Fund - Growth</t>
  </si>
  <si>
    <t>DSP World Gold Mining Overseas Equity Omni FoF - Reg - Growth</t>
  </si>
  <si>
    <t>DSP World Mining Overseas Equity Omni FoF - Reg - Growth</t>
  </si>
  <si>
    <t>Edelweiss Asean Equity Offshore Fund</t>
  </si>
  <si>
    <t>Edelweiss Emerging Markets Opportunities Equity Offshore Fund</t>
  </si>
  <si>
    <t>Edelweiss Europe Dynamic Equity Offshore Fund</t>
  </si>
  <si>
    <t>Edelweiss Greater China Equity Offshore Fund</t>
  </si>
  <si>
    <t>Edelweiss US Technology Equity Fund of Fund - Reg - Growth</t>
  </si>
  <si>
    <t>Edelweiss US Value Equity Offshore Fund</t>
  </si>
  <si>
    <t>Franklin Asian Equity Fund  -Growth</t>
  </si>
  <si>
    <t>Franklin India Feeder - Templeton European Opportunities Fund - Growth</t>
  </si>
  <si>
    <t>Franklin U.S. Opportunities Equity Active Fund of Funds - Growth</t>
  </si>
  <si>
    <t>HDFC Developed World Overseas Equity Passive FOF  - Reg - Growth</t>
  </si>
  <si>
    <t>HSBC Asia Pacific (Ex Japan) Dividend Yield Fund - Reg - Growth</t>
  </si>
  <si>
    <t>HSBC Brazil Fund - Growth</t>
  </si>
  <si>
    <t>HSBC Global Emerging Markets Fund - Growth</t>
  </si>
  <si>
    <t>HSBC Global Equity Climate Change FoF - Reg - Growth</t>
  </si>
  <si>
    <t>ICICI Prudential Global Advantage Fund (FOF) - Reg - Growth</t>
  </si>
  <si>
    <t>ICICI Prudential Global Stable Equity Fund (FOF) - Reg - Growth</t>
  </si>
  <si>
    <t>ICICI Prudential Strategic Metal and Energy Equity FoF - Reg - Growth</t>
  </si>
  <si>
    <t>ICICI Prudential US Bluechip Equity Fund - Growth</t>
  </si>
  <si>
    <t>Invesco India - Invesco EQQQ NASDAQ-100 ETF Fund of Fund - Reg - Growth</t>
  </si>
  <si>
    <t>Invesco India - Invesco Global Consumer Trends Fund of Fund - Reg - Growth</t>
  </si>
  <si>
    <t>Invesco India - Invesco Global Equity Income Fund of Fund - Reg - Growth</t>
  </si>
  <si>
    <t>Invesco India - Invesco Pan European Equity Fund of Fund - Reg - Growth</t>
  </si>
  <si>
    <t>Kotak Global Emerging Market Overseas Equity Omni FOF - Reg - Growth</t>
  </si>
  <si>
    <t>Kotak Global Innovation Overseas Equity Omni FOF - Reg - Growth</t>
  </si>
  <si>
    <t>Kotak International REIT Overseas Equity Omni FOF - Reg - Growth</t>
  </si>
  <si>
    <t>Kotak US Specific Equity Passive FOF - Reg - Growth</t>
  </si>
  <si>
    <t>Mahindra Manulife Asia Pacific REIT FoF - Reg - Growth</t>
  </si>
  <si>
    <t>Mirae Asset Global Electric &amp; Autonomous Vehicles Equity Passive FOF - Reg - Growth</t>
  </si>
  <si>
    <t>Mirae Asset Global X Artificial Intelligence &amp; Technology ETF Fund of Fund - Reg - Growth</t>
  </si>
  <si>
    <t>Mirae Asset Hang Seng TECH ETF Fund of Fund - Reg - Growth</t>
  </si>
  <si>
    <t>Mirae Asset NYSE FANG Plus ETF Fund of Fund - Reg - Growth</t>
  </si>
  <si>
    <t>Motilal Oswal Developed Market Ex US ETFs Overseas Equity Passive FOF - Reg - Growth</t>
  </si>
  <si>
    <t>Motilal Oswal Nasdaq 100 FOF - Reg - Growth</t>
  </si>
  <si>
    <t>Navi US Nasdaq100 FOF - Reg - Growth</t>
  </si>
  <si>
    <t>Navi US Total Stock Market Fund of Fund - Reg - Growth</t>
  </si>
  <si>
    <t>Nippon India Japan Equity Fund - Reg  - Growth</t>
  </si>
  <si>
    <t>Nippon India Taiwan Equity Fund - Reg - Growth</t>
  </si>
  <si>
    <t>Nippon India US Equity Opportunities Fund - Reg - Growth</t>
  </si>
  <si>
    <t>PGIM India Emerging Markets Equity Fund of Fund - Growth</t>
  </si>
  <si>
    <t>PGIM India Global Equity Opportunities Fund of Fund - Growth</t>
  </si>
  <si>
    <t>PGIM India Global Select Real Estate Securities Fund of Fund - Reg - Growth</t>
  </si>
  <si>
    <t>SBI MNC Fund - Growth</t>
  </si>
  <si>
    <t>SBI US Specific Equity Active FoF - Reg - Growth</t>
  </si>
  <si>
    <t>Sundaram Global Brand Theme-Equity Active FOF - Reg - Growth</t>
  </si>
  <si>
    <t>Remarks</t>
  </si>
  <si>
    <t>Nil</t>
  </si>
  <si>
    <t>1 Day; 0.007%; 2 Days; 0.0065%; 3 Days; 0.006%; 4 Days; 0.0055%; 5 Days; 0.005%; 6 Days; 0.0045%; 7 Days; Nil;</t>
  </si>
  <si>
    <t>1 Days; 0.007%; 2 Days; 0.0065%; 3 Days; 0.006%; 4 Days; 0.0055%; 5 Days; 0.005%; 6 Days; 0.0045%; 7 Days; Nil;</t>
  </si>
  <si>
    <t>If redeemed before 1 Day; 0.007%; If redeemed before 2 Day; 0.0065%; If redeemed before 3 Day; 0.006%; If redeemed before 4 Day; 0.0055%; If redeemed before 5 Day; 0.005%; If redeemed before 6 Day; 0.0045%;  Nil;</t>
  </si>
  <si>
    <t>If redeemed before 1 Year; 2%; 1 Year to 2 Year;  1%;</t>
  </si>
  <si>
    <t>In respect of each purchase /switch-in of Units, upto 15% of the units may be redeemed /switched out without any exit load from the date of allotment.Any redemption in excess of the above limit shall be subject to the following exit load: For redemption / switch-out of units on or before 1 year from the date of allotment - 2.00% of applicable NAV.For redemption / switch-out of units after 1 year but on or before 2 years from the date of allotment - 1.00% of applicable NAV.For redemption / switch - out of units after 2 years - Nil.</t>
  </si>
  <si>
    <t>If redeemed before 12 Month; 1%;</t>
  </si>
  <si>
    <t>If redeemed / switched-out within 12 months from the date of allotment For 10% of investment : Nil,For remaining investment : 1%.</t>
  </si>
  <si>
    <t>If redeemed before 1 Year; 1%;</t>
  </si>
  <si>
    <t>If units purchased or switched in from another scheme of the Fund are redeemed or switched out up to 10% of the units (the limit) purchased or switched within 1 year from the date of allotment - Nil.If units purchased or switched in from another scheme of the Fund are redeemed or switched out in excess of the limit within 1 year from the date of allotment - 1% of the applicable NAV.If units purchased or switched in from another scheme of the Fund are redeemed or switched out after 1 year from the date of allotment - Nil.</t>
  </si>
  <si>
    <t>If redeemed before 3 Months ; 1%;</t>
  </si>
  <si>
    <t>If redeemed before 15 Day; 1%;</t>
  </si>
  <si>
    <t>If redeemed before 12 Months ; 1%;</t>
  </si>
  <si>
    <t xml:space="preserve">Redemption/Switch out (a) within 12 months from date of allotment - i. up to 10% of allotted Units - NIL.ii. beyond 10% of allotted Units - 1.00%.(b) After 12 months from the date of allotment - NIL. </t>
  </si>
  <si>
    <t>If redeemed before 365 Day; 1%;</t>
  </si>
  <si>
    <t>For exit within 365 Day from the date of allotment - For 10% of investment : Nil - For remaining investment : 1.00%</t>
  </si>
  <si>
    <t>If redeemed before 15 Day; 0.25%;</t>
  </si>
  <si>
    <t>For exit within 1 year from the date of allotment :- For 10% of investment : Nil &amp; For remaining investment : 1%.For exit within 1 year from the date of allotment : Nil</t>
  </si>
  <si>
    <t>If redeemed before 90 Day; 0.5%;</t>
  </si>
  <si>
    <t>In respect of each purchase / switch-in of Units, upto 15% of the units may be redeemed / switched-out without any exit load from the date of allotment.Any redemption in excess of the above limit shall be subject to the following exit load:For redemption / switch-out of units on or before 90 days from the date of allotment: 0.50% of applicable NAV.For redemption / switch-out of units after 90 days from the date of allotment: Nil.</t>
  </si>
  <si>
    <t>If redeemed before 1 Month; 0.25%;</t>
  </si>
  <si>
    <t>For exit within 1 Month from the date of allotment --- For 10% of investment : Nil     --- For remaining investment : 0.25%</t>
  </si>
  <si>
    <t>If redeemed before 1 Year; 3%; 1 Year to 2 Year;  2%; 2 Year to 3 Year;  1%;</t>
  </si>
  <si>
    <t>In respect of each purchase /switch-in of Units, upto 15% of the units may be redeemed /switched out without any exit load from the date of allotment.Any redemption in excess of the above limit shall be subject to the following exit load: For redemption / switch-out of units on or before 1 year from the date of allotment - 3.00% of applicable NAV.For redemption / switch-out of units after 1 year but on or before 2 years from the date of allotment - 2.00% of applicable NAV.For redemption / switch-out of units after 2 year but on or before 3 years from the date of allotment - 1.00% of applicable NAV.For redemption / switch-out of units after 3 years - Nil.</t>
  </si>
  <si>
    <t>If redeemed / switched-out within 12 months from the date of allotment :-For 10% of investment: Nil.For remaining investment: 1%.If redeemed/switched out after 12 months from the date of allotment: Nil.</t>
  </si>
  <si>
    <t>If redeemed before 12 Month; 4%; 12 Month to 24 Month;  3%; 24 Month to 36 Month;  2%;</t>
  </si>
  <si>
    <t>If redeemed before 1 Year ; 1%;</t>
  </si>
  <si>
    <t>If units are redeemed upto 10% of the units, on or before one year from the date of allotment : Nil.If units are redeemed over and above the 10% limit, on or before one year from the date of allotment : 1% of the applicable Net Asset Value (NAV).If units are redeemed after one year from the date of allotment: Nil.</t>
  </si>
  <si>
    <t>If the units redeemed or switched-out are upto 10% of the units purchased or switched within 12 months from the date of allotment: Nil</t>
  </si>
  <si>
    <t>If redeemed before 12 Month; 1%; 12 Month to 18 Month;  0.5%;</t>
  </si>
  <si>
    <t>In respect of each purchase / switch-in of Units, 15% of the units (â??the limitâ?) may be redeemed without any exit Load from the date of allotment.Any redemption in excess of the above limit shall be subject to the following exit load:1.In respect of each purchase / switch-in of Units, an Exit Load of 1.00% is payable if Units are redeemed / switched-out within 12 months from the date of allotment.2.In respect of each purchase / switch-in of Units, an Exit Load of 0.50% is payable if Units are redeemed / switched-out after 12 months but within 18 months from the date of allotment.3.No Exit Load is payable if Units are redeemed / switched-out after 18 months from the date of allotment.</t>
  </si>
  <si>
    <t>If upto 10% of Units allotted are redeemed / switched-out within 1 year: Nil, for any redemption / switch-out in excess of 10% of units within 1 year: 1%. For redemption / switch-out of units after 1 year Nil.</t>
  </si>
  <si>
    <t>If units purchased or switched in from another scheme of the Fund are redeemed or switched out upto 10% of the units (the limit) within 1 year from the date of allotment - NIL.If units purchased or switched in from another scheme of the Fund are redeemed or switched out in excess of the limit within 1 Year from the date of allotment-1% of the applicable Net Asset Value (NAV).If units purchased or switched in from another scheme of the Fund are redeemed or switched out after 1 Year from the date of allotment - NIL.</t>
  </si>
  <si>
    <t>If units are redeemed/switched out within 1 year from the date of allotment:if upto 10% of units allotted are redeemed/switched out - Nil.Any redemption / switch-out of units in excess of 10% of units allotted - 1%.If units are redeemed/switched out after 1 year from the date of allotment, no exit load is payable.</t>
  </si>
  <si>
    <t>For redemption/switch out of upto 6% of the lnlal lnvesbnent amount (limit) purchased or switched in within 1 year from the date of allotment - Nil.If units redeemed or switched out are in excess of the limit within 1 year from the date of allotment - 1%.If units are redeemed or switched out on or after 1 year from the date of allotment - Nil.Any exitload charged (net off Goods and ServiceTax, ifany) shall be credited back to the respective Scheme. Units issued on reinvestment of dividends shall not be subject to entry and exit load.</t>
  </si>
  <si>
    <t>10% of the units allotted shall be redeemed without any exit load, on or before completion of 12 months from the date of allotment of units. Any redemption in excess of such limit in the first 12 months from the date of allotment shall be subject to the following exit load. Redemption of units would be done on First in First out Basis (FIFO):1% if redeemed or switched out on or before completion of 12 months from the date of allotment of units.Nil, if redeemed or switched out after completion of 12 months from the date of allotment of units.</t>
  </si>
  <si>
    <t>If redeemed before 12 Month; 3%; 12 Month to 24 Month;  1.5%; 24 Month to 36 Month;  0.75%;</t>
  </si>
  <si>
    <t>For exit within 12 Months from the date of allotment - For 8% of investment : Nil,For remaining investment :3%.For exit after 12 Months but within 24 Months from the date of allotment - For 8% of investment : Nil,For remaining investment :1.5%.For exit after 24 Months but within 36 Months from the date of allotment - For 8% of investment : Nil,For remaining investment :0.75%.For exit after 36 Months from the date of allotment:Nil.</t>
  </si>
  <si>
    <t>If redeemed before 30 Day; 0.25%;</t>
  </si>
  <si>
    <t>If redeemed before 30 Day; 0.1%;</t>
  </si>
  <si>
    <t>If redeemed before 30 Day; 0.15%;</t>
  </si>
  <si>
    <t>If redeemed before 90 Day; 1%;</t>
  </si>
  <si>
    <t>If redeemed before 1 Month ; 1%;</t>
  </si>
  <si>
    <t>If redeemed / switched-out within 1 month from the date of allotment,For 10% of investments: NIL,For remaining investments: 1%.If redeemed / switched - out after 1 month from the date of allotment: NIL.</t>
  </si>
  <si>
    <t>If redeemed before 7 Day; 0.25%;</t>
  </si>
  <si>
    <t>If redeemed/switched out within 7 days from the date of allotment: Up to 10% of investment: Nil, for remaining investment: 0.25% of applicable NAV. If redeemed/switched out after 7 days from date of allotment: Nil.</t>
  </si>
  <si>
    <t>For redemption/switch out -of upto 10% of the initial units allotted -within 1 year from the date of allotment:NIL.Any redemption/switch out -in excess of the above mentioned limit would be subject to an exit load of 1%, if the units are switched out within 1 year from the date of allotment of units.If the units are redeemed/switched out after 1 year from the date of allotment of units : Nil.</t>
  </si>
  <si>
    <t>If redeemed before 6 Month; 1%;</t>
  </si>
  <si>
    <t>For any redemption / switch out upto 10% of units within 1 Year from the date of allotment - Nil.For any redemption / switch out more than 10% of units within 1 Year from the date of allotment - 1%.For any redemption/switch out after 1 Year from the date of allotment - Nil.</t>
  </si>
  <si>
    <t>In respect of each purchase / switch-in of Units, upto 15% of the units may be redeemed without any exit load from the date of allotment.Any redemption in excess of the above limit shall be subject to the following exit load:Exit load of 1.00% is payable if Units are redeemed / switched-out within 1 year from the date of allotment of units.No Exit Load is payable if Units are redeemed / switched-out after 1 year from the date of allotment.</t>
  </si>
  <si>
    <t>NIL - If units purchased or switched in from another scheme of the Fund are redeemed or switched out upto 30% of the units (the limit) purchased or switched within 1 year from the date of allotment. 1% of the applicable NAV - If units purchased or switched in from another scheme of the Fund are redeemed or switched out in excess of the limit within 1 year from the date of allotment. NIL - If units purchased or switched in from another scheme of the Fund are redeemed or switched out after 1 year from the date of allotment.</t>
  </si>
  <si>
    <t>If redeemed before 6 Months ; 1%;</t>
  </si>
  <si>
    <t>For redemption/switch out of upto 8% of the lnlal lnvesbnent amount (limit) purchased or switched in within 6 months from the date of allotment - Nil.If units redeemed or switched out are in excess of the limit within 6 months  from the date of allotment - 1%.If units are redeemed or switched out on or after 6 months from the date of allotment - Nil.Any exitload charged (net off Goods and ServiceTax, ifany) shall be credited back to the respective Scheme. Units issued on reinvestment of IDCW shall not be subject to entry and exit load.</t>
  </si>
  <si>
    <t>12% of the units allotted shall be redeemed or switched out without any exit load, on or before completion of 90 days from the date of allotment of units.1% on remaining units if redeemed or switched out on or before completion of 90 days from the date of allotment of units.Nil, if redeemed or switched out after completion of 90 days from the date of allotment of units.</t>
  </si>
  <si>
    <t>10% of the units allotted shall be redeemed without any exit load, on or before completion of 12 months from the date of allotment of units. Any redemption in excess of such limit in the fi rst 12 months from the date of allotment shall be subject to the following exit load.Redemption of units would be done on First in First out Basis (FIFO):On or before 12 months from the date of allotment of units - 1.00%.After 12 months from the date of allotment of units - Nil.</t>
  </si>
  <si>
    <t>In respect of each purchase / switch-in of Units, 10% of the units (â??the limitâ?) may be redeemed without any exit load from the date of allotment.Any redemption or switch-out in excess of the limit shall be subject to the following exit load:Exit load of 1.00% is payable if Units are redeemed / switched-out within 1 year from the date of allotment of units.No Exit Load is payable if Units are redeemed / switched-out after 1 year from the date of allotment.</t>
  </si>
  <si>
    <t>Redemption / Switch out within 12 months from the date of allotment - upto 10% of the allotted Units â?? NIL.beyond 10% of the allotted Units - 1.00 %.Redemption / Switch out after 12 months from the date of allotment â?? NIL.</t>
  </si>
  <si>
    <t>If redeemed/switched out on or before 12 months from the date of allotment:For 10% of investment: Nil.For remaining investment: 1%.If redeemed/switched out after 12 months from the date of allotment: Nil.</t>
  </si>
  <si>
    <t>In respect of each purchase of Units:For 10% of investment : Nil.For remaining investment : 1% if redeemed/switched out within 12 months from the date of allotment.</t>
  </si>
  <si>
    <t>If units of the Scheme are redeemed or switched out up to 10% of the units (the limit) within 12 months from the date of allotment - Nil;If units of the scheme are redeemed or switched out in excess of the limit within 12 months from the date of allotment - 1% of the applicable NAV;If units of scheme are redeemed or switched out after 12 months from the date of allotment - Nil.No exit load will be charged for Dividend reinvestment units. Transaction charges, if applicable, shall be deducted. The above mentioned load structure is also applicable to SIP investments.</t>
  </si>
  <si>
    <t>If the units redeemed or switched out are upto 10% of the units (the limit) purchased or switchedin within 12 months from the date of allotment: Nil.If units redeemed or switched out are in excess of the limit within 12 months from the date of allotment: 1%.If units are redeemed or switched out on or after 12 months from the date of allotment: NIL.</t>
  </si>
  <si>
    <t>For any redemption / switch out upto 10% of units within 90 Days from the date of allotment - Nil. For any redemption / switch out more than 10% of units within 90 Days from the date of allotment - 1%.For any redemption/switch out after 90 Days from the date of allotment - Nil.</t>
  </si>
  <si>
    <t>Upto 10% of the Units may be redeemed any exit load within 1 year from Any redemption in excess of the above limit shall be subject to the following exit load:1.00% - if redeemed on or before 1 limit shall year from the date of allotment.Nil - if redeemed after 1 year from the date of allotment without the date of allotment.</t>
  </si>
  <si>
    <t>If redeemed before 7 Day; 1%;</t>
  </si>
  <si>
    <t>In respect of each purchase / switch-in of Units, up to 15% of the units may be redeemed without any exit load from the date of allotment.Any redemption in excess of the above limit shall be subject to the following exit load:Exit load of 1.00% is payable if Units are redeemed /switched-out within 1 year from the date of allotment of units.No Exit Load is payable if Units are redeemed /switched-out after 1 year from the date of allotment.</t>
  </si>
  <si>
    <t>If the units redeemed or switched out are upto 10% of the units purchased or switched in (â??the limit") within 1 year from the date of allotment Exit load is Nil.If units redeemed or switched out are over and above the limit within 1 year from the date of allotment Exit load is 1%.If units are redeemed or switched out on or after 1 year from the date of allotment Exit load is Nil.</t>
  </si>
  <si>
    <t>NIL - If units purchased or switched in from another scheme of the Fund are redeemed or switched out upto 30% of the units (the limit) purchased or switched within 1 year from the date of allotment.1% of the applicable NAV - If units purchased or switched in from another scheme of the Fund are redeemed or switched out in excess of the limit within 1 Year from the date of allotment.NIL - If units purchased or switched in from another scheme of the Fund are redeemed or switched out after 1 Year from the date of allotment.</t>
  </si>
  <si>
    <t>If redeemed before 60 Day; 1%;</t>
  </si>
  <si>
    <t>For redemption/switch out of upto 8% of the lnlal lnvesbnent amount (limit) purchased or switched in within 1 year from the date of allotment - Nil.If units redeemed or switched out are in excess of the limit within 1 year from the date of allotment - 1%.If units are redeemed or switched out on or after 1 year from the date of allotment - Nil.Any exitload charged (net off Goods and ServiceTax, ifany) shall be credited back to the respective Scheme. Units issued on reinvestment of dividends shall not be subject to entry and exit load.</t>
  </si>
  <si>
    <t>12% of the units allotted shall be redeemed or switched out without any exit load, on or before completion of 3 months from the date of allotment of units.1% on remaining units if redeemed or switched out on or before completion of 3 months from the date of allotment of units. Nil, if redeemed or switched out after completion of 3 months from the date of allotment of units.</t>
  </si>
  <si>
    <t>10% of the units allotted shall be redeemed without any exit load, on or before completion of 3 months from the date of allotment of Units. Any redemption in excess of the above limit shall be subject to the following exit load. An Exit Load of 1% is payable if Units are redeemed / switched-out on or before completion of 3 months from the date of allotment of Units. Nil - If Units are redeemed / switched-out after completion of 3 months from the date of allotment of Units.</t>
  </si>
  <si>
    <t>15% of the units allotted (including Switch-in/STP - in) on or before completion of 365 days from the date of allotment of units: Nil.Any redemption in excess of such limits in the first 365 days from the date of allotment shall be subject to the following exit load: (Redemption of units would be done on First In First Out Basis (FIFO):If redeemed within 1 year (365 days) from the date of allotment: 1%.If redeemed after 1 year (365 days) from the date of allotment: Nil.</t>
  </si>
  <si>
    <t>10% of the units allotted shall be redeemed without any exit load, on or before completion of 12 months from the date of allotment of units. Any redemption in excess of such limit in the fi rst 12 months from the date of allotment shall be subject to the following exit load, Redemption of units would be done on First in First out Basis (FIFO):1% if redeemed or switched out on or before completion of 12 months from the date of allotment of units.Nil, if redeemed or switched out after completion of 12 months from the date of allotment of units.</t>
  </si>
  <si>
    <t>For exit within 12 months from the date of allotment :- For 10% of investment : Nil &amp; For remaining investment : 1%</t>
  </si>
  <si>
    <t>If redeemed / switched out within 90 days from the date of allotment: - For 12% of units: Nil.More than 12% of units: 1% of applicable Net Asset Value (NAV).If redeemed / switched out after 90 days from the date of allotment: Nil.</t>
  </si>
  <si>
    <t>For any redemption / switch out upto 25% of units within 365 Days from the date of allotment - Nil. For any redemption / switch out more than 25% of units within 365 Days from the date of allotment - 1%.For any redemption/switch out after 365 Days from the date of allotment - Nil.</t>
  </si>
  <si>
    <t>If redeemed before 30 Day; 0.5%;</t>
  </si>
  <si>
    <t>Redemption / Switch out within 12 months from the date of allotment - A.upto 10% of the allotted Units - NIL.B.Beyond 10% of the allotted Units - 1.00 %.Redemption / Switch out after 12 months from the date of allotment â?? NIL.</t>
  </si>
  <si>
    <t>If redeemed / switched-out within 12 months from the date of allotment,For 10% of investments: Nil.For remaining investments: 1%.If redeemed / switched - out after 12 months from the date of allotment: NIL.</t>
  </si>
  <si>
    <t>if units are redeemed / switched out within 6 months from the date of allotment.if upto 8% of units allotted are redeemed/switched out â?? Nil any redemption / switch-out of units in excess of 8% of units allotted - 1% of applicable NAV. if units are redeemed/switched out after 6 months from the date of allotment, no exit load is payable.</t>
  </si>
  <si>
    <t>If units are redeemed upto 10% of the units, on or before one year from the date of allotment: Nil.If units are redeemed over and above the 10% limit, on or before one year from the date of allotment: 1% of the applicable Net Asset Value (NAV).If units are redeemed after one year from the date of allotment: Nil.</t>
  </si>
  <si>
    <t>1% - if redeemed/switched out above 12% of allotted units within 365 days from the date of allotment. Nil - if redeemed/switched out upto 12% of allotted units within 365 days from the date of allotment. Nil - if redeemed/switched out after 365 days from the date of allotment.</t>
  </si>
  <si>
    <t>If upto 10% of Units allotted are redeemed / switched-out within 90 Days from the date of allotment of units: Nil, for any redemption / switch-out in excess of 10% of units within 90 Days: 1 %. For redemption / switch-out of units after 90 Days Nil.</t>
  </si>
  <si>
    <t>Upto 10% of the Units may be redeemed without any exit load within 1 year from the date of allotment, Any redemption in excess of the above limit shall be subject to the following exit load, 1.00% - if redeemed on or before 1 year from the date of allotment, Nil - if redeemed after 1 year from the date of allotment</t>
  </si>
  <si>
    <t>NIL Exit load â?? for 10% of the units upto completion of 12 months.The First In First Out (FIFO) logic will be applied while selecting the units for redemption.Waiver of Exit load is calculated for each inflow transaction separately on FIFO basis and not on the total units through multiple inflows.The load free units from purchases made subsequent to the initial purchase will be available only after redeeming all units from the initial purchase.All units redeemed /switched-out in excess of the 10% load free units will be subject to the below mentioned exit load.1.00% - if Units are redeemed/switched-out on or before 1 year from the date of allotment.Nil - if redeemed after 1 year from the date of allotment.</t>
  </si>
  <si>
    <t>In respect of each purchase / switch-in of Units, upto 15% of the units may be redeemed without any exit load from the date of allotment. Any redemption in excess of the above limit shall be subject to the following exit load: Exit load of 1.00 is payable if Units are redeemed / switched-out within 1 year from the date of allotment of units. No Exit Load is payable if Units are redeemed/switched-out after 1 year from the date of allotment.</t>
  </si>
  <si>
    <t>For any redemption / switch out upto 15% of units within 12 months from the date of allotment - Nil. For any redemption / switch out more than 15% of units within 12 months from the date of allotment - 1%.For any redemption/switch out after 12 months from the date of allotment - Nil.</t>
  </si>
  <si>
    <t>If units redeemed or switched out are upto 10% (limit) of the units purchased or switched in within 3 months from the date of allotment â?? Nil. If units redeemed or switched out are over and above the limit within 3 months from the date of allotment â?? 1% of the appli&amp;#x2;cable NAV. If redeemed/switched out after 3 months from the date of allotment â?? Nil.</t>
  </si>
  <si>
    <t>If the units redeemed or switched out are upto 10% of the units purchased or switched in (â??the limitâ?) within 1 year from the date of allotment Exit load is Nil.If units redeemed or switched out are over and above the limit within 1 year from the date of allotment Exit load is 1%.If units are redeemed or switched out on or after 1 year from the date of allotment Exit load is Nil.</t>
  </si>
  <si>
    <t>NIL - If units purchased or switched in from another scheme of the Fund are redeemed or switched out upto 30% of the units (the limit) purchased or switched within 1 year from the date of allotment.1% of the applicable NAV - If units purchased or switched in from another scheme of the Fund are redeemed or switched out in excess of the limit within 1 year from the date of allotment.NIL - If units purchased or switched in from another scheme of the Fund are redeemed or switched out after 1 year from the date of allotment.</t>
  </si>
  <si>
    <t>If redeemed before 3 Month; 0.25%;</t>
  </si>
  <si>
    <t>If units are redeemed/switched out within 3 months from the date of allotment:if upto 10% of units allotted are redeemed/switched out - Nil.Any redemption / switch-out of units in excess of 10% of units allotted - 0.25%.If units are redeemed/switched out after 3 months from the date of allotment, no exit load is payable.</t>
  </si>
  <si>
    <t>If redeemed before 3 Months ; 0.5%;</t>
  </si>
  <si>
    <t>If upto 10% of Units allotted are redeemed / switched-out within 3 months: Nil, for any redemption / switch-out in excess of 10% of units within 3 months: 0.5%. For redemption / switch-out of units after 3 months Nil.</t>
  </si>
  <si>
    <t>If redeemed before 180 Day; 1%;</t>
  </si>
  <si>
    <t>For redemption or switch out of upto 8% of the initial investment amount purchased or switched in within 180 Days from the date of allotment Nil. If units redeemed or switched out are in excess of the limit within 180 Days from the date of allotment 1%. If units are redeemed or switched out on or after 180 Days from the date of allotment Nil. Any exit load charged net off Goods and Services tax, if any shall be credited back to the Scheme.Units issued on reinvestment of IDCW shall not be subject to entry and exit load. No exit load will be chargeable in case of switches made between different plans or options of the scheme.</t>
  </si>
  <si>
    <t>12% of the units allotted shall be redeemed or switched out without any exit load, on or before completion of 3 months from the date of allotment of units.1% on remaining units if redeemed or switched out on or before completion of 3 months from the date of allotment of units.Nil, if redeemed or switched out after completion of 3 months from the date of allotment of units.</t>
  </si>
  <si>
    <t>If upto 15% of Units allotted (including Switchin/STP-in)are redeemed within 180 Days from the date of allotment of units: Nil, for any redemption / switch-out in excess of 15% of units within 180 Days: 1 %. For redemption / switch-out of units after 180 Days Nil.</t>
  </si>
  <si>
    <t>10% of the units allotted shall be redeemed without any exit load, on or before completion of 12 months from the date of allotment of units. Any redemption in excess of such limit in the first 12 months from the date of allotment shall be subject to the following exit load.Redemption of units would be done on First in First out Basis (FIFO):1% if redeemed or switched out on or before completion of 12 months from the date of allotment of units.Nil, if redeemed or switched out after completion of 12 months from the date of allotment of units.</t>
  </si>
  <si>
    <t>If redeemed before 30 Day; 5%;</t>
  </si>
  <si>
    <t>For any redemption / switch out upto 5% of units within 30 Days from the date of allotment - Nil. For any redemption / switch out more than 5% of units within 30 Days from the date of allotment - 1%.For any redemption/switch out after 30 Days from the date of allotment - Nil.The First In First Out  logic will be applied while selecting the units for redemption.</t>
  </si>
  <si>
    <t>For any redemption / switch out upto 25% of units within 12 Months from the date of allotment - Nil. For any redemption / switch out more than 25% of units within 12 Months from the date of allotment - 25%.For any redemption/switch out after 12 Months from the date of allotment - Nil.</t>
  </si>
  <si>
    <t>NIL - If units purchased or switched in from another scheme of the Fund are redeemed or switched out upto 10% of the units (the limit) purchased or switched on or before 1 year from the date of allotment, 1% of the applicable NAV - If units purchased or switched in from another scheme of the Fund are redeemed or switched out in excess of the limit on or before 1 year from the date of allotment, NIL - If units purchased or switched in from another scheme of the Fund are redeemed or switched out after 1 year from the date of allotment</t>
  </si>
  <si>
    <t>For any redemption / switch out upto 25% of units within 1 Year from the date of allotment - Nil. For any redemption / switch out more than 25% of units within 1 Year from the date of allotment - 1%.For any redemption/switch out after 1 Year from the date of allotment - Nil.</t>
  </si>
  <si>
    <t>If redeemed before 12 Months ; 1.5%;</t>
  </si>
  <si>
    <t>In case units are redeemed/switched out within 12 months from the date of allotment,For 20% of such units Exit Load will be â??Nilâ??.In excess of 20% of such units â?? 1.5% of applicable NAV will be charged as Exit Load.In case units are redeemed/switched out after 12 months from the date of allotment, no Exit Load is applicable.</t>
  </si>
  <si>
    <t>Redemption/ switch out within 12 months from the date of allotment â?? up to 10% of the allotted units â?? Nil, beyond 10% of the allotted Units â?? 1.00%. Redemption/ switch out after 12 months from the date of allotment â?? Nil</t>
  </si>
  <si>
    <t>If redeemed before 30 Day; 1%;</t>
  </si>
  <si>
    <t>In respect of each purchase of Units Nil Exit load for 10% of the units purchased or switched in on or before 30 days from the date of allotment. The First In First Out FIFO logic will be applied while selecting the units for redemption Waiver of Exit load is calculated for each inflow transaction separately on FIFO basis and not on the total units through multiple inflows The load free units from purchases made subsequent to the initial purchase will be available only after redeeming all units from the initial purchase All units redeemed switched out in excess of the 10% load free units will be subject to the below mentioned exit load. 1.00% if Units are redeemed switched out on or before 30 days from the date of allotment Nil if redeemed after 30 days from the date of allotment This no load redemption limit is applicable on a 30 day basis from the date of allotment of such units and the limit not availed during said period, this shall not be clubbed or carried forward.</t>
  </si>
  <si>
    <t>If upto 10% of Units allotted are redeemed / switched-out within 12 months: Nil, for any redemption / switch-out in excess of 10% of units within 12 months: 1%. For redemption / switch-out of units after 12 months Nil.</t>
  </si>
  <si>
    <t>For redemption or switch out upto 30 percent of units within 1 year from the date of allotment, Nil.For redemption or switch out of more than 30 percent of units within 1 year from the date of allotment, 1.00 percentof applicable NAV.For redemption or switch out after 1 year from the date of allotment,Nil.</t>
  </si>
  <si>
    <t>If redeemed/switched out on or before 12 months from the date of allotment of units:For 10% of investment: Nil.For remaining investment: 1%.If redeemed/switched out after 12 months from the date of allotment: Nil.</t>
  </si>
  <si>
    <t>if units are redeemed / switched out within 1 year from the date of allotment: if up to 30% of units allotted are redeemed/switched out â?? Nil any redemption / switch-out of units in excess of 30% of units allotted - 1% of applicable NAV. If units purchased or switched in from another scheme of the Fund are redeemed or switched out after 1 year from the date of allotment, no exit load is payable.</t>
  </si>
  <si>
    <t>If redeemed before 1 Year ; 0.5%;</t>
  </si>
  <si>
    <t>For 10% of investment: NIL.For remaining investment:0.50% if redeemed/ switched out within 1 year from the date of allotment.If redeemed/switched out after 1 year from the date of allotment - NIL.</t>
  </si>
  <si>
    <t>For redemption/switch out upto 10% of the initial units allotted - within 12 months from the date of allotment:NIL.Any redemption/switch out - in excess of the above mentioned limit would be subject to an exit load of 1%, if the units are redeemed/switched out within 12 months from the date of allotment of units.If the units are redeemed/switched out after 12 months from the date of allotment of units :Nil.</t>
  </si>
  <si>
    <t>If units of the Scheme are redeemed or switched out up to 10% of the units (the limit) within 12 months from the date of allotment - Nil, If units of the scheme are redeemed or switched out in excess of the limit within 12 months from the date of allotment - 1% of the applicable NAV, If units of scheme are redeemed or switched out after 12 months from the date of allotment - Nil.</t>
  </si>
  <si>
    <t>If upto 12% of Units allotted are redeemed / switched-out within 365 days: Nil, for any redemption / switch-out in excess of 12% of units within 365 days: 1%. For redemption / switch-out of units after 365 days Nil.</t>
  </si>
  <si>
    <t>If the units redeemed or switched-out are upto 10% of the units (the limit) purchased or switched within 12 months from the date of allotment: Nil.If units redeemed or switched out are in excess of the limit within 12 months from the date of allotment: 1%.If units are redeemed or switched out on or after 12 months from the date of allotment: Nil.</t>
  </si>
  <si>
    <t>If upto 10% of Units allotted are redeemed / switched-out within 1 year: Nil, for any redemption / switch-out in excess of 10% of units within 1 year: 0.50%. For redemption / switch-out of units after 1 year Nil.</t>
  </si>
  <si>
    <t>In respect of each purchase / switch-in of Units, 15% of the units (â??the limitâ?) may be redeemed without any Exit Load from the date of allotment.Any redemption in excess of the above limit shall be subject to the following exit load:Exit Load of 1.00% is payable if units are redeemed / switched out within 12 months from the date of allotment.No Exit Load is payable if units are redeemed / switched out after 12 months from the date of allotment.</t>
  </si>
  <si>
    <t>If units redeemed or switched out are upto 10% of the units purchased or switched in within 1 year from the date of allotment - Nil. If units redeemed or switched out are over and above the limit within 1 year from the date of allotment - 1%. If units are redeemed or switched out on or after 1 year from the  date of allotment - Nil.</t>
  </si>
  <si>
    <t>If upto 10% of Units allotted are redeemed / switched-out within 1 year: Nil, for any redemption / switch-out in excess of 10% of units within one year: 1%. For redemption / switch-out of units after 1 year Nil.</t>
  </si>
  <si>
    <t>For redemption / switch out of upto 30% of the initial investment amount (limit) purchased or switched in within 1 year from the date of allotment: Nil.If units redeemed or switched out are in excess of the limit within 1 year from the date of allotment: 1%.If units are redeemed or switched out on or after 1 year from the date of allotment:NIL.</t>
  </si>
  <si>
    <t>If upto 12% of Units allotted are redeemed / switched-out within 3 months: Nil, for any redemption / switch-out in excess of 12% of units within 3 months: 1%. For redemption / switch-out of units after 3 months: Nil.</t>
  </si>
  <si>
    <t>If upto 10% of Units allotted are redeemed / switched-out within 12 Months from the date of allotment of units: Nil, for any redemption / switch-out in excess of 10% of units within 12 Months: 1 %. For redemption / switch-out of units after 12 Months Nil.</t>
  </si>
  <si>
    <t>10% of units can be redeemed without an exit load within 12 months of allotment. Any redemption in excess of such limit in the first 12 months will incur exit load. No exit load, if redeemed or switched out after 12 months from the date of allotment of unit.</t>
  </si>
  <si>
    <t>For any redemption / switch out upto 10% of units within 12 months from the date of allotment - Nil. For any redemption / switch out more than 10% of units within 12 months from the date of allotment - 1%.For any redemption/switch out after 12 months from the date of allotment - Nil.</t>
  </si>
  <si>
    <t>For any redemption / switch out upto 30% of units within 365 Days from the date of allotment - Nil. For any redemption / switch out more than 30% of units within 365 Days from the date of allotment - 1%.For any redemption/switch out after 365 Days from the date of allotment - Nil.</t>
  </si>
  <si>
    <t>If redeemed before 15 Day; 0.5%;</t>
  </si>
  <si>
    <t>If the units redeemed or switched-out are upto 10% of the units (the limit) purchased or switched within 15 days from the date of allotment: Nil.If units redeemed or switched out are in excess of the limit within 15 days from the date of allotment: 0.25%.If units are redeemed or switched out on or after 15 days from the date of allotment: Nil.</t>
  </si>
  <si>
    <t>If upto 10% of Units allotted are redeemed / switched-out within 30 Days: Nil, for any redemption / switch-out in excess of 10% of units within 30 Days: 0.25%. For redemption / switch-out of units after 30 Days Nil.</t>
  </si>
  <si>
    <t>If redeemed before 1 Month ; 0.25%;</t>
  </si>
  <si>
    <t>If upto 10% of Units allotted are redeemed / switched-out within 15 days: Nil, for any redemption / switch-out in excess of 10% of units within 15 days: 0.25%. For redemption / switch-out of units after 15 days Nil.</t>
  </si>
  <si>
    <t>If up to 25% of the units are redeemed, withdrawn by way of SWP or transferred by way of STP within 15 days from the date of allotment: No Exit Load. If more than 25% of the units are redeemed, withdrawn by way of SWP or transferred by way of STP within 15 days from the date of allotment: Exit load of 0.25% of the applicable NAV will be charged. For redemption or transfer by way of STP or withdrawal by way of SWP after 15 days from the date of allotment: Nil.</t>
  </si>
  <si>
    <t>In respect of each purchase of Units Nil Exit load for 10% of the units purchased or switched in on or before 7 days from the date of allotment. The First In First Out FIFO logic will be applied while selecting the units for redemption Waiver of Exit load is calculated for each inflow transaction separately on FIFO basis and not on the total units through multiple inflows The load free units from purchases made subsequent to the initial purchase will be available only after redeeming all units from the initial purchase All units redeemed switched out in excess of the 10% load free units will be subject to the below mentioned exit load.0.25% if Units are redeemed/switched out on or before 7 days from the date of allotment Nil if redeemed after 7 days from the date of allotment This no load redemption limit is applicable on a 7 day basis from the date of allotment of such units and the limit not availed during said period, this shall not be clubbed or carried forward.</t>
  </si>
  <si>
    <t xml:space="preserve">If redeemed / switched-out within 1 month from the date of allotment,For 10% of investments: NIL,For remaining investments: 1%.If redeemed / switched - out after 1 month from the date of allotment: NIL.  </t>
  </si>
  <si>
    <t>If redeemed/switched out within 7 days from the date of allotment:Up to 10% of investment: Nil.For remaining investment: 0.25% of applicable NAV.If redeemed/switched out after 7 days from date of allotment: Nil.</t>
  </si>
  <si>
    <t>In respect of each purchase /switch-in of Units, upto 15% of the units may be redeemed without any exit load from the date of allotment. However,please note that the Units will be redeemed on First In First Out (FIFO) basis.Any redemption in excess of the above limit shall be subject to the following exit load:Exit Load of 1.00% is payable if Units are redeemed /switched-out within 1 month from the date of allotment of units.No Exit Load is payable if Units are redeemed / switched-out after 1 month from the date of allotment.</t>
  </si>
  <si>
    <t>If redeemed before 1 Month ; 0.5%;</t>
  </si>
  <si>
    <t>Redemption/Switch out (a) within 1 month from date of allotment - i. up to 10% of allotted Units - NIL.ii. beyond 10% of allotted Units - 0.50%.(b) After 1 month from the date of allotment - NIL.</t>
  </si>
  <si>
    <t>If 10% of the units (the Limit) purchased or switched in from another scheme of the Fund are redeemed or switched out within 7 days from the date of allotment â?? NIL.If units purchased or switched in from another scheme of the Fund are redeemed or switched out in excess of the Limit within 7 days from the date of allotment - 0.25% of the applicable NAV.If units purchased or switched in from another scheme of the Fund are redeemed or switched out after 7 days from the date of allotment - NIL.</t>
  </si>
  <si>
    <t>For redemption/switch out of upto 8% of the lnlal lnvesbnent amount (limit) purchased or switched in within 90 days from the date of allotment - Nil.If units redeemed or switched out are in excess of the limit within 90 days from the date of allotment - 1%.If units are redeemed or switched out on or after 90 days from the date of allotment - Nil.Any exitload charged (net off Goods and ServiceTax, ifany) shall be credited back to the respective Scheme. Units issued on reinvestment of IDCW shall not be subject to entry and exit load.</t>
  </si>
  <si>
    <t>Nil, If units of the Scheme are redeemed or switched out up to 12% of the units (the limit) within 3 months from the date of allotment.1% of the applicable NAV, If units of the scheme are redeemed or switched out in excess of the limit within 3 months from the date of allotment.Nil, If units of scheme are redeemed or switched out after 3 months from the date of allotment.</t>
  </si>
  <si>
    <t>Exit Load: 10% of the units allotted shall be redeemed without any exit load, on or before completion of 15 days from the date of allotment of Units. Any redemption in excess of the above limit shall be subject to the following exit load, An exit load of 1% is payable if Units are redeemed / switched-out on or before completion of 15 days from the date of allotment of Units. Nil - If Units are redeemed / switched-out after completion of 15 days from the date of allotment of Units.</t>
  </si>
  <si>
    <t>If upto 15% of Units allotted (including Switchin/STP-in)are redeemed within 90 Days from the date of allotment of units: Nil, for any redemption / switch-out in excess of 15% of units within 90 Days: 1 %. For redemption / switch-out of units after 90 Days Nil.</t>
  </si>
  <si>
    <t>10% of the units allotted shall be redeemed without any exit load, on or before completion of 15 Days from the date of allotment of units. Any redemption in excess of such limit in the first 15 Days from the date of allotment shall be subject to the following exit load. Redemption of units would be done on First in First out Basis (FIFO):A.1% if redeemed or switched out on or before completion of 15 Days from the date of allotment of units. B. Nil, thereafter. Exit Load, if charged to the scheme shall be credited to the scheme immediately net of service tax, if any.</t>
  </si>
  <si>
    <t>If redeemed before 15 Day; 0.1%;</t>
  </si>
  <si>
    <t>If redeemed before 7 Day; 0.5%;</t>
  </si>
  <si>
    <t>3%, if redeemed before the age of 58 years (subject to lock-in period) and target amount NIL, if redeemed after the age of 58 years</t>
  </si>
  <si>
    <t>In respect of each purchase/switch-in of units offered under the respective Investment Plan(s),An Exit Load of 1% is payable if Units are redeemed/switched-out before completion of 60 years of age and No Exit Load is payable if Units are redeemed /switched-out on or after attainment of 60 years of age.</t>
  </si>
  <si>
    <t>If redeemed before 61 Month; 1%;</t>
  </si>
  <si>
    <t>Nil - If redemption or switch out on or after attainment of retirement age i.e. 60years.Nil - In case of Auto switch out of units on occurrence of Auto switch trigger event.1% - If redeemed before 61 months from the date of allotment.</t>
  </si>
  <si>
    <t>If redeemed before 1 Year ; 3%; 1 Year  to 2 Years ;  2%; 2 Years  to 3 Years ;  1%;</t>
  </si>
  <si>
    <t>Subject to completion of lock-in period of at least 5 years or till the child attains age of majority (whichever is earlier)</t>
  </si>
  <si>
    <t>If redeemed after 0 Day; 1%;</t>
  </si>
  <si>
    <t>Compulsory Lock in Option: 5 years or till the child attains age of majority(whichever is earlier). If redeemed before child attains 18 years of age, Exit load is 1%.</t>
  </si>
  <si>
    <t>If redeemed / switched-out within 12 months,For 10% of investment: Nil For remaining investment: 1%, If redeemed/switched out after 12 months from the date of allotment: Nil</t>
  </si>
  <si>
    <t>If upto 10% of Units allotted are redeemed / switched-out within 6 months: Nil, for any redemption / switch-out in excess of 10% of units within 6 months: 1%. For redemption / switch-out of units after 6 months Nil.</t>
  </si>
  <si>
    <t>For redemption/switch out upto 10% of the initial units allotted -within 1 year from the date of allotment NIL,  Any redemption/switch out - in excess of the above mentioned limit would be subject to an exit load of 1%, if the units are redeemed/switched out within 1 year from the date of allotment of units, If the units are redeemed/switched out after 1 year from the date of allotment of units Nil</t>
  </si>
  <si>
    <t>If units redeemed or switched out are upto 10% of the units purchased or switched in within 1 year from the date of allotment â?? Nil, If units redeemed or switched out are over and above the limit within 1 year from the date of allotment â?? 1%,If units are redeemed or switched out on or after 1 year from the date of allotment. â?? Nil</t>
  </si>
  <si>
    <t>For redemption / switch out of upto 10% of the initial investment amount (limit) purchased or switched in within 1 year from the date of allotment: Nil. If units redeemed or switched out are in excess of the limit within 1 year from the date of allotment: 1%, If units are redeemed or switched out on or after 1 year from the date of allotment: NIL</t>
  </si>
  <si>
    <t>12% of the units allotted shall be redeemed or switched out without any exit load, on or before completion of 12 months from the date of allotment of units.1% on remaining units if redeemed or switched out on or before completion of 12 months from the date of allotment of units.Nil, if redeemed or switched out after completion of 12 months from the date of allotment of units.</t>
  </si>
  <si>
    <t>15% of the units allotted (including Switch-in/STP - in) on or before  completion of 365 days from the date of allotment of units: Nil.Any redemption in excess of such limits in the first 365 days from the date  of allotment shall be subject to the following exit load: (Redemption of units  would be done on First In First Out Basis (FIFO): - If redeemed within 1  year (365 days) from the date of allotment: 1% of the applicable NAV -If  redeemed after 1 year (365 days) from the date of allotment: NIL.</t>
  </si>
  <si>
    <t>10% of the units allotted shall be redeemed without any exit load, on or before completion of 12 months from the date of allotment of units.Any redemption in excess of such limit in the first 12 months from the date of allotment shall be subject to the following exit load, Redemption of units would be done on First in First out Basis (FIFO):1% if redeemed or switched out on or before completion of 12 months from the date of allotment of units.Nil,thereafter.</t>
  </si>
  <si>
    <t>10% of units can be redeemed without an exit load within 12 months of allotment. Any redemption in excess of such limit in the first 12 months will incur 1% exit load. No exit load, if redeemed or switched out after 12 months from the date of allotment of unit.</t>
  </si>
  <si>
    <t>If redeemed before 30 Day; 0.25%; 30 Days to 90 Days;  0.1%;</t>
  </si>
  <si>
    <t>If redeemed / switched-out within 12 months from the date of allotment:A.For 10% of investments: Nil,B.For remaining investments: 1%.If redeemed / switched - out after 12 months from the date of allotment: Nil.</t>
  </si>
  <si>
    <t>if units are redeemed / switched out within 6 months from the date of allotment: if upto 10% of units allotted are redeemed/switched out â?? Nil, any redemption / switch-out of units in excess of 10% of units allotted - 1% of applicable NAV.</t>
  </si>
  <si>
    <t>If redeemed/switched out within 365 days from the date of allotment:Upto 10% of investment:Nil,For remaining investment: 1% of applicable NAV.If redeemed / switched out after 365 days from date of allotment: Nil.</t>
  </si>
  <si>
    <t>If units of the Scheme are redeemed or switched out up to 10% of the units (the limit) within 12 months from the date of allotment - Nil.If units of the scheme are redeemed or switched out in excess of the limit within 12 months from the date of allotment - 1% of the applicable NAV, If units of scheme are redeemed or switched out after 12 months from the date of allotment - Nil.</t>
  </si>
  <si>
    <t>If redeemed before 12 Months; 1%;</t>
  </si>
  <si>
    <t>If units redeemed or switched out are upto 10% (limit) of the units purchased or switched in within 3 months from the date of allotment - Nil.If units redeemed or switched out are over and above the limit within 3 months from the date of allotment - 1% of the applicable NAV.If redeemed/switched out after 3 months from the date of allotment - Nil.</t>
  </si>
  <si>
    <t>If the units redeemed or switched out are up to 10% of the units purchased or switched in (â??the limitâ?) within 1 year from the date of allotment - Nil If units redeemed or switched out are over and above the limit within 1 year from the date of allotment - 1% If units are redeemed or switched out on or after 1 year from the date of allotment - Nil A switch-out or a withdrawal under SWP may also attract an Exit Load like any Redemption. No Exit load will be chargeable in case of switches made between different options of the Scheme. No Exit load will be chargeable in case of Units allotted on account of dividend reinvestments, if any.</t>
  </si>
  <si>
    <t>if units are redeemed / switched out within 1 year from the date of allotment, if upto 10% of units allotted are redeemed/switched out - Nil, any redemption / switch-out of units in excess of 10% of units allotted - 1%, if units are redeemed/switched out after 1 year from the date of allotment, no exit load is payable, In case of each purchase of units through IDCW Transfer Plan, an exit load of 1% is payable if units are redeemed/ switched-out on or before 1 year from the date of allotment, no exit load is payable if units are redeemed/ switched-out after 1 year from the date of allotment, Switch between the Plans under the Scheme: Nil</t>
  </si>
  <si>
    <t>For redemption/switch out of upto 10% of the lnlal lnvesbnent amount (limit) purchased or switched in within 1 year from the date of allotment - Nil.If units redeemed or switched out are in excess of the limit within 1 year from the date of allotment - 1%.If units are redeemed or switched out on or after 1 year from the date of allotment - Nil.Any exitload charged (net off Goods and ServiceTax, ifany) shall be credited back to the respective Scheme. Units issued on reinvestment of dividends shall not be subject to entry and exit load.</t>
  </si>
  <si>
    <t>If upto 15% of Units allotted (including Switchin/STP-in)are redeemed within 365 Days from the date of allotment of units: Nil, for any redemption / switch-out in excess of 15% of units within 365 Days: 1 %. For redemption / switch-out of units after 365 Days Nil.</t>
  </si>
  <si>
    <t>10% of the units allotted shall be redeemed without any exit load, on or before completion of 12 months from the date of allotment of units. Any redemption in excess of such limit in the first 12 months from the date of allotment shall be subject to the following exit load, Redemption of units would be done on First in First out Basis (FIFO),1% if redeemed or switched out on or before completion of 12 months from the date of allotment of units, Nil, thereafter</t>
  </si>
  <si>
    <t>Nil Exit load â?? for 5% of the units upto completion of 30 days.The First In First Out (FIFO) logic will be applied while selecting the units for redemption.Waiver of Exit load is calculated for each inflow transaction separately on FIFO basis and not on the total units through multiple inflows.The load free units from purchases made subsequent to the initial purchase will be available only after redeeming all units from the initial purchase.All units redeemed /switched-out in excess of the 5% load free units will be subject to the below mentioned exit load.1.00% - if Units are redeemed/switched-out on or before 30 days from the date of allotment.Nil - if redeemed after 30 days from the date of allotment.</t>
  </si>
  <si>
    <t>If redeemed before 365 Day; 2%; 365 Days to 730 Days;  1%;</t>
  </si>
  <si>
    <t>In respect of each purchase / switch-in of Units, 10% of the units (the limit) may be redeemed without any exit load from the date of allotment. Any redemption or switch-out in excess of the limit shall be subject to the following exit load:2.00% if the investment is redeemed on or before 365 days from the date of allotment of units. 1.00% if the investment is redeemed after 365 days but on or before 730 days from the date of allotment of units. No Exit Load is payable if Units are redeemed / switched-out after 730 days from the date of allotment of the unit.</t>
  </si>
  <si>
    <t>10% of the units allotted may be redeemed without any exit load, on or before completion of 12 months from the date of allotment of units. Any redemption in excess of such limit in the first 12 months from the date of allotment shall be subject to the following exit load 1% if redeemed or switched out on or before completion of 12 months from the date of allotment of units, Nil, if redeemed or switched out after completion of 12 months from the date of allotment of unit.</t>
  </si>
  <si>
    <t>If up to 25% of the units are redeemed, withdrawn by way of SWP or transferred by way of STP within 365 days from the date of allotment- Nil.If more than 25% of the units are redeemed, withdrawn by way of SWP or transferred by way of STP within 365 days from the date of allotment - 1%.For redemption or transfer by way of STP or withdrawal by way of SWP after 365 days from the date of allotment - Nil.</t>
  </si>
  <si>
    <t>Redemption / Switch out within 1 year from the date of allotment - upto 10% of the allotted Units - NIL.beyond 10% of the allotted Units - 1.00 %.Redemption / Switch out after 1 year from the date of allotment - NIL.</t>
  </si>
  <si>
    <t>If units purchased or switched in from another scheme of the Fund are redeemed or switched out within 1 Year from the date of allotment:for up to 25% of such units - exit load: Nil.for more than 25% of such units Exit Load: 1% of applicable Net asset Value NAV).If units purchased or switched in from another scheme of the Fund are redeemed or switched out after 1 Year from the date of allotment â?? NIL.</t>
  </si>
  <si>
    <t>If redeemed / switched-out on or before 12 months from the date of allotment, For 10% of investments: Nil.For remaining investments: 1%.If redeemed / switched - out after 12 months from the date of allotment: NIL.</t>
  </si>
  <si>
    <t>if units are redeemed / switched out within 6 months from the date of allotment:if upto 10% of units allotted are redeemed/switched out - Nil.any redemption / switch-out of units in excess of 10% of units allotted - 1% of applicable NAV.if units are redeemed/switched out after 6 months from the date of allotment,no exit load is payable.</t>
  </si>
  <si>
    <t>For redemption/switch out upto 10% of the initial units allotted - within 1 year from the date of allotment: NIL.Any redemption/switch out - in excess of the above mentioned limit would be subject to an exit load of 1%,if the units are redeemed/switched out within 1 year from the date of allotment of units.If the units are redeemed/switched out after 1 year from the date of allotment of units :Nil.</t>
  </si>
  <si>
    <t>If Units are redeemed upto 10% of the Units, on or before 365 days from the date of allotment of Units : Nil.If Units are redeemed over and above the 10% limit, on or before 365 days from the date of allotment of Units : 1% of the applicable Net Asset Value (NAV).If Units are redeemed after 365 days from the date of allotment of Units : Nil.The above Exit Load will be applicable on a FIFO (First-In-First-Out) basis, to all subscription transactions, excluding switch-ins.</t>
  </si>
  <si>
    <t>If units redeemed or switched out are upto 10% (limit) of the units purchased or switched in within 3 months from the date of allotment â?? Nil, If units redeemed or switched out are over and above the limit within 3 months from the date of allotment â?? 1% of the applicable NAV. If redeemed/switched out after 3 months from the date of allotment â?? Nil.</t>
  </si>
  <si>
    <t>If redeemed before 1 Month; 1%;</t>
  </si>
  <si>
    <t>If up to 25% of the units are redeemed, withdrawn by way of SWP or transferred by way of STP within 365 days from the date of allotment.- No Exit Load.If more than 25% of the units are redeemed, withdrawn by way of SWP or transferred by way of STP within 365 days from the date of allotment - exit load of 1% of the applicable NAV will be charged. For redemption or transfer by way of STP or withdrawal by way of SWP after 365 days from the date of allotment - Nil.</t>
  </si>
  <si>
    <t>If units of the Scheme are redeemed or switched out up to 10% of the units (the limit) within 12 months from the date of allotment - Nil.If units of the scheme are redeemed or switched out in excess of the limit within 12 months from the date of allotment - 1% of the applicable NAV.If units of scheme are redeemed or switched out after 12 months from the date of allotment - Nil.</t>
  </si>
  <si>
    <t>If upto 10% of Units allotted are redeemed / switched-out within 3 months: Nil, for any redemption / switch-out in excess of 10% of units within 3 months: 1%. For redemption / switch-out of units after 3 months Nil.</t>
  </si>
  <si>
    <t>If the units redeemed or switched out are upto 10% of the units purchased or switched in (the limit) within 1 year from the date of allotment - Nil.If units redeemed or switched out are over and above the limits within 1 year from the date of allotment - 1%.If units are redeemed or switched out on or after 1 year from the date of allotment - Nil.</t>
  </si>
  <si>
    <t>Nil, If units of the Scheme are redeemed or switched out up to 12% of the units (the limit) within 12 months from the date of allotment.1% of the applicable NAV, If units of the scheme are redeemed or switched out in excess of the limit within 12 months from the date of allotment.Nil, If units of scheme are redeemed or switched out after 12 months from the date of allotment.</t>
  </si>
  <si>
    <t>10% of units If redeemed or switched out on or before 365 days from the date of allotment - Nil. Remaining 90% of units if redeemed or switched out on or before 365 days from the date of allotment - 1. If redeemed or switched out after 365 days from the date of allotment - Nil.</t>
  </si>
  <si>
    <t>If redeemed/switched out within 180 days from the date of allotment - 1 %. If redeemed/switched out after 180 days from the date of allotment - Nil.</t>
  </si>
  <si>
    <t>If redeemed / switched-out within 12 months from the date of allotment:For 10% of investments: NIL.For remaining investments: 1%.If redeemed / switched-out after 12 months from the date of allotment: NIL.</t>
  </si>
  <si>
    <t>For redemption/switch out Upto 10% of the initial units allotted - within 1 year from the date of allotment: NIL.Any redemption/switch out in excess of the above mentioned limit would be subject to an exit load of 1%, if the units are redeemed/switched out within 1 year from the date of allotment of units.If the units are redeemed/switched out after 1 year from the date of allotment of units : Nil.</t>
  </si>
  <si>
    <t xml:space="preserve">If units of the Scheme are redeemed or switched out up to 10% of the units within 1 year from the date of allotment - Nil.If units of the scheme are redeemed or switched out in excess of the limit within 1 year from the date of allotment - 1% of the applicable NAV.If units of scheme are redeemed or switched out after 1 year from the date of allotment - Nil. </t>
  </si>
  <si>
    <t>If upto 15% of Units allotted are redeemed / switched-out within 365 days: Nil, for any redemption / switch-out in excess of 15% of units within 365 days: 1%. For redemption / switch-out of units after 365 days Nil.</t>
  </si>
  <si>
    <t>If units of the Scheme are redeemed or switched out up to 10% of the units within 1 year from the date of allotment, Nil. If units of the scheme are redeemed or switched out in excess of the limit within 1 year from the date of allotment, 1% of the applicable NAV. If units of scheme are redeemed or switched out after 1 year from the date of allotment, Nil.</t>
  </si>
  <si>
    <t>If redeemed/switched on or before 365 days from the date of allotment :Nil for redemption/switch out of units upto 24% of the units allotted(the limit).1% on redemption in excess of 24% of the limit stated above.Redemption of units would be done on First in First out Basis (FIFO).Nil thereafter.</t>
  </si>
  <si>
    <t>If redeemed before 30 Day; 0.05%;</t>
  </si>
  <si>
    <t>If redeemed / switched-out within 12 months, For 10% of investment: Nil, For remaining investment: 1%, If redeemed/switched out after 12 months from the date of allotment: Nil</t>
  </si>
  <si>
    <t>If units of the Scheme are redeemed or switched out up to 10% of the units (the limit) within 1 year from the date of allotment - Nil. If units of the scheme are redeemed or switched out in excess of the limit within 1 year from the date of allotment - 1% of the applicable NAV. If units of scheme are redeemed or switched out after 1 year from the date of allotment - Nil.</t>
  </si>
  <si>
    <t>If redeemed before 365 Day; 2%; 365 Day to 730 Day;  1%;</t>
  </si>
  <si>
    <t>10% of units if redeemed or switched out during exit load period i.e. 730 days from the allotment - Nil.Remaining 90% of units in parts or full :(i) if redeemed or switched out on or before 365 days from the date of allotment - 2%.(ii) if redeemed or switched out on or after 365 days but before 730 days from the date of allotment - 1%.If units redeemed or switched out after 730 days from the date of allotment - NIL.</t>
  </si>
  <si>
    <t>Redemption / switch-out of 10% of Units allotted on or before completion of 12 months from the date of allotment- NIL exit load. Redemption/ switch out in excess of the 10% of Units allotted on or before completion of 12 months from the date of allotment â??1.00% exit load. Nil - if redeemed / switched out after 12 months from the date of allotment.</t>
  </si>
  <si>
    <t>If units of the Scheme are redeemed or switched out up to 10% of the units (the limit) within 12 months from the date of allotment - Nil.A.If units of the scheme are redeemed or switched out in excess of the limit within 12 months from the date of allotment - 1% of the applicable NAV.B.If units of scheme are redeemed or switched out after 12 months from the date of allotment - Nil.</t>
  </si>
  <si>
    <t xml:space="preserve">For 10% of the units redeemed/switched out within 1 year from the date of allotment : Nil.For remaining units redeemed or switched out within 1 year from the date of allotment 1.00%. </t>
  </si>
  <si>
    <t xml:space="preserve">If units are redeemed/switched out within 1 year from the date of allotment:if upto 10% of units allotted are redeemed/switched out - Nil.any redemption / switch-out of units in excess of 10% of units allotted - 1%.if units are redeemed/switched out after 1 year from the date of allotment, no exit load is payable. </t>
  </si>
  <si>
    <t>Nil If redeemed before 30 Day; 1%;</t>
  </si>
  <si>
    <t>If units redeemed or switched out are upto 10% (limit) of the units purchased or switched in within 3 months from the date of allotment â?? NilIf units redeemed or switched out are over and above the limit within 3 months from the date of allotment â?? 1% of the applicable NAVIf redeemed/switched out after 3 months from the date of allotment â?? Nil</t>
  </si>
  <si>
    <t>If upto 10% of Units allotted are redeemed / switched-out within 1 year: Nil, for any redemption / switch-out in excess of 10% of units within 1 year: 1%. For redemption / switch-out of units after 1 year: Nil.</t>
  </si>
  <si>
    <t>12% of the units allotted shall be redeemed or switched out without any exit load, on or before completion of 90 days from the date of allotment of units,  1% on remaining units if redeemed or switched out on or before completion of 90 days from the date of allotment of units, Nil, if redeemed or switched out after completion of 90 days from the date of allotment of units.</t>
  </si>
  <si>
    <t>Nil, If units of the Scheme are redeemed or switched out up to 12% of the units (the limit) within 90 days from the date of allotment.1% of the applicable NAV, If units of the scheme are redeemed or switched out in excess of the limit within 90 days from the date of allotment.Nil, If units of scheme are redeemed or switched out after 90 days from the date of allotment.</t>
  </si>
  <si>
    <t>If redeemed / switched-out within 12 months from the date of allotment - For 10% of investment: Nil.For remaining investment: 1%.If redeemed/switched out after 12 months from the date of allotment: Nil.</t>
  </si>
  <si>
    <t>If redeemed / switched-out within 12 months from the date of allotment, For 10% of investments: NIL and For remaining investments: 1%.If redeemed / switched-out after 12 months from the date of allotment, NIL.</t>
  </si>
  <si>
    <t>If redeemed / switched-out within 12 months - For 10% of investment: Nil.For remaining investment: 1%.If redeemed/switched out after 12 months from the date of allotment: Nil.</t>
  </si>
  <si>
    <t>If redeemed / switched-out within 12 months from the date of allotment - For 10% of investment: Nil For remaining investment: 1% If redeemed/switched out after 12 months from the date of allotment: Nil.</t>
  </si>
  <si>
    <t>If redeemed / switched-out within 12 months, For 10% of investment: Nil, For remaining investment: 1%</t>
  </si>
  <si>
    <t>If redeemed / switched-out within 12 months from the date of allotment, For 10% of investments: NIL and For remaining investments: 1%. If redeemed / switched-out after 12 months from the date of allotment NIL.</t>
  </si>
  <si>
    <t>If redeemed / switched-out within 3 months from the date of allotment - For 10% of investment: NilFor remaining investment: 1%, If redeemed / switched out after 3 months from the date of allotment: Nil</t>
  </si>
  <si>
    <t>There will be no exit load within 3 months from the date of allotment for redemption/switch out upto 10% of the units allotted. 1% - Any redemption/switch out in excess of the above mentioned limit would be subject to an exit load of 1%, if the units are redeemed/ switched out within 3 months from the date of allotment of units.There will be no exit load on any redemption/switch out after 3 months from the date of allotment of units.</t>
  </si>
  <si>
    <t>If redeemed or switched out within 3 months from the date of allotment For 10% of investments Nil For remaining investments 1% If redeemed or switched out after 3 months from the date of allotment Nil</t>
  </si>
  <si>
    <t>Redemption or switch out of units up to 10 percent of the units allotted before 1 year from date of allotment Exit load NIL For redemption or switch out of units above 10 percent of units allotted within 1 year from the date of allotment 1.00 percent of applicable NAV For redemption or switch out of units after 1 year from the date of allotment Nil</t>
  </si>
  <si>
    <t>For any redemption / switch out upto 10% of units within 1 Year from the date of allotment - Nil. For any redemption / switch out more than 10% of units within 1 Year from the date of allotment - 1%.For any redemption/switch out after 1 Year from the date of allotment - Nil.</t>
  </si>
  <si>
    <t>If units of the Scheme are redeemed or switched out up to 10% of the units (the limit) within 1 year from the date of allotment - Nil.If units of the scheme are redeemed or switched out in excess of the limit within 1 year from the date of allotment - 1% of the applicable NAV.If units of scheme are redeemed or switched out after 1 year from the date of allotment - Nil.</t>
  </si>
  <si>
    <t>If units of the Scheme are redeemed or switched out up to 10% of the units within 1 year from the date of allotment - Nil . If units of the scheme are redeemed or switched out in excess of the limit within 1 year from the date of allotment - 1% of the applicable NAV. If units of scheme are redeemed or switched out after 1 year from the date of allotment - Nil.</t>
  </si>
  <si>
    <t>If redeemed before 180 Day; 2%;</t>
  </si>
  <si>
    <t>If the units redeemed or switched out are upto 10% of the units purchased or switched in (â??the limitâ?) within 1 year from the date of allotment â?? Nil.If units redeemed or switched out are over and above the limit within 1 year from the date of allotment â?? 1% and If units are redeemed or switched out on or after 1 year from the date of allotment â?? Nil.</t>
  </si>
  <si>
    <t>Nil If redeemed before 1 Year ; 1%;</t>
  </si>
  <si>
    <t>For any redemption / switch out upto 10% of units within 1 year from the date of allotment - Nil. For any redemption / switch out more than 10% of units within 1 year from the date of allotment - 1%.For any redemption/switch out after 1 year from the date of allotment - Nil.</t>
  </si>
  <si>
    <t>If units of the Scheme are redeemed / switched-out within 90 days from the date of allotment, Upto 12% of the units: No exit load will be levied ; Above 12% of the units: exit load of 1% will be levied. If units of the Scheme are redeemed / switched-out after 90 daysfrom the date of allotment: No exit load will be levied.</t>
  </si>
  <si>
    <t>10% of units If redeemed or switched out on or before 365 days from the date of allotment - NIL.Remaining 90% of units if redeemed or switched out on or before 365 days from the date of allotment - 1.If redeemed or switched out on or after 365 days from the date of allotment - NIL.</t>
  </si>
  <si>
    <t>If upto 10% of Units allotted are redeemed / switched-out within 365 days: Nil, for any redemption / switch-out in excess of 10% of units within 365 days: 1%. For redemption / switch-out of units after 365 days Nil.</t>
  </si>
  <si>
    <t>Redemptont/Swltch out/SWP/STP on or before expiry of 365 days from the date of allotment: If the withdrawal amount or switched out amount is not more than 12% of the original cost of investment - Nil.Redemplion/Switch out/SWP/STP on or before expiry of 365 days from the date of allotment: If the  withdrawal amount or switched out amount is more than 12% of the original cost of investment - 1%.Redempliont/Switch-out/SWP/STP after expiry of 365 days from the date of allotment - Nil.</t>
  </si>
  <si>
    <t>1% if units are redeemed/switched out on or before completion of 1 year from the date of allotment. Nil if redeemed or switched out after completion of 1 year from the date of allotment of units.</t>
  </si>
  <si>
    <t>If redeemed before 7 Day; 0.25%;  Nil;</t>
  </si>
  <si>
    <t>Nil If redeemed before 30 Day; 0.2%;</t>
  </si>
  <si>
    <t>If redeemed before 7 Day; 0.2%;</t>
  </si>
  <si>
    <t>Nil If redeemed before 15 Day; 0.1%;</t>
  </si>
  <si>
    <t>If redeemed before 3 Day; 0.25%;</t>
  </si>
  <si>
    <t>If the Units redeemed or switched out are upto 10% of the units purchased or switched in (the limit) within 1 Month from the date of allotment - Nil.If Units redeemed or switched out are over and above the limit within 1 month from the date of allotment - 1%.If Units redeemed or switched out on or after 1 month from the date of allotment - NIL.</t>
  </si>
  <si>
    <t>If redeemed before 15 Day; 0.2%;</t>
  </si>
  <si>
    <t>Goods &amp; Service Tax on exit load, if any, will be paid out of the exit load proceeds and exit load net of Goods &amp; Service Tax, if any, will be credited to the scheme.</t>
  </si>
  <si>
    <t>If redeemed before 7 Days; 0.25%;</t>
  </si>
  <si>
    <t>If redeemed before 15 Day; 0.05%;</t>
  </si>
  <si>
    <t>If units purchased or switched in from another scheme of the Fund are redeemed or switched out upto 10% of the units (the limit) purchased or switched within 1 year from the date of allotment â?? Nil. If units purchased or switched in from another scheme of the Fund are redeemed or switched out in excess of the limit within 1 Year from the date of allotment - 1% of the applicable NAV. If units purchased or switched in from another scheme of the Fund are redeemed or switched out after 1 Year from the date of allotment - Nil.</t>
  </si>
  <si>
    <t>In case there are no quotes on the BSE/DSE for five trading days consecutively, an investor can sell directly to the fund at an exit load of  2.5% of NAV</t>
  </si>
  <si>
    <t>If redeemed after 365 Day; 1%;</t>
  </si>
  <si>
    <t xml:space="preserve">Redemption/Switch-out/SWP/STP on or before expiry of 365 days from the date of allotment: If the withdrawal amount or switched out amount is not more than 12% of the original cost of investment- Nil , Redemption/Switch-out/SWP/STP on or before expiry of 365 days from the date of allotment: If the withdrawal amount or switched out amount is more than 12% of the original cost of investment-1%, Redemption/Switch-out/SWP/STP after expiry of 365 days from the date of allotment-Nil </t>
  </si>
  <si>
    <t>If redeemed before 365 Days; 1%;</t>
  </si>
  <si>
    <t>8% of the units allotted shall be redeemed without any Exit Load on or before completion of 1 year from the date of allotment of units. Any redemption in excess of such limit within 1 year from the date of allotment shall be subject to the following Exit Load: If redeemed or switched out on or before completion of 1 year from the date of allotment of units - 1.00%. If redeemed or switched out after completion of 1 year from the date of allotment of units â?? Nil. Redemption of units would be done on First in First out Basis (FIFO).Any exit load charged (net off Goods and Service Tax, if any) shall be credited back to the respective Scheme. Units issued on reinvestment of IDCW shall not be subject to entry and exit load.</t>
  </si>
  <si>
    <t>If redeemed before 5 Day; 0.05%;</t>
  </si>
  <si>
    <t>10% of the units allotted shall be redeemed without any exit load, on or before completion of 12 months from the date of allotment of units. Any redemption in excess of such limit in the first 12 months from the date of allotment shall be subject to the following exit load.Redemption of units would be done on First in First out Basis (FIFO): 1% if redeemed or switched out on or before completion of 12 months from the date of allotment of units. Nil, thereafter.</t>
  </si>
  <si>
    <t>10% of units if redeemed or switched out on or before 365 days from the date of allotment-NIL.Remaining 90% of units if redeemed or switched out on or before 365 days from the date allotment-1.If redeemed or switched out of units after 365 days from the date of allotment- NIL.</t>
  </si>
  <si>
    <t>If redeemed after 90 Days; 1%;</t>
  </si>
  <si>
    <t>For units purchased or switched in from another scheme to the fund are redeemed or switched out on or before 12 months from the date of allotment Upto 25 percent of the investments Nil.For remaining investments 1 percent of applicable NAV.For exit after 12 months from the date of allotment Nil.</t>
  </si>
  <si>
    <t>If redeemed before 28 Day; 0.25%;</t>
  </si>
  <si>
    <t xml:space="preserve">If redeemed/switched - out within 12 months from the date of allotment:For 10% of investment: Nil.For remaining investment: 1%.If redeemed/switched out after 12 months from the date of allotment: Nil. </t>
  </si>
  <si>
    <t>If redeemed / switched-out within 12 months from the date of allotment -For 10% of investment: Nil.For remaining investment: 1%.If redeemed/switched out after 12 months from the date of allotment: Nil.</t>
  </si>
  <si>
    <t>If redeemed / switched-out within 12 months from the date of allotment, For 10% of investment - Nil For remaining investment - 1%, If redeemed/switched out after 12 months from the date of allotment: Nil.</t>
  </si>
  <si>
    <t>If redeemed before 7 Day; 0.1%;</t>
  </si>
  <si>
    <t>if units are redeemed/switched out within 1 year from the date of allotment,if upto 10% of units allotted are redeemed/switched out - Nil ,any redemption / switch-out of units in excess of 10% of units allotted - 1%.,if units are redeemed/switched out after 1 year from the date of allotment, no exit load is payable</t>
  </si>
  <si>
    <t>10% of the units allotted shall be redeemed without any Exit Load on or before completion of 1 year from the date of allotment of units. Any redemption in excess of such limit within 1 year from the date of allotment shall be subject to the following Exit Load: If redeemed or switched out on or before completion of 1 year from the date of allotment of units - 1.00%. If redeemed or switched out after completion of 1 year from the date of allotment of units â?? Nil. Redemption of units would be done on First in First out Basis (FIFO).Any exit load charged (net off Goods and Service Tax, if any) shall be credited back to the respective Scheme. Units issued on reinvestment of IDCW shall not be subject to entry and exit load.</t>
  </si>
  <si>
    <t>10% of the units allotted shall be redeemed without any exit load, on or before completion of 12 months from the date of allotment of Units. Any redemption in excess of the above limit shall be subject to the following exit load. An exit load of 1% is payable if Units are redeemed / switched-out on or before completion of 12 months from the date of allotment of Units. Nil - If Units are redeemed / switched-out after completion of 12 months from the date of allotment of Units.</t>
  </si>
  <si>
    <t>Category AUM</t>
  </si>
  <si>
    <t>Riskometer</t>
  </si>
  <si>
    <t>Ideal Investment Horizon</t>
  </si>
  <si>
    <t>DEBT FUNDS</t>
  </si>
  <si>
    <t>OVERNIGHT FUND</t>
  </si>
  <si>
    <t>Low Risk</t>
  </si>
  <si>
    <t>1 - 91 days</t>
  </si>
  <si>
    <t>MONEY MARKET FUND</t>
  </si>
  <si>
    <t>Low to Moderate Risk</t>
  </si>
  <si>
    <t>3 months and above</t>
  </si>
  <si>
    <t>LIQUID FUND</t>
  </si>
  <si>
    <t>ULTRA SHORT DURATION FUND</t>
  </si>
  <si>
    <t>LOW DURATION FUND</t>
  </si>
  <si>
    <t>Moderate Risk</t>
  </si>
  <si>
    <t>6 months and above</t>
  </si>
  <si>
    <t>SHORT DURATION FUND</t>
  </si>
  <si>
    <t>1 year and above</t>
  </si>
  <si>
    <t>MEDIUM DURATION FUND</t>
  </si>
  <si>
    <t>2.5 years and above</t>
  </si>
  <si>
    <t>MEDIUM TO LONG DURATION FUND</t>
  </si>
  <si>
    <t>LONG DURATION FUND</t>
  </si>
  <si>
    <t>5 years and above</t>
  </si>
  <si>
    <t>CORPORATE BOND FUND</t>
  </si>
  <si>
    <t>CREDIT RISK FUND</t>
  </si>
  <si>
    <t>Moderately High Risk</t>
  </si>
  <si>
    <t>BANKING AND PSU FUND</t>
  </si>
  <si>
    <t>GILT FUND</t>
  </si>
  <si>
    <t>GILT FUND WITH 10 YR CONSTANT</t>
  </si>
  <si>
    <t>TARGET MATURITY FUND</t>
  </si>
  <si>
    <t>As per maturity date of bonds held</t>
  </si>
  <si>
    <t>FLOATER FUND</t>
  </si>
  <si>
    <t>HYBRID FUNDS</t>
  </si>
  <si>
    <t>CONSERVATIVE HYBRID FUND</t>
  </si>
  <si>
    <t>3 years and above</t>
  </si>
  <si>
    <t>AGGRESSIVE HYBRID FUND</t>
  </si>
  <si>
    <t>High Risk</t>
  </si>
  <si>
    <t>5 years  &amp; above</t>
  </si>
  <si>
    <t>DYNAMIC ASSET ALLOCATION</t>
  </si>
  <si>
    <t>ARBITRAGE FUND</t>
  </si>
  <si>
    <t>3 years  &amp; above</t>
  </si>
  <si>
    <t>SOLUTION ORIENTED FUNDS</t>
  </si>
  <si>
    <t>RETIREMENT FUND</t>
  </si>
  <si>
    <t>CHILDRENS FUNDS</t>
  </si>
  <si>
    <t>EQUITY FUNDS</t>
  </si>
  <si>
    <t>MULTI CAP FUND</t>
  </si>
  <si>
    <t>Very High Risk</t>
  </si>
  <si>
    <t>FLEXI CAP FUND</t>
  </si>
  <si>
    <t>LARGE CAP FUND</t>
  </si>
  <si>
    <t>LARGE &amp; MID CAP FUND</t>
  </si>
  <si>
    <t>MID CAP FUND</t>
  </si>
  <si>
    <t>SMALL CAP FUND</t>
  </si>
  <si>
    <t>DIVIDEND YIELD FUND</t>
  </si>
  <si>
    <t>FOCUSED FUND</t>
  </si>
  <si>
    <t>OTHER FUNDS</t>
  </si>
  <si>
    <t>INDEX FUNDS</t>
  </si>
  <si>
    <t>ETFS - OTHERS</t>
  </si>
  <si>
    <t>Categories</t>
  </si>
  <si>
    <t>No. Of Funds</t>
  </si>
  <si>
    <t>VALUE / CONTRA FUND</t>
  </si>
  <si>
    <t>BALANCED HYBRID FUND</t>
  </si>
  <si>
    <t>FOF - DOMESTIC / ETFs</t>
  </si>
  <si>
    <t>FOF - OVERSEAS / ETFs</t>
  </si>
  <si>
    <t>Fund Barometer - Value / Contra Fund</t>
  </si>
  <si>
    <t>Value / Contra Fund</t>
  </si>
  <si>
    <t>Fund Barometer - Balanced Hybrid Fund</t>
  </si>
  <si>
    <t>Balanced Hybrid Fund</t>
  </si>
  <si>
    <t>Nifty 500 TRI</t>
  </si>
  <si>
    <t>NIFTY Large Midcap 250 TRI</t>
  </si>
  <si>
    <t>Nifty Midcap 150 TRI</t>
  </si>
  <si>
    <t>Nifty Smallcap 250 TRI</t>
  </si>
  <si>
    <t>NIFTY 500 Value 50 TRI</t>
  </si>
  <si>
    <t>Balanced Advantage Fund</t>
  </si>
  <si>
    <t>Fund Barometer - Balanced Advantage Fund</t>
  </si>
  <si>
    <t>Sortino</t>
  </si>
  <si>
    <t>15 Years</t>
  </si>
  <si>
    <t>360 ONE Overnight Fund-Reg(G)</t>
  </si>
  <si>
    <t>Aditya Birla SL Overnight Fund-Reg(G)</t>
  </si>
  <si>
    <t>Axis Overnight Fund-Reg(G)</t>
  </si>
  <si>
    <t>Bajaj Finserv Overnight Fund-Reg(G)</t>
  </si>
  <si>
    <t>Bandhan Overnight Fund-Reg(G)</t>
  </si>
  <si>
    <t>Bank of India Overnight Fund-Reg(G)</t>
  </si>
  <si>
    <t>Baroda BNP Paribas Overnight Fund-Reg(G)</t>
  </si>
  <si>
    <t>Canara Rob Overnight Fund-Reg(G)</t>
  </si>
  <si>
    <t>DSP Overnight Fund-Reg(G)</t>
  </si>
  <si>
    <t>Edelweiss Overnight Fund-Reg(G)</t>
  </si>
  <si>
    <t>Franklin India Overnight Fund(G)</t>
  </si>
  <si>
    <t>Groww Overnight Fund-Reg(G)</t>
  </si>
  <si>
    <t>HDFC Overnight Fund(G)</t>
  </si>
  <si>
    <t>Helios Overnight Fund-Reg(G)</t>
  </si>
  <si>
    <t>HSBC Overnight Fund-Reg(G)</t>
  </si>
  <si>
    <t>ICICI Pru Overnight Fund(G)</t>
  </si>
  <si>
    <t>Invesco India Overnight Fund-Reg(G)</t>
  </si>
  <si>
    <t>ITI Overnight Fund-Reg(G)</t>
  </si>
  <si>
    <t>JM Overnight Fund-Reg(G)</t>
  </si>
  <si>
    <t>Kotak Overnight Fund-Reg(G)</t>
  </si>
  <si>
    <t>LIC MF Overnight Fund-Reg(G)</t>
  </si>
  <si>
    <t>Mahindra Manulife Overnight Fund-Reg(G)</t>
  </si>
  <si>
    <t>Mirae Asset Overnight Fund-Reg(G)</t>
  </si>
  <si>
    <t>Nippon India Overnight Fund-Reg(G)</t>
  </si>
  <si>
    <t>NJ Overnight Fund-Reg(G)</t>
  </si>
  <si>
    <t>PGIM India Overnight Fund-Reg(G)</t>
  </si>
  <si>
    <t>Quant Overnight Fund-Reg(G)</t>
  </si>
  <si>
    <t>Samco Overnight Fund-Reg(G)</t>
  </si>
  <si>
    <t>SBI Overnight Fund-Reg(G)</t>
  </si>
  <si>
    <t>Shriram Overnight Fund-Reg(G)</t>
  </si>
  <si>
    <t>Sundaram Overnight Fund-Reg(G)</t>
  </si>
  <si>
    <t>Tata Overnight Fund-Reg(G)</t>
  </si>
  <si>
    <t>TRUSTMF Overnight Fund-Reg(G)</t>
  </si>
  <si>
    <t>Union Overnight Fund-Reg(G)</t>
  </si>
  <si>
    <t>UTI Overnight Fund-Reg(G)</t>
  </si>
  <si>
    <t>Aditya Birla SL Money Manager Fund(G)</t>
  </si>
  <si>
    <t>Axis Money Market Fund-Reg(G)</t>
  </si>
  <si>
    <t>Bajaj Finserv Money Market Fund-Reg(G)</t>
  </si>
  <si>
    <t>Bandhan Money Market Fund-Reg(G)</t>
  </si>
  <si>
    <t>Bank of India Money Market Fund-Reg(G)</t>
  </si>
  <si>
    <t>Baroda BNP Paribas Money Market Fund-Reg(G)</t>
  </si>
  <si>
    <t>DSP Savings Fund-Reg(G)</t>
  </si>
  <si>
    <t>Edelweiss Money Market Fund-Reg(G)</t>
  </si>
  <si>
    <t>Franklin India Money Market Fund(G)</t>
  </si>
  <si>
    <t>HDFC Money Market Fund-Reg(G)</t>
  </si>
  <si>
    <t>HSBC Money Market Fund-Reg(G)</t>
  </si>
  <si>
    <t>ICICI Pru Money Market Fund(G)</t>
  </si>
  <si>
    <t>Invesco India Money Market Fund(G)</t>
  </si>
  <si>
    <t>Kotak Money Market Fund(G)</t>
  </si>
  <si>
    <t>LIC MF Money Market Fund-Reg(G)</t>
  </si>
  <si>
    <t>Mirae Asset Money Market Fund-Reg(G)</t>
  </si>
  <si>
    <t>Nippon India Money Market Fund(G)</t>
  </si>
  <si>
    <t>PGIM India Money Market Fund-Reg(G)</t>
  </si>
  <si>
    <t>SBI Savings Fund-Reg(G)</t>
  </si>
  <si>
    <t>Sundaram Money Market Fund-Reg(G)</t>
  </si>
  <si>
    <t>Tata Money Market Fund-Reg(G)</t>
  </si>
  <si>
    <t>TRUSTMF Money Market Fund-Reg(G)</t>
  </si>
  <si>
    <t>Union Money Market Fund-Reg(G)</t>
  </si>
  <si>
    <t>UTI Money Market Fund-Reg(G)</t>
  </si>
  <si>
    <t>360 ONE Liquid Fund-Reg(G)</t>
  </si>
  <si>
    <t>Aditya Birla SL Liquid Fund(G)</t>
  </si>
  <si>
    <t>Axis Liquid Fund-Reg(G)</t>
  </si>
  <si>
    <t>Bajaj Finserv Liquid Fund-Reg(G)</t>
  </si>
  <si>
    <t>Bandhan Liquid Fund-Reg(G)</t>
  </si>
  <si>
    <t>Bank of India Liquid Fund-Reg(G)</t>
  </si>
  <si>
    <t>Baroda BNP Paribas Liquid Fund(G)</t>
  </si>
  <si>
    <t>Canara Rob Liquid Fund-Reg(G)</t>
  </si>
  <si>
    <t>DSP Liquidity Fund-Reg(G)</t>
  </si>
  <si>
    <t>Edelweiss Liquid Fund-Reg(G)</t>
  </si>
  <si>
    <t>Groww Liquid Fund-Reg(G)</t>
  </si>
  <si>
    <t>HDFC Liquid Fund(G)</t>
  </si>
  <si>
    <t>HSBC Liquid Fund(G)</t>
  </si>
  <si>
    <t>ICICI Pru Liquid Fund(G)</t>
  </si>
  <si>
    <t>Invesco India Liquid Fund(G)</t>
  </si>
  <si>
    <t>ITI Liquid Fund-Reg(G)</t>
  </si>
  <si>
    <t>JM Liquid Fund(G)</t>
  </si>
  <si>
    <t>Kotak Liquid Fund-Reg(G)</t>
  </si>
  <si>
    <t>LIC MF Liquid Fund-Reg(G)</t>
  </si>
  <si>
    <t>Mahindra Manulife Liquid Fund-Reg(G)</t>
  </si>
  <si>
    <t>Mirae Asset Liquid Fund-Reg(G)</t>
  </si>
  <si>
    <t>Motilal Oswal Liquid Fund-Reg(G)</t>
  </si>
  <si>
    <t>Navi Liquid Fund-Reg(G)</t>
  </si>
  <si>
    <t>Nippon India Liquid Fund(G)</t>
  </si>
  <si>
    <t>Parag Parikh Liquid Fund-Reg(G)</t>
  </si>
  <si>
    <t>PGIM India Liquid Fund(G)</t>
  </si>
  <si>
    <t>Quant Liquid Plan(G)</t>
  </si>
  <si>
    <t>SBI Liquid Fund-Reg(G)</t>
  </si>
  <si>
    <t>Shriram Liquid Fund-Reg(G)</t>
  </si>
  <si>
    <t>Sundaram Liquid Fund(G)</t>
  </si>
  <si>
    <t>Tata Liquid Fund-Reg(G)</t>
  </si>
  <si>
    <t>TRUSTMF Liquid Fund-Reg(G)</t>
  </si>
  <si>
    <t>Unifi Liquid Fund-Reg(G)</t>
  </si>
  <si>
    <t>Union Liquid Fund(G)</t>
  </si>
  <si>
    <t>UTI Liquid Fund-Reg(G)</t>
  </si>
  <si>
    <t>WOC Liquid Fund-Reg(G)</t>
  </si>
  <si>
    <t>Aditya Birla SL Savings Fund-Reg(G)</t>
  </si>
  <si>
    <t>Axis Ultra Short Duration Fund-Reg(G)</t>
  </si>
  <si>
    <t>Bandhan Ultra Short Duration Fund-Reg(G)</t>
  </si>
  <si>
    <t>Bank of India Ultra Short Duration Fund-Reg(G)</t>
  </si>
  <si>
    <t>Baroda BNP Paribas Ultra Short Duration Fund-Reg(G)</t>
  </si>
  <si>
    <t>Canara Rob Ultra Short Term Fund-Reg(G)</t>
  </si>
  <si>
    <t>DSP Ultra Short Fund-Reg(G)</t>
  </si>
  <si>
    <t>Franklin India Ultra Short Duration Fund-Reg(G)</t>
  </si>
  <si>
    <t>HDFC Ultra Short Term Fund-Reg(G)</t>
  </si>
  <si>
    <t>HSBC Ultra Short Duration Fund-Reg(G)</t>
  </si>
  <si>
    <t>ICICI Pru Ultra Short Term Fund Fund(G)</t>
  </si>
  <si>
    <t>ITI Ultra Short Duration Fund-Reg(G)</t>
  </si>
  <si>
    <t>Kotak Savings Fund(G)</t>
  </si>
  <si>
    <t>LIC MF Ultra Short Duration Fund-Reg(G)</t>
  </si>
  <si>
    <t>Mahindra Manulife Ultra Short Duration Fund-Reg(G)</t>
  </si>
  <si>
    <t>Mirae Asset Ultra Short Duration Fund-Reg(G)</t>
  </si>
  <si>
    <t>Motilal Oswal Ultra Short Term Fund-Reg(G)</t>
  </si>
  <si>
    <t>Nippon India Ultra Short Duration Fund(G)</t>
  </si>
  <si>
    <t>PGIM India Ultra Short Duration Fund(G)</t>
  </si>
  <si>
    <t>Sundaram Ultra Short Duration Fund(G)</t>
  </si>
  <si>
    <t>Tata Ultra Short Term Fund-Reg(G)</t>
  </si>
  <si>
    <t>UTI Ultra Short Duration Fund-Reg(G)</t>
  </si>
  <si>
    <t>WOC Ultra Short Duration Fund-Reg(G)</t>
  </si>
  <si>
    <t>Aditya Birla SL Low Duration Fund(G)</t>
  </si>
  <si>
    <t>Axis Treasury Advantage Fund-Reg(G)</t>
  </si>
  <si>
    <t>Bandhan Low Duration Fund-Reg(G)</t>
  </si>
  <si>
    <t>Baroda BNP Paribas Low Duration Fund(G)</t>
  </si>
  <si>
    <t>Canara Rob Savings Fund-Reg(G)</t>
  </si>
  <si>
    <t>DSP Low Duration Fund-Reg(G)</t>
  </si>
  <si>
    <t>Edelweiss Low Duration Fund-Reg(G)</t>
  </si>
  <si>
    <t>Franklin India Low Duration Fund-Reg(G)</t>
  </si>
  <si>
    <t>HDFC Low Duration Fund(G)</t>
  </si>
  <si>
    <t>HSBC Low Duration Fund-Reg(G)</t>
  </si>
  <si>
    <t>ICICI Pru Savings Fund(G)</t>
  </si>
  <si>
    <t>Invesco India Low Duration Fund(G)</t>
  </si>
  <si>
    <t>JM Low Duration Fund(G)</t>
  </si>
  <si>
    <t>Kotak Low Duration Fund(G)</t>
  </si>
  <si>
    <t>LIC MF Low Duration Fund(G)</t>
  </si>
  <si>
    <t>Mahindra Manulife Low Duration Fund-Reg(G)</t>
  </si>
  <si>
    <t>Mirae Asset Low Duration Fund-Reg Savings Plan(G)</t>
  </si>
  <si>
    <t>Nippon India Low Duration Fund(G)</t>
  </si>
  <si>
    <t>Sundaram Low Duration Fund(G)</t>
  </si>
  <si>
    <t>Tata Treasury Advantage Fund-Reg(G)</t>
  </si>
  <si>
    <t>Union Low Duration Fund-Reg(G)</t>
  </si>
  <si>
    <t>UTI Low Duration Fund-Reg(G)</t>
  </si>
  <si>
    <t>Aditya Birla SL Short Term Fund(G)</t>
  </si>
  <si>
    <t>Axis Short Duration Fund-Reg(G)</t>
  </si>
  <si>
    <t>Bank of India Short Term Income Fund-Reg(G)</t>
  </si>
  <si>
    <t>Baroda BNP Paribas Short Duration Fund-Reg(G)</t>
  </si>
  <si>
    <t>Canara Rob Short Duration Fund-Reg(G)</t>
  </si>
  <si>
    <t>DSP Short Term Fund-Reg(G)</t>
  </si>
  <si>
    <t>HDFC Short Term Debt Fund(G)</t>
  </si>
  <si>
    <t>HSBC Short Duration Fund-Reg(G)</t>
  </si>
  <si>
    <t>ICICI Pru Short Term Fund(G)</t>
  </si>
  <si>
    <t>JM Short Duration Fund-Reg(G)</t>
  </si>
  <si>
    <t>Kotak Bond Short Term Fund(G)</t>
  </si>
  <si>
    <t>LIC MF Short Duration Fund-Reg(G)</t>
  </si>
  <si>
    <t>Mahindra Manulife Short Duration Fund-Reg(G)</t>
  </si>
  <si>
    <t>Mirae Asset Short Duration Fund-Reg(G)</t>
  </si>
  <si>
    <t>Nippon India Short Duration Fund(G)</t>
  </si>
  <si>
    <t>SBI Short Term Debt Fund-Reg(G)</t>
  </si>
  <si>
    <t>Sundaram Short Duration Fund(G)</t>
  </si>
  <si>
    <t>Tata ST Bond Fund-Reg(G)</t>
  </si>
  <si>
    <t>TRUSTMF Short Duration Fund-Reg(G)</t>
  </si>
  <si>
    <t>Union Short Duration Fund-Reg(G)</t>
  </si>
  <si>
    <t>UTI Short Duration Fund-Reg(G)</t>
  </si>
  <si>
    <t>Aditya Birla SL Medium Term Plan-Reg(G)</t>
  </si>
  <si>
    <t>Axis Strategic Bond Fund-Reg(G)</t>
  </si>
  <si>
    <t>DSP Bond Fund-Reg(G)</t>
  </si>
  <si>
    <t>HDFC Medium Term Debt Fund(G)</t>
  </si>
  <si>
    <t>HSBC Medium Duration Fund-Reg(G)</t>
  </si>
  <si>
    <t>ICICI Pru Medium Term Bond Fund(G)</t>
  </si>
  <si>
    <t>Invesco India Medium Duration Fund-Reg(G)</t>
  </si>
  <si>
    <t>Kotak Medium Term Fund(G)</t>
  </si>
  <si>
    <t>Nippon India Medium Duration Fund(G)</t>
  </si>
  <si>
    <t>Sundaram Medium Duration Fund(G)</t>
  </si>
  <si>
    <t>UTI Medium Duration Fund-Reg(G)</t>
  </si>
  <si>
    <t>Aditya Birla SL Income Fund(G)</t>
  </si>
  <si>
    <t>Canara Rob Income Fund-Reg(G)</t>
  </si>
  <si>
    <t>Franklin India Medium to Long Duration Fund-Reg(G)</t>
  </si>
  <si>
    <t>HDFC Income Fund(G)</t>
  </si>
  <si>
    <t>HSBC Medium to Long Duration Fund Fund(G)</t>
  </si>
  <si>
    <t>ICICI Pru Bond Fund(G)</t>
  </si>
  <si>
    <t>JM Medium to Long Duration Fund-Reg(G)</t>
  </si>
  <si>
    <t>Kotak Bond Fund-Reg(G)</t>
  </si>
  <si>
    <t>LIC MF Medium to Long Duration Fund-Reg(G)</t>
  </si>
  <si>
    <t>Nippon India Medium to Long Duration Fund(G)</t>
  </si>
  <si>
    <t>UTI Medium to Long Duration Fund-Reg(G)</t>
  </si>
  <si>
    <t>Aditya Birla SL Long Duration Fund-Reg(G)</t>
  </si>
  <si>
    <t>Axis Long Duration Fund-Reg(G)</t>
  </si>
  <si>
    <t>Bandhan Long Duration Fund-Reg(G)</t>
  </si>
  <si>
    <t>Franklin India Long Duration Fund-Reg(G)</t>
  </si>
  <si>
    <t>HDFC Long Duration Debt Fund-Reg(G)</t>
  </si>
  <si>
    <t>ICICI Pru Long Term Bond Fund(G)</t>
  </si>
  <si>
    <t>Kotak Long Duration Fund-Reg(G)</t>
  </si>
  <si>
    <t>Mirae Asset Long Duration Fund-Reg(G)</t>
  </si>
  <si>
    <t>Nippon India Nivesh Lakshya Long Duration Fund(G)</t>
  </si>
  <si>
    <t>SBI Long Duration Fund-Reg(G)</t>
  </si>
  <si>
    <t>UTI Long Duration Fund-Reg(G)</t>
  </si>
  <si>
    <t>360 ONE Dynamic Bond Fund-Reg(G)</t>
  </si>
  <si>
    <t>Aditya Birla SL Dynamic Bond Fund-Reg(G)</t>
  </si>
  <si>
    <t>Axis Dynamic Bond Fund-Reg(G)</t>
  </si>
  <si>
    <t>Bandhan Dynamic Bond Fund-Reg(G)</t>
  </si>
  <si>
    <t>Baroda BNP Paribas Dynamic Bond Fund(G)</t>
  </si>
  <si>
    <t>Canara Rob Dynamic Bond Fund-Reg(G)</t>
  </si>
  <si>
    <t>DSP Strategic Bond Fund-Reg(G)</t>
  </si>
  <si>
    <t>HDFC Dynamic Debt Fund(G)</t>
  </si>
  <si>
    <t>HSBC Dynamic Bond Fund-Reg(G)</t>
  </si>
  <si>
    <t>ICICI Pru All Seasons Bond Fund(G)</t>
  </si>
  <si>
    <t>ITI Dynamic Bond Fund-Reg(G)</t>
  </si>
  <si>
    <t>JM Dynamic Bond Fund-Reg(G)</t>
  </si>
  <si>
    <t>Kotak Dynamic Bond Fund-Reg(G)</t>
  </si>
  <si>
    <t>Mahindra Manulife Dynamic Bond Fund-Reg(G)</t>
  </si>
  <si>
    <t>Mirae Asset Dynamic Bond Fund-Reg(G)</t>
  </si>
  <si>
    <t>Nippon India Dynamic Bond Fund(G)</t>
  </si>
  <si>
    <t>PGIM India Dynamic Bond Fund(G)</t>
  </si>
  <si>
    <t>Quantum Dynamic Bond Fund-Reg(G)</t>
  </si>
  <si>
    <t>SBI Dynamic Bond Fund-Reg(G)</t>
  </si>
  <si>
    <t>Union Dynamic Bond Fund(G)</t>
  </si>
  <si>
    <t>UTI Dynamic Bond Fund-Reg(G)</t>
  </si>
  <si>
    <t>Aditya Birla SL Corp Bond Fund(G)</t>
  </si>
  <si>
    <t>Axis Corp Bond Fund-Reg(G)</t>
  </si>
  <si>
    <t>Bandhan Corp Bond Fund-Reg(G)</t>
  </si>
  <si>
    <t>Baroda BNP Paribas Corp Bond Fund(G)</t>
  </si>
  <si>
    <t>Canara Rob Corp Bond Fund-Reg(G)</t>
  </si>
  <si>
    <t>DSP Corp Bond Fund-Reg(G)</t>
  </si>
  <si>
    <t>Franklin India Corp Debt Fund-A(G)</t>
  </si>
  <si>
    <t>HDFC Corp Bond Fund(G)</t>
  </si>
  <si>
    <t>HSBC Corporate Bond Fund-Reg(G)</t>
  </si>
  <si>
    <t>ICICI Pru Corp Bond Fund(G)</t>
  </si>
  <si>
    <t>Kotak Corporate Bond Fund(G)</t>
  </si>
  <si>
    <t>Mirae Asset Corp Bond Fund-Reg(G)</t>
  </si>
  <si>
    <t>Nippon India Corp Bond Fund(G)</t>
  </si>
  <si>
    <t>PGIM India Corp Bond Fund(G)</t>
  </si>
  <si>
    <t>SBI Corp Bond Fund-Reg(G)</t>
  </si>
  <si>
    <t>Sundaram Corp Bond Fund(G)</t>
  </si>
  <si>
    <t>Tata Corp Bond Fund-Reg(G)</t>
  </si>
  <si>
    <t>TRUSTMF Corporate Bond Fund-Reg(G)</t>
  </si>
  <si>
    <t>Union Corporate Bond Fund-Reg(G)</t>
  </si>
  <si>
    <t>UTI Corporate Bond Fund-Reg(G)</t>
  </si>
  <si>
    <t>Aditya Birla SL Credit Risk Fund-Reg(G)</t>
  </si>
  <si>
    <t>Axis Credit Risk Fund-Reg(G)</t>
  </si>
  <si>
    <t>Bandhan Credit Risk Fund-Reg(G)</t>
  </si>
  <si>
    <t>Bank of India Credit Risk Fund-Reg(G)</t>
  </si>
  <si>
    <t>Baroda BNP Paribas Credit Risk Fund-Reg(G)</t>
  </si>
  <si>
    <t>DSP Credit Risk Fund-Reg(G)</t>
  </si>
  <si>
    <t>HDFC Credit Risk Debt Fund-(G)</t>
  </si>
  <si>
    <t>HSBC Credit Risk Fund-Reg(G)</t>
  </si>
  <si>
    <t>ICICI Pru Credit Risk Fund(G)</t>
  </si>
  <si>
    <t>Kotak Credit Risk Fund(G)</t>
  </si>
  <si>
    <t>Nippon India Credit Risk Fund(G)</t>
  </si>
  <si>
    <t>SBI Credit Risk Fund-Reg(G)</t>
  </si>
  <si>
    <t>UTI Credit Risk Fund-Reg(G)</t>
  </si>
  <si>
    <t>Aditya Birla SL Banking &amp; PSU Debt Fund(G)</t>
  </si>
  <si>
    <t>Axis Banking &amp; PSU Debt Fund-Reg(G)</t>
  </si>
  <si>
    <t>Bajaj Finserv Banking and PSU Fund-Reg(G)</t>
  </si>
  <si>
    <t>Bandhan Banking and PSU Fund-Reg(G)</t>
  </si>
  <si>
    <t>Canara Rob Banking and PSU Debt Fund-Reg(G)</t>
  </si>
  <si>
    <t>DSP Banking &amp; PSU Debt Fund-Reg(G)</t>
  </si>
  <si>
    <t>Edelweiss Banking and PSU Debt Fund-Reg(G)</t>
  </si>
  <si>
    <t>Franklin India Banking &amp; PSU Debt Fund(G)</t>
  </si>
  <si>
    <t>HDFC Banking and PSU Debt Fund-Reg(G)</t>
  </si>
  <si>
    <t>HSBC Banking and PSU Debt Fund-Reg(G)</t>
  </si>
  <si>
    <t>ICICI Pru Banking &amp; PSU Debt Fund(G)</t>
  </si>
  <si>
    <t>ITI Banking &amp; PSU Debt Fund-Reg(G)</t>
  </si>
  <si>
    <t>Kotak Banking and PSU Debt Fund(G)</t>
  </si>
  <si>
    <t>LIC MF Banking &amp; PSU Fund-Reg(G)</t>
  </si>
  <si>
    <t>Mirae Asset Banking and PSU Fund-Reg(G)</t>
  </si>
  <si>
    <t>Nippon India Banking and PSU Fund(G)</t>
  </si>
  <si>
    <t>SBI Banking and PSU Fund-Reg(G)</t>
  </si>
  <si>
    <t>Sundaram Banking &amp; PSU Fund(G)</t>
  </si>
  <si>
    <t>TRUSTMF Banking &amp; PSU Fund-Reg(G)</t>
  </si>
  <si>
    <t>UTI Banking &amp; PSU Fund-Reg(G)</t>
  </si>
  <si>
    <t>Aditya Birla SL G-Sec Fund(G)</t>
  </si>
  <si>
    <t>Axis Gilt Fund-Reg(G)</t>
  </si>
  <si>
    <t>Bajaj Finserv Gilt Fund-Reg(G)</t>
  </si>
  <si>
    <t>Baroda BNP Paribas Gilt Fund-Reg(G)</t>
  </si>
  <si>
    <t>Canara Rob Gilt Fund-Reg(G)</t>
  </si>
  <si>
    <t>DSP Gilt Fund-Reg(G)</t>
  </si>
  <si>
    <t>Edelweiss Government Securities Fund-Reg(G)</t>
  </si>
  <si>
    <t>Franklin India G-Sec Fund(G)</t>
  </si>
  <si>
    <t>Groww Gilt Fund-Reg(G)</t>
  </si>
  <si>
    <t>HDFC Gilt Fund(G)</t>
  </si>
  <si>
    <t>HSBC Gilt Fund-Reg(G)</t>
  </si>
  <si>
    <t>ICICI Pru Gilt Fund(G)</t>
  </si>
  <si>
    <t>Kotak Gilt Fund-Reg(G)</t>
  </si>
  <si>
    <t>LIC MF Gilt Fund-Reg(G)</t>
  </si>
  <si>
    <t>Nippon India Gilt Fund(G)</t>
  </si>
  <si>
    <t>PGIM India Gilt Fund(G)</t>
  </si>
  <si>
    <t>Quant Gilt Fund-Reg(G)</t>
  </si>
  <si>
    <t>Tata Gilt Securities Fund-Reg(G)</t>
  </si>
  <si>
    <t>Union Gilt Fund-Reg(G)</t>
  </si>
  <si>
    <t>UTI Gilt Fund-Reg(G)</t>
  </si>
  <si>
    <t>DSP 10Y G-Sec Fund-Reg(G)</t>
  </si>
  <si>
    <t>ICICI Pru Constant Maturity Gilt Fund(G)</t>
  </si>
  <si>
    <t>UTI Gilt Fund with 10 year Constant Duration-Reg(G)</t>
  </si>
  <si>
    <t>Aditya Birla SL CRISIL IBX 50:50 Gilt Plus SDL Apr 2028 Index Fund-Reg(G)</t>
  </si>
  <si>
    <t>Aditya Birla SL CRISIL IBX 60:40 SDL + AAA PSU - Apr 2027 Index Fund-Reg(G)</t>
  </si>
  <si>
    <t>Aditya Birla SL CRISIL IBX 60:40 SDL + AAA PSU Apr 2026 Index Fund-Reg(G)</t>
  </si>
  <si>
    <t>Aditya Birla SL CRISIL IBX Gilt - April 2026 Index Fund-Reg(G)</t>
  </si>
  <si>
    <t>Aditya Birla SL CRISIL IBX Gilt Apr 2028 Index Fund-Reg(G)</t>
  </si>
  <si>
    <t>Aditya Birla SL CRISIL IBX Gilt Apr 2029 Index Fund-Reg(G)</t>
  </si>
  <si>
    <t>Aditya Birla SL CRISIL IBX Gilt April 2033 Index Fund-Reg(G)</t>
  </si>
  <si>
    <t>Aditya Birla SL CRISIL IBX Gilt June 2027 Index Fund-Reg(G)</t>
  </si>
  <si>
    <t>Aditya Birla SL CRISIL IBX SDL Jun 2032 Index Fund-Reg(G)</t>
  </si>
  <si>
    <t>Aditya Birla SL CRISIL-IBX AAA Financial Services Index-Sep 2027 Fund-Reg(G)</t>
  </si>
  <si>
    <t>Aditya Birla SL CRISIL-IBX AAA NBFC-HFC Index-Sep 2026 Fund-Reg(G)</t>
  </si>
  <si>
    <t>Aditya Birla SL CRISIL-IBX Financial Services 3 to 6 Months Debt Index Fund-Reg(G)</t>
  </si>
  <si>
    <t>Aditya Birla SL CRISIL-IBX Financial Services 9-12 Months Debt Index Fund-Reg(G)</t>
  </si>
  <si>
    <t>Aditya Birla SL Nifty SDL Apr 2027 Index Fund-Reg(G)</t>
  </si>
  <si>
    <t>Aditya Birla SL Nifty SDL Plus PSU Bond Sep 2026 60:40 Index Fund-Reg(G)</t>
  </si>
  <si>
    <t>Aditya Birla SL Nifty SDL Sep 2027 Index Fund-Reg(G)</t>
  </si>
  <si>
    <t>Axis CRISIL IBX 50:50 Gilt Plus SDL June 2028 Index Fund-Reg(G)</t>
  </si>
  <si>
    <t>Axis CRISIL IBX 50:50 Gilt Plus SDL Sep 2027 Index Fund-Reg(G)</t>
  </si>
  <si>
    <t>Axis CRISIL IBX SDL May 2027 Index Fund-Reg(G)</t>
  </si>
  <si>
    <t>Axis CRISIL-IBX AAA Bond Financial Services - Sep 2027 Index Fund-Reg(G)</t>
  </si>
  <si>
    <t>Axis CRISIL-IBX AAA Bond NBFC - Jun 2027 Index Fund-Reg(G)</t>
  </si>
  <si>
    <t>Axis CRISIL-IBX AAA Bond NBFC-HFC - Jun 2027 Index Fund-Reg(G)</t>
  </si>
  <si>
    <t>Axis CRISIL-IBX Financial Services 3-6 Months Debt Index Fund-Reg(G)</t>
  </si>
  <si>
    <t>Axis Nifty SDL Sep 2026 Debt Index Fund-Reg(G)</t>
  </si>
  <si>
    <t>Bandhan CRISIL IBX 90:10 SDL Plus Gilt - April 2032 Index Fund-Reg(G)</t>
  </si>
  <si>
    <t>Bandhan CRISIL IBX 90:10 SDL Plus Gilt - Nov 2026 Index Fund-Reg(G)</t>
  </si>
  <si>
    <t>Bandhan CRISIL IBX 90:10 SDL Plus Gilt - Sep 2027 Index Fund-Reg(G)</t>
  </si>
  <si>
    <t>Bandhan CRISIL IBX Gilt April 2026 Index Fund-Reg(G)</t>
  </si>
  <si>
    <t>Bandhan CRISIL IBX Gilt April 2028 Index Fund-Reg(G)</t>
  </si>
  <si>
    <t>Bandhan CRISIL IBX Gilt April 2032 Index Fund-Reg(G)</t>
  </si>
  <si>
    <t>Bandhan CRISIL IBX Gilt June 2027 Index Fund-Reg(G)</t>
  </si>
  <si>
    <t>Bandhan CRISIL-IBX 10:90 Gilt+SDL Index - Dec 2029 Fund-Reg(G)</t>
  </si>
  <si>
    <t>Bandhan CRISIL-IBX Financial Services 3-6 Months Debt Index Fund-Reg(G)</t>
  </si>
  <si>
    <t>Baroda BNP Paribas NIFTY SDL Dec 2026 Index Fund-Reg(G)</t>
  </si>
  <si>
    <t>Baroda BNP Paribas NIFTY SDL Dec 2028 Index Fund-Reg(G)</t>
  </si>
  <si>
    <t>DSP CRISIL-IBX 50:50 Gilt Plus SDL - April 2033 Index Fund-Reg(G)</t>
  </si>
  <si>
    <t>DSP Nifty SDL Plus G-Sec Jun 2028 30:70 Index Fund-Reg(G)</t>
  </si>
  <si>
    <t>DSP Nifty SDL Plus G-Sec Sep 2027 50:50 Index Fund-Reg(G)</t>
  </si>
  <si>
    <t>Edelweiss CRISIL IBX 50:50 Gilt Plus SDL April 2037 Index Fund-Reg(G)</t>
  </si>
  <si>
    <t>Edelweiss CRISIL IBX 50:50 Gilt Plus SDL June 2027 Index Fund-Reg(G)</t>
  </si>
  <si>
    <t>Edelweiss CRISIL IBX 50:50 Gilt Plus SDL Sep 2028 Index Fund-Reg(G)</t>
  </si>
  <si>
    <t>Edelweiss CRISIL IBX 50:50 Gilt Plus SDL Short Duration Index Fund-Reg(G)</t>
  </si>
  <si>
    <t>Edelweiss CRISIL IBX AAA Financial Services Bond - Jan 2028 Index Fund-Reg(G)</t>
  </si>
  <si>
    <t>Edelweiss CRISIL-IBX AAA Bond NBFC-HFC-Jun 2027 Index Fund-Reg(G)</t>
  </si>
  <si>
    <t>Edelweiss Nifty PSU Bond Plus SDL Apr 2026 50:50 Index Fund-Reg(G)</t>
  </si>
  <si>
    <t>Edelweiss Nifty PSU Bond Plus SDL Apr 2027 50:50 Index Fund-Reg(G)</t>
  </si>
  <si>
    <t>HDFC CRISIL-IBX Financial Services 3-6 Months Debt Index Fund-Reg(G)</t>
  </si>
  <si>
    <t>HDFC NIFTY G-Sec Apr 2029 Index Fund-Reg(G)</t>
  </si>
  <si>
    <t>HDFC Nifty G-Sec Dec 2026 Index Fund-Reg(G)</t>
  </si>
  <si>
    <t>HDFC Nifty G-Sec Jul 2031 Index Fund-Reg(G)</t>
  </si>
  <si>
    <t>HDFC Nifty G-Sec Jun 2027 Index Fund-Reg(G)</t>
  </si>
  <si>
    <t>HDFC NIFTY G-Sec Jun 2036 Index Fund-Reg(G)</t>
  </si>
  <si>
    <t>HDFC Nifty G-Sec Sep 2032 Index Fund-Reg(G)</t>
  </si>
  <si>
    <t>HDFC Nifty SDL Oct 2026 Index Fund-Reg(G)</t>
  </si>
  <si>
    <t>HDFC NIFTY SDL Plus G-Sec Jun 2027 40:60 Index Fund-Reg(G)</t>
  </si>
  <si>
    <t>HSBC CRISIL IBX 50:50 Gilt Plus SDL Apr 2028 Index Fund-Reg(G)</t>
  </si>
  <si>
    <t>HSBC CRISIL IBX Gilt June 2027 Index Fund-Reg(G)</t>
  </si>
  <si>
    <t>ICICI Pru CRISIL-IBX Financial Services 3-6 Months Debt Index Fund-Reg(G)</t>
  </si>
  <si>
    <t>ICICI Pru Nifty G-Sec Dec 2030 Index Fund-Reg(G)</t>
  </si>
  <si>
    <t>ICICI Pru Nifty PSU Bond Plus SDL Sep 2027 40:60 Index Fund-Reg(G)</t>
  </si>
  <si>
    <t>ICICI Pru Nifty SDL Dec 2028 Index Fund-Reg(G)</t>
  </si>
  <si>
    <t>ICICI Pru Nifty SDL Sep 2026 Index Fund-Reg(G)</t>
  </si>
  <si>
    <t>ICICI Pru Nifty SDL Sep 2027 Index Fund-Reg(G)</t>
  </si>
  <si>
    <t>Invesco India Nifty G-sec Jul 2027 Index Fund-Reg(G)</t>
  </si>
  <si>
    <t>Invesco India Nifty G-sec Sep 2032 Index Fund-Reg(G)</t>
  </si>
  <si>
    <t>JioBlackRock Nifty 8-13 yr G-Sec Index Fund(G)-Direct Plan</t>
  </si>
  <si>
    <t>Kotak CRISIL-IBX AAA Bond Financial Services Index - Dec 2026 Fund-Reg(G)</t>
  </si>
  <si>
    <t>Kotak CRISIL-IBX AAA Financial Services Index - Sep 2027 Fund-Reg(G)</t>
  </si>
  <si>
    <t>Kotak CRISIL-IBX Financial Services 3-6 Months Debt Index Fund-Reg(G)</t>
  </si>
  <si>
    <t>Kotak CRISIL-IBX Financial Services 9 to 12 Months Debt Index Fund-Reg(G)</t>
  </si>
  <si>
    <t>Kotak Nifty AAA Bond Financial Services Mar 2028 Index Fund-Reg(G)</t>
  </si>
  <si>
    <t>Kotak Nifty G-Sec July 2033 Index Fund-Reg(G)</t>
  </si>
  <si>
    <t>Kotak Nifty SDL Apr 2027 Top 12 Equal Weight Index Fund-Reg(G)</t>
  </si>
  <si>
    <t>Kotak Nifty SDL Apr 2032 Top 12 Equal Weight Index Fund-Reg(G)</t>
  </si>
  <si>
    <t>Kotak Nifty SDL Jul 2026 Index Fund-Reg(G)</t>
  </si>
  <si>
    <t>Kotak Nifty SDL Jul 2033 Index Fund-Reg(G)</t>
  </si>
  <si>
    <t>Kotak Nifty SDL Plus AAA PSU Bond Jul 2028 60:40 Index Fund-Reg(G)</t>
  </si>
  <si>
    <t>Mirae Asset CRISIL IBX Gilt Index - April 2033 Index Fund-Reg(G)</t>
  </si>
  <si>
    <t>Mirae Asset CRISIL-IBX Financial Services 9-12 Months Debt Index Fund-Reg(G)</t>
  </si>
  <si>
    <t>Mirae Asset Nifty AAA PSU Bond Plus SDL Apr 2026 50:50 Index Fund-Reg(G)</t>
  </si>
  <si>
    <t>Mirae Asset Nifty SDL Jun 2027 Index Fund-Reg(G)</t>
  </si>
  <si>
    <t>Mirae Asset Nifty SDL June 2028 Index Fund-Reg(G)</t>
  </si>
  <si>
    <t>Nippon India CRISIL-IBX AAA Financial Services - Dec 2026 Index Fund-Reg(G)</t>
  </si>
  <si>
    <t>Nippon India CRISIL-IBX AAA Financial Services - Jan 2028 Index Fund-Reg(G)</t>
  </si>
  <si>
    <t>Nippon India Nifty AAA CPSE Bond Plus SDL - Apr 2027 Maturity 60:40 Index Fund(G)</t>
  </si>
  <si>
    <t>Nippon India Nifty AAA PSU Bond Plus SDL - Sep 2026 Maturity 50:50 Index Fund-Reg(G)</t>
  </si>
  <si>
    <t>Nippon India Nifty G-Sec Jun 2036 Maturity Index Fund-Reg(G)</t>
  </si>
  <si>
    <t>Nippon India Nifty G-Sec Oct 2028 Maturity Index Fund-Reg(G)</t>
  </si>
  <si>
    <t>Nippon India Nifty G-Sec Sep 2027 Maturity Index Fund-Reg(G)</t>
  </si>
  <si>
    <t>Nippon India Nifty SDL Plus G-Sec - Jun 2029 Maturity 70:30 Index Fund-Reg(G)</t>
  </si>
  <si>
    <t>Nippon India Nifty SDL Plus G-Sec-Jun 2028 Maturity 70:30 Index Fund-Reg(G)</t>
  </si>
  <si>
    <t>PGIM India CRISIL IBX Gilt Index - Apr 2028 Fund-Reg(G)</t>
  </si>
  <si>
    <t>SBI CPSE Bond Plus SDL Sep 2026 50:50 Index Fund-Reg(G)</t>
  </si>
  <si>
    <t>SBI CRISIL IBX Gilt Index - Apr 2029 Fund-Reg(G)</t>
  </si>
  <si>
    <t>SBI CRISIL IBX Gilt Index - June 2036 Fund-Reg(G)</t>
  </si>
  <si>
    <t>SBI CRISIL IBX SDL Index - Sep 2027 Fund-Reg(G)</t>
  </si>
  <si>
    <t>Tata Nifty G-Sec Dec 2026 Index Fund-Reg(G)</t>
  </si>
  <si>
    <t>Tata Nifty G-Sec Dec 2029 Index Fund-Reg(G)</t>
  </si>
  <si>
    <t>Tata Nifty SDL Plus AAA PSU Bond Dec 2027 60:40 Index Fund-Reg(G)</t>
  </si>
  <si>
    <t>UTI CRISIL SDL Maturity April 2033 Index Fund-Reg(G)</t>
  </si>
  <si>
    <t>UTI CRISIL SDL Maturity June 2027 Index Fund-Reg(G)</t>
  </si>
  <si>
    <t>UTI Nifty SDL Plus AAA PSU Bond Apr 2026 75:25 Index Fund-Reg(G)</t>
  </si>
  <si>
    <t>UTI Nifty SDL Plus AAA PSU Bond Apr 2028 75:25 Index Fund-Reg(G)</t>
  </si>
  <si>
    <t>Aditya Birla SL Floating Rate Fund(G)</t>
  </si>
  <si>
    <t>Axis Floater Fund-Reg(G)</t>
  </si>
  <si>
    <t>Bandhan Floater Fund-Reg(G)</t>
  </si>
  <si>
    <t>DSP Floater Fund-Reg(G)</t>
  </si>
  <si>
    <t>Franklin India Floating Rate Fund(G)</t>
  </si>
  <si>
    <t>HDFC Floating Rate Debt Fund(G)</t>
  </si>
  <si>
    <t>ICICI Pru Floating Interest Fund(G)</t>
  </si>
  <si>
    <t>Kotak Floating Rate Fund-Reg(G)</t>
  </si>
  <si>
    <t>Nippon India Floater Fund(G)</t>
  </si>
  <si>
    <t>SBI Floating Rate Debt Fund-Reg(G)</t>
  </si>
  <si>
    <t>Tata Floating Rate Fund-Reg(G)</t>
  </si>
  <si>
    <t>UTI Floater Fund-Reg(G)</t>
  </si>
  <si>
    <t>Aditya Birla SL Retirement Fund-30-Reg(G)</t>
  </si>
  <si>
    <t>Aditya Birla SL Retirement Fund-40-Reg(G)</t>
  </si>
  <si>
    <t>Aditya Birla SL Retirement Fund-50 Plus-Debt Plan-Reg(G)</t>
  </si>
  <si>
    <t>Aditya Birla SL Retirement Fund-50-Reg(G)</t>
  </si>
  <si>
    <t>Axis Retirement Fund-Aggressive Plan-Reg(G)</t>
  </si>
  <si>
    <t>Axis Retirement Fund-Conservative Plan-Reg(G)</t>
  </si>
  <si>
    <t>Axis Retirement Fund-Dynamic Plan-Reg(G)</t>
  </si>
  <si>
    <t>Bandhan Retirement Fund-Reg(G)</t>
  </si>
  <si>
    <t>Baroda BNP Paribas Retirement Fund-Reg(G)</t>
  </si>
  <si>
    <t>Franklin India Retirement Fund(G)</t>
  </si>
  <si>
    <t>HDFC Retirement Savings Fund-Equity Plan-Reg(G)</t>
  </si>
  <si>
    <t>HDFC Retirement Savings Fund-Hybrid-Debt Plan-Reg(G)</t>
  </si>
  <si>
    <t>HDFC Retirement Savings Fund-Hybrid-Equity Plan-Reg(G)</t>
  </si>
  <si>
    <t>ICICI Pru Retirement Fund-Hybrid Aggressive Plan(G)</t>
  </si>
  <si>
    <t>ICICI Pru Retirement Fund-Hybrid Cons Plan(G)</t>
  </si>
  <si>
    <t>ICICI Pru Retirement Fund-Pure Debt Plan(G)</t>
  </si>
  <si>
    <t>ICICI Pru Retirement Fund-Pure Equity Plan(G)</t>
  </si>
  <si>
    <t>Nippon India Retirement Fund-Income Generation(G)</t>
  </si>
  <si>
    <t>Nippon India Retirement Fund-Wealth Creation(G)</t>
  </si>
  <si>
    <t>PGIM India Retirement Fund-Reg(G)</t>
  </si>
  <si>
    <t>SBI Retirement Benefit Fund-Aggressive Hybrid Plan-Reg(G)</t>
  </si>
  <si>
    <t>SBI Retirement Benefit Fund-Aggressive Plan-Reg(G)</t>
  </si>
  <si>
    <t>SBI Retirement Benefit Fund-Conservative Hybrid Plan-Reg(G)</t>
  </si>
  <si>
    <t>SBI Retirement Benefit Fund-Conservative Plan-Reg(G)</t>
  </si>
  <si>
    <t>Tata Retirement Sav Fund - Cons Plan(G)</t>
  </si>
  <si>
    <t>Tata Retirement Sav Fund - Mod Plan(G)</t>
  </si>
  <si>
    <t>Tata Retirement Sav Fund - Prog Plan(G)</t>
  </si>
  <si>
    <t>Union Retirement Fund-Reg(G)</t>
  </si>
  <si>
    <t>Aditya Birla SL Bal Bhavishya Yojna-Reg(G)</t>
  </si>
  <si>
    <t>Axis Children's Fund-Compulsory Lock in-Reg(G)</t>
  </si>
  <si>
    <t>Baroda BNP Paribas Children's Fund-Reg(G)</t>
  </si>
  <si>
    <t>HDFC Children's Fund(Lock in)</t>
  </si>
  <si>
    <t>ICICI Pru Children's Fund(G)</t>
  </si>
  <si>
    <t>LIC MF Children’s Fund-Reg(G)</t>
  </si>
  <si>
    <t>Tata Children's Fund-Reg(G)</t>
  </si>
  <si>
    <t>Union Children's Fund-Reg(G)</t>
  </si>
  <si>
    <t>UTI Children's Equity Fund(G)</t>
  </si>
  <si>
    <t>UTI Children's Hybrid Fund</t>
  </si>
  <si>
    <t>Aditya Birla SL Arbitrage Fund(G)</t>
  </si>
  <si>
    <t>Axis Arbitrage Fund-Reg(G)</t>
  </si>
  <si>
    <t>Bajaj Finserv Arbitrage Fund-Reg(G)</t>
  </si>
  <si>
    <t>Bandhan Arbitrage Fund-Reg(G)</t>
  </si>
  <si>
    <t>Bank of India Arbitrage Fund-Reg(G)</t>
  </si>
  <si>
    <t>Baroda BNP Paribas Arbitrage Fund-Reg(G)</t>
  </si>
  <si>
    <t>DSP Arbitrage Fund-Reg(G)</t>
  </si>
  <si>
    <t>Edelweiss Arbitrage Fund-Reg(G)</t>
  </si>
  <si>
    <t>Franklin India Arbitrage Fund-Reg(G)</t>
  </si>
  <si>
    <t>HDFC Arbitrage-WP(G)</t>
  </si>
  <si>
    <t>HSBC Arbitrage Fund-Reg(G)</t>
  </si>
  <si>
    <t>ICICI Pru Equity-Arbitrage Fund(G)</t>
  </si>
  <si>
    <t>ITI Arbitrage Fund-Reg(G)</t>
  </si>
  <si>
    <t>JM Arbitrage Fund(G)</t>
  </si>
  <si>
    <t>Kotak Arbitrage Fund(G)</t>
  </si>
  <si>
    <t>LIC MF Arbitrage Fund-Reg(G)</t>
  </si>
  <si>
    <t>Mahindra Manulife Arbitrage Fund-Reg(G)</t>
  </si>
  <si>
    <t>Mirae Asset Arbitrage Fund-Reg(G)</t>
  </si>
  <si>
    <t>Motilal Oswal Arbitrage Fund-Reg(G)</t>
  </si>
  <si>
    <t>Nippon India Arbitrage Fund(G)</t>
  </si>
  <si>
    <t>NJ Arbitrage Fund-Reg(G)</t>
  </si>
  <si>
    <t>Parag Parikh Arbitrage Fund-Reg(G)</t>
  </si>
  <si>
    <t>PGIM India Arbitrage Fund-Reg(G)</t>
  </si>
  <si>
    <t>Quant Arbitrage Fund-Reg(G)</t>
  </si>
  <si>
    <t>Samco Arbitrage Fund-Reg(G)</t>
  </si>
  <si>
    <t>SBI Arbitrage Opportunities Fund-Reg(G)</t>
  </si>
  <si>
    <t>Sundaram Arbitrage Fund(G)</t>
  </si>
  <si>
    <t>Tata Arbitrage Fund-Reg(G)</t>
  </si>
  <si>
    <t>TRUSTMF Arbitrage Fund-Reg(G)</t>
  </si>
  <si>
    <t>Union Arbitrage Fund-Reg(G)</t>
  </si>
  <si>
    <t>UTI Arbitrage Fund-Reg(G)</t>
  </si>
  <si>
    <t>WOC Arbitrage Fund-Reg(G)</t>
  </si>
  <si>
    <t>Aditya Birla SL Regular Savings Fund(G)</t>
  </si>
  <si>
    <t>Axis Conservative Hybrid Fund-Reg(G)</t>
  </si>
  <si>
    <t>Bandhan Conservative Hybrid Fund-Reg(G)</t>
  </si>
  <si>
    <t>Bank of India Conservative Hybrid Fund-Reg(G)</t>
  </si>
  <si>
    <t>Baroda BNP Paribas Conservative Hybrid Fund-Reg(G)</t>
  </si>
  <si>
    <t>Canara Rob Conservative Hybrid Fund-Reg(G)</t>
  </si>
  <si>
    <t>DSP Regular Savings Fund-Reg(G)</t>
  </si>
  <si>
    <t>Franklin India Conservative Hybrid Fund(G)</t>
  </si>
  <si>
    <t>HDFC Hybrid Debt Fund(G)</t>
  </si>
  <si>
    <t>HSBC Conservative Hybrid Fund(G)</t>
  </si>
  <si>
    <t>ICICI Pru Regular Savings Fund-Reg(G)</t>
  </si>
  <si>
    <t>Kotak Debt Hybrid Fund(G)</t>
  </si>
  <si>
    <t>LIC MF Conservative Hybrid Fund(G)</t>
  </si>
  <si>
    <t>Nippon India Conservative Hybrid Fund(G)</t>
  </si>
  <si>
    <t>Parag Parikh Conservative Hybrid Fund-Reg(G)</t>
  </si>
  <si>
    <t>SBI Conservative Hybrid Fund-Reg(G)</t>
  </si>
  <si>
    <t>Sundaram Conservative Hybrid Fund(G)</t>
  </si>
  <si>
    <t>UTI Conservative Hybrid Fund-Reg(G)</t>
  </si>
  <si>
    <t>Aditya Birla SL Equity Hybrid '95 Fund(G)</t>
  </si>
  <si>
    <t>Axis Aggressive Hybrid Fund-Reg(G)</t>
  </si>
  <si>
    <t>Bandhan Aggressive Hybrid Fund-Reg(G)</t>
  </si>
  <si>
    <t>Bank of India Mid &amp; Small Cap Equity &amp; Debt Fund-Reg(G)</t>
  </si>
  <si>
    <t>Baroda BNP Paribas Aggressive Hybrid Fund-Reg(G)</t>
  </si>
  <si>
    <t>Canara Rob Equity Hybrid Fund-Reg(G)</t>
  </si>
  <si>
    <t>DSP Aggressive Hybrid Fund-Reg(G)</t>
  </si>
  <si>
    <t>Edelweiss Aggressive Hybrid Fund-Reg(G)</t>
  </si>
  <si>
    <t>Franklin India Aggressive Hybrid Fund(G)</t>
  </si>
  <si>
    <t>Groww Aggressive Hybrid Fund-Reg(G)</t>
  </si>
  <si>
    <t>HDFC Hybrid Equity Fund(G)</t>
  </si>
  <si>
    <t>HSBC Aggressive Hybrid Fund-Reg(G)</t>
  </si>
  <si>
    <t>ICICI Pru Equity &amp; Debt Fund(G)</t>
  </si>
  <si>
    <t>Invesco India Aggressive Hybrid Fund-Reg(G)</t>
  </si>
  <si>
    <t>LIC MF Aggressive Hybrid Fund(G)</t>
  </si>
  <si>
    <t>Mahindra Manulife Aggressive Hybrid Fund-Reg(G)</t>
  </si>
  <si>
    <t>Mirae Asset Aggressive Hybrid Fund-Reg(G)</t>
  </si>
  <si>
    <t>Navi Aggressive Hybrid Fund-Reg(G)</t>
  </si>
  <si>
    <t>Nippon India Aggressive Hybrid Fund(G)</t>
  </si>
  <si>
    <t>PGIM India Aggressive Hybrid Equity Fund(G)</t>
  </si>
  <si>
    <t>Quant Aggressive Hybrid Fund(G)</t>
  </si>
  <si>
    <t>SBI Equity Hybrid Fund-Reg(G)</t>
  </si>
  <si>
    <t>Shriram Aggressive Hybrid Fund-Reg(G)</t>
  </si>
  <si>
    <t>Sundaram Aggressive Hybrid Fund(G)</t>
  </si>
  <si>
    <t>Tata Aggressive Hybrid Fund-Reg(G)</t>
  </si>
  <si>
    <t>Union Aggressive Hybrid Fund-Reg(G)</t>
  </si>
  <si>
    <t>UTI Aggressive Hybrid Fund-Reg(G)</t>
  </si>
  <si>
    <t>Fund Barometer - Dynamic Asset Allocation Fund</t>
  </si>
  <si>
    <t>Dynamic Asset Allocation  Fund</t>
  </si>
  <si>
    <t>DSP Dynamic Asset Allocation Fund-Reg(G)</t>
  </si>
  <si>
    <t>Edelweiss Balanced Advantage Fund-Reg(G)</t>
  </si>
  <si>
    <t>Franklin India Balanced Advantage Fund-Reg(G)</t>
  </si>
  <si>
    <t>Helios Balanced Advantage Fund-Reg(G)</t>
  </si>
  <si>
    <t>Mirae Asset Balanced Advantage Fund-Reg(G)</t>
  </si>
  <si>
    <t>Motilal Oswal Balanced Advantage Fund-Reg(G)</t>
  </si>
  <si>
    <t>Parag Parikh Dynamic Asset Allocation Fund-Reg(G)</t>
  </si>
  <si>
    <t>PGIM India Balanced Advantage Fund-Reg(G)</t>
  </si>
  <si>
    <t>Quant Dynamic Asset Allocation Fund-Reg(G)</t>
  </si>
  <si>
    <t>Samco Dynamic Asset Allocation Fund-Reg(G)</t>
  </si>
  <si>
    <t>Shriram Balanced Advantage Fund-Reg(G)</t>
  </si>
  <si>
    <t>Sundaram Balanced Advantage Fund(G)</t>
  </si>
  <si>
    <t>Unifi Dynamic Asset Allocation Fund-Reg(G)</t>
  </si>
  <si>
    <t>UTI Balanced Advantage Fund-Reg(G)</t>
  </si>
  <si>
    <t>UTI ULIP(G)</t>
  </si>
  <si>
    <t>Aditya Birla SL Balanced Advantage Fund(G)</t>
  </si>
  <si>
    <t>Axis Balanced Advantage Fund-Reg(G)</t>
  </si>
  <si>
    <t>Bajaj Finserv Balanced Advantage Fund-Reg(G)</t>
  </si>
  <si>
    <t>Bandhan Balanced Advantage Fund-Reg(G)</t>
  </si>
  <si>
    <t>Bank of India Balanced Advantage Fund-Reg(G)</t>
  </si>
  <si>
    <t>Baroda BNP Paribas Balanced Advantage Fund-Reg(G)</t>
  </si>
  <si>
    <t>Canara Rob Balanced Advantage Fund-Reg(G)</t>
  </si>
  <si>
    <t>HDFC Balanced Advantage Fund(G)</t>
  </si>
  <si>
    <t>HSBC Balanced Advantage Fund-Reg(G)</t>
  </si>
  <si>
    <t>ICICI Pru Balanced Advantage Fund(G)</t>
  </si>
  <si>
    <t>ITI Balanced Advantage Fund-Reg(G)</t>
  </si>
  <si>
    <t>Kotak Balanced Advantage Fund-Reg(G)</t>
  </si>
  <si>
    <t>LIC MF Balanced Advantage Fund-Reg(G)</t>
  </si>
  <si>
    <t>Mahindra Manulife Balanced Advantage Fund-Reg(G)</t>
  </si>
  <si>
    <t>Nippon India Balanced Advantage Fund(G)</t>
  </si>
  <si>
    <t>NJ Balanced Advantage Fund-Reg(G)</t>
  </si>
  <si>
    <t>SBI Balanced Advantage Fund-Reg(G)</t>
  </si>
  <si>
    <t>Tata Balanced Adv Fund-Reg(G)</t>
  </si>
  <si>
    <t>Union Balanced Advantage Fund-Reg(G)</t>
  </si>
  <si>
    <t>WOC Balanced Advantage Fund-Reg(G)</t>
  </si>
  <si>
    <t>360 ONE Balanced Hybrid Fund-Reg(G)</t>
  </si>
  <si>
    <t>WOC Balanced Hybrid Fund-Reg(G)</t>
  </si>
  <si>
    <t>Aditya Birla SL Equity Savings Fund-Reg(G)</t>
  </si>
  <si>
    <t>Axis Equity Savings Fund-Reg(G)</t>
  </si>
  <si>
    <t>Bajaj Finserv Equity Savings Fund-Reg(G)</t>
  </si>
  <si>
    <t>Bandhan Equity Savings Fund-Reg(G)</t>
  </si>
  <si>
    <t>Baroda BNP Paribas Equity Savings Fund-Reg(G)</t>
  </si>
  <si>
    <t>DSP Equity Savings Fund-Reg(G)</t>
  </si>
  <si>
    <t>Edelweiss Equity Savings Fund-Reg(G)</t>
  </si>
  <si>
    <t>Franklin India Equity Savings Fund(G)</t>
  </si>
  <si>
    <t>HDFC Equity Savings Fund(G)</t>
  </si>
  <si>
    <t>HSBC Equity Savings Fund-Reg(G)</t>
  </si>
  <si>
    <t>ICICI Pru Equity Savings Fund-Reg(G)</t>
  </si>
  <si>
    <t>Invesco India Equity Savings Fund-Reg(G)</t>
  </si>
  <si>
    <t>Kotak Equity Savings Fund(G)</t>
  </si>
  <si>
    <t>LIC MF Equity Savings Fund(G)</t>
  </si>
  <si>
    <t>Mahindra Manulife Equity Savings Fund-Reg(G)</t>
  </si>
  <si>
    <t>Mirae Asset Equity Savings Fund-Reg(G)</t>
  </si>
  <si>
    <t>Nippon India Equity Savings Fund(G)</t>
  </si>
  <si>
    <t>PGIM India Equity Savings Fund(G)</t>
  </si>
  <si>
    <t>Quant Equity Savings Fund-Reg(G)</t>
  </si>
  <si>
    <t>SBI Equity Savings Fund-Reg(G)</t>
  </si>
  <si>
    <t>Sundaram Equity Savings Fund(G)</t>
  </si>
  <si>
    <t>Union Equity Savings Fund-Reg(G)</t>
  </si>
  <si>
    <t>UTI Equity Savings Fund-Reg(G)</t>
  </si>
  <si>
    <t>WOC Equity Savings Fund-Reg(G)</t>
  </si>
  <si>
    <t>360 ONE Multi Asset Allocation Fund-Reg(G)</t>
  </si>
  <si>
    <t>Aditya Birla SL Multi Asset Allocation Fund-Reg(G)</t>
  </si>
  <si>
    <t>Axis Multi Asset Allocation Fund-Reg(G)</t>
  </si>
  <si>
    <t>Bajaj Finserv Multi Asset Allocation Fund-Reg(G)</t>
  </si>
  <si>
    <t>Bandhan Multi Asset Allocation Fund-Reg(G)</t>
  </si>
  <si>
    <t>Bank of India Multi Asset Allocation Fund-Reg(G)</t>
  </si>
  <si>
    <t>Baroda BNP Paribas Multi Asset Fund-Reg(G)</t>
  </si>
  <si>
    <t>Canara Rob Multi Asset Allocation Fund-Reg(G)</t>
  </si>
  <si>
    <t>DSP Multi Asset Allocation Fund-Reg(G)</t>
  </si>
  <si>
    <t>Edelweiss Multi Asset Allocation Fund-Reg(G)</t>
  </si>
  <si>
    <t>Franklin India Multi Asset Allocation Fund-Reg(G)</t>
  </si>
  <si>
    <t>Groww Multi Asset Allocation Fund-Reg(G)</t>
  </si>
  <si>
    <t>HSBC Multi Asset Allocation Fund-Reg(G)</t>
  </si>
  <si>
    <t>ICICI Pru Multi-Asset Fund(G)</t>
  </si>
  <si>
    <t>Invesco India Multi Asset Allocation Fund-Reg(G)</t>
  </si>
  <si>
    <t>Kotak Multi Asset Allocation Fund-Reg(G)</t>
  </si>
  <si>
    <t>LIC MF Multi Asset Allocation Fund-Reg(G)</t>
  </si>
  <si>
    <t>Mahindra Manulife Multi Asset Allocation Fund-Reg(G)</t>
  </si>
  <si>
    <t>Mirae Asset Multi Asset Allocation Fund-Reg(G)</t>
  </si>
  <si>
    <t>Nippon India Multi Asset Allocation Fund-Reg(G)</t>
  </si>
  <si>
    <t>Quant Multi Asset Allocation Fund(G)</t>
  </si>
  <si>
    <t>Quantum Multi Asset Allocation Fund-Reg(G)</t>
  </si>
  <si>
    <t>Samco Multi Asset Allocation Fund-Reg(G)</t>
  </si>
  <si>
    <t>SBI Multi Asset Allocation Fund-Reg(G)</t>
  </si>
  <si>
    <t>Shriram Multi Asset Allocation Fund-Reg(G)</t>
  </si>
  <si>
    <t>Sundaram Multi Asset Allocation Fund-Reg(G)</t>
  </si>
  <si>
    <t>Tata Multi Asset Allocation Fund-Reg(G)</t>
  </si>
  <si>
    <t>Union Multi Asset Allocation Fund-Reg(G)</t>
  </si>
  <si>
    <t>UTI Multi Asset Allocation Fund-Reg(G)</t>
  </si>
  <si>
    <t>WOC Multi Asset Allocation Fund-Reg(G)</t>
  </si>
  <si>
    <t>Jensen`s Alpha</t>
  </si>
  <si>
    <t>R-Squared</t>
  </si>
  <si>
    <t>Aditya Birla SL Large Cap Fund-Reg(G)</t>
  </si>
  <si>
    <t>Axis Large Cap Fund-Reg(G)</t>
  </si>
  <si>
    <t>Bajaj Finserv Large Cap Fund-Reg(G)</t>
  </si>
  <si>
    <t>Bandhan Large Cap Fund-Reg(G)</t>
  </si>
  <si>
    <t>Bank of India Large Cap Fund-Reg(G)</t>
  </si>
  <si>
    <t>Baroda BNP Paribas Large Cap Fund-Reg(G)</t>
  </si>
  <si>
    <t>Canara Rob Large Cap Fund-Reg(G)</t>
  </si>
  <si>
    <t>DSP Large Cap Fund-Reg(G)</t>
  </si>
  <si>
    <t>Edelweiss Large Cap Fund-Reg(G)</t>
  </si>
  <si>
    <t>Franklin India Large Cap Fund(G)</t>
  </si>
  <si>
    <t>Groww Largecap Fund-Reg(G)</t>
  </si>
  <si>
    <t>HDFC Large Cap Fund(G)</t>
  </si>
  <si>
    <t>HSBC Large Cap Fund(G)</t>
  </si>
  <si>
    <t>ICICI Pru Large Cap Fund(G)</t>
  </si>
  <si>
    <t>ITI Large Cap Fund-Reg(G)</t>
  </si>
  <si>
    <t>JM Large Cap Fund-Reg(G)</t>
  </si>
  <si>
    <t>Kotak Large Cap Fund(G)</t>
  </si>
  <si>
    <t>LIC MF Large Cap Fund-Reg(G)</t>
  </si>
  <si>
    <t>Mahindra Manulife Large Cap Fund-Reg(G)</t>
  </si>
  <si>
    <t>Mirae Asset Large Cap Fund-Reg(G)</t>
  </si>
  <si>
    <t>Motilal Oswal Large Cap Fund-Reg(G)</t>
  </si>
  <si>
    <t>Nippon India Large Cap Fund(G)</t>
  </si>
  <si>
    <t>PGIM India Large Cap Fund(G)</t>
  </si>
  <si>
    <t>Quant Large Cap Fund-Reg(G)</t>
  </si>
  <si>
    <t>Samco Large Cap Fund-Reg(G)</t>
  </si>
  <si>
    <t>SBI Large Cap Fund-Reg(G)</t>
  </si>
  <si>
    <t>Sundaram Large Cap Fund-Reg(G)</t>
  </si>
  <si>
    <t>Tata Large Cap Fund-Reg(G)</t>
  </si>
  <si>
    <t>Taurus Large Cap Fund-Reg(G)</t>
  </si>
  <si>
    <t>Union Largecap Fund-Reg(G)</t>
  </si>
  <si>
    <t>UTI Large Cap Fund-Reg(G)</t>
  </si>
  <si>
    <t>WOC Large Cap Fund-Reg(G)</t>
  </si>
  <si>
    <t>Aditya Birla SL Midcap Fund(G)</t>
  </si>
  <si>
    <t>Axis Midcap Fund-Reg(G)</t>
  </si>
  <si>
    <t>Bandhan Midcap Fund-Reg(G)</t>
  </si>
  <si>
    <t>Bank of India Mid Cap Fund-Reg(G)</t>
  </si>
  <si>
    <t>Baroda BNP Paribas Mid Cap Fund-Reg(G)</t>
  </si>
  <si>
    <t>Canara Rob Mid Cap Fund-Reg(G)</t>
  </si>
  <si>
    <t>DSP Midcap Fund-Reg(G)</t>
  </si>
  <si>
    <t>Edelweiss Mid Cap Fund-Reg(G)</t>
  </si>
  <si>
    <t>Franklin India Mid Cap Fund(G)</t>
  </si>
  <si>
    <t>HDFC Mid Cap Fund-Reg(G)</t>
  </si>
  <si>
    <t>Helios Mid Cap Fund-Reg(G)</t>
  </si>
  <si>
    <t>HSBC Midcap Fund-Reg(G)</t>
  </si>
  <si>
    <t>ICICI Pru Midcap Fund(G)</t>
  </si>
  <si>
    <t>ITI Mid Cap Fund-Reg(G)</t>
  </si>
  <si>
    <t>JM Midcap Fund-Reg(G)</t>
  </si>
  <si>
    <t>Kotak Midcap Fund-Reg(G)</t>
  </si>
  <si>
    <t>Mahindra Manulife Mid Cap Fund-Reg(G)</t>
  </si>
  <si>
    <t>Mirae Asset Midcap Fund-Reg(G)</t>
  </si>
  <si>
    <t>Motilal Oswal Midcap Fund-Reg(G)</t>
  </si>
  <si>
    <t>Nippon India Growth Mid Cap Fund(G)</t>
  </si>
  <si>
    <t>PGIM India Midcap Fund-Reg(G)</t>
  </si>
  <si>
    <t>Quant Mid Cap Fund(G)</t>
  </si>
  <si>
    <t>SBI Midcap Fund-Reg(G)</t>
  </si>
  <si>
    <t>Sundaram Mid Cap Fund-Reg(G)</t>
  </si>
  <si>
    <t>Tata Mid Cap Fund-Reg(G)</t>
  </si>
  <si>
    <t>Taurus Mid Cap Fund-Reg(G)</t>
  </si>
  <si>
    <t>Union Midcap Fund-Reg(G)</t>
  </si>
  <si>
    <t>UTI Mid Cap Fund-Reg(G)</t>
  </si>
  <si>
    <t>WOC Mid Cap Fund-Reg(G)</t>
  </si>
  <si>
    <t>Aditya Birla SL Small Cap Fund(G)</t>
  </si>
  <si>
    <t>Axis Small Cap Fund-Reg(G)</t>
  </si>
  <si>
    <t>Bajaj Finserv Small Cap Fund-Reg(G)</t>
  </si>
  <si>
    <t>Bandhan Small Cap Fund-Reg(G)</t>
  </si>
  <si>
    <t>Bank of India Small Cap Fund-Reg(G)</t>
  </si>
  <si>
    <t>Baroda BNP Paribas Small Cap Fund-Reg(G)</t>
  </si>
  <si>
    <t>Canara Rob Small Cap Fund-Reg(G)</t>
  </si>
  <si>
    <t>DSP Small Cap Fund-Reg(G)</t>
  </si>
  <si>
    <t>Edelweiss Small Cap Fund-Reg(G)</t>
  </si>
  <si>
    <t>Franklin India Small Cap Fund(G)</t>
  </si>
  <si>
    <t>HDFC Small Cap Fund-Reg(G)</t>
  </si>
  <si>
    <t>HSBC Small Cap Fund-Reg(G)</t>
  </si>
  <si>
    <t>ICICI Pru Smallcap Fund(G)</t>
  </si>
  <si>
    <t>Invesco India Smallcap Fund-Reg(G)</t>
  </si>
  <si>
    <t>ITI Small Cap Fund-Reg(G)</t>
  </si>
  <si>
    <t>JM Small Cap Fund-Reg(G)</t>
  </si>
  <si>
    <t>Kotak Small Cap Fund(G)</t>
  </si>
  <si>
    <t>Mahindra Manulife Small Cap Fund-Reg(G)</t>
  </si>
  <si>
    <t>Mirae Asset Small Cap Fund-Reg(G)</t>
  </si>
  <si>
    <t>Motilal Oswal Small Cap Fund-Reg(G)</t>
  </si>
  <si>
    <t>Nippon India Small Cap Fund(G)</t>
  </si>
  <si>
    <t>PGIM India Small Cap Fund-Reg(G)</t>
  </si>
  <si>
    <t>Quant Small Cap Fund(G)</t>
  </si>
  <si>
    <t>Quantum Small Cap Fund-Reg(G)</t>
  </si>
  <si>
    <t>SBI Small Cap Fund-Reg(G)</t>
  </si>
  <si>
    <t>Sundaram Small Cap Fund(G)</t>
  </si>
  <si>
    <t>Tata Small Cap Fund-Reg(G)</t>
  </si>
  <si>
    <t>TRUSTMF Small Cap Fund-Reg(G)</t>
  </si>
  <si>
    <t>Union Small Cap Fund-Reg(G)</t>
  </si>
  <si>
    <t>UTI Small Cap Fund-Reg(G)</t>
  </si>
  <si>
    <t>Baroda BNP Paribas Dividend Yield Fund-Reg(G)</t>
  </si>
  <si>
    <t>Franklin India Dividend Yield Fund(G)</t>
  </si>
  <si>
    <t>HDFC Dividend Yield Fund-Reg(G)</t>
  </si>
  <si>
    <t>ICICI Pru Dividend Yield Equity Fund(G)</t>
  </si>
  <si>
    <t>LIC MF Dividend Yield Fund-Reg(G)</t>
  </si>
  <si>
    <t>SBI Dividend Yield Fund-Reg(G)</t>
  </si>
  <si>
    <t>Sundaram Dividend Yield Fund(G)</t>
  </si>
  <si>
    <t>Tata Dividend Yield Fund-Reg(G)</t>
  </si>
  <si>
    <t>UTI Dividend Yield Fund-Reg(G)</t>
  </si>
  <si>
    <t>Aditya Birla SL Value Fund-Reg(G)</t>
  </si>
  <si>
    <t>Axis Value Fund-Reg(G)</t>
  </si>
  <si>
    <t>Bandhan Value Fund-Reg(G)</t>
  </si>
  <si>
    <t>Baroda BNP Paribas Value Fund-Reg(G)</t>
  </si>
  <si>
    <t>Canara Rob Value Fund-Reg(G)</t>
  </si>
  <si>
    <t>DSP Value Fund-Reg(G)</t>
  </si>
  <si>
    <t>Groww Value Fund-Reg(G)</t>
  </si>
  <si>
    <t>HDFC Value Fund-Reg(G)</t>
  </si>
  <si>
    <t>HSBC Value Fund-Reg(G)</t>
  </si>
  <si>
    <t>ICICI Pru Value Fund(G)</t>
  </si>
  <si>
    <t>ITI Value Fund-Reg(G)</t>
  </si>
  <si>
    <t>JM Value Fund-Reg(G)</t>
  </si>
  <si>
    <t>Kotak Contra Fund-Reg(G)</t>
  </si>
  <si>
    <t>LIC MF Value Fund-Reg(G)</t>
  </si>
  <si>
    <t>Mahindra Manulife Value Fund-Reg(G)</t>
  </si>
  <si>
    <t>Nippon India Value Fund(G)</t>
  </si>
  <si>
    <t>Quant Value Fund-Reg(G)</t>
  </si>
  <si>
    <t>Quantum Value Fund-Reg(G)</t>
  </si>
  <si>
    <t>SBI Contra Fund-Reg(G)</t>
  </si>
  <si>
    <t>Sundaram Value Fund-Reg(G)</t>
  </si>
  <si>
    <t>Tata Value Fund(G)</t>
  </si>
  <si>
    <t>Templeton India Value Fund(G)</t>
  </si>
  <si>
    <t>Union Value Fund-Reg(G)</t>
  </si>
  <si>
    <t>UTI Value Fund-Reg(G)</t>
  </si>
  <si>
    <t>360 ONE Focused Fund-Reg(G)</t>
  </si>
  <si>
    <t>Aditya Birla SL Focused Fund(G)</t>
  </si>
  <si>
    <t>Axis Focused Fund-Reg(G)</t>
  </si>
  <si>
    <t>Bandhan Focused Fund-Reg(G)</t>
  </si>
  <si>
    <t>Baroda BNP Paribas Focused Fund-Reg(G)</t>
  </si>
  <si>
    <t>Canara Rob Focused Fund-Reg(G)</t>
  </si>
  <si>
    <t>DSP Focused Fund-Reg(G)</t>
  </si>
  <si>
    <t>Edelweiss Focused Fund-Reg(G)</t>
  </si>
  <si>
    <t>Franklin India Focused Equity Fund(G)</t>
  </si>
  <si>
    <t>HDFC Focused Fund-Reg(G)</t>
  </si>
  <si>
    <t>HSBC Focused Fund-Reg(G)</t>
  </si>
  <si>
    <t>ICICI Pru Focused Equity Fund(G)</t>
  </si>
  <si>
    <t>Invesco India Focused Fund-Reg(G)</t>
  </si>
  <si>
    <t>ITI Focused Fund-Reg(G)</t>
  </si>
  <si>
    <t>JM Focused Fund-Reg(G)</t>
  </si>
  <si>
    <t>Kotak Focused Fund-Reg(G)</t>
  </si>
  <si>
    <t>LIC MF Focused Fund-Reg(G)</t>
  </si>
  <si>
    <t>Mahindra Manulife Focused Fund-Reg(G)</t>
  </si>
  <si>
    <t>Mirae Asset Focused Fund-Reg(G)</t>
  </si>
  <si>
    <t>Motilal Oswal Focused Fund-Reg(G)</t>
  </si>
  <si>
    <t>Nippon India Focused Fund(G)</t>
  </si>
  <si>
    <t>Old Bridge Focused Fund-Reg(G)</t>
  </si>
  <si>
    <t>Quant Focused Fund(G)</t>
  </si>
  <si>
    <t>SBI Focused Fund-Reg(G)</t>
  </si>
  <si>
    <t>Sundaram Focused Fund(G)</t>
  </si>
  <si>
    <t>Tata Focused Fund-Reg(G)</t>
  </si>
  <si>
    <t>Union Focused Fund-Reg(G)</t>
  </si>
  <si>
    <t>UTI Focused Fund-Reg(G)</t>
  </si>
  <si>
    <t>360 ONE Quant Fund-Reg(G)</t>
  </si>
  <si>
    <t>Aditya Birla SL Business Cycle Fund-Reg(G)</t>
  </si>
  <si>
    <t>Aditya Birla SL Conglomerate Fund-Reg(G)</t>
  </si>
  <si>
    <t>Aditya Birla SL ESG Integration Strategy Fund-Reg(G)</t>
  </si>
  <si>
    <t>Aditya Birla SL Mfg. Equity Fund-Reg(G)</t>
  </si>
  <si>
    <t>Aditya Birla SL PSU Equity Fund-Reg(G)</t>
  </si>
  <si>
    <t>Aditya Birla SL Quant Fund-Reg(G)</t>
  </si>
  <si>
    <t>Aditya Birla SL Special Opp Fund-Reg(G)</t>
  </si>
  <si>
    <t>Aditya Birla SL Transportation and Logistics Fund-Reg(G)</t>
  </si>
  <si>
    <t>Axis Business Cycles Fund-Reg(G)</t>
  </si>
  <si>
    <t>Axis ESG Integration Strategy Fund-Reg(G)</t>
  </si>
  <si>
    <t>Axis India Manufacturing Fund-Reg(G)</t>
  </si>
  <si>
    <t>Axis Innovation Fund-Reg(G)</t>
  </si>
  <si>
    <t>Axis Momentum Fund-Reg(G)</t>
  </si>
  <si>
    <t>Axis Quant Fund-Reg(G)</t>
  </si>
  <si>
    <t>Bandhan Business Cycle Fund-Reg(G)</t>
  </si>
  <si>
    <t>Bandhan Innovation Fund-Reg(G)</t>
  </si>
  <si>
    <t>Bandhan Multi-Factor Fund-Reg(G)</t>
  </si>
  <si>
    <t>Bandhan Transportation and Logistics Fund-Reg(G)</t>
  </si>
  <si>
    <t>Bank of India Business Cycle Fund-Reg(G)</t>
  </si>
  <si>
    <t>Baroda BNP Paribas Business Conglomerates Fund-Reg(G)</t>
  </si>
  <si>
    <t>Baroda BNP Paribas Business Cycle Fund-Reg(G)</t>
  </si>
  <si>
    <t>Baroda BNP Paribas Innovation Fund-Reg(G)</t>
  </si>
  <si>
    <t>Baroda BNP Paribas Manufacturing Fund-Reg(G)</t>
  </si>
  <si>
    <t>Canara Rob Manufacturing Fund-Reg(G)</t>
  </si>
  <si>
    <t>DSP Business Cycle Fund-Reg(G)</t>
  </si>
  <si>
    <t>DSP Quant Fund-Reg(G)</t>
  </si>
  <si>
    <t>Edelweiss Business Cycle Fund-Reg(G)</t>
  </si>
  <si>
    <t>Edelweiss Recently Listed IPO Fund-Reg(G)</t>
  </si>
  <si>
    <t>Franklin India Opportunities Fund(G)</t>
  </si>
  <si>
    <t>HDFC Business Cycle Fund-Reg(G)</t>
  </si>
  <si>
    <t>HDFC Defence Fund-Reg(G)</t>
  </si>
  <si>
    <t>HDFC Housing Opp Fund-Reg(G)</t>
  </si>
  <si>
    <t>HDFC Innovation Fund-Reg(G)</t>
  </si>
  <si>
    <t>HDFC Manufacturing Fund-Reg(G)</t>
  </si>
  <si>
    <t>HDFC Transportation and Logistics Fund-Reg(G)</t>
  </si>
  <si>
    <t>HSBC Business Cycles Fund-Reg(G)</t>
  </si>
  <si>
    <t>HSBC India Export Opportunities Fund-Reg(G)</t>
  </si>
  <si>
    <t>ICICI Pru Active Momentum Fund-Reg(G)</t>
  </si>
  <si>
    <t>ICICI Pru Business Cycle Fund(G)</t>
  </si>
  <si>
    <t>ICICI Pru Commodities Fund-Reg(G)</t>
  </si>
  <si>
    <t>ICICI Pru Equity Minimum Variance Fund-Reg(G)</t>
  </si>
  <si>
    <t>ICICI Pru ESG Exclusionary Strategy Fund(G)</t>
  </si>
  <si>
    <t>ICICI Pru Housing Opp Fund-Reg(G)</t>
  </si>
  <si>
    <t>ICICI Pru India Opp Fund(G)</t>
  </si>
  <si>
    <t>ICICI Pru Innovation Fund-Reg(G)</t>
  </si>
  <si>
    <t>ICICI Pru Manufacturing Fund(G)</t>
  </si>
  <si>
    <t>ICICI Pru PSU Equity Fund-Reg(G)</t>
  </si>
  <si>
    <t>ICICI Pru Quality Fund-Reg(G)</t>
  </si>
  <si>
    <t>ICICI Pru Quant Fund(G)</t>
  </si>
  <si>
    <t>ICICI Pru Rural Opportunities Fund-Reg(G)</t>
  </si>
  <si>
    <t>ICICI Pru Transportation and Logistics Fund-Reg(G)</t>
  </si>
  <si>
    <t>Invesco India Business Cycle Fund-Reg(G)</t>
  </si>
  <si>
    <t>Invesco India ESG Integration Strategy Fund-Reg(G)</t>
  </si>
  <si>
    <t>Invesco India Manufacturing Fund-Reg(G)</t>
  </si>
  <si>
    <t>Kotak Active Momentum Fund-Reg(G)</t>
  </si>
  <si>
    <t>Kotak Business Cycle Fund-Reg(G)</t>
  </si>
  <si>
    <t>Kotak ESG Exclusionary Strategy Fund-Reg(G)</t>
  </si>
  <si>
    <t>Kotak Manufacture in India Fund-Reg(G)</t>
  </si>
  <si>
    <t>Kotak Pioneer Fund-Reg(G)</t>
  </si>
  <si>
    <t>Kotak Quant Fund-Reg(G)</t>
  </si>
  <si>
    <t>Kotak Special Opportunities Fund-Reg(G)</t>
  </si>
  <si>
    <t>Kotak Transportation &amp; Logistics Fund-Reg(G)</t>
  </si>
  <si>
    <t>LIC MF Manufacturing Fund-Reg(G)</t>
  </si>
  <si>
    <t>Mahindra Manulife Business Cycle Fund-Reg(G)</t>
  </si>
  <si>
    <t>Mahindra Manulife Manufacturing Fund-Reg(G)</t>
  </si>
  <si>
    <t>Motilal Oswal Active Momentum Fund-Reg(G)</t>
  </si>
  <si>
    <t>Motilal Oswal Business Cycle Fund-Reg(G)</t>
  </si>
  <si>
    <t>Motilal Oswal Innovation Opportunities Fund-Reg(G)</t>
  </si>
  <si>
    <t>Motilal Oswal Manufacturing Fund-Reg(G)</t>
  </si>
  <si>
    <t>Motilal Oswal Quant Fund-Reg(G)</t>
  </si>
  <si>
    <t>Motilal Oswal Special Opportunities Fund-Reg(G)</t>
  </si>
  <si>
    <t>Nippon India Active Momentum Fund-Reg(G)</t>
  </si>
  <si>
    <t>Nippon India Innovation Fund-Reg(G)</t>
  </si>
  <si>
    <t>Nippon India Quant Fund(G)</t>
  </si>
  <si>
    <t>Quant Business Cycle Fund-Reg(G)</t>
  </si>
  <si>
    <t>Quant Commodities Fund-Reg(G)</t>
  </si>
  <si>
    <t>Quant ESG Integration Strategy Fund-Reg(G)</t>
  </si>
  <si>
    <t>Quant Manufacturing Fund-Reg(G)</t>
  </si>
  <si>
    <t>Quant Momentum Fund-Reg(G)</t>
  </si>
  <si>
    <t>Quant PSU Fund-Reg(G)</t>
  </si>
  <si>
    <t>Quant Quantamental Fund-Reg(G)</t>
  </si>
  <si>
    <t>Quantum ESG Best In Class Strategy Fund-Reg(G)</t>
  </si>
  <si>
    <t>Quantum Ethical Fund-Reg(G)</t>
  </si>
  <si>
    <t>Samco Active Momentum Fund-Reg(G)</t>
  </si>
  <si>
    <t>Samco Special Opportunities Fund-Reg(G)</t>
  </si>
  <si>
    <t>SBI Comma Fund-Reg(G)</t>
  </si>
  <si>
    <t>SBI Equity Minimum Variance Fund-Reg(G)</t>
  </si>
  <si>
    <t>SBI ESG Exclusionary Strategy Fund-Reg(G)</t>
  </si>
  <si>
    <t>SBI Innovative Opportunities Fund-Reg(G)</t>
  </si>
  <si>
    <t>SBI PSU Fund-Reg(G)</t>
  </si>
  <si>
    <t>SBI Quant Fund-Reg(G)</t>
  </si>
  <si>
    <t>Shriram Multi Sector Rotation Fund-Reg(G)</t>
  </si>
  <si>
    <t>Sundaram Business Cycle Fund-Reg(G)</t>
  </si>
  <si>
    <t>Sundaram Multi-Factor Fund-Reg(G)</t>
  </si>
  <si>
    <t>Tata Business Cycle Fund-Reg(G)</t>
  </si>
  <si>
    <t>Tata Ethical Fund-Reg(G)</t>
  </si>
  <si>
    <t>Tata Housing Opportunities Fund-Reg(G)</t>
  </si>
  <si>
    <t>Tata India Innovation Fund-Reg(G)</t>
  </si>
  <si>
    <t>Taurus Ethical Fund-Reg(G)</t>
  </si>
  <si>
    <t>Union Active Momentum Fund-Reg(G)</t>
  </si>
  <si>
    <t>Union Business Cycle Fund-Reg(G)</t>
  </si>
  <si>
    <t>Union Innovation &amp; Opp Fund-Reg(G)</t>
  </si>
  <si>
    <t>UTI Innovation Fund-Reg(G)</t>
  </si>
  <si>
    <t>UTI Quant Fund-Reg(G)</t>
  </si>
  <si>
    <t>UTI Transportation &amp; Logistics Fund-Reg(G)</t>
  </si>
  <si>
    <t>WOC ESG Best-In-Class Strategy Fund-Reg(G)</t>
  </si>
  <si>
    <t>WOC Quality Equity Fund-Reg(G)</t>
  </si>
  <si>
    <t>WOC Special Opp Fund-Reg(G)</t>
  </si>
  <si>
    <t>360 ONE ELSS Tax Saver Nifty 50 Index Fund-Reg(G)</t>
  </si>
  <si>
    <t>Aditya Birla SL ELSS Tax Saver Fund(G)</t>
  </si>
  <si>
    <t>Axis ELSS Tax Saver Fund-Reg(G)</t>
  </si>
  <si>
    <t>Bajaj Finserv ELSS Tax Saver Fund-Reg(G)</t>
  </si>
  <si>
    <t>Bandhan ELSS Tax Saver Fund-Reg(G)</t>
  </si>
  <si>
    <t>Bank of India ELSS Tax Saver-Reg(G)</t>
  </si>
  <si>
    <t>Baroda BNP Paribas ELSS Tax Saver Fund-Reg(G)</t>
  </si>
  <si>
    <t>Canara Rob ELSS Tax Saver-Reg(G)</t>
  </si>
  <si>
    <t>DSP ELSS Tax Saver Fund-Reg(G)</t>
  </si>
  <si>
    <t>Edelweiss ELSS Tax saver Fund-Reg(G)</t>
  </si>
  <si>
    <t>Franklin India ELSS Tax Saver Fund(G)</t>
  </si>
  <si>
    <t>Groww ELSS Tax Saver Fund-Reg(G)</t>
  </si>
  <si>
    <t>HDFC ELSS Tax saver(G)</t>
  </si>
  <si>
    <t>HSBC ELSS Tax saver Fund-Reg(G)</t>
  </si>
  <si>
    <t>ICICI Pru ELSS Tax Saver Fund(G)</t>
  </si>
  <si>
    <t>ITI ELSS Tax Saver Fund-Reg(G)</t>
  </si>
  <si>
    <t>JM ELSS Tax Saver Fund(G)</t>
  </si>
  <si>
    <t>Kotak ELSS Tax Saver Fund(G)</t>
  </si>
  <si>
    <t>LIC MF ELSS Tax Saver-Reg(G)</t>
  </si>
  <si>
    <t>Mahindra Manulife ELSS Tax Saver Fund-Reg(G)</t>
  </si>
  <si>
    <t>Mirae Asset ELSS Tax Saver Fund-Reg(G)</t>
  </si>
  <si>
    <t>Motilal Oswal ELSS Tax Saver Fund-Reg(G)</t>
  </si>
  <si>
    <t>Navi ELSS Tax Saver Nifty 50 Index Fund-Reg(G)</t>
  </si>
  <si>
    <t>Nippon India ELSS Tax Saver Fund(G)</t>
  </si>
  <si>
    <t>NJ ELSS Tax Saver Scheme-Reg(G)</t>
  </si>
  <si>
    <t>Parag Parikh ELSS Tax Saver Fund-Reg(G)</t>
  </si>
  <si>
    <t>PGIM India ELSS Tax Saver Fund-Reg(G)</t>
  </si>
  <si>
    <t>Quant ELSS Tax Saver Fund(G)</t>
  </si>
  <si>
    <t>Quantum ELSS Tax Saver Fund-Reg(G)</t>
  </si>
  <si>
    <t>Samco ELSS Tax Saver Fund-Reg(G)</t>
  </si>
  <si>
    <t>SBI ELSS Tax Saver Fund-Reg(G)</t>
  </si>
  <si>
    <t>Shriram ELSS Tax Saver Fund-Reg(G)</t>
  </si>
  <si>
    <t>Sundaram ELSS Tax Saver Fund-Reg(G)</t>
  </si>
  <si>
    <t>Tata ELSS Fund-Reg(G)</t>
  </si>
  <si>
    <t>Taurus ELSS Tax Saver Fund-Reg(G)</t>
  </si>
  <si>
    <t>Union ELSS Tax Saver Fund(G)</t>
  </si>
  <si>
    <t>UTI ELSS Tax Saver Fund-Reg(G)</t>
  </si>
  <si>
    <t>WOC ELSS Tax Saver Fund-Reg(G)</t>
  </si>
  <si>
    <t>Zerodha ELSS Tax Saver Nifty LargeMidcap 250 Index Fund(G)-Direct Plan</t>
  </si>
  <si>
    <t>Fund Barometer - Sector - Banking &amp; Financial Services</t>
  </si>
  <si>
    <t>Sector- Banking &amp; Financial Services</t>
  </si>
  <si>
    <t>Fund Barometer - Thematic - Infrastructure</t>
  </si>
  <si>
    <t>Thematic - Infrastructure</t>
  </si>
  <si>
    <t>Fund Barometer - FoF - Domestic / Hybrid</t>
  </si>
  <si>
    <t>FoF - Domestic / Hybrid</t>
  </si>
  <si>
    <t>Aditya Birla SL Banking &amp; Financial Services Fund-Reg(G)</t>
  </si>
  <si>
    <t>Bandhan Financial Services Fund-Reg(G)</t>
  </si>
  <si>
    <t>Baroda BNP Paribas Banking and Fin Serv Fund-Reg(G)</t>
  </si>
  <si>
    <t>DSP Banking &amp; Financial Services Fund-Reg(G)</t>
  </si>
  <si>
    <t>Groww Banking &amp; Financial Services Fund-Reg(G)</t>
  </si>
  <si>
    <t>HDFC Banking &amp; Financial Services Fund-Reg(G)</t>
  </si>
  <si>
    <t>Helios Financial Services Fund-Reg(G)</t>
  </si>
  <si>
    <t>HSBC Financial Services Fund-Reg(G)</t>
  </si>
  <si>
    <t>ICICI Pru Banking &amp; Fin Serv Fund(G)</t>
  </si>
  <si>
    <t>ITI Banking &amp; Financial Services Fund-Reg(G)</t>
  </si>
  <si>
    <t>Kotak Banking &amp; Financial Services Fund-Reg(G)</t>
  </si>
  <si>
    <t>LIC MF Banking &amp; Financial Services Fund-Reg(G)</t>
  </si>
  <si>
    <t>Mahindra Manulife Banking &amp; Financial Services Fund-Reg(G)</t>
  </si>
  <si>
    <t>Mirae Asset Banking and Financial Services Fund-Reg(G)</t>
  </si>
  <si>
    <t>Nippon India Banking &amp; Financial Services Fund(G)</t>
  </si>
  <si>
    <t>Quant BFSI Fund-Reg(G)</t>
  </si>
  <si>
    <t>SBI Banking &amp; Financial Services Fund-Reg(G)</t>
  </si>
  <si>
    <t>Sundaram Fin Serv Opp Fund(G)</t>
  </si>
  <si>
    <t>Tata Banking &amp; Financial Services Fund-Reg(G)</t>
  </si>
  <si>
    <t>Taurus Banking &amp; Fin Serv Fund-Reg(G)</t>
  </si>
  <si>
    <t>UTI Banking and Financial Services Fund-Reg(G)</t>
  </si>
  <si>
    <t>WOC Banking &amp; Financial Services Fund-Reg(G)</t>
  </si>
  <si>
    <t>Fund Barometer - Sector - Consumption</t>
  </si>
  <si>
    <t>Sector- Consumption</t>
  </si>
  <si>
    <t>Aditya Birla SL Consumption Fund-Reg(G)</t>
  </si>
  <si>
    <t>Axis Consumption Fund-Reg(G)</t>
  </si>
  <si>
    <t>Bajaj Finserv Consumption Fund-Reg(G)</t>
  </si>
  <si>
    <t>Bank of India Consumption Fund-Reg(G)</t>
  </si>
  <si>
    <t>Baroda BNP Paribas India Consumption Fund-Reg(G)</t>
  </si>
  <si>
    <t>Edelweiss Consumption Fund-Reg(G)</t>
  </si>
  <si>
    <t>HSBC Consumption Fund-Reg(G)</t>
  </si>
  <si>
    <t>ICICI Pru Bharat Consumption Fund-Reg(G)</t>
  </si>
  <si>
    <t>ICICI Pru FMCG Fund(G)</t>
  </si>
  <si>
    <t>ITI Bharat Consumption Fund-Reg(G)</t>
  </si>
  <si>
    <t>Kotak Consumption Fund-Reg(G)</t>
  </si>
  <si>
    <t>Mahindra Manulife Consumption Fund-Reg(G)</t>
  </si>
  <si>
    <t>Mirae Asset Great Consumer Fund-Reg(G)</t>
  </si>
  <si>
    <t>Nippon India Consumption Fund(G)</t>
  </si>
  <si>
    <t>Quant Consumption Fund-Reg(G)</t>
  </si>
  <si>
    <t>SBI Consumption Opp Fund-Reg(G)</t>
  </si>
  <si>
    <t>Sundaram Consumption Fund(G)</t>
  </si>
  <si>
    <t>Tata India Consumer Fund-Reg(G)</t>
  </si>
  <si>
    <t>UTI India Consumer Fund-Reg(G)</t>
  </si>
  <si>
    <t>Baroda BNP Paribas Energy Opportunities Fund-Reg(G)</t>
  </si>
  <si>
    <t>DSP Natural Res &amp; New Energy Fund-Reg(G)</t>
  </si>
  <si>
    <t>ICICI Pru Energy Opportunities Fund-Reg(G)</t>
  </si>
  <si>
    <t>Kotak Energy Opportunities Fund-Reg(G)</t>
  </si>
  <si>
    <t>Nippon India Power &amp; Infra Fund(G)</t>
  </si>
  <si>
    <t>SBI Energy Opportunities Fund-Reg(G)</t>
  </si>
  <si>
    <t>Tata Resources &amp; Energy Fund-Reg(G)</t>
  </si>
  <si>
    <t>Fund Barometer - Sector - Energy &amp; Power Fund</t>
  </si>
  <si>
    <t>Sector- Energy &amp; Power Fund</t>
  </si>
  <si>
    <t>Fund Barometer - Sector - MNC</t>
  </si>
  <si>
    <t>Sector- MNC</t>
  </si>
  <si>
    <t>Aditya Birla SL MNC Fund-Reg(G)</t>
  </si>
  <si>
    <t>HDFC MNC Fund-Reg(G)</t>
  </si>
  <si>
    <t>ICICI Pru MNC Fund(G)</t>
  </si>
  <si>
    <t>Kotak MNC Fund-Reg(G)</t>
  </si>
  <si>
    <t>Nippon India MNC Fund-Reg(G)</t>
  </si>
  <si>
    <t>SBI MNC Fund-Reg(G)</t>
  </si>
  <si>
    <t>UTI MNC Fund-Reg(G)</t>
  </si>
  <si>
    <t>Aditya Birla SL Pharma &amp; Healthcare Fund-Reg(G)</t>
  </si>
  <si>
    <t>Bajaj Finserv Healthcare Fund-Reg(G)</t>
  </si>
  <si>
    <t>Baroda BNP Paribas Health and Wellness Fund-Reg(G)</t>
  </si>
  <si>
    <t>DSP Healthcare Fund-Reg(G)</t>
  </si>
  <si>
    <t>HDFC Pharma and Healthcare Fund-Reg(G)</t>
  </si>
  <si>
    <t>ICICI Pru Pharma Healthcare &amp; Diagnostics (P.H.D) Fund-(G)</t>
  </si>
  <si>
    <t>ITI Pharma &amp; Healthcare Fund-Reg(G)</t>
  </si>
  <si>
    <t>Kotak Healthcare Fund-Reg(G)</t>
  </si>
  <si>
    <t>LIC MF Healthcare Fund-Reg(G)</t>
  </si>
  <si>
    <t>Mirae Asset Healthcare Fund-Reg(G)</t>
  </si>
  <si>
    <t>Nippon India Pharma Fund(G)</t>
  </si>
  <si>
    <t>PGIM India Healthcare Fund-Reg(G)</t>
  </si>
  <si>
    <t>Quant Healthcare Fund-Reg(G)</t>
  </si>
  <si>
    <t>SBI Healthcare Opp Fund-Reg(G)</t>
  </si>
  <si>
    <t>Tata India Pharma &amp; Healthcare Fund-Reg(G)</t>
  </si>
  <si>
    <t>UTI Healthcare Fund-Reg(G)</t>
  </si>
  <si>
    <t>WOC Pharma and Healthcare Fund-Reg(G)</t>
  </si>
  <si>
    <t>Fund Barometer - Sector - Pharma</t>
  </si>
  <si>
    <t>Sector- Pharma</t>
  </si>
  <si>
    <t>Fund Barometer - Sector - Service Industry</t>
  </si>
  <si>
    <t>Sector- Service Industry</t>
  </si>
  <si>
    <t>Axis Services Opportunities Fund-Reg(G)</t>
  </si>
  <si>
    <t>ICICI Pru Exports &amp; Services Fund(G)</t>
  </si>
  <si>
    <t>Motilal Oswal Services Fund-Reg(G)</t>
  </si>
  <si>
    <t>Sundaram Services Fund-Reg(G)</t>
  </si>
  <si>
    <t>Fund Barometer - Sector - Tech</t>
  </si>
  <si>
    <t>Sector- Tech</t>
  </si>
  <si>
    <t>Edelweiss Technology Fund-Reg(G)</t>
  </si>
  <si>
    <t>Franklin India Technology Fund(G)</t>
  </si>
  <si>
    <t>HDFC Technology Fund-Reg(G)</t>
  </si>
  <si>
    <t>ICICI Pru Technology Fund(G)</t>
  </si>
  <si>
    <t>Invesco India Technology Fund-Reg(G)</t>
  </si>
  <si>
    <t>Kotak Technology Fund-Reg(G)</t>
  </si>
  <si>
    <t>Motilal Oswal Digital India Fund-Reg(G)</t>
  </si>
  <si>
    <t>Quant Teck Fund-Reg(G)</t>
  </si>
  <si>
    <t>SBI Technology Opp Fund-Reg(G)</t>
  </si>
  <si>
    <t>Tata Digital India Fund-Reg(G)</t>
  </si>
  <si>
    <t>WOC Digital Bharat Fund-Reg(G)</t>
  </si>
  <si>
    <t>Aditya Birla SL Infrastructure Fund(G)</t>
  </si>
  <si>
    <t>Bandhan Infrastructure Fund-Reg(G)</t>
  </si>
  <si>
    <t>Bank of India Mfg &amp; Infra Fund-Reg(G)</t>
  </si>
  <si>
    <t>Canara Rob Infrastructure Fund-Reg(G)</t>
  </si>
  <si>
    <t>DSP India T.I.G.E.R Fund-Reg(G)</t>
  </si>
  <si>
    <t>Franklin Build India Fund(G)</t>
  </si>
  <si>
    <t>HDFC Infrastructure Fund(G)</t>
  </si>
  <si>
    <t>HSBC Infrastructure Fund-Reg(G)</t>
  </si>
  <si>
    <t>ICICI Pru Infrastructure Fund(G)</t>
  </si>
  <si>
    <t>Kotak Infra &amp; Eco Reform Fund(G)</t>
  </si>
  <si>
    <t>LIC MF Infra Fund-Reg(G)</t>
  </si>
  <si>
    <t>Motilal Oswal Infrastructure Fund-Reg(G)</t>
  </si>
  <si>
    <t>Quant Infrastructure Fund(G)</t>
  </si>
  <si>
    <t>SBI Infrastructure Fund-Reg(G)</t>
  </si>
  <si>
    <t>Sundaram Infra Advantage Fund(G)</t>
  </si>
  <si>
    <t>Tata Infrastructure Fund-Reg(G)</t>
  </si>
  <si>
    <t>Taurus Infrastructure Fund-Reg(G)</t>
  </si>
  <si>
    <t>UTI Infrastructure Fund-Reg(G)</t>
  </si>
  <si>
    <t>Fund Barometer - Global Fund</t>
  </si>
  <si>
    <t>Global Fund</t>
  </si>
  <si>
    <t>Aditya Birla SL Intl. Equity Fund(G)</t>
  </si>
  <si>
    <t>Franklin Asian Equity Fund(G)</t>
  </si>
  <si>
    <t>ICICI Pru NASDAQ 100 Index Fund(G)</t>
  </si>
  <si>
    <t>ICICI Pru US Bluechip Equity Fund(G)</t>
  </si>
  <si>
    <t>Motilal Oswal S&amp;P 500 Index Fund-Reg(G)</t>
  </si>
  <si>
    <t>Nippon India Japan Equity Fund(G)</t>
  </si>
  <si>
    <t>Nippon India Taiwan Equity Fund-Reg(G)</t>
  </si>
  <si>
    <t>Nippon India US Equity Opp Fund(G)</t>
  </si>
  <si>
    <t>Aditya Birla SL BSE Sensex ETF</t>
  </si>
  <si>
    <t>Aditya Birla SL Nifty 200 Momentum 30 ETF</t>
  </si>
  <si>
    <t>Aditya Birla SL Nifty 200 Quality 30 ETF</t>
  </si>
  <si>
    <t>Aditya Birla SL Nifty 50 ETF</t>
  </si>
  <si>
    <t>Aditya Birla SL Nifty Bank ETF</t>
  </si>
  <si>
    <t>Aditya Birla SL Nifty Healthcare ETF</t>
  </si>
  <si>
    <t>Aditya Birla SL Nifty IT ETF</t>
  </si>
  <si>
    <t>Aditya Birla SL Nifty Next 50 ETF</t>
  </si>
  <si>
    <t>Aditya Birla SL Nifty PSE ETF</t>
  </si>
  <si>
    <t>Axis BSE Sensex ETF</t>
  </si>
  <si>
    <t>DSP BSE Sensex Next 30 ETF</t>
  </si>
  <si>
    <t>Groww Nifty Realty ETF</t>
  </si>
  <si>
    <t>HDFC BSE Sensex ETF</t>
  </si>
  <si>
    <t>HDFC Nifty 100 ETF</t>
  </si>
  <si>
    <t>HDFC Nifty 50 ETF</t>
  </si>
  <si>
    <t>HDFC NIFTY Next 50 ETF</t>
  </si>
  <si>
    <t>HDFC Nifty PSU Bank ETF</t>
  </si>
  <si>
    <t>ICICI Pru BSE 500 ETF</t>
  </si>
  <si>
    <t>ICICI Pru BSE Midcap Select ETF</t>
  </si>
  <si>
    <t>ICICI Pru BSE Sensex ETF</t>
  </si>
  <si>
    <t>ICICI Pru Nifty 100 ETF</t>
  </si>
  <si>
    <t>ICICI Pru Nifty 100 Low Volatility 30 ETF</t>
  </si>
  <si>
    <t>ICICI Pru Nifty 200 Momentum 30 ETF</t>
  </si>
  <si>
    <t>ICICI Pru Nifty 200 Quality 30 ETF</t>
  </si>
  <si>
    <t>ICICI Pru Nifty 50 ETF</t>
  </si>
  <si>
    <t>ICICI Pru Nifty Alpha Low - Volatility 30 ETF</t>
  </si>
  <si>
    <t>ICICI Pru Nifty Auto ETF</t>
  </si>
  <si>
    <t>ICICI Pru Nifty Bank ETF</t>
  </si>
  <si>
    <t>ICICI Pru Nifty Commodities ETF</t>
  </si>
  <si>
    <t>ICICI Pru Nifty EV &amp; New Age Automotive ETF</t>
  </si>
  <si>
    <t>ICICI Pru Nifty Financial Services Ex-Bank ETF</t>
  </si>
  <si>
    <t>ICICI Pru Nifty FMCG ETF</t>
  </si>
  <si>
    <t>ICICI Pru Nifty Healthcare ETF</t>
  </si>
  <si>
    <t>ICICI Pru Nifty India Consumption ETF</t>
  </si>
  <si>
    <t>ICICI Pru Nifty Infrastructure ETF</t>
  </si>
  <si>
    <t>ICICI Pru Nifty IT ETF</t>
  </si>
  <si>
    <t>ICICI Pru Nifty Metal ETF</t>
  </si>
  <si>
    <t>ICICI Pru Nifty Midcap 150 ETF</t>
  </si>
  <si>
    <t>ICICI Pru Nifty Next 50 ETF</t>
  </si>
  <si>
    <t>ICICI Pru Nifty Oil &amp; Gas ETF</t>
  </si>
  <si>
    <t>ICICI Pru Nifty Private Bank ETF</t>
  </si>
  <si>
    <t>ICICI Pru Nifty PSU Bank ETF</t>
  </si>
  <si>
    <t>ICICI Pru Nifty Top 15 Equal Weight ETF</t>
  </si>
  <si>
    <t>ICICI Pru Nifty200 Value 30 ETF</t>
  </si>
  <si>
    <t>ICICI Pru Nifty50 Value 20 ETF</t>
  </si>
  <si>
    <t>Kotak NIFTY MNC ETF</t>
  </si>
  <si>
    <t>Quantum Nifty 50 ETF</t>
  </si>
  <si>
    <t>SBI BSE PSU Bank ETF</t>
  </si>
  <si>
    <t>SBI Nifty 200 Quality 30 ETF</t>
  </si>
  <si>
    <t>SBI Nifty50 Equal Weight ETF</t>
  </si>
  <si>
    <t>Tata Nifty 50 ETF</t>
  </si>
  <si>
    <t>Tata Nifty India Digital ETF</t>
  </si>
  <si>
    <t>Tata Nifty Pvt Bank ETF</t>
  </si>
  <si>
    <t>UTI BSE Sensex Next 50 ETF</t>
  </si>
  <si>
    <t>Fund Barometer - Index Nifty Fund</t>
  </si>
  <si>
    <t>Index Nifty Fund</t>
  </si>
  <si>
    <t>Aditya Birla SL Nifty 50 Index Fund-Reg(G)</t>
  </si>
  <si>
    <t>Angel One Nifty 50 Index Fund-Reg(G)</t>
  </si>
  <si>
    <t>Axis Nifty 50 Index Fund-Reg(G)</t>
  </si>
  <si>
    <t>Bajaj Finserv Nifty 50 Index Fund-Reg(G)</t>
  </si>
  <si>
    <t>Bandhan Nifty 50 Index Fund-Reg(G)</t>
  </si>
  <si>
    <t>Baroda BNP Paribas Nifty 50 Index Fund-Reg(G)</t>
  </si>
  <si>
    <t>DSP NIFTY 50 Index Fund-Reg(G)</t>
  </si>
  <si>
    <t>Edelweiss Nifty 50 Index Fund-Reg(G)</t>
  </si>
  <si>
    <t>Franklin India NSE Nifty 50 Index Fund(G)</t>
  </si>
  <si>
    <t>Groww Nifty 50 Index Fund-Reg(G)</t>
  </si>
  <si>
    <t>HDFC Nifty 50 Index Fund(G)(Post Addendum)</t>
  </si>
  <si>
    <t>HSBC Nifty 50 Index Fund-Reg(G)</t>
  </si>
  <si>
    <t>ICICI Pru Nifty 50 Index Fund-Reg(G)</t>
  </si>
  <si>
    <t>JioBlackRock Nifty 50 Index Fund(G)-Direct Plan</t>
  </si>
  <si>
    <t>Kotak Nifty 50 Index Fund-Reg(G)</t>
  </si>
  <si>
    <t>LIC MF Nifty 50 Index Fund(G)</t>
  </si>
  <si>
    <t>Mirae Asset Nifty 50 Index Fund-Reg(G)</t>
  </si>
  <si>
    <t>Motilal Oswal Nifty 50 Index Fund-Reg(G)</t>
  </si>
  <si>
    <t>Navi Nifty 50 Index Fund-Reg(G)</t>
  </si>
  <si>
    <t>Nippon India Index Fund-Nifty 50 Plan(G)</t>
  </si>
  <si>
    <t>SBI Nifty Index Fund-Reg(G)</t>
  </si>
  <si>
    <t>Tata NIFTY 50 Index Fund-Reg(G)</t>
  </si>
  <si>
    <t>Taurus Nifty 50 Index Fund-Reg(G)</t>
  </si>
  <si>
    <t>UTI Nifty 50 Index Fund-Reg(G)</t>
  </si>
  <si>
    <t>Fund Barometer - Index Next Nifty 50 Fund</t>
  </si>
  <si>
    <t>Index Next Nifty 50 Fund</t>
  </si>
  <si>
    <t>Aditya Birla SL Nifty Next 50 Index Fund-Reg(G)</t>
  </si>
  <si>
    <t>Axis Nifty Next 50 Index Fund-Reg(G)</t>
  </si>
  <si>
    <t>Bajaj Finserv Nifty Next 50 Index Fund-Reg(G)</t>
  </si>
  <si>
    <t>Bandhan Nifty Next 50 Index Fund-Reg(G)</t>
  </si>
  <si>
    <t>DSP NIFTY Next 50 Index Fund-Reg(G)</t>
  </si>
  <si>
    <t>Edelweiss Nifty Next 50 Index Fund-Reg(G)</t>
  </si>
  <si>
    <t>Groww Nifty Next 50 Index Fund-Reg(G)</t>
  </si>
  <si>
    <t>HDFC NIFTY Next 50 Index Fund-Reg(G)</t>
  </si>
  <si>
    <t>HSBC Nifty Next 50 Index Fund-Reg(G)</t>
  </si>
  <si>
    <t>ICICI Pru Nifty Next 50 Index Fund(G)</t>
  </si>
  <si>
    <t>JioBlackRock Nifty Next 50 Index Fund(G)-Direct Plan</t>
  </si>
  <si>
    <t>Kotak Nifty Next 50 Index Fund-Reg(G)</t>
  </si>
  <si>
    <t>LIC MF Nifty Next 50 Index Fund(G)</t>
  </si>
  <si>
    <t>Motilal Oswal Nifty Next 50 Index Fund-Reg(G)</t>
  </si>
  <si>
    <t>Navi Nifty Next 50 Index Fund-Reg(G)</t>
  </si>
  <si>
    <t>SBI Nifty Next 50 Index Fund-Reg(G)</t>
  </si>
  <si>
    <t>Tata Nifty Next 50 Index Fund-Reg(G)</t>
  </si>
  <si>
    <t>UTI Nifty Next 50 Index Fund-Reg(G)</t>
  </si>
  <si>
    <t>Fund Barometer - Index Sensex Fund</t>
  </si>
  <si>
    <t>Index Sensex Fund</t>
  </si>
  <si>
    <t>Axis BSE Sensex Index Fund-Reg(G)</t>
  </si>
  <si>
    <t>DSP BSE Sensex Next 30 Index Fund-Reg(G)</t>
  </si>
  <si>
    <t>HDFC BSE Sensex Index Fund(G)(Post Addendum)</t>
  </si>
  <si>
    <t>ICICI Pru BSE Sensex Index Fund(G)</t>
  </si>
  <si>
    <t>Kotak BSE Sensex Index Fund-Reg(G)</t>
  </si>
  <si>
    <t>LIC MF BSE Sensex Index Fund-Reg(G)</t>
  </si>
  <si>
    <t>Navi BSE Sensex Index Fund-Reg(G)</t>
  </si>
  <si>
    <t>Nippon India Index Fund-BSE Sensex Plan(G)</t>
  </si>
  <si>
    <t>SBI BSE Sensex Index Fund-Reg(G)</t>
  </si>
  <si>
    <t>Tata BSE Sensex Index Fund-Reg(G)</t>
  </si>
  <si>
    <t>UTI BSE Sensex Index Fund-Reg(G)</t>
  </si>
  <si>
    <t>Aditya Birla SL BSE 500 Momentum 50 Index Fund-Reg(G)</t>
  </si>
  <si>
    <t>Aditya Birla SL BSE 500 Quality 50 Index Fund-Reg(G)</t>
  </si>
  <si>
    <t>Aditya Birla SL BSE India Infrastructure Index Fund-Reg(G)</t>
  </si>
  <si>
    <t>Aditya Birla SL Nifty 50 Equal Weight Index Fund-Reg(G)</t>
  </si>
  <si>
    <t>Aditya Birla SL Nifty India Defence Index Fund-Reg(G)</t>
  </si>
  <si>
    <t>Aditya Birla SL Nifty Midcap 150 Index Fund-Reg(G)</t>
  </si>
  <si>
    <t>Aditya Birla SL Nifty Smallcap 50 Index Fund-Reg(G)</t>
  </si>
  <si>
    <t>Angel One Nifty Total Market Index Fund-Reg(G)</t>
  </si>
  <si>
    <t>Axis Nifty 100 Index Fund-Reg(G)</t>
  </si>
  <si>
    <t>Axis Nifty 500 Index Fund-Reg(G)</t>
  </si>
  <si>
    <t>Axis Nifty Bank Index Fund-Reg(G)</t>
  </si>
  <si>
    <t>Axis NIFTY IT Index Fund-Reg(G)</t>
  </si>
  <si>
    <t>Axis Nifty Midcap 50 Index Fund-Reg(G)</t>
  </si>
  <si>
    <t>Axis Nifty Smallcap 50 Index Fund-Reg(G)</t>
  </si>
  <si>
    <t>Axis Nifty500 Momentum 50 Index Fund-Reg(G)</t>
  </si>
  <si>
    <t>Axis Nifty500 Quality 50 Index Fund-Reg(G)</t>
  </si>
  <si>
    <t>Axis Nifty500 Value 50 Index Fund-Reg(G)</t>
  </si>
  <si>
    <t>Bandhan BSE Healthcare Index Fund-Reg(G)</t>
  </si>
  <si>
    <t>Bandhan BSE India Sector Leaders Index Fund-Reg(G)</t>
  </si>
  <si>
    <t>Bandhan Nifty 100 Index Fund-Reg(G)</t>
  </si>
  <si>
    <t>Bandhan Nifty 200 Quality 30 Index Fund-Reg(G)</t>
  </si>
  <si>
    <t>Bandhan Nifty 500 Momentum 50 Index Fund-Reg(G)</t>
  </si>
  <si>
    <t>Bandhan Nifty 500 Value 50 Index Fund-Reg(G)</t>
  </si>
  <si>
    <t>Bandhan Nifty Alpha 50 Index Fund-Reg(G)</t>
  </si>
  <si>
    <t>Bandhan Nifty Alpha Low Volatility 30 Index Fund-Reg(G)</t>
  </si>
  <si>
    <t>Bandhan Nifty Bank Index Fund-Reg(G)</t>
  </si>
  <si>
    <t>Bandhan Nifty IT Index Fund-Reg(G)</t>
  </si>
  <si>
    <t>Bandhan Nifty Midcap 150 Index Fund-Reg(G)</t>
  </si>
  <si>
    <t>Bandhan Nifty Smallcap 250 Index Fund-Reg(G)</t>
  </si>
  <si>
    <t>Bandhan Nifty Total Market Index Fund-Reg(G)</t>
  </si>
  <si>
    <t>Bandhan Nifty100 Low Volatility 30 Index Fund-Reg(G)</t>
  </si>
  <si>
    <t>Bandhan Nifty200 Momentum 30 Index Fund-Reg(G)</t>
  </si>
  <si>
    <t>Baroda BNP Paribas NIFTY Midcap 150 Index Fund-Reg(G)</t>
  </si>
  <si>
    <t>Baroda BNP Paribas Nifty200 Momentum 30 Index Fund-Reg(G)</t>
  </si>
  <si>
    <t>DSP Nifty 50 Equal Weight Index Fund-Reg(G)</t>
  </si>
  <si>
    <t>DSP Nifty Bank Index Fund-Reg(G)</t>
  </si>
  <si>
    <t>DSP Nifty Healthcare Index Fund-Reg(G)</t>
  </si>
  <si>
    <t>DSP Nifty IT Index Fund-Reg(G)</t>
  </si>
  <si>
    <t>DSP Nifty Midcap 150 Quality 50 Index Fund-Reg(G)</t>
  </si>
  <si>
    <t>DSP Nifty Private Bank Index Fund-Reg(G)</t>
  </si>
  <si>
    <t>DSP Nifty Smallcap250 Quality 50 Index Fund-Reg(G)</t>
  </si>
  <si>
    <t>DSP Nifty Top 10 Equal Weight Index Fund-Reg(G)</t>
  </si>
  <si>
    <t>DSP Nifty500 Flexicap Quality 30 Index Fund-Reg(G)</t>
  </si>
  <si>
    <t>Edelweiss BSE Internet Economy Index Fund-Reg(G)</t>
  </si>
  <si>
    <t>Edelweiss MSCI India Domestic &amp; World Healthcare 45 Index Fund-Reg(G)</t>
  </si>
  <si>
    <t>Edelweiss Nifty 100 Quality 30 Index Fund-Reg(G)</t>
  </si>
  <si>
    <t>Edelweiss Nifty Alpha Low Volatility 30 Index Fund-Reg(G)</t>
  </si>
  <si>
    <t>Edelweiss NIFTY Large Mid Cap 250 Index Fund-Reg(G)</t>
  </si>
  <si>
    <t>Edelweiss Nifty Midcap150 Momentum 50 Index Fund-Reg(G)</t>
  </si>
  <si>
    <t>Edelweiss Nifty Smallcap 250 Index Fund-Reg(G)</t>
  </si>
  <si>
    <t>Edelweiss Nifty500 Multicap Momentum Quality 50 Index Fund-Reg(G)</t>
  </si>
  <si>
    <t>Groww Nifty India Railways PSU Index Fund-Reg(G)</t>
  </si>
  <si>
    <t>Groww Nifty Non-Cyclical Consumer Index Fund-Reg(G)</t>
  </si>
  <si>
    <t>Groww Nifty Smallcap 250 Index Fund-Reg(G)</t>
  </si>
  <si>
    <t>Groww Nifty Total Market Index Fund-Reg(G)</t>
  </si>
  <si>
    <t>HDFC BSE 500 Index Fund-Reg(G)</t>
  </si>
  <si>
    <t>HDFC NIFTY 100 Equal Weight Index Fund-Reg(G)</t>
  </si>
  <si>
    <t>HDFC NIFTY 100 Index Fund-Reg(G)</t>
  </si>
  <si>
    <t>HDFC Nifty India Digital Index Fund-Reg(G)</t>
  </si>
  <si>
    <t>HDFC Nifty LargeMidcap 250 Index Fund-Reg(G)</t>
  </si>
  <si>
    <t>HDFC NIFTY Midcap 150 Index Fund-Reg(G)</t>
  </si>
  <si>
    <t>HDFC NIFTY Realty Index Fund-Reg(G)</t>
  </si>
  <si>
    <t>HDFC NIFTY Smallcap 250 Index Fund-Reg(G)</t>
  </si>
  <si>
    <t>HDFC Nifty Top 20 Equal Weight Index Fund-Reg(G)</t>
  </si>
  <si>
    <t>HDFC NIFTY100 Low Volatility 30 Index Fund-Reg(G)</t>
  </si>
  <si>
    <t>HDFC Nifty100 Quality 30 Index Fund-Reg(G)</t>
  </si>
  <si>
    <t>HDFC NIFTY200 Momentum 30 Index Fund-Reg(G)</t>
  </si>
  <si>
    <t>HDFC NIFTY50 Equal Weight Index Fund-Reg(G)</t>
  </si>
  <si>
    <t>HDFC Nifty500 Multicap 50:25:25 Index Fund-Reg(G)</t>
  </si>
  <si>
    <t>ICICI Pru Nifty 200 Momentum 30 Index Fund-Reg(G)</t>
  </si>
  <si>
    <t>ICICI Pru Nifty 500 Index Fund-Reg(G)</t>
  </si>
  <si>
    <t>ICICI Pru Nifty Auto Index Fund-Reg(G)</t>
  </si>
  <si>
    <t>ICICI Pru Nifty Bank Index Fund-Reg(G)</t>
  </si>
  <si>
    <t>ICICI Pru Nifty IT Index Fund-Reg(G)</t>
  </si>
  <si>
    <t>ICICI Pru Nifty LargeMidcap 250 Index Fund-Reg(G)</t>
  </si>
  <si>
    <t>ICICI Pru Nifty Midcap 150 Index Fund-Reg(G)</t>
  </si>
  <si>
    <t>ICICI Pru Nifty Pharma Index Fund-Reg(G)</t>
  </si>
  <si>
    <t>ICICI Pru Nifty Private Bank Index Fund-Reg(G)</t>
  </si>
  <si>
    <t>ICICI Pru Nifty Smallcap 250 Index Fund(G)</t>
  </si>
  <si>
    <t>ICICI Pru Nifty Top 15 Equal Weight Index Fund-Reg(G)</t>
  </si>
  <si>
    <t>ICICI Pru Nifty200 Quality 30 Index Fund-Reg(G)</t>
  </si>
  <si>
    <t>ICICI Pru Nifty200 Value 30 Index Fund-Reg(G)</t>
  </si>
  <si>
    <t>ICICI Pru Nifty50 Equal Weight Index Fund-Reg(G)</t>
  </si>
  <si>
    <t>ICICI Pru Nifty50 Value 20 Index Fund-Reg(G)</t>
  </si>
  <si>
    <t>JioBlackRock Nifty Midcap 150 Index Fund(G)-Direct Plan</t>
  </si>
  <si>
    <t>JioBlackRock Nifty Smallcap 250 Index Fund(G)-Direct Plan</t>
  </si>
  <si>
    <t>Kotak BSE Housing Index Fund-Reg(G)</t>
  </si>
  <si>
    <t>Kotak BSE PSU Index Fund-Reg(G)</t>
  </si>
  <si>
    <t>Kotak Nifty 100 Equal Weight Index Fund-Reg(G)</t>
  </si>
  <si>
    <t>Kotak NIFTY 100 Low Volatility 30 Index Fund-Reg(G)</t>
  </si>
  <si>
    <t>Kotak Nifty 200 Momentum 30 Index Fund-Reg(G)</t>
  </si>
  <si>
    <t>Kotak Nifty 200 Quality 30 Index Fund-Reg(G)</t>
  </si>
  <si>
    <t>Kotak Nifty 50 Equal Weight Index Fund-Reg(G)</t>
  </si>
  <si>
    <t>Kotak Nifty Alpha 50 Index Fund-Reg(G)</t>
  </si>
  <si>
    <t>Kotak Nifty Commodities Index Fund-Reg(G)</t>
  </si>
  <si>
    <t>Kotak Nifty Financial Services Ex-Bank Index Fund-Reg(G)</t>
  </si>
  <si>
    <t>Kotak Nifty India Tourism Index Fund-Reg(G)</t>
  </si>
  <si>
    <t>Kotak Nifty Midcap 150 Index Fund-Reg(G)</t>
  </si>
  <si>
    <t>Kotak NIFTY Midcap 150 Momentum 50 Index Fund-Reg(G)</t>
  </si>
  <si>
    <t>Kotak NIFTY Midcap 50 Index Fund-Reg(G)</t>
  </si>
  <si>
    <t>Kotak Nifty Smallcap 250 Index Fund-Reg(G)</t>
  </si>
  <si>
    <t>Kotak Nifty Smallcap 50 Index Fund-Reg(G)</t>
  </si>
  <si>
    <t>Kotak Nifty Top 10 Equal Weight Index Fund-Reg(G)</t>
  </si>
  <si>
    <t>Mirae Asset Nifty LargeMidcap 250 Index Fund-Reg(G)</t>
  </si>
  <si>
    <t>Mirae Asset Nifty Total Market Index Fund-Reg(G)</t>
  </si>
  <si>
    <t>Motilal Oswal BSE 1000 Index Fund-Reg(G)</t>
  </si>
  <si>
    <t>Motilal Oswal BSE Enhanced Value Index Fund-Reg(G)</t>
  </si>
  <si>
    <t>Motilal Oswal BSE Financials ex Bank 30 Index Fund-Reg(G)</t>
  </si>
  <si>
    <t>Motilal Oswal BSE Low Volatility Index Fund-Reg(G)</t>
  </si>
  <si>
    <t>Motilal Oswal BSE Quality Index Fund-Reg(G)</t>
  </si>
  <si>
    <t>Motilal Oswal Nifty 200 Momentum 30 Index Fund-Reg(G)</t>
  </si>
  <si>
    <t>Motilal Oswal Nifty 500 Index Fund-Reg(G)</t>
  </si>
  <si>
    <t>Motilal Oswal Nifty 500 Momentum 50 Index Fund-Reg(G)</t>
  </si>
  <si>
    <t>Motilal Oswal Nifty Bank Index Fund-Reg(G)</t>
  </si>
  <si>
    <t>Motilal Oswal Nifty Capital Market Index Fund-Reg(G)</t>
  </si>
  <si>
    <t>Motilal Oswal Nifty India Defence Index Fund-Reg(G)</t>
  </si>
  <si>
    <t>Motilal Oswal Nifty Microcap 250 Index Fund-Reg(G)</t>
  </si>
  <si>
    <t>Motilal Oswal Nifty Midcap 150 Index Fund-Reg(G)</t>
  </si>
  <si>
    <t>Motilal Oswal Nifty MidSmall Financial Services Index Fund-Reg(G)</t>
  </si>
  <si>
    <t>Motilal Oswal Nifty MidSmall Healthcare Index Fund-Reg(G)</t>
  </si>
  <si>
    <t>Motilal Oswal Nifty MidSmall India Consumption Index Fund-Reg(G)</t>
  </si>
  <si>
    <t>Motilal Oswal Nifty MidSmall IT and Telecom Index Fund-Reg(G)</t>
  </si>
  <si>
    <t>Motilal Oswal Nifty Smallcap 250 Index Fund-Reg(G)</t>
  </si>
  <si>
    <t>Navi Nifty 500 Multicap 50:25:25 Index Fund-Reg(G)</t>
  </si>
  <si>
    <t>Navi Nifty Bank Index Fund-Reg(G)</t>
  </si>
  <si>
    <t>Navi Nifty India Manufacturing Index Fund-Reg(G)</t>
  </si>
  <si>
    <t>Navi Nifty IT Index Fund-Reg(G)</t>
  </si>
  <si>
    <t>Navi Nifty Midcap 150 Index Fund-Reg(G)</t>
  </si>
  <si>
    <t>Navi Nifty Smallcap250 Momentum Quality 100 Index Fund-Reg(G)</t>
  </si>
  <si>
    <t>Nippon India BSE Sensex Next 30 Index Fund-Reg(G)</t>
  </si>
  <si>
    <t>Nippon India Nifty 50 Value 20 Index Fund-Reg(G)</t>
  </si>
  <si>
    <t>Nippon India Nifty 500 Equal Weight Index Fund-Reg(G)</t>
  </si>
  <si>
    <t>Nippon India Nifty 500 Low Volatility 50 Index Fund-Reg(G)</t>
  </si>
  <si>
    <t>Nippon India Nifty 500 Momentum 50 Index Fund-Reg(G)</t>
  </si>
  <si>
    <t>Nippon India Nifty 500 Quality 50 Index Fund-Reg(G)</t>
  </si>
  <si>
    <t>Nippon India Nifty Alpha Low Volatility 30 Index Fund(G)</t>
  </si>
  <si>
    <t>Nippon India Nifty Auto Index Fund-Reg(G)</t>
  </si>
  <si>
    <t>Nippon India Nifty Bank Index Fund-Reg(G)</t>
  </si>
  <si>
    <t>Nippon India Nifty India Manufacturing Index Fund-Reg(G)</t>
  </si>
  <si>
    <t>Nippon India Nifty IT Index Fund-Reg(G)</t>
  </si>
  <si>
    <t>Nippon India Nifty Midcap 150 Index Fund-Reg(G)</t>
  </si>
  <si>
    <t>Nippon India Nifty Realty Index Fund-Reg(G)</t>
  </si>
  <si>
    <t>Nippon India Nifty Smallcap 250 Index Fund-Reg(G)</t>
  </si>
  <si>
    <t>SBI BSE PSU Bank Index Fund-Reg(G)</t>
  </si>
  <si>
    <t>SBI Nifty 500 Index Fund-Reg(G)</t>
  </si>
  <si>
    <t>SBI Nifty Bank Index Fund-Reg(G)</t>
  </si>
  <si>
    <t>SBI Nifty India Consumption Index Fund-Reg(G)</t>
  </si>
  <si>
    <t>SBI Nifty IT Index Fund-Reg(G)</t>
  </si>
  <si>
    <t>SBI Nifty Midcap 150 Index Fund-Reg(G)</t>
  </si>
  <si>
    <t>SBI Nifty Smallcap 250 Index Fund-Reg(G)</t>
  </si>
  <si>
    <t>SBI Nifty100 Low Volatility 30 Index Fund-Reg(G)</t>
  </si>
  <si>
    <t>SBI Nifty200 Momentum 30 Index Fund-Reg(G)</t>
  </si>
  <si>
    <t>SBI Nifty200 Quality 30 Index Fund-Reg(G)</t>
  </si>
  <si>
    <t>SBI Nifty50 Equal Weight Index Fund-Reg(G)</t>
  </si>
  <si>
    <t>Sundaram Nifty 100 Equal Weight Fund(G)</t>
  </si>
  <si>
    <t>Tata BSE Quality Index Fund-Reg(G)</t>
  </si>
  <si>
    <t>Tata BSE Select Business Groups Index Fund-Reg(G)</t>
  </si>
  <si>
    <t>Tata Nifty Auto Index Fund-Reg(G)</t>
  </si>
  <si>
    <t>Tata Nifty Capital Markets Index Fund-Reg(G)</t>
  </si>
  <si>
    <t>Tata Nifty Financial Services Index Fund-Reg(G)</t>
  </si>
  <si>
    <t>Tata Nifty India Tourism Index Fund-Reg(G)</t>
  </si>
  <si>
    <t>Tata Nifty Midcap 150 Index Fund-Reg(G)</t>
  </si>
  <si>
    <t>Tata Nifty Midcap 150 Momentum 50 Index Fund-Reg(G)</t>
  </si>
  <si>
    <t>Tata Nifty MidSmall Healthcare Index Fund-Reg(G)</t>
  </si>
  <si>
    <t>Tata Nifty Realty Index Fund-Reg(G)</t>
  </si>
  <si>
    <t>Tata Nifty200 Alpha 30 Index Fund-Reg(G)</t>
  </si>
  <si>
    <t>Tata Nifty500 Multicap India Manufacturing 50:30:20 Index Fund-Reg(G)</t>
  </si>
  <si>
    <t>Tata Nifty500 Multicap Infrastructure 50:30:20 Index Fund-Reg(G)</t>
  </si>
  <si>
    <t>UTI BSE Housing Index Fund-Reg(G)</t>
  </si>
  <si>
    <t>UTI BSE Low Volatility Index Fund-Reg(G)</t>
  </si>
  <si>
    <t>UTI Nifty 500 Value 50 Index Fund-Reg(G)</t>
  </si>
  <si>
    <t>UTI Nifty Alpha Low-Volatility 30 Index Fund-Reg(G)</t>
  </si>
  <si>
    <t>UTI Nifty India Manufacturing Index Fund-Reg(G)</t>
  </si>
  <si>
    <t>UTI Nifty Midcap 150 Index Fund-Reg(G)</t>
  </si>
  <si>
    <t>UTI Nifty Midcap 150 Quality 50 Index Fund-Reg(G)</t>
  </si>
  <si>
    <t>UTI Nifty Midsmallcap 400 Momentum Quality 100 Index Fund-Reg(G)</t>
  </si>
  <si>
    <t>UTI Nifty Private Bank Index Fund-Reg(G)</t>
  </si>
  <si>
    <t>UTI Nifty200 Momentum 30 Index Fund-Reg(G)</t>
  </si>
  <si>
    <t>UTI Nifty200 Quality 30 Index Fund-Reg(G)</t>
  </si>
  <si>
    <t>UTI NIFTY50 Equal Weight Index Fund-Reg(G)</t>
  </si>
  <si>
    <t>Fund Barometer - Index Fund Others</t>
  </si>
  <si>
    <t>Index Fund Others</t>
  </si>
  <si>
    <t>Aditya Birla SL Gold ETF</t>
  </si>
  <si>
    <t>Angel One Gold ETF FOF-Reg(G)</t>
  </si>
  <si>
    <t>Axis Gold Fund-Reg(G)</t>
  </si>
  <si>
    <t>Baroda BNP Paribas Gold ETF</t>
  </si>
  <si>
    <t>Baroda BNP Paribas Gold ETF FoF-Reg(G)</t>
  </si>
  <si>
    <t>DSP Gold ETF FoF-Reg(G)</t>
  </si>
  <si>
    <t>DSP World Gold Mining Overseas Equity Omni FoF-Reg(G)</t>
  </si>
  <si>
    <t>Edelweiss Gold and Silver ETF FoF-Reg(G)</t>
  </si>
  <si>
    <t>Groww Gold ETF FOF-Reg(G)</t>
  </si>
  <si>
    <t>HDFC Gold ETF FoF(G)</t>
  </si>
  <si>
    <t>ICICI Pru Gold ETF</t>
  </si>
  <si>
    <t>Kotak Gold Fund(G)</t>
  </si>
  <si>
    <t>LIC MF Gold ETF FoF(G)</t>
  </si>
  <si>
    <t>Mirae Asset Gold ETF FoF-Reg(G)</t>
  </si>
  <si>
    <t>Mirae Asset Gold Silver Passive FoF-Reg(G)</t>
  </si>
  <si>
    <t>Nippon India Gold Savings Fund(G)</t>
  </si>
  <si>
    <t>Quantum Gold Fund ETF</t>
  </si>
  <si>
    <t>Quantum Gold Saving Fund-Reg(G)</t>
  </si>
  <si>
    <t>SBI Gold-Reg(G)</t>
  </si>
  <si>
    <t>Tata Gold ETF</t>
  </si>
  <si>
    <t>Tata Gold ETF FoF-Reg(G)</t>
  </si>
  <si>
    <t>Union Gold ETF FoF-Reg(G)</t>
  </si>
  <si>
    <t>UTI Gold ETF FoF-Reg(G)</t>
  </si>
  <si>
    <t>Zerodha Gold ETF FoF(G)-Direct Plan</t>
  </si>
  <si>
    <t>Fund Barometer - Gold Fund</t>
  </si>
  <si>
    <t>ETFs - Gold Fund</t>
  </si>
  <si>
    <t>Aditya Birla SL Silver ETF</t>
  </si>
  <si>
    <t>Aditya Birla SL Silver ETF FOF-Reg(G)</t>
  </si>
  <si>
    <t>Axis Silver FoF-Reg(G)</t>
  </si>
  <si>
    <t>DSP Silver ETF FoF-Reg(G)</t>
  </si>
  <si>
    <t>Groww Silver ETF FOF-Reg(G)</t>
  </si>
  <si>
    <t>HDFC Silver ETF FoF-Reg(G)</t>
  </si>
  <si>
    <t>ICICI Pru Silver ETF</t>
  </si>
  <si>
    <t>ICICI Pru Silver ETF FOF(G)</t>
  </si>
  <si>
    <t>Kotak Silver ETF FoF-Reg(G)</t>
  </si>
  <si>
    <t>Nippon India Silver ETF FOF-Reg(G)</t>
  </si>
  <si>
    <t>SBI Silver ETF FOF-Reg(G)</t>
  </si>
  <si>
    <t>Tata Silver ETF</t>
  </si>
  <si>
    <t>Tata Silver ETF FoF-Reg(G)</t>
  </si>
  <si>
    <t>UTI Silver ETF</t>
  </si>
  <si>
    <t>UTI Silver ETF FoF-Reg(G)</t>
  </si>
  <si>
    <t>Zerodha Silver ETF FoF(G)-Direct Plan</t>
  </si>
  <si>
    <t>Fund Barometer - Silver Fund</t>
  </si>
  <si>
    <t>Silver Fund</t>
  </si>
  <si>
    <t>Aditya Birla SL Income Plus Arbitrage Active FOF-Reg(G)</t>
  </si>
  <si>
    <t>Axis Nifty AAA Bond Plus SDL Apr 2026 50:50 ETF FoF-Reg(G)</t>
  </si>
  <si>
    <t>BHARAT Bond ETF FOF - April 2032 -Reg(G)</t>
  </si>
  <si>
    <t>BHARAT Bond ETF FOF - April 2033 -Reg(G)</t>
  </si>
  <si>
    <t>BHARAT Bond FOF - April 2030 -Reg(G)</t>
  </si>
  <si>
    <t>BHARAT Bond FOF - April 2031 -Reg(G)</t>
  </si>
  <si>
    <t>Motilal Oswal 5 Year G-Sec FoF-Reg(G)</t>
  </si>
  <si>
    <t>Aditya Birla SL Dynamic Asset Allocation Omni FOF(G)</t>
  </si>
  <si>
    <t>Aditya Birla SL Multi - Asset Passive FoF-Reg(G)</t>
  </si>
  <si>
    <t>Axis Multi Factor Passive FoF-Reg(G)</t>
  </si>
  <si>
    <t>Groww BSE Power ETF FoF-Reg(G)</t>
  </si>
  <si>
    <t>Groww Nifty 200 ETF FOF-Reg(G)</t>
  </si>
  <si>
    <t>Groww Nifty 500 Momentum 50 ETF FOF-Reg(G)</t>
  </si>
  <si>
    <t>Groww Nifty EV &amp; New Age Automotive ETF FOF-Reg(G)</t>
  </si>
  <si>
    <t>Groww Nifty India Defence ETF FOF-Reg(G)</t>
  </si>
  <si>
    <t>Groww Nifty India Internet ETF FOF-Reg(G)</t>
  </si>
  <si>
    <t>HDFC Diversified Equity All Cap Active FOF-Reg(G)</t>
  </si>
  <si>
    <t>ICICI Pru Bharat 22 FOF-(G)</t>
  </si>
  <si>
    <t>ICICI Pru BSE 500 ETF FOF-Reg(G)</t>
  </si>
  <si>
    <t>ICICI Pru Nifty 100 Low Volatility 30 ETF FOF(G)</t>
  </si>
  <si>
    <t>ICICI Pru Nifty Alpha Low - Volatility 30 ETF FOF(G)</t>
  </si>
  <si>
    <t>ICICI Pru Nifty EV &amp; New Age Automotive ETF FOF-Reg(G)</t>
  </si>
  <si>
    <t>LIC Nomura MF ULIS 10 Yrs - Quarterly</t>
  </si>
  <si>
    <t>Mirae Asset BSE 200 Equal Weight ETF FoF-Reg(G)</t>
  </si>
  <si>
    <t>Mirae Asset BSE Select IPO ETF FoF-Reg(G)</t>
  </si>
  <si>
    <t>Mirae Asset Diversified Equity Allocator Passive FOF-Reg(G)</t>
  </si>
  <si>
    <t>Mirae Asset Multi Factor Passive FOF-Reg(G)</t>
  </si>
  <si>
    <t>Mirae Asset Nifty 100 ESG Sector Leaders FoF-Reg(G)</t>
  </si>
  <si>
    <t>Mirae Asset Nifty India Manufacturing ETF FoF-Reg(G)</t>
  </si>
  <si>
    <t>Mirae Asset Nifty India New Age Consumption ETF FoF-Reg(G)</t>
  </si>
  <si>
    <t>Mirae Asset Nifty MidSmallcap400 Momentum Quality 100 ETF FoF-Reg(G)</t>
  </si>
  <si>
    <t>Mirae Asset Nifty Smallcap 250 Momentum Quality 100 ETF FoF-Reg(G)</t>
  </si>
  <si>
    <t>Mirae Asset Nifty200 Alpha 30 ETF FoF-Reg(G)</t>
  </si>
  <si>
    <t>Motilal Oswal Asset Allocation Passive FoF-Aggressive-Reg(G)</t>
  </si>
  <si>
    <t>Nippon India Diversified Equity Flexicap Passive FoF-Reg(G)</t>
  </si>
  <si>
    <t>Nippon India Nifty Next 50 Junior BeES FoF-Reg(G)</t>
  </si>
  <si>
    <t>Quantum Diversified Equity All Cap Active FOF-Reg(G)</t>
  </si>
  <si>
    <t>Quantum Nifty 50 ETF FoF-Reg(G)</t>
  </si>
  <si>
    <t>Tata Nifty India Digital ETF FoF-Reg(G)</t>
  </si>
  <si>
    <t>Union Diversified Equity All Cap Active FOF-Reg(G)</t>
  </si>
  <si>
    <t>Fund Barometer - FOF - Debt Oriented Fund</t>
  </si>
  <si>
    <t>FOF - Debt Oriented Fund</t>
  </si>
  <si>
    <t>Fund Barometer - FOF-Equity Oriented Fund</t>
  </si>
  <si>
    <t>FOF-Equity Oriented Fund</t>
  </si>
  <si>
    <t>Bharat 22 ETF</t>
  </si>
  <si>
    <t>Mirae Asset NYSE FANG+ ETF</t>
  </si>
  <si>
    <t>Mirae Asset S&amp;P 500 Top 50 ETF</t>
  </si>
  <si>
    <t>Aditya Birla SL Global Emerging Opp Fund(G)</t>
  </si>
  <si>
    <t>Aditya Birla SL Global Excellence Equity FoF(G)</t>
  </si>
  <si>
    <t>Aditya Birla SL US Equity Passive FOF-Reg(G)</t>
  </si>
  <si>
    <t>Axis Global Equity Alpha FoF-Reg(G)</t>
  </si>
  <si>
    <t>Axis Global Innovation FoF-Reg(G)</t>
  </si>
  <si>
    <t>Axis Greater China Equity FoF-Reg(G)</t>
  </si>
  <si>
    <t>Axis US Specific Treasury Dynamic Debt Passive FoF-Reg(G)</t>
  </si>
  <si>
    <t>Bandhan US Specific Equity Active FOF-Reg(G)</t>
  </si>
  <si>
    <t>Bandhan US Treasury Bond 0-1 year specific Debt Passive FOF-Reg(G)</t>
  </si>
  <si>
    <t>Baroda BNP Paribas Aqua FoF-Reg(G)</t>
  </si>
  <si>
    <t>DSP Global Clean Energy Overseas Equity Omni FoF-Reg(G)</t>
  </si>
  <si>
    <t>DSP Global Innovation Overseas Equity Omni FoF-Reg(G)</t>
  </si>
  <si>
    <t>DSP US Specific Debt Passive FoF-Reg(G)</t>
  </si>
  <si>
    <t>DSP US Specific Equity Omni FoF-Reg(G)</t>
  </si>
  <si>
    <t>DSP World Mining Overseas Equity Omni FoF-Reg(G)</t>
  </si>
  <si>
    <t>Edelweiss ASEAN Equity Off-Shore Fund-Reg(G)</t>
  </si>
  <si>
    <t>Edelweiss Emerging Markets Opp Eq. Offshore Fund-Reg(G)</t>
  </si>
  <si>
    <t>Edelweiss Europe Dynamic Equity Off-shore Fund-Reg(G)</t>
  </si>
  <si>
    <t>Edelweiss US Technology Equity FOF-Reg(G)</t>
  </si>
  <si>
    <t>Edelweiss US Value Equity Offshore Fund-Reg(G)</t>
  </si>
  <si>
    <t>Franklin U.S. Opportunities Equity Active FOF(G)</t>
  </si>
  <si>
    <t>HDFC Developed World Overseas Equity Passive FOF-Reg(G)</t>
  </si>
  <si>
    <t>HSBC Asia Pacific (Ex Japan) DYF-Reg(G)</t>
  </si>
  <si>
    <t>HSBC Brazil Fund(G)</t>
  </si>
  <si>
    <t>HSBC Global Emerging Markets Fund(G)</t>
  </si>
  <si>
    <t>ICICI Pru Global Advantage Fund(FOF)(G)</t>
  </si>
  <si>
    <t>ICICI Pru Global Stable Equity Fund(FOF)(G)</t>
  </si>
  <si>
    <t>ICICI Pru Strategic Metal and Energy Equity FoF-Reg(G)</t>
  </si>
  <si>
    <t>Invesco India - Invesco EQQQ NASDAQ-100 ETF FoF-Reg(G)</t>
  </si>
  <si>
    <t>Invesco India - Invesco Global Consumer Trends FoF-Reg(G)</t>
  </si>
  <si>
    <t>Invesco India - Invesco Global Equity Income FoF-Reg(G)</t>
  </si>
  <si>
    <t>Invesco India - Invesco Pan European Equity FoF-Reg(G)</t>
  </si>
  <si>
    <t>Kotak Global Emerging Market Overseas Equity Omni FOF(G)</t>
  </si>
  <si>
    <t>Kotak Global Innovation Overseas Equity Omni FOF-Reg(G)</t>
  </si>
  <si>
    <t>Kotak International REIT Overseas Equity Omni FOF-Reg(G)</t>
  </si>
  <si>
    <t>Kotak US Specific Equity Passive FOF-Reg(G)</t>
  </si>
  <si>
    <t>Mahindra Manulife Asia Pacific REITs FOF-Reg(G)</t>
  </si>
  <si>
    <t>Mirae Asset Global Electric &amp; Autonomous Vehicles Equity Passive FOF-Reg(G)</t>
  </si>
  <si>
    <t>Mirae Asset Global X Artificial Intelligence &amp; Technology ETF FoF-Reg(G)</t>
  </si>
  <si>
    <t>Mirae Asset Hang Seng TECH ETF FoF-Reg(G)</t>
  </si>
  <si>
    <t>Mirae Asset NYSE FANG+ETF FoF-Reg(G)</t>
  </si>
  <si>
    <t>Mirae Asset S&amp;P 500 Top 50 ETF FoF-Reg(G)</t>
  </si>
  <si>
    <t>Motilal Oswal Developed Market Ex US ETFs Overseas Equity Passive FOF-Reg(G)</t>
  </si>
  <si>
    <t>Motilal Oswal Nasdaq 100 FOF-Reg(G)</t>
  </si>
  <si>
    <t>PGIM India Emerging Markets Equity FoF(G)</t>
  </si>
  <si>
    <t>PGIM India Global Equity Opp FoF(G)</t>
  </si>
  <si>
    <t>PGIM India Global Select Real Estate Securities FoF-Reg(G)</t>
  </si>
  <si>
    <t>SBI US Specific Equity Active FoF-Reg(G)</t>
  </si>
  <si>
    <t>Sundaram Global Brand Theme - Equity Active FoF(G)</t>
  </si>
  <si>
    <t>Fund Barometer - FoF - Overseas</t>
  </si>
  <si>
    <t>Aditya Birla SL Aggressive Hybrid Omni FOF(G)</t>
  </si>
  <si>
    <t>Aditya Birla SL Conservative Hybrid Active FOF(G)</t>
  </si>
  <si>
    <t>Axis Income Plus Arbitrage Active FOF-Reg(G)</t>
  </si>
  <si>
    <t>Bandhan Income Plus Arbitrage Active FOF-Reg(G)</t>
  </si>
  <si>
    <t>Baroda BNP Paribas Income Plus Arbitrage Active FoF-Reg(G)</t>
  </si>
  <si>
    <t>Baroda BNP Paribas Multi Asset Active FoF-Reg(G)</t>
  </si>
  <si>
    <t>DSP Income Plus Arbitrage Omni FoF-Reg(G)</t>
  </si>
  <si>
    <t>Edelweiss Multi Asset Omni FoF-Reg(G)</t>
  </si>
  <si>
    <t>Franklin India Dynamic Asset Allocation Active FOFs(G)</t>
  </si>
  <si>
    <t>Franklin India Income Plus Arbitrage Active FoF(G)</t>
  </si>
  <si>
    <t>HDFC Income Plus Arbitrage Active FOF-Reg(G)</t>
  </si>
  <si>
    <t>HDFC Multi-Asset Active FOF-Reg(G)</t>
  </si>
  <si>
    <t>HSBC Aggressive Hybrid Active FOF-Reg(G)</t>
  </si>
  <si>
    <t>HSBC Income Plus Arbitrage Active FOF-Reg(G)</t>
  </si>
  <si>
    <t>HSBC Multi Asset Active FOF-Reg(G)</t>
  </si>
  <si>
    <t>ICICI Pru Passive Multi-Asset FoF(G)</t>
  </si>
  <si>
    <t>Invesco India Income Plus Arbitrage Active FoF-Reg(G)</t>
  </si>
  <si>
    <t>Kotak Income Plus Arbitrage Omni FOF-Reg(G)</t>
  </si>
  <si>
    <t>Kotak Multi Asset Omni FOF(G)</t>
  </si>
  <si>
    <t>Mirae Asset Income plus Arbitrage Active FOF-Reg(G)</t>
  </si>
  <si>
    <t>Motilal Oswal Asset Allocation Passive FoF-Conservative-Reg(G)</t>
  </si>
  <si>
    <t>Nippon India Income Plus Arbitrage Active FoF-Reg(G)</t>
  </si>
  <si>
    <t>Nippon India Multi-Asset Omni FoF-Reg(G)</t>
  </si>
  <si>
    <t>Quantum Multi Asset Active FoF-Reg(G)</t>
  </si>
  <si>
    <t>SBI Dynamic Asset Allocation Active FoF-Reg(G)</t>
  </si>
  <si>
    <t>SBI Income Plus Arbitrage Active FOF-Reg(G)</t>
  </si>
  <si>
    <t>Tata Income Plus Arbitrage Active FOF-Reg(G)</t>
  </si>
  <si>
    <t>Union Income Plus Arbitrage Active FOF-Reg(G)</t>
  </si>
  <si>
    <t>UTI Income Plus Arbitrage Active FoF-Reg(G)</t>
  </si>
  <si>
    <t>Zerodha Multi Asset Passive FoF(G)-Direct Plan</t>
  </si>
  <si>
    <t>Data Source: ACEMF</t>
  </si>
  <si>
    <t>Quartile code</t>
  </si>
  <si>
    <t>3 Month</t>
  </si>
  <si>
    <t>2 Year</t>
  </si>
  <si>
    <t>3 Year</t>
  </si>
  <si>
    <t>Inception</t>
  </si>
  <si>
    <t>BALANCED ADVANTAGE FUND</t>
  </si>
  <si>
    <t>SECTOR-CONSUMPTION FUND</t>
  </si>
  <si>
    <t>SECTOR-BANKING FUND</t>
  </si>
  <si>
    <t>SECTOR-ENERGY &amp; POWER FUND</t>
  </si>
  <si>
    <t>SECTOR-MNC FUND</t>
  </si>
  <si>
    <t>SECTOR-PHARMA &amp; HEALTHCARE FUND</t>
  </si>
  <si>
    <t>SECTOR-SERVICE INDUSTRY FUND</t>
  </si>
  <si>
    <t>THEMATIC FUND</t>
  </si>
  <si>
    <t>THEMATIC-INFRASTRUCTURE FUND</t>
  </si>
  <si>
    <t>ELSS FUND</t>
  </si>
  <si>
    <t>INTERNATIONAL FUND</t>
  </si>
  <si>
    <t>INDEX NIFTY FUND</t>
  </si>
  <si>
    <t>INDEX NIFTY NEXT 50 FUND</t>
  </si>
  <si>
    <t>INDEX SENSEX FUND</t>
  </si>
  <si>
    <t>ETFS - GOLD FUND</t>
  </si>
  <si>
    <t>ETFS - SILVER FUND</t>
  </si>
  <si>
    <t>INDEX OTHERS FUND</t>
  </si>
  <si>
    <t>FOF - DEBT ORIENTED FUND</t>
  </si>
  <si>
    <t>FOF - EQUITY ORIENTED FUND</t>
  </si>
  <si>
    <t>SECTOR-TECHNOLOGY</t>
  </si>
  <si>
    <t>Aditya Birla SL Multi-Cap Fund-Reg(G)</t>
  </si>
  <si>
    <t>Axis Multicap Fund-Reg(G)</t>
  </si>
  <si>
    <t>Bajaj Finserv Multi Cap Fund-Reg(G)</t>
  </si>
  <si>
    <t>Bandhan Multi Cap Fund-Reg(G)</t>
  </si>
  <si>
    <t>Bank of India Multi Cap Fund-Reg(G)</t>
  </si>
  <si>
    <t>Baroda BNP Paribas Multi Cap Fund-Reg(G)</t>
  </si>
  <si>
    <t>Canara Rob Multi Cap Fund-Reg(G)</t>
  </si>
  <si>
    <t>DSP Multicap Fund-Reg(G)</t>
  </si>
  <si>
    <t>Edelweiss Multi Cap Fund-Reg(G)</t>
  </si>
  <si>
    <t>Franklin India Multi Cap Fund-Reg(G)</t>
  </si>
  <si>
    <t>Groww Multicap Fund-Reg(G)</t>
  </si>
  <si>
    <t>HDFC Multi Cap Fund-Reg(G)</t>
  </si>
  <si>
    <t>HSBC Multi Cap Fund-Reg(G)</t>
  </si>
  <si>
    <t>ICICI Pru Multicap Fund(G)</t>
  </si>
  <si>
    <t>ITI Multi-Cap Fund-Reg(G)</t>
  </si>
  <si>
    <t>Kotak Multicap Fund-Reg(G)</t>
  </si>
  <si>
    <t>LIC MF Multi Cap Fund-Reg(G)</t>
  </si>
  <si>
    <t>Mahindra Manulife Multi Cap Fund-Reg(G)</t>
  </si>
  <si>
    <t>Mirae Asset Multicap Fund-Reg(G)</t>
  </si>
  <si>
    <t>Motilal Oswal Multi Cap Fund-Reg(G)</t>
  </si>
  <si>
    <t>Nippon India Multi Cap Fund(G)</t>
  </si>
  <si>
    <t>PGIM India Multi Cap Fund-Reg(G)</t>
  </si>
  <si>
    <t>Quant Multi Cap Fund(G)</t>
  </si>
  <si>
    <t>Samco Multi Cap Fund-Reg(G)</t>
  </si>
  <si>
    <t>SBI Multicap Fund-Reg(G)</t>
  </si>
  <si>
    <t>Sundaram Multi Cap Fund(G)</t>
  </si>
  <si>
    <t>Tata Multicap Fund-Reg(G)</t>
  </si>
  <si>
    <t>TRUSTMF Multi Cap Fund-Reg(G)</t>
  </si>
  <si>
    <t>Union Multicap Fund-Reg(G)</t>
  </si>
  <si>
    <t>UTI Multi Cap Fund-Reg(G)</t>
  </si>
  <si>
    <t>WOC Multi Cap Fund-Reg(G)</t>
  </si>
  <si>
    <t>360 ONE Flexicap Fund-Reg(G)</t>
  </si>
  <si>
    <t>Axis Flexi Cap Fund-Reg(G)</t>
  </si>
  <si>
    <t>Bajaj Finserv Flexi Cap Fund-Reg(G)</t>
  </si>
  <si>
    <t>Bandhan Flexi Cap Fund-Reg(G)</t>
  </si>
  <si>
    <t>Bank of India Flexi Cap Fund-Reg(G)</t>
  </si>
  <si>
    <t>Baroda BNP Paribas Flexi Cap Fund-Reg(G)</t>
  </si>
  <si>
    <t>Canara Rob Flexi Cap Fund-Reg(G)</t>
  </si>
  <si>
    <t>Capitalmind Flexi Cap Fund-Reg(G)</t>
  </si>
  <si>
    <t>DSP Flexi Cap Fund-Reg(G)</t>
  </si>
  <si>
    <t>Edelweiss Flexi Cap Fund-Reg(G)</t>
  </si>
  <si>
    <t>Franklin India Flexi Cap Fund(G)</t>
  </si>
  <si>
    <t>HDFC Flexi Cap Fund(G)</t>
  </si>
  <si>
    <t>Helios Flexi Cap Fund-Reg(G)</t>
  </si>
  <si>
    <t>HSBC Flexi Cap Fund-Reg(G)</t>
  </si>
  <si>
    <t>ICICI Pru Flexicap Fund(G)</t>
  </si>
  <si>
    <t>Invesco India Flexi Cap Fund-Reg(G)</t>
  </si>
  <si>
    <t>ITI Flexi Cap Fund-Reg(G)</t>
  </si>
  <si>
    <t>JM Flexicap Fund-Reg(G)</t>
  </si>
  <si>
    <t>Kotak Flexicap Fund(G)</t>
  </si>
  <si>
    <t>LIC MF Flexi Cap Fund-Reg(G)</t>
  </si>
  <si>
    <t>Mahindra Manulife Flexi Cap Fund-Reg(G)</t>
  </si>
  <si>
    <t>Mirae Asset Flexi Cap Fund-Reg(G)</t>
  </si>
  <si>
    <t>Motilal Oswal Flexi Cap Fund-Reg(G)</t>
  </si>
  <si>
    <t>Navi Flexi Cap Fund-Reg(G)</t>
  </si>
  <si>
    <t>Nippon India Flexi Cap Fund-Reg(G)</t>
  </si>
  <si>
    <t>NJ Flexi Cap Fund-Reg(G)</t>
  </si>
  <si>
    <t>Parag Parikh Flexi Cap Fund-Reg(G)</t>
  </si>
  <si>
    <t>PGIM India Flexi Cap Fund-Reg(G)</t>
  </si>
  <si>
    <t>Quant Flexi Cap Fund(G)</t>
  </si>
  <si>
    <t>Samco Flexi Cap Fund-Reg(G)</t>
  </si>
  <si>
    <t>SBI Flexicap Fund-Reg(G)</t>
  </si>
  <si>
    <t>Shriram Flexi Cap Fund-Reg(G)</t>
  </si>
  <si>
    <t>Sundaram Flexi Cap Fund-Reg(G)</t>
  </si>
  <si>
    <t>Tata Flexi Cap Fund-Reg(G)</t>
  </si>
  <si>
    <t>Taurus Flexi Cap Fund-Reg(G)</t>
  </si>
  <si>
    <t>TRUSTMF Flexi Cap Fund-Reg(G)</t>
  </si>
  <si>
    <t>Unifi Flexi Cap Fund-Reg(G)</t>
  </si>
  <si>
    <t>Union Flexi Cap Fund-Reg(G)</t>
  </si>
  <si>
    <t>UTI Flexi Cap Fund-Reg(G)</t>
  </si>
  <si>
    <t>WOC Flexi Cap Fund-Reg(G)</t>
  </si>
  <si>
    <t>Aditya Birla SL Large &amp; Mid Cap Fund-Reg(G)</t>
  </si>
  <si>
    <t>Axis Large &amp; Mid Cap Fund-Reg(G)</t>
  </si>
  <si>
    <t>Bajaj Finserv Large and Mid Cap Fund-Reg(G)</t>
  </si>
  <si>
    <t>Bandhan Large &amp; Mid Cap Fund-Reg(G)</t>
  </si>
  <si>
    <t>Bank of India Large &amp; Mid Cap Fund-Reg(G)</t>
  </si>
  <si>
    <t>Baroda BNP Paribas Large &amp; Mid Cap Fund-Reg(G)</t>
  </si>
  <si>
    <t>Canara Rob Large and Mid Cap Fund-Reg(G)</t>
  </si>
  <si>
    <t>DSP Large &amp; Mid Cap Fund-Reg(G)</t>
  </si>
  <si>
    <t>Edelweiss Large &amp; Mid Cap Fund-Reg(G)</t>
  </si>
  <si>
    <t>Franklin India Large &amp; Mid Cap Fund(G)</t>
  </si>
  <si>
    <t>HDFC Large and Mid Cap Fund-Reg(G)</t>
  </si>
  <si>
    <t>Helios Large &amp; Mid Cap Fund-Reg(G)</t>
  </si>
  <si>
    <t>HSBC Large &amp; Mid Cap Fund-Reg(G)</t>
  </si>
  <si>
    <t>ICICI Pru Large &amp; Mid Cap Fund(G)</t>
  </si>
  <si>
    <t>ITI Large &amp; Mid Cap Fund-Reg(G)</t>
  </si>
  <si>
    <t>JM Large &amp; Mid Cap Fund-Reg(G)</t>
  </si>
  <si>
    <t>Kotak Large &amp; Midcap Fund(G)</t>
  </si>
  <si>
    <t>LIC MF Large &amp; Midcap Fund-Reg(G)</t>
  </si>
  <si>
    <t>Mahindra Manulife Large &amp; Mid Cap Fund-Reg(G)</t>
  </si>
  <si>
    <t>Mirae Asset Large &amp; Midcap Fund-Reg(G)</t>
  </si>
  <si>
    <t>Motilal Oswal Large &amp; Midcap Fund-Reg(G)</t>
  </si>
  <si>
    <t>Navi Large &amp; Midcap Fund-Reg(G)</t>
  </si>
  <si>
    <t>Nippon India Vision Large &amp; Mid Cap Fund(G)</t>
  </si>
  <si>
    <t>PGIM India Large and Mid Cap Fund(G)</t>
  </si>
  <si>
    <t>Quant Large &amp; Mid Cap Fund(G)</t>
  </si>
  <si>
    <t>Samco Large &amp; Mid Cap Fund-Reg(G)</t>
  </si>
  <si>
    <t>SBI Large &amp; Midcap Fund-Reg(G)</t>
  </si>
  <si>
    <t>Sundaram Large and Mid Cap Fund(G)</t>
  </si>
  <si>
    <t>Tata Large &amp; Mid Cap Fund-Reg(G)</t>
  </si>
  <si>
    <t>Union Large &amp; Midcap Fund-Reg(G)</t>
  </si>
  <si>
    <t>UTI Large &amp; Mid Cap Fund-Reg(G)</t>
  </si>
  <si>
    <t>WOC Large &amp; Mid Cap Fund-Reg(G)</t>
  </si>
  <si>
    <t>DSP Nifty500 Flexicap Quality 30 ETF</t>
  </si>
  <si>
    <t>Nifty 1D Rate Index</t>
  </si>
  <si>
    <t>The Wealth Company Liquid Fund-Reg(G)</t>
  </si>
  <si>
    <t>Kotak Nifty 200 Momentum 30 ETF</t>
  </si>
  <si>
    <t>Motilal Oswal Nifty 100 ETF</t>
  </si>
  <si>
    <t>Motilal Oswal Nifty Energy ETF</t>
  </si>
  <si>
    <t>Edelweiss Greater China Equity Off-shore Fund-Reg(G)</t>
  </si>
  <si>
    <t>The Wealth Company Arbitrage Fund-Reg(G)</t>
  </si>
  <si>
    <t>The Wealth Company Flexi Cap Fund-Reg(G)</t>
  </si>
  <si>
    <t>The Wealth Company Ethical Fund-Reg(G)</t>
  </si>
  <si>
    <t>Zerodha Nifty 50 ETF</t>
  </si>
  <si>
    <t>Zerodha Nifty 50 Index Fund(G)-Direct Plan</t>
  </si>
  <si>
    <t>Latest NAV(Rs)</t>
  </si>
  <si>
    <t>SINCE INCEPTION</t>
  </si>
  <si>
    <t>CRISIL 10 Year Gilt Index</t>
  </si>
  <si>
    <t>CRISIL Short Term Debt Hybrid 60+40 Index</t>
  </si>
  <si>
    <t>Nifty 50 Arbitrage</t>
  </si>
  <si>
    <t>CRISIL Banking and PSU Debt Index</t>
  </si>
  <si>
    <t>NIFTY BANK - TRI</t>
  </si>
  <si>
    <t>Nifty Financial Services - TRI</t>
  </si>
  <si>
    <t>CRISIL Short Term Debt Hybrid 75+25 Index</t>
  </si>
  <si>
    <t>Nifty India Consumption - TRI</t>
  </si>
  <si>
    <t>CRISIL Low Duration Debt Index</t>
  </si>
  <si>
    <t>CRISIL Short Term Bond Index</t>
  </si>
  <si>
    <t>Nifty Dividend Opportunities 50 - TRI</t>
  </si>
  <si>
    <t>NIFTY 200 - TRI</t>
  </si>
  <si>
    <t>Nifty 4-8 yr G-Sec Index</t>
  </si>
  <si>
    <t>Gold-International</t>
  </si>
  <si>
    <t>Nifty Infrastructure - TRI</t>
  </si>
  <si>
    <t>NIFTY LargeMidcap 250 - TRI</t>
  </si>
  <si>
    <t>NIFTY 100 - TRI</t>
  </si>
  <si>
    <t>NIFTY 50 - TRI</t>
  </si>
  <si>
    <t>Nifty Midcap 150 - TRI</t>
  </si>
  <si>
    <t>NIFTY 500 - TRI</t>
  </si>
  <si>
    <t>Nifty Healthcare Index - TRI</t>
  </si>
  <si>
    <t>NIFTY ENERGY - TRI</t>
  </si>
  <si>
    <t>Nifty Smallcap 250 - TRI</t>
  </si>
  <si>
    <t>CRISIL Ultra Short Term Debt Index</t>
  </si>
  <si>
    <t>NIFTY500 Value 50 - TRI</t>
  </si>
  <si>
    <t>1 Year Govt T-Bill</t>
  </si>
  <si>
    <t>10 Year Dated GOI Security</t>
  </si>
  <si>
    <t>10/40 GPR 250 Global (Net) Index</t>
  </si>
  <si>
    <t>AEX General</t>
  </si>
  <si>
    <t>All Ordinaries</t>
  </si>
  <si>
    <t>ATX</t>
  </si>
  <si>
    <t>BEL-20</t>
  </si>
  <si>
    <t>Bloomberg Commodity Index</t>
  </si>
  <si>
    <t>Bloomberg US Intermediate Treasury - TRI</t>
  </si>
  <si>
    <t>Bloomberg US Treasury 1-3 Year Index</t>
  </si>
  <si>
    <t>Bloomberg US Treasury 3-10 Year Index</t>
  </si>
  <si>
    <t>Bovespa</t>
  </si>
  <si>
    <t>Brent Crude</t>
  </si>
  <si>
    <t>BSE 100</t>
  </si>
  <si>
    <t>BSE 100 - TRI</t>
  </si>
  <si>
    <t>BSE 100 ESG Index</t>
  </si>
  <si>
    <t>BSE 100 ESG Index - TRI</t>
  </si>
  <si>
    <t>BSE 100 LargeCap TMC Index</t>
  </si>
  <si>
    <t>BSE 100 LargeCap TMC Index - TRI</t>
  </si>
  <si>
    <t>BSE 1000 - TRI</t>
  </si>
  <si>
    <t>BSE 150 MidCap</t>
  </si>
  <si>
    <t>BSE 150 MidCap - TRI</t>
  </si>
  <si>
    <t>BSE 200</t>
  </si>
  <si>
    <t>BSE 200 - TRI</t>
  </si>
  <si>
    <t>BSE 200 Equal Weight - TRI</t>
  </si>
  <si>
    <t>BSE 250 LargeMidCap 65:35</t>
  </si>
  <si>
    <t>BSE 250 LargeMidCap 65:35 Index - TRI</t>
  </si>
  <si>
    <t>BSE 250 LargeMidCap Index</t>
  </si>
  <si>
    <t>BSE 250 LargeMidCap Index - TRI</t>
  </si>
  <si>
    <t>BSE 250 Small Cap</t>
  </si>
  <si>
    <t>BSE 250 Small Cap - TRI</t>
  </si>
  <si>
    <t>BSE 400 MidSmallCap</t>
  </si>
  <si>
    <t>BSE 400 MidSmallCap Index - TRI</t>
  </si>
  <si>
    <t>BSE 500</t>
  </si>
  <si>
    <t>BSE 500 - TRI</t>
  </si>
  <si>
    <t>BSE 500 Dividend Leaders 50 TRI</t>
  </si>
  <si>
    <t>BSE 500 Japan - TRI</t>
  </si>
  <si>
    <t>BSE 500 Momentum 50 - TRI</t>
  </si>
  <si>
    <t>BSE 500 Quality 50 - TRI</t>
  </si>
  <si>
    <t>BSE 500 Shariah</t>
  </si>
  <si>
    <t>BSE 500 Shariah - TRI</t>
  </si>
  <si>
    <t>BSE AllCap</t>
  </si>
  <si>
    <t>BSE AllCap - TRI</t>
  </si>
  <si>
    <t>BSE AUTO Index</t>
  </si>
  <si>
    <t>BSE AUTO Index - TRI</t>
  </si>
  <si>
    <t>BSE BANKEX</t>
  </si>
  <si>
    <t>BSE BANKEX - TRI</t>
  </si>
  <si>
    <t>BSE Basic Material</t>
  </si>
  <si>
    <t>BSE Basic Material - TRI</t>
  </si>
  <si>
    <t>BSE Bharat 22 Index</t>
  </si>
  <si>
    <t>BSE Bharat 22 Index - TRI</t>
  </si>
  <si>
    <t>BSE Capital Goods</t>
  </si>
  <si>
    <t>BSE Capital Goods - TRI</t>
  </si>
  <si>
    <t>BSE Capital Markets &amp; Insurance - TRI</t>
  </si>
  <si>
    <t>BSE CARBONEX</t>
  </si>
  <si>
    <t>BSE CARBONEX - TRI</t>
  </si>
  <si>
    <t>BSE Commodities - TRI</t>
  </si>
  <si>
    <t>BSE Consumer Discretionary Goods &amp; Services</t>
  </si>
  <si>
    <t>BSE Consumer Discretionary Goods &amp; Services - TRI</t>
  </si>
  <si>
    <t>BSE Consumer Durables</t>
  </si>
  <si>
    <t>BSE Consumer Durables - TRI</t>
  </si>
  <si>
    <t>BSE CPSE</t>
  </si>
  <si>
    <t>BSE CPSE - TRI</t>
  </si>
  <si>
    <t>BSE Diversified Financials Revenue Growth Index</t>
  </si>
  <si>
    <t>BSE Diversified Financials Revenue Growth Index - TRI</t>
  </si>
  <si>
    <t>BSE Dividend Stability Index</t>
  </si>
  <si>
    <t>BSE Dividend Stability Index - TRI</t>
  </si>
  <si>
    <t>BSE DOLLEX 100</t>
  </si>
  <si>
    <t>BSE Dollex 100 - TRI</t>
  </si>
  <si>
    <t>BSE DOLLEX 200</t>
  </si>
  <si>
    <t>BSE Dollex 200 - TRI</t>
  </si>
  <si>
    <t>BSE DOLLEX 30</t>
  </si>
  <si>
    <t>BSE Dollex 30 - TRI</t>
  </si>
  <si>
    <t>BSE Energy</t>
  </si>
  <si>
    <t>BSE Energy - TRI</t>
  </si>
  <si>
    <t>BSE Enhanced Value Index</t>
  </si>
  <si>
    <t>BSE Enhanced Value Index - TRI</t>
  </si>
  <si>
    <t>BSE Fast Moving Consumer Goods</t>
  </si>
  <si>
    <t>BSE Fast Moving Consumer Goods - TRI</t>
  </si>
  <si>
    <t>BSE Financial Services</t>
  </si>
  <si>
    <t>BSE Financial Services - TRI</t>
  </si>
  <si>
    <t>BSE Financials ex Bank 30 - TRI</t>
  </si>
  <si>
    <t>BSE GREENEX</t>
  </si>
  <si>
    <t>BSE GREENEX - TRI</t>
  </si>
  <si>
    <t>BSE Health Care</t>
  </si>
  <si>
    <t>BSE Health Care - TRI</t>
  </si>
  <si>
    <t>BSE Housing - TRI</t>
  </si>
  <si>
    <t>BSE India Defence TRI</t>
  </si>
  <si>
    <t>BSE India Infrastructure Index</t>
  </si>
  <si>
    <t>BSE India Infrastructure Index - TRI</t>
  </si>
  <si>
    <t>BSE India Manufacturing Index</t>
  </si>
  <si>
    <t>BSE India Manufacturing Index - TRI</t>
  </si>
  <si>
    <t>BSE India Sector Leaders Index - TRI</t>
  </si>
  <si>
    <t>BSE Industrials</t>
  </si>
  <si>
    <t>BSE Industrials - TRI</t>
  </si>
  <si>
    <t>BSE Information Technology</t>
  </si>
  <si>
    <t>BSE Information Technology - TRI</t>
  </si>
  <si>
    <t>BSE Internet Economy - TRI</t>
  </si>
  <si>
    <t>BSE IPO Index</t>
  </si>
  <si>
    <t>BSE IPO Index - TRI</t>
  </si>
  <si>
    <t>BSE Large Cap</t>
  </si>
  <si>
    <t>BSE Large Cap - TRI</t>
  </si>
  <si>
    <t>BSE LargeMidCap</t>
  </si>
  <si>
    <t>BSE LargeMidCap - TRI</t>
  </si>
  <si>
    <t>BSE Liquid Rate Index</t>
  </si>
  <si>
    <t>BSE Low Volatility Index</t>
  </si>
  <si>
    <t>BSE Low Volatility Index - TRI</t>
  </si>
  <si>
    <t>BSE METAL Index</t>
  </si>
  <si>
    <t>BSE METAL Index - TRI</t>
  </si>
  <si>
    <t>BSE Mid-Cap</t>
  </si>
  <si>
    <t>BSE Mid-Cap - TRI</t>
  </si>
  <si>
    <t>BSE MidCap Select Index</t>
  </si>
  <si>
    <t>BSE MidCap Select Index - TRI</t>
  </si>
  <si>
    <t>BSE MidSmallCap</t>
  </si>
  <si>
    <t>BSE MidSmallCap - TRI</t>
  </si>
  <si>
    <t>BSE Momentum Index</t>
  </si>
  <si>
    <t>BSE Momentum Index - TRI</t>
  </si>
  <si>
    <t>BSE OIL &amp; GAS Index</t>
  </si>
  <si>
    <t>BSE OIL &amp; GAS Index - TRI</t>
  </si>
  <si>
    <t>BSE Power Index</t>
  </si>
  <si>
    <t>BSE Power Index - TRI</t>
  </si>
  <si>
    <t>BSE Private Banks Index</t>
  </si>
  <si>
    <t>BSE Private Banks Index - TRI</t>
  </si>
  <si>
    <t>BSE PSU</t>
  </si>
  <si>
    <t>BSE PSU - TRI</t>
  </si>
  <si>
    <t>BSE PSU Bank - TRI</t>
  </si>
  <si>
    <t>BSE Quality Index</t>
  </si>
  <si>
    <t>BSE Quality Index - TRI</t>
  </si>
  <si>
    <t>BSE Realty Index</t>
  </si>
  <si>
    <t>BSE Realty Index - TRI</t>
  </si>
  <si>
    <t>BSE Select Business Groups Index - TRI</t>
  </si>
  <si>
    <t>BSE Select IPO Index - TRI</t>
  </si>
  <si>
    <t>BSE SENSEX</t>
  </si>
  <si>
    <t>BSE SENSEX - TRI</t>
  </si>
  <si>
    <t>BSE Sensex 50</t>
  </si>
  <si>
    <t>BSE Sensex 50 - TRI</t>
  </si>
  <si>
    <t>BSE Sensex Next 30 - TRI</t>
  </si>
  <si>
    <t>BSE Sensex Next 50</t>
  </si>
  <si>
    <t>BSE Sensex Next 50 - TRI</t>
  </si>
  <si>
    <t>BSE Sensitive Index</t>
  </si>
  <si>
    <t>BSE Services - TRI</t>
  </si>
  <si>
    <t>BSE Small-Cap</t>
  </si>
  <si>
    <t>BSE Small-Cap - TRI</t>
  </si>
  <si>
    <t>BSE SmallCap Select Index</t>
  </si>
  <si>
    <t>BSE SmallCap Select Index - TRI</t>
  </si>
  <si>
    <t>BSE SME IPO</t>
  </si>
  <si>
    <t>BSE SME IPO - TRI</t>
  </si>
  <si>
    <t>BSE TASIS SHARIAH 50</t>
  </si>
  <si>
    <t>BSE TECk Index</t>
  </si>
  <si>
    <t>BSE TECk Index - TRI</t>
  </si>
  <si>
    <t>BSE Telecom</t>
  </si>
  <si>
    <t>BSE Telecom - TRI</t>
  </si>
  <si>
    <t>BSE Utilities</t>
  </si>
  <si>
    <t>BSE Utilities - TRI</t>
  </si>
  <si>
    <t>CAC 40</t>
  </si>
  <si>
    <t>CCIL MIBOR</t>
  </si>
  <si>
    <t>Citigroup Non-USD World Government Bond Index</t>
  </si>
  <si>
    <t>CMA</t>
  </si>
  <si>
    <t>CoinShares Blockchain Global Equity Index</t>
  </si>
  <si>
    <t>CRISIL - NPS Composite Index</t>
  </si>
  <si>
    <t>CRISIL - NPS Gilt Index</t>
  </si>
  <si>
    <t>Crisil 1 Year CD index</t>
  </si>
  <si>
    <t>CRISIL 1 year T-Bill Index</t>
  </si>
  <si>
    <t>CRISIL 10 Year G-Sec Index</t>
  </si>
  <si>
    <t>Crisil 91 Day T-Bill Index</t>
  </si>
  <si>
    <t>CRISIL A Medium to Long Term bond Index</t>
  </si>
  <si>
    <t>CRISIL A Short Term Bond Index</t>
  </si>
  <si>
    <t>CRISIL AA Long Term Bond Index</t>
  </si>
  <si>
    <t>Crisil AA Medium Term Bond Index</t>
  </si>
  <si>
    <t>CRISIL AA Short Term Bond Index</t>
  </si>
  <si>
    <t>Crisil AA+ Medium Term Bond Index</t>
  </si>
  <si>
    <t>CRISIL AA- Long Term Bond Index</t>
  </si>
  <si>
    <t>Crisil AA- Medium Term Bond Index</t>
  </si>
  <si>
    <t>CRISIL AAA Long Term Bond Index</t>
  </si>
  <si>
    <t>CRISIL AAA Medium Term Bond Index</t>
  </si>
  <si>
    <t>CRISIL AAA Short Term Bond Index</t>
  </si>
  <si>
    <t>Crisil Arbitrage Index</t>
  </si>
  <si>
    <t>CRISIL Balanced Fund - Aggressive Index</t>
  </si>
  <si>
    <t>CRISIL Broad Based Gilt Index</t>
  </si>
  <si>
    <t>CRISIL CBLO Index</t>
  </si>
  <si>
    <t>CRISIL Composite AA Short Term Bond Index</t>
  </si>
  <si>
    <t>CRISIL Composite Bond Index</t>
  </si>
  <si>
    <t>CRISIL Composite CD Index</t>
  </si>
  <si>
    <t>CRISIL Composite CP Index</t>
  </si>
  <si>
    <t>CRISIL Composite Credit Risk Index</t>
  </si>
  <si>
    <t>Crisil Composite T-Bill Index</t>
  </si>
  <si>
    <t>CRISIL Corporate Bond Composite Index</t>
  </si>
  <si>
    <t>CRISIL Corporate Bond Index</t>
  </si>
  <si>
    <t>CRISIL Credit Risk Debt Index</t>
  </si>
  <si>
    <t>Crisil Debt Hybrid (60:40)</t>
  </si>
  <si>
    <t>Crisil Debt Hybrid (75:25)</t>
  </si>
  <si>
    <t>CRISIL Dynamic Bond Index</t>
  </si>
  <si>
    <t>CRISIL Dynamic Gilt Index</t>
  </si>
  <si>
    <t>Crisil Equity Savings Index</t>
  </si>
  <si>
    <t>CRISIL Gilt 2027 Index</t>
  </si>
  <si>
    <t>CRISIL Gilt 2028 Index</t>
  </si>
  <si>
    <t>Crisil Gilt Index</t>
  </si>
  <si>
    <t>Crisil Gold Index</t>
  </si>
  <si>
    <t>CRISIL Hybrid 25+75 - Aggressive Index</t>
  </si>
  <si>
    <t>CRISIL Hybrid 35+65 - Aggressive Index</t>
  </si>
  <si>
    <t>CRISIL Hybrid 50+50 - Moderate Index</t>
  </si>
  <si>
    <t>CRISIL Hybrid 65+35 - Conservative Index</t>
  </si>
  <si>
    <t>CRISIL Hybrid 75+25 - Conservative Index</t>
  </si>
  <si>
    <t>CRISIL Hybrid 85+15 - Conservative Index</t>
  </si>
  <si>
    <t>CRISIL IBX 50:50 Gilt Plus SDL Index - April 2028</t>
  </si>
  <si>
    <t>CRISIL IBX 50:50 Gilt Plus SDL Index - April 2037</t>
  </si>
  <si>
    <t>CRISIL IBX 50:50 Gilt Plus SDL Index - June 2027</t>
  </si>
  <si>
    <t>CRISIL IBX 50:50 Gilt Plus SDL Index - June 2028</t>
  </si>
  <si>
    <t>CRISIL IBX 50:50 Gilt Plus SDL Index - Sep 2028</t>
  </si>
  <si>
    <t>CRISIL IBX 50:50 Gilt Plus SDL Index - September 2027</t>
  </si>
  <si>
    <t>CRISIL IBX 50:50 Gilt Plus SDL Short Duration Index</t>
  </si>
  <si>
    <t>CRISIL IBX 50:50 PSU + SDL Index - October 2025</t>
  </si>
  <si>
    <t>CRISIL IBX 60:40 SDL + AAA PSU Index - April 2025</t>
  </si>
  <si>
    <t>CRISIL IBX 60:40 SDL + AAA PSU Index - April 2026</t>
  </si>
  <si>
    <t>CRISIL IBX 60:40 SDL + AAA PSU Index - April 2027</t>
  </si>
  <si>
    <t>CRISIL IBX 70:30 CPSE Plus SDL - April 2025</t>
  </si>
  <si>
    <t>CRISIL IBX 90:10 SDL Plus Gilt Index - April 2032</t>
  </si>
  <si>
    <t>CRISIL IBX 90:10 SDL Plus Gilt Index - November 2026</t>
  </si>
  <si>
    <t>CRISIL IBX 90:10 SDL Plus Gilt Index - September 2027</t>
  </si>
  <si>
    <t>CRISIL IBX AAA Financial Services Index - Sep 2027</t>
  </si>
  <si>
    <t>CRISIL IBX AAA Index - June 2023</t>
  </si>
  <si>
    <t>CRISIL IBX AAA Index - March 2024</t>
  </si>
  <si>
    <t>CRISIL IBX AAA NBFC Index - Jun 2027</t>
  </si>
  <si>
    <t>CRISIL IBX Gilt Index - April 2026</t>
  </si>
  <si>
    <t>CRISIL IBX Gilt Index - April 2028</t>
  </si>
  <si>
    <t>CRISIL IBX Gilt Index - April 2029</t>
  </si>
  <si>
    <t>CRISIL IBX Gilt Index - April 2032</t>
  </si>
  <si>
    <t>CRISIL IBX Gilt Index - April 2033</t>
  </si>
  <si>
    <t>CRISIL IBX Gilt Index - June 2027</t>
  </si>
  <si>
    <t>CRISIL IBX Gilt Index - June 2036</t>
  </si>
  <si>
    <t>CRISIL IBX SDL Index - April 2033</t>
  </si>
  <si>
    <t>CRISIL IBX SDL Index - June 2027</t>
  </si>
  <si>
    <t>CRISIL IBX SDL Index - June 2032</t>
  </si>
  <si>
    <t>CRISIL IBX SDL Index - June 2034</t>
  </si>
  <si>
    <t>CRISIL IBX SDL Index - May 2027</t>
  </si>
  <si>
    <t>CRISIL IBX SDL Index - September 2027</t>
  </si>
  <si>
    <t>CRISIL IBX SDL Index - September 2028</t>
  </si>
  <si>
    <t>Crisil Inflation Index Governement Securities (IIGS) Index</t>
  </si>
  <si>
    <t>CRISIL Liquid Debt Index</t>
  </si>
  <si>
    <t>CRISIL Liquid Overnight Index</t>
  </si>
  <si>
    <t>CRISIL Long Duration Debt Index</t>
  </si>
  <si>
    <t>Crisil Long Term Debt Index</t>
  </si>
  <si>
    <t>Crisil Long Term Gilt Index</t>
  </si>
  <si>
    <t>CRISIL Medium Duration Debt Index</t>
  </si>
  <si>
    <t>CRISIL Medium Term Corporate Bond Index</t>
  </si>
  <si>
    <t>CRISIL Medium Term Gilt Index</t>
  </si>
  <si>
    <t>CRISIL Medium to Long Term Debt Index</t>
  </si>
  <si>
    <t>Crisil MIP Blended Fund Index</t>
  </si>
  <si>
    <t>CRISIL Money Market Index</t>
  </si>
  <si>
    <t>CRISIL Short Duration Debt Index</t>
  </si>
  <si>
    <t>CRISIL Short Term Credit Risk Fund</t>
  </si>
  <si>
    <t>CRISIL Short Term Gilt Index</t>
  </si>
  <si>
    <t>Crisil Short. Term Gilt Index</t>
  </si>
  <si>
    <t>CRISIL-IBX 10:90 Gilt + SDL Index - Dec 2029</t>
  </si>
  <si>
    <t>CRISIL-IBX 50:50 Gilt Plus SDL Index - April 2033</t>
  </si>
  <si>
    <t>CRISIL-IBX AAA Financial Services Index - Dec 2026</t>
  </si>
  <si>
    <t>CRISIL-IBX AAA Financial Services Index - Jan 2028</t>
  </si>
  <si>
    <t>CRISIL-IBX AAA NBFC-HFC Index - Dec 2025</t>
  </si>
  <si>
    <t>CRISIL-IBX AAA NBFC-HFC Index - Jun 2027</t>
  </si>
  <si>
    <t>CRISIL-IBX AAA NBFC-HFC Index - Sep 2026</t>
  </si>
  <si>
    <t>CRISIL-IBX Financial Services 3 to 6 Months Debt Index</t>
  </si>
  <si>
    <t>CRISIL-IBX Financial Services 9-12 Months Debt Index</t>
  </si>
  <si>
    <t>CRSP US Total Market Index</t>
  </si>
  <si>
    <t>DAX</t>
  </si>
  <si>
    <t>DAX Global Agribusiness Index</t>
  </si>
  <si>
    <t>Dow Jones</t>
  </si>
  <si>
    <t>Dow Jones Composite Index</t>
  </si>
  <si>
    <t>Dow Jones Industrial Average</t>
  </si>
  <si>
    <t>Dow Jones Precious Metals</t>
  </si>
  <si>
    <t>Dow Jones Trasportation Averag</t>
  </si>
  <si>
    <t>Dow Jones Utility Average</t>
  </si>
  <si>
    <t xml:space="preserve">Dow Jones World Basic Materials Index </t>
  </si>
  <si>
    <t xml:space="preserve">Dow Jones World Oil and Gas Index </t>
  </si>
  <si>
    <t>ET Brandex</t>
  </si>
  <si>
    <t>ET Lifex</t>
  </si>
  <si>
    <t>ET Pharma</t>
  </si>
  <si>
    <t>EURO STOXX 50</t>
  </si>
  <si>
    <t>Euromoney Global Mining</t>
  </si>
  <si>
    <t>FTSE 100</t>
  </si>
  <si>
    <t>FTSE China International</t>
  </si>
  <si>
    <t>FTSE EPRA Nareit Asia ex Japan REITs Index</t>
  </si>
  <si>
    <t>FTSE EPRA/NAREIT Developed Index</t>
  </si>
  <si>
    <t>FTSE Gold Mines</t>
  </si>
  <si>
    <t>FTSE Non-USD World Government Bond Index</t>
  </si>
  <si>
    <t>FTSE World (ex-US)</t>
  </si>
  <si>
    <t>FTSE-IDFC India Infrastructure index</t>
  </si>
  <si>
    <t>Gold-India</t>
  </si>
  <si>
    <t>Gold-London AM</t>
  </si>
  <si>
    <t>Gold-London AM (INR)</t>
  </si>
  <si>
    <t>Gold-London Bullion Market association (LBMA)</t>
  </si>
  <si>
    <t>GSEC10 NSE Index</t>
  </si>
  <si>
    <t>Hang Seng</t>
  </si>
  <si>
    <t>Hang Seng TECH TRI</t>
  </si>
  <si>
    <t>HSBC Global Mining</t>
  </si>
  <si>
    <t>I-BEX (I-Sec Sovereign Bond Index)</t>
  </si>
  <si>
    <t>I-Sec Composite Gilt Index</t>
  </si>
  <si>
    <t>I-Sec Li-BEX</t>
  </si>
  <si>
    <t>I-Sec Mi-BEX</t>
  </si>
  <si>
    <t>I-Sec Si-BEX</t>
  </si>
  <si>
    <t>ICE 0-1 Year US Treasury Securities Index</t>
  </si>
  <si>
    <t>ICE U.S. Treasury 3-7 Year Bond Index</t>
  </si>
  <si>
    <t>iCOMDEX Composite Index</t>
  </si>
  <si>
    <t>IISL Kotak India Pioneering Innovations Index</t>
  </si>
  <si>
    <t>IISL Nifty Media &amp; Entertainment Index</t>
  </si>
  <si>
    <t>India Housing &amp; Allied Businesses Index</t>
  </si>
  <si>
    <t>India Power</t>
  </si>
  <si>
    <t>India Recent 100 IPO Index</t>
  </si>
  <si>
    <t>INDIA VIX</t>
  </si>
  <si>
    <t>Indxx Artificial Intelligence &amp; Big Data Index - TRI</t>
  </si>
  <si>
    <t>IPC</t>
  </si>
  <si>
    <t>Jakarta Composite</t>
  </si>
  <si>
    <t>KLSE Composite</t>
  </si>
  <si>
    <t>KOSPI Index</t>
  </si>
  <si>
    <t>Lehman Intermediate Govt. (US) Index</t>
  </si>
  <si>
    <t>Madrid General</t>
  </si>
  <si>
    <t>MCX GOLD SPOT</t>
  </si>
  <si>
    <t>MerVal</t>
  </si>
  <si>
    <t>MIBTel</t>
  </si>
  <si>
    <t>ML US Treasury</t>
  </si>
  <si>
    <t>MOSt 50 Index</t>
  </si>
  <si>
    <t>MSCI AC ASEAN 10/40 Index</t>
  </si>
  <si>
    <t>MSCI AC ASEAN Index</t>
  </si>
  <si>
    <t>MSCI AC Far East Free ex - Japan Index</t>
  </si>
  <si>
    <t>MSCI AC World Index</t>
  </si>
  <si>
    <t>MSCI ACWI IMI Clean Energy Infrastructure Index</t>
  </si>
  <si>
    <t>MSCI ACWI Industrials</t>
  </si>
  <si>
    <t>MSCI ACWI Information Technology Index - TRI</t>
  </si>
  <si>
    <t>MSCI ACWI Metals &amp; Mining 30% Buffer 10/40 (1994) Net TRI</t>
  </si>
  <si>
    <t>MSCI ACWI Net TRI</t>
  </si>
  <si>
    <t>MSCI ACWI Real Estate</t>
  </si>
  <si>
    <t>MSCI ACWI Utilities</t>
  </si>
  <si>
    <t>MSCI All Country World Small Cap Index</t>
  </si>
  <si>
    <t>MSCI Asia (ex-Japan) Standard Index</t>
  </si>
  <si>
    <t>MSCI Asia Pacific ex Japan and India Energy &amp; Materials Index</t>
  </si>
  <si>
    <t>MSCI Brazil 10/40 Index</t>
  </si>
  <si>
    <t>MSCI Brazil Energy &amp; Materials Index</t>
  </si>
  <si>
    <t>MSCI Brazil Index</t>
  </si>
  <si>
    <t>MSCI China 10/40 (net)</t>
  </si>
  <si>
    <t>MSCI China Consumption Index</t>
  </si>
  <si>
    <t>MSCI China Index (in INR Terms)</t>
  </si>
  <si>
    <t>MSCI EAFE Top 100 Select Index</t>
  </si>
  <si>
    <t>MSCI EM Latin America 10/40</t>
  </si>
  <si>
    <t>MSCI EM Latin America net</t>
  </si>
  <si>
    <t>MSCI EMEA</t>
  </si>
  <si>
    <t>MSCI Emerging Market Index</t>
  </si>
  <si>
    <t>MSCI EMU Index</t>
  </si>
  <si>
    <t>MSCI Europe Index (Total Return Net)</t>
  </si>
  <si>
    <t>MSCI Golden Dragon Index (Total Return Net)</t>
  </si>
  <si>
    <t>MSCI India</t>
  </si>
  <si>
    <t>MSCI India Consumption Index</t>
  </si>
  <si>
    <t>MSCI India Domestic &amp; World Healthcare 45 Index</t>
  </si>
  <si>
    <t xml:space="preserve">MSCI India Energy and Materials Index </t>
  </si>
  <si>
    <t>MSCI India Growth Index</t>
  </si>
  <si>
    <t>MSCI India Value Index</t>
  </si>
  <si>
    <t>MSCI Indonesia Index</t>
  </si>
  <si>
    <t>MSCI Russia 10_40 (EUR) (NR)</t>
  </si>
  <si>
    <t>MSCI South  East   Asia  Index</t>
  </si>
  <si>
    <t>MSCI USA Large Cap IT &amp; Internet Marketing Index</t>
  </si>
  <si>
    <t>MSCI World</t>
  </si>
  <si>
    <t>MSCI World Consumer Discretionary Index - Net Dividend</t>
  </si>
  <si>
    <t>MSCI World Energy 30% Buffer 10/40 Net Total Return</t>
  </si>
  <si>
    <t>MSCI World Energy Index</t>
  </si>
  <si>
    <t>MSCI World Index-Net Dividend</t>
  </si>
  <si>
    <t xml:space="preserve">Nasdaq </t>
  </si>
  <si>
    <t>Nasdaq Bank</t>
  </si>
  <si>
    <t>Nasdaq Biotechnology</t>
  </si>
  <si>
    <t>Nasdaq Computer</t>
  </si>
  <si>
    <t>Nasdaq Financial 100</t>
  </si>
  <si>
    <t>Nasdaq Industrial</t>
  </si>
  <si>
    <t>Nasdaq Insurance</t>
  </si>
  <si>
    <t>Nasdaq NNM Composite</t>
  </si>
  <si>
    <t>Nasdaq Other Finance</t>
  </si>
  <si>
    <t>NASDAQ Q-50-TRI</t>
  </si>
  <si>
    <t>Nasdaq Telecommunications</t>
  </si>
  <si>
    <t>Nasdaq Transportation</t>
  </si>
  <si>
    <t>Nasdaq-100</t>
  </si>
  <si>
    <t>Nasdaq-100 - TRI</t>
  </si>
  <si>
    <t>New York Mercantile Exchange</t>
  </si>
  <si>
    <t>NIFTY 1 Year T-Bill Index</t>
  </si>
  <si>
    <t>Nifty 10 yr Benchmark G-Sec</t>
  </si>
  <si>
    <t>Nifty 10 yr Benchmark G-Sec (Clean Price)</t>
  </si>
  <si>
    <t>NIFTY 100</t>
  </si>
  <si>
    <t>Nifty 11-15 yr G-Sec Index</t>
  </si>
  <si>
    <t>Nifty 15 yr and above G-Sec Index</t>
  </si>
  <si>
    <t>NIFTY 200</t>
  </si>
  <si>
    <t>Nifty 5 yr Benchmark G-Sec Index TRI</t>
  </si>
  <si>
    <t>NIFTY 50</t>
  </si>
  <si>
    <t>Nifty 50 Arbitrage - TRI</t>
  </si>
  <si>
    <t>NIFTY 50 Equity Savings Index</t>
  </si>
  <si>
    <t>NIFTY 50 Equity Savings Index - TRI</t>
  </si>
  <si>
    <t>Nifty 50 Futures TR Index</t>
  </si>
  <si>
    <t>NIFTY 50 Hybrid 50+50 Balanced index</t>
  </si>
  <si>
    <t>NIFTY 50 Hybrid Composite Debt 15:85 Index</t>
  </si>
  <si>
    <t>NIFTY 50 Hybrid Composite Debt 50:50 Index</t>
  </si>
  <si>
    <t>NIFTY 50 Hybrid Composite Debt 65:35 Index</t>
  </si>
  <si>
    <t>NIFTY 50 Hybrid Composite Debt 70:30 Index</t>
  </si>
  <si>
    <t>NIFTY 50 Hybrid Short Duration Debt 25:75 Index</t>
  </si>
  <si>
    <t>NIFTY 50 Hybrid Short Duration Debt 40:60 Index</t>
  </si>
  <si>
    <t>NIFTY 500</t>
  </si>
  <si>
    <t>Nifty 8-13 yr G-Sec</t>
  </si>
  <si>
    <t>NIFTY AA Short Duration Bond Index</t>
  </si>
  <si>
    <t>Nifty AAA Bond Jun 2025 HTM Index</t>
  </si>
  <si>
    <t>Nifty AAA Bond Plus SDL Apr 2026 50:50 Index</t>
  </si>
  <si>
    <t>Nifty AAA Bond Plus SDL Apr 2026 70:30 Index</t>
  </si>
  <si>
    <t>Nifty AAA Bond Plus SDL Apr 2031 70:30 Index</t>
  </si>
  <si>
    <t>Nifty AAA CPSE Bond Plus SDL Apr 2027 60:40 Index</t>
  </si>
  <si>
    <t>Nifty AAA Financial Services Bond Mar 2028 Index</t>
  </si>
  <si>
    <t>NIFTY AAA Medium Duration Bond Index</t>
  </si>
  <si>
    <t>Nifty AAA PSU Bond Plus SDL Sep 2026 50:50 Index</t>
  </si>
  <si>
    <t>NIFTY AAA Short Duration Bond Index</t>
  </si>
  <si>
    <t>Nifty Aditya Birla Group</t>
  </si>
  <si>
    <t>Nifty Aditya Birla Group - TRI</t>
  </si>
  <si>
    <t>Nifty All Duration G-Sec Index</t>
  </si>
  <si>
    <t>Nifty Alpha 50</t>
  </si>
  <si>
    <t>Nifty Alpha 50 - TRI</t>
  </si>
  <si>
    <t>NIFTY Alpha Low-Volatility 30</t>
  </si>
  <si>
    <t>NIFTY Alpha Low-Volatility 30 - TRI</t>
  </si>
  <si>
    <t>NIFTY Alpha Quality Low-Volatility 30</t>
  </si>
  <si>
    <t>NIFTY Alpha Quality Low-Volatility 30 - TRI</t>
  </si>
  <si>
    <t>NIFTY Alpha Quality Value Low-Volatility 30</t>
  </si>
  <si>
    <t>NIFTY Alpha Quality Value Low-Volatility 30 - TRI</t>
  </si>
  <si>
    <t>NIFTY AUTO</t>
  </si>
  <si>
    <t>NIFTY AUTO - TRI</t>
  </si>
  <si>
    <t>NIFTY BANK</t>
  </si>
  <si>
    <t>Nifty Banking &amp; PSU Low Duration Bond Index</t>
  </si>
  <si>
    <t>NIFTY Banking and PSU Debt Index</t>
  </si>
  <si>
    <t>NIFTY BHARAT Bond Index - April 2023</t>
  </si>
  <si>
    <t>NIFTY BHARAT Bond Index - April 2025</t>
  </si>
  <si>
    <t>NIFTY BHARAT Bond Index - April 2030</t>
  </si>
  <si>
    <t>NIFTY BHARAT Bond Index - April 2031</t>
  </si>
  <si>
    <t>NIFTY BHARAT Bond Index - April 2032</t>
  </si>
  <si>
    <t>NIFTY BHARAT Bond Index - April 2033</t>
  </si>
  <si>
    <t>Nifty Capital Markets Index</t>
  </si>
  <si>
    <t>Nifty Capital Markets Index - TRI</t>
  </si>
  <si>
    <t>Nifty Chemicals</t>
  </si>
  <si>
    <t>Nifty Chemicals - TRI</t>
  </si>
  <si>
    <t>NIFTY COMMODITIES</t>
  </si>
  <si>
    <t>NIFTY COMMODITIES - TRI</t>
  </si>
  <si>
    <t>NIFTY Composite Bond Index</t>
  </si>
  <si>
    <t>NIFTY Composite Debt Index</t>
  </si>
  <si>
    <t>Nifty Composite G-sec Index</t>
  </si>
  <si>
    <t>Nifty Conglomerate 50</t>
  </si>
  <si>
    <t>Nifty Conglomerate 50 - TRI</t>
  </si>
  <si>
    <t>Nifty Consumer Durables</t>
  </si>
  <si>
    <t>Nifty Consumer Durables - TRI</t>
  </si>
  <si>
    <t>Nifty Core Housing</t>
  </si>
  <si>
    <t>Nifty Core Housing - TRI</t>
  </si>
  <si>
    <t>NIFTY Corporate Bond Index</t>
  </si>
  <si>
    <t>Nifty CPSE</t>
  </si>
  <si>
    <t>Nifty CPSE - TRI</t>
  </si>
  <si>
    <t>Nifty CPSE Bond Plus SDL Sep 2024 50:50 Index</t>
  </si>
  <si>
    <t>Nifty CPSE Bond Plus SDL Sep 2026 50:50 Index</t>
  </si>
  <si>
    <t>NIFTY Credit Risk Bond Index</t>
  </si>
  <si>
    <t>Nifty Dividend Opportunities 50</t>
  </si>
  <si>
    <t>NIFTY ENERGY</t>
  </si>
  <si>
    <t>NIFTY Equity Savings TRI</t>
  </si>
  <si>
    <t>Nifty EV and New Age Automotive</t>
  </si>
  <si>
    <t>Nifty EV and New Age Automotive - TRI</t>
  </si>
  <si>
    <t>Nifty Financial Services</t>
  </si>
  <si>
    <t>NIFTY Financial Services 25/50</t>
  </si>
  <si>
    <t>NIFTY Financial Services 25/50 - TRI</t>
  </si>
  <si>
    <t>Nifty Financial Services 3 to 6 Months Debt Index</t>
  </si>
  <si>
    <t>Nifty Financial Services 9 to 12 Months Debt Index</t>
  </si>
  <si>
    <t>Nifty Financial Services Ex-Bank</t>
  </si>
  <si>
    <t>Nifty Financial Services Ex-Bank - TRI</t>
  </si>
  <si>
    <t>NIFTY FMCG</t>
  </si>
  <si>
    <t>NIFTY FMCG - TRI</t>
  </si>
  <si>
    <t>Nifty Free Float Midcap 150</t>
  </si>
  <si>
    <t>Nifty Free Float Midcap 150 - TRI</t>
  </si>
  <si>
    <t>Nifty Full Midcap 100 - TRI</t>
  </si>
  <si>
    <t>Nifty Full Smallcap 100 - TRI</t>
  </si>
  <si>
    <t>NIFTY G- Sec Apr 2029 Index</t>
  </si>
  <si>
    <t>Nifty G-sec Dec 2026 Index</t>
  </si>
  <si>
    <t>Nifty G-Sec Dec 2029 Index</t>
  </si>
  <si>
    <t>Nifty G-Sec Dec 2030 Index</t>
  </si>
  <si>
    <t>Nifty G-sec Jul 2027 Index</t>
  </si>
  <si>
    <t>Nifty G-Sec July 2031 Index</t>
  </si>
  <si>
    <t>Nifty G-Sec July 2033 Index</t>
  </si>
  <si>
    <t>Nifty G-Sec Jun 2027 Index</t>
  </si>
  <si>
    <t>Nifty G-Sec Jun 2036 Index</t>
  </si>
  <si>
    <t>Nifty G-sec May 2029 Index</t>
  </si>
  <si>
    <t>Nifty G-Sec Oct 2028 Index</t>
  </si>
  <si>
    <t>Nifty G-Sec Sep 2027 Index</t>
  </si>
  <si>
    <t>Nifty G-Sec Sep 2032 Index</t>
  </si>
  <si>
    <t>Nifty Growth Sectors 15</t>
  </si>
  <si>
    <t>Nifty Growth Sectors 15 - TRI</t>
  </si>
  <si>
    <t>Nifty Healthcare Index</t>
  </si>
  <si>
    <t>Nifty High Beta 50</t>
  </si>
  <si>
    <t>Nifty High Beta 50 - TRI</t>
  </si>
  <si>
    <t>Nifty Housing</t>
  </si>
  <si>
    <t>Nifty Housing - TRI</t>
  </si>
  <si>
    <t>Nifty India Consumption</t>
  </si>
  <si>
    <t>Nifty India Defence</t>
  </si>
  <si>
    <t>Nifty India Defence - TRI</t>
  </si>
  <si>
    <t>Nifty India Digital</t>
  </si>
  <si>
    <t>Nifty India Digital - TRI</t>
  </si>
  <si>
    <t>Nifty India FPI 150</t>
  </si>
  <si>
    <t>Nifty India FPI 150 - TRI</t>
  </si>
  <si>
    <t>Nifty India Infrastructure &amp; Logistics Index</t>
  </si>
  <si>
    <t>Nifty India Infrastructure &amp; Logistics Index - TRI</t>
  </si>
  <si>
    <t>Nifty India Internet &amp; E-Commerce</t>
  </si>
  <si>
    <t>Nifty India Internet &amp; E-Commerce - TRI</t>
  </si>
  <si>
    <t>Nifty India Manufacturing</t>
  </si>
  <si>
    <t>Nifty India Manufacturing - TRI</t>
  </si>
  <si>
    <t>Nifty India New Age Consumption</t>
  </si>
  <si>
    <t>Nifty India New Age Consumption - TRI</t>
  </si>
  <si>
    <t>Nifty India Railways PSU Index</t>
  </si>
  <si>
    <t>Nifty India Railways PSU Index - TRI</t>
  </si>
  <si>
    <t>Nifty India Select 5 Corporate Groups (MAATR)</t>
  </si>
  <si>
    <t>Nifty India Select 5 Corporate Groups (MAATR) - TRI</t>
  </si>
  <si>
    <t>Nifty India Tourism Index</t>
  </si>
  <si>
    <t>Nifty India Tourism Index - TRI</t>
  </si>
  <si>
    <t>Nifty Infrastructure</t>
  </si>
  <si>
    <t>Nifty IPO Index</t>
  </si>
  <si>
    <t>Nifty IPO Index - TRI</t>
  </si>
  <si>
    <t>NIFTY IT</t>
  </si>
  <si>
    <t>NIFTY IT - TRI</t>
  </si>
  <si>
    <t>NIFTY LargeMidcap 250</t>
  </si>
  <si>
    <t>Nifty Liquid Fund Index</t>
  </si>
  <si>
    <t>NIFTY Long Duration Debt Index</t>
  </si>
  <si>
    <t>NIFTY Low Duration Debt Index</t>
  </si>
  <si>
    <t>Nifty Low Volatility 50</t>
  </si>
  <si>
    <t>Nifty Low Volatility 50 - TRI</t>
  </si>
  <si>
    <t>Nifty Mahindra Group</t>
  </si>
  <si>
    <t>Nifty Mahindra Group - TRI</t>
  </si>
  <si>
    <t>NIFTY MEDIA</t>
  </si>
  <si>
    <t>NIFTY MEDIA - TRI</t>
  </si>
  <si>
    <t>Nifty Media and Entertainment</t>
  </si>
  <si>
    <t>NIFTY Medium Duration Debt Index</t>
  </si>
  <si>
    <t>NIFTY Medium to Long Duration Debt Index</t>
  </si>
  <si>
    <t>NIFTY METAL</t>
  </si>
  <si>
    <t>NIFTY METAL - TRI</t>
  </si>
  <si>
    <t>Nifty Microcap 250</t>
  </si>
  <si>
    <t>Nifty Microcap 250 - TRI</t>
  </si>
  <si>
    <t>Nifty Midcap 100</t>
  </si>
  <si>
    <t>Nifty Midcap 100 - TRI</t>
  </si>
  <si>
    <t>Nifty Midcap 150</t>
  </si>
  <si>
    <t>NIFTY MIDCAP 200</t>
  </si>
  <si>
    <t>Nifty Midcap 50</t>
  </si>
  <si>
    <t>Nifty Midcap 50 - TRI</t>
  </si>
  <si>
    <t>Nifty Midcap Liquid 15</t>
  </si>
  <si>
    <t>Nifty Midcap Liquid 15 - TRI</t>
  </si>
  <si>
    <t>Nifty Midcap Select</t>
  </si>
  <si>
    <t>Nifty Midcap Select - TRI</t>
  </si>
  <si>
    <t>Nifty Midcap150 Momentum 50</t>
  </si>
  <si>
    <t>Nifty Midcap150 Momentum 50 - TRI</t>
  </si>
  <si>
    <t>NIFTY Midcap150 Quality 50</t>
  </si>
  <si>
    <t>NIFTY Midcap150 Quality 50 - TRI</t>
  </si>
  <si>
    <t>Nifty MidSmall Financial Services</t>
  </si>
  <si>
    <t>Nifty MidSmall Financial Services - TRI</t>
  </si>
  <si>
    <t>Nifty MidSmall Healthcare</t>
  </si>
  <si>
    <t>Nifty MidSmall Healthcare - TRI</t>
  </si>
  <si>
    <t>Nifty MidSmall India Consumption</t>
  </si>
  <si>
    <t>Nifty MidSmall India Consumption - TRI</t>
  </si>
  <si>
    <t>Nifty MidSmall IT &amp; Telecom</t>
  </si>
  <si>
    <t>Nifty MidSmall IT &amp; Telecom - TRI</t>
  </si>
  <si>
    <t>Nifty MidSmallcap 400</t>
  </si>
  <si>
    <t>Nifty MidSmallcap 400 - TRI</t>
  </si>
  <si>
    <t>Nifty MidSmallcap400 Momentum Quality 100</t>
  </si>
  <si>
    <t>Nifty MidSmallcap400 Momentum Quality 100 - TRI</t>
  </si>
  <si>
    <t>NIFTY MNC</t>
  </si>
  <si>
    <t>NIFTY MNC - TRI</t>
  </si>
  <si>
    <t>Nifty Mobility</t>
  </si>
  <si>
    <t>Nifty Mobility - TRI</t>
  </si>
  <si>
    <t>Nifty Money Market Index</t>
  </si>
  <si>
    <t>NIFTY NEXT 50</t>
  </si>
  <si>
    <t>NIFTY NEXT 50 - TRI</t>
  </si>
  <si>
    <t>Nifty Non-Cyclical Consumer</t>
  </si>
  <si>
    <t>Nifty Non-Cyclical Consumer - TRI</t>
  </si>
  <si>
    <t>NIFTY OIL &amp; GAS</t>
  </si>
  <si>
    <t>NIFTY OIL &amp; GAS - TRI</t>
  </si>
  <si>
    <t>NIFTY PHARMA</t>
  </si>
  <si>
    <t>NIFTY PHARMA - TRI</t>
  </si>
  <si>
    <t>NIFTY PRIVATE BANK</t>
  </si>
  <si>
    <t>Nifty Private Bank - TRI</t>
  </si>
  <si>
    <t>NIFTY PSE</t>
  </si>
  <si>
    <t>NIFTY PSE - TRI</t>
  </si>
  <si>
    <t>NIFTY PSU BANK</t>
  </si>
  <si>
    <t>NIFTY PSU BANK - TRI</t>
  </si>
  <si>
    <t>Nifty PSU Bond Plus SDL Apr 2026 50:50 Index</t>
  </si>
  <si>
    <t>Nifty PSU Bond Plus SDL Apr 2027 50:50 Index</t>
  </si>
  <si>
    <t>Nifty PSU Bond Plus SDL Sep 2027 40:60 Index</t>
  </si>
  <si>
    <t>NIFTY Quality Low-Volatility 30</t>
  </si>
  <si>
    <t>NIFTY Quality Low-Volatility 30 - TRI</t>
  </si>
  <si>
    <t>NIFTY REALTY</t>
  </si>
  <si>
    <t>NIFTY REALTY - TRI</t>
  </si>
  <si>
    <t>Nifty REITs &amp; InvITs</t>
  </si>
  <si>
    <t>Nifty REITs &amp; InvITs - TRI</t>
  </si>
  <si>
    <t>Nifty Rural</t>
  </si>
  <si>
    <t>Nifty Rural - TRI</t>
  </si>
  <si>
    <t>Nifty SDL Apr 2026 Top 20 Equal Weight Index</t>
  </si>
  <si>
    <t>Nifty SDL Apr 2027 Index</t>
  </si>
  <si>
    <t>Nifty SDL Apr 2027 Top 12 Equal Weight Index</t>
  </si>
  <si>
    <t>Nifty SDL Apr 2032 Top 12 Equal Weight Index</t>
  </si>
  <si>
    <t>Nifty SDL Dec 2028 Index</t>
  </si>
  <si>
    <t>NIFTY SDL December 2026 Index</t>
  </si>
  <si>
    <t>Nifty SDL Jul 2026 Index</t>
  </si>
  <si>
    <t>Nifty SDL Jul 2028 Index</t>
  </si>
  <si>
    <t>Nifty SDL Jul 2033 Index</t>
  </si>
  <si>
    <t>Nifty SDL Jun 2027 Index</t>
  </si>
  <si>
    <t>Nifty SDL June 2028 Index</t>
  </si>
  <si>
    <t>Nifty SDL Oct 2026 Index</t>
  </si>
  <si>
    <t>Nifty SDL Plus AAA PSU Bond Apr 2026 75:25 Index</t>
  </si>
  <si>
    <t>Nifty SDL Plus AAA PSU Bond Apr 2028 75:25 Index</t>
  </si>
  <si>
    <t>Nifty SDL Plus AAA PSU Bond Dec 2027 60: 40 Index - TRI</t>
  </si>
  <si>
    <t>Nifty SDL Plus AAA PSU Bond Jul 2028 60:40 Index</t>
  </si>
  <si>
    <t>Nifty SDL Plus AAA PSU Bond Jul 2033 60:40 Index</t>
  </si>
  <si>
    <t>NIFTY SDL Plus G-Sec Jun 2027 40:60 Index</t>
  </si>
  <si>
    <t>Nifty SDL Plus G-Sec Jun 2028 70:30 Index</t>
  </si>
  <si>
    <t>Nifty SDL Plus G-Sec Jun 2029 70:30 Index</t>
  </si>
  <si>
    <t>Nifty SDL Plus G-Sec Sep 2027 50:50 Index</t>
  </si>
  <si>
    <t>Nifty SDL Plus PSU Bond Sep 2026 60:40 Index</t>
  </si>
  <si>
    <t>Nifty SDL Sep 2025 Index</t>
  </si>
  <si>
    <t>Nifty SDL Sep 2026 Index</t>
  </si>
  <si>
    <t>Nifty SDL Sep 2027 Index</t>
  </si>
  <si>
    <t>Nifty Services Sector</t>
  </si>
  <si>
    <t>Nifty Services Sector - TRI</t>
  </si>
  <si>
    <t>Nifty Shariah 25</t>
  </si>
  <si>
    <t>Nifty Shariah 25 - TRI</t>
  </si>
  <si>
    <t>Nifty Short Duration Debt Index</t>
  </si>
  <si>
    <t>Nifty Smallcap</t>
  </si>
  <si>
    <t>Nifty Smallcap 100</t>
  </si>
  <si>
    <t>Nifty Smallcap 100 - TRI</t>
  </si>
  <si>
    <t>Nifty Smallcap 250</t>
  </si>
  <si>
    <t>Nifty Smallcap 50</t>
  </si>
  <si>
    <t>Nifty Smallcap 50 - TRI</t>
  </si>
  <si>
    <t>Nifty Smallcap250 Momentum Quality 100</t>
  </si>
  <si>
    <t>Nifty Smallcap250 Momentum Quality 100 - TRI</t>
  </si>
  <si>
    <t>Nifty Smallcap250 Quality 50</t>
  </si>
  <si>
    <t>Nifty Smallcap250 Quality 50 - TRI</t>
  </si>
  <si>
    <t>NIFTY SME EMERGE</t>
  </si>
  <si>
    <t>NIFTY SME EMERGE - TRI</t>
  </si>
  <si>
    <t>NIFTY TATA GROUP</t>
  </si>
  <si>
    <t>Nifty Tata Group - TRI</t>
  </si>
  <si>
    <t>NIFTY TATA GROUP 25% CAP</t>
  </si>
  <si>
    <t>Nifty Tata Group 25% Cap - TRI</t>
  </si>
  <si>
    <t>Nifty Top 10 Equal Weight</t>
  </si>
  <si>
    <t>Nifty Top 10 Equal Weight - TRI</t>
  </si>
  <si>
    <t>Nifty Top 15 Equal Weight</t>
  </si>
  <si>
    <t>Nifty Top 15 Equal Weight - TRI</t>
  </si>
  <si>
    <t>Nifty Top 20 Equal Weight</t>
  </si>
  <si>
    <t>Nifty Top 20 Equal Weight - TRI</t>
  </si>
  <si>
    <t>Nifty Total Market</t>
  </si>
  <si>
    <t>Nifty Total Market - TRI</t>
  </si>
  <si>
    <t>Nifty Total Market Momentum Quality 50</t>
  </si>
  <si>
    <t>Nifty Total Market Momentum Quality 50 - TRI</t>
  </si>
  <si>
    <t>Nifty Transportation &amp; Logistics</t>
  </si>
  <si>
    <t>Nifty Transportation &amp; Logistics - TRI</t>
  </si>
  <si>
    <t>NIFTY Ultra Short Duration Debt Index</t>
  </si>
  <si>
    <t>Nifty Waves</t>
  </si>
  <si>
    <t>Nifty Waves - TRI</t>
  </si>
  <si>
    <t>NIFTY100 Alpha 30</t>
  </si>
  <si>
    <t>NIFTY100 Alpha 30 - TRI</t>
  </si>
  <si>
    <t>NIFTY100 Enhanced ESG</t>
  </si>
  <si>
    <t>NIFTY100 Enhanced ESG - TRI</t>
  </si>
  <si>
    <t>Nifty100 Equal Weight</t>
  </si>
  <si>
    <t>Nifty100 Equal Weight - TRI</t>
  </si>
  <si>
    <t>NIFTY100 ESG</t>
  </si>
  <si>
    <t>NIFTY100 ESG - TRI</t>
  </si>
  <si>
    <t>Nifty100 ESG Sector Leaders</t>
  </si>
  <si>
    <t>Nifty100 ESG Sector Leaders - TRI</t>
  </si>
  <si>
    <t>Nifty100 Liquid 15</t>
  </si>
  <si>
    <t>Nifty100 Liquid 15 - TRI</t>
  </si>
  <si>
    <t>Nifty100 Low Volatility 30</t>
  </si>
  <si>
    <t>Nifty100 Low Volatility 30 - TRI</t>
  </si>
  <si>
    <t>NIFTY100 Quality 30</t>
  </si>
  <si>
    <t>NIFTY100 Quality 30 - TRI</t>
  </si>
  <si>
    <t>Nifty200 Alpha 30</t>
  </si>
  <si>
    <t>Nifty200 Alpha 30 - TRI</t>
  </si>
  <si>
    <t>Nifty200 Momentum 30</t>
  </si>
  <si>
    <t>Nifty200 Momentum 30 - TRI</t>
  </si>
  <si>
    <t>NIFTY200 Quality 30</t>
  </si>
  <si>
    <t>NIFTY200 Quality 30 - TRI</t>
  </si>
  <si>
    <t>Nifty200 Value 30</t>
  </si>
  <si>
    <t>Nifty200 Value 30 - TRI</t>
  </si>
  <si>
    <t>Nifty50 Dividend Points</t>
  </si>
  <si>
    <t>NIFTY50 Equal Weight</t>
  </si>
  <si>
    <t>NIFTY50 Equal Weight - TRI</t>
  </si>
  <si>
    <t>Nifty50 PR 1x Inverse</t>
  </si>
  <si>
    <t>Nifty50 PR 2x Leverage</t>
  </si>
  <si>
    <t>Nifty50 Shariah</t>
  </si>
  <si>
    <t>Nifty50 Shariah - TRI</t>
  </si>
  <si>
    <t>Nifty50 TR 1x Inverse</t>
  </si>
  <si>
    <t>Nifty50 TR 2x Leverage</t>
  </si>
  <si>
    <t>Nifty50 USD</t>
  </si>
  <si>
    <t>Nifty50 USD - TRI</t>
  </si>
  <si>
    <t>Nifty50 Value 20</t>
  </si>
  <si>
    <t>Nifty50 Value 20 - TRI</t>
  </si>
  <si>
    <t>NIFTY500 Equal Weight</t>
  </si>
  <si>
    <t>NIFTY500 Equal Weight - TRI</t>
  </si>
  <si>
    <t>Nifty500 Flexicap Quality 30</t>
  </si>
  <si>
    <t>Nifty500 Flexicap Quality 30 - TRI</t>
  </si>
  <si>
    <t>Nifty500 Healthcare Index</t>
  </si>
  <si>
    <t>Nifty500 Healthcare Index - TRI</t>
  </si>
  <si>
    <t>Nifty500 LargeMidSmall Equal-Cap Weighted</t>
  </si>
  <si>
    <t>Nifty500 LargeMidSmall Equal-Cap Weighted - TRI</t>
  </si>
  <si>
    <t>Nifty500 Low Volatility 50</t>
  </si>
  <si>
    <t>Nifty500 Low Volatility 50 - TRI</t>
  </si>
  <si>
    <t>Nifty500 Momentum 50</t>
  </si>
  <si>
    <t>Nifty500 Momentum 50 - TRI</t>
  </si>
  <si>
    <t>Nifty500 Multicap 50:25:25</t>
  </si>
  <si>
    <t>Nifty500 Multicap 50:25:25 - TRI</t>
  </si>
  <si>
    <t>Nifty500 Multicap India Manufacturing 50:30:20</t>
  </si>
  <si>
    <t>Nifty500 Multicap India Manufacturing 50:30:20 - TRI</t>
  </si>
  <si>
    <t>Nifty500 Multicap Infrastructure 50:30:20</t>
  </si>
  <si>
    <t>Nifty500 Multicap Infrastructure 50:30:20 - TRI</t>
  </si>
  <si>
    <t>Nifty500 Multicap Momentum Quality 50</t>
  </si>
  <si>
    <t>Nifty500 Multicap Momentum Quality 50 - TRI</t>
  </si>
  <si>
    <t>Nifty500 Multifactor MQVLv 50</t>
  </si>
  <si>
    <t>Nifty500 Multifactor MQVLv 50 - TRI</t>
  </si>
  <si>
    <t>Nifty500 Quality 50</t>
  </si>
  <si>
    <t>Nifty500 Quality 50 - TRI</t>
  </si>
  <si>
    <t>Nifty500 Shariah</t>
  </si>
  <si>
    <t>Nifty500 Shariah - TRI</t>
  </si>
  <si>
    <t>NIFTY500 Value 50</t>
  </si>
  <si>
    <t>Nikkei 225</t>
  </si>
  <si>
    <t>NPS - Corporate Bond Index</t>
  </si>
  <si>
    <t xml:space="preserve">NPS - Government Securities Index </t>
  </si>
  <si>
    <t>NSE G-Sec  Dated Gov Sec Index-PRI</t>
  </si>
  <si>
    <t>NSE G-Sec  Dated Gov Sec Index-TRI</t>
  </si>
  <si>
    <t>NSE G-Sec Composite Index - PRI</t>
  </si>
  <si>
    <t>NSE G-Sec Composite Index - TRI</t>
  </si>
  <si>
    <t>NSE G-Sec Sub maturity 1-3 Yr-PRI</t>
  </si>
  <si>
    <t>NSE G-Sec Sub maturity 1-3 Yr-TRI</t>
  </si>
  <si>
    <t>NSE G-Sec Sub maturity 3-8 Yr-PRI</t>
  </si>
  <si>
    <t>NSE G-Sec Sub maturity 3-8 Yr-TRI</t>
  </si>
  <si>
    <t>NSE G-Sec Sub maturity 8+ Yr-PRI</t>
  </si>
  <si>
    <t>NSE G-Sec Sub maturity 8+ Yr-TRI</t>
  </si>
  <si>
    <t>NSE MIBOR</t>
  </si>
  <si>
    <t>NSE MIBOR - 1 Month</t>
  </si>
  <si>
    <t>NSE MIBOR - 14 Days</t>
  </si>
  <si>
    <t>NSE MIBOR - 3 Days</t>
  </si>
  <si>
    <t>NSE MIBOR - 3 Months</t>
  </si>
  <si>
    <t>NSE MIBOR - Overnight</t>
  </si>
  <si>
    <t>NSE Treasury Bill index - PRI</t>
  </si>
  <si>
    <t>NSE Treasury Bill index - TRI</t>
  </si>
  <si>
    <t>NYSE</t>
  </si>
  <si>
    <t>NYSE Arca Gold Miners Index</t>
  </si>
  <si>
    <t>NYSE FANG+ TRI</t>
  </si>
  <si>
    <t>NYSE International 100</t>
  </si>
  <si>
    <t>NYSE TMT</t>
  </si>
  <si>
    <t>NYSE US 100</t>
  </si>
  <si>
    <t>NYSE World Leaders</t>
  </si>
  <si>
    <t>RBI Reference Rate</t>
  </si>
  <si>
    <t>RTS Index</t>
  </si>
  <si>
    <t>Russell 1000 Equal Weighted Technology Index</t>
  </si>
  <si>
    <t>Russell 1000 Index</t>
  </si>
  <si>
    <t>Russell 3000 Growth Index</t>
  </si>
  <si>
    <t>Russell Top 200</t>
  </si>
  <si>
    <t>S&amp;P / Citigroup World Property Index</t>
  </si>
  <si>
    <t>S&amp;P 100</t>
  </si>
  <si>
    <t xml:space="preserve">S&amp;P 400 </t>
  </si>
  <si>
    <t xml:space="preserve">S&amp;P 500 </t>
  </si>
  <si>
    <t>S&amp;P 500 - TRI</t>
  </si>
  <si>
    <t>S&amp;P 500 Composite</t>
  </si>
  <si>
    <t>S&amp;P 500 International TRI</t>
  </si>
  <si>
    <t>S&amp;P 500 Top 50 TRI</t>
  </si>
  <si>
    <t>S&amp;P Asia Pacific Emerging BMI Index</t>
  </si>
  <si>
    <t>S&amp;P Asia Pacific ex Japan REIT - TRI</t>
  </si>
  <si>
    <t>S&amp;P Composite</t>
  </si>
  <si>
    <t>S&amp;P Developed Ex-U.S. BMI Total Return Index</t>
  </si>
  <si>
    <t>S&amp;P Global 1200</t>
  </si>
  <si>
    <t>S&amp;P Global Agribusiness Index</t>
  </si>
  <si>
    <t xml:space="preserve">S&amp;P Global Consumer Enterprises Index </t>
  </si>
  <si>
    <t>S&amp;P Global Natural Resources Index</t>
  </si>
  <si>
    <t>S&amp;P India &amp; China Weighted Index</t>
  </si>
  <si>
    <t>S&amp;P Oil &amp; Gas Exploration &amp; Production Select Industry Index</t>
  </si>
  <si>
    <t>S&amp;P Pan Asia Large Midcap Commodity &amp; Resources Capped Index</t>
  </si>
  <si>
    <t>S&amp;P SmallCap</t>
  </si>
  <si>
    <t xml:space="preserve">S&amp;P TSX </t>
  </si>
  <si>
    <t>S&amp;P US Treasury Bond Index</t>
  </si>
  <si>
    <t>Seoul Composite</t>
  </si>
  <si>
    <t>Shanghai Composite</t>
  </si>
  <si>
    <t>Silver</t>
  </si>
  <si>
    <t>Silver-International</t>
  </si>
  <si>
    <t>Solactive Autonomous &amp; Electric Vehicles Index - TRI</t>
  </si>
  <si>
    <t>Straits Times</t>
  </si>
  <si>
    <t>Swiss Market</t>
  </si>
  <si>
    <t>TA 100</t>
  </si>
  <si>
    <t>Taiwan Capitalization Weighted Stock Index</t>
  </si>
  <si>
    <t>Thomson Reuters - MCX iCOMDEX Composite Index</t>
  </si>
  <si>
    <t>TOPIX (Tokyo Stock Price Index)</t>
  </si>
  <si>
    <t>USD INR</t>
  </si>
  <si>
    <t>ICICI Pru Conglomerate Fund-Reg(G)</t>
  </si>
  <si>
    <t>UTI Energy Index</t>
  </si>
  <si>
    <t>UTI Infrastructure Index</t>
  </si>
  <si>
    <t xml:space="preserve">UTI Transportation and Logistics </t>
  </si>
  <si>
    <t>Invesco India Consumption Fund-Reg(G)</t>
  </si>
  <si>
    <t>Motilal Oswal Consumption Fund-Reg(G)</t>
  </si>
  <si>
    <t>Groww Nifty Smallcap 250 ETF</t>
  </si>
  <si>
    <t>Kotak Gold Silver Passive FOF-Reg(G)</t>
  </si>
  <si>
    <t>Choice Gold ETF</t>
  </si>
  <si>
    <t>Mirae Asset Nifty Energy ETF</t>
  </si>
  <si>
    <t>Mirae Asset Nifty Smallcap 250 ETF</t>
  </si>
  <si>
    <t>Old Bridge Arbitrage Fund-Reg(G)</t>
  </si>
  <si>
    <t>Groww Nifty Midcap 150 ETF</t>
  </si>
  <si>
    <t>Groww Nifty Midcap 150 Index Fund-Reg(G)</t>
  </si>
  <si>
    <t>Axis Income Plus Arbitrage Passive FOF-Reg(G)</t>
  </si>
  <si>
    <t>Kotak Nifty Chemicals ETF</t>
  </si>
  <si>
    <t>Groww Money Market Fund-Reg(G)</t>
  </si>
  <si>
    <t>Invesco India Arbitrage Fund-Reg(G)</t>
  </si>
  <si>
    <t>Invesco India Balanced Advantage Fund-Reg(G)</t>
  </si>
  <si>
    <t>Invesco India Largecap Fund-Reg(G)</t>
  </si>
  <si>
    <t>Invesco India Large &amp; Mid Cap Fund-Reg(G)</t>
  </si>
  <si>
    <t>Invesco India Midcap Fund-Reg(G)</t>
  </si>
  <si>
    <t>Invesco India Contra Fund-Reg(G)</t>
  </si>
  <si>
    <t>Invesco India Financial Services Fund-Reg(G)</t>
  </si>
  <si>
    <t>Invesco India Infrastructure Fund-Reg(G)</t>
  </si>
  <si>
    <t>Invesco India ELSS Tax Saver Fund-Reg(G)</t>
  </si>
  <si>
    <t>Motilal Oswal BSE Select IPO ETF</t>
  </si>
  <si>
    <t>Invesco India Gold ETF FoF-Reg(G)</t>
  </si>
  <si>
    <t>Invesco India Ultra Short Duration Fund-Reg(G)</t>
  </si>
  <si>
    <t>Invesco India Short Duration Fund-Reg(G)</t>
  </si>
  <si>
    <t>Invesco India Corporate Bond Fund-Reg(G)</t>
  </si>
  <si>
    <t>Invesco India Banking and PSU Fund-Reg(G)</t>
  </si>
  <si>
    <t>Invesco India Gilt Fund-Reg(G)</t>
  </si>
  <si>
    <t>Invesco India Multicap Fund-Reg(G)</t>
  </si>
  <si>
    <t>Invesco India PSU Equity Fund-Reg(G)</t>
  </si>
  <si>
    <t>Edelweiss BSE Sensex ETF</t>
  </si>
  <si>
    <t>Edelweiss Nifty 50 ETF</t>
  </si>
  <si>
    <t>ICICI Pru Diversified Debt Strategy Active FOF(G)</t>
  </si>
  <si>
    <t>ICICI Pru Diversified Equity All Cap Omni FOF(G)</t>
  </si>
  <si>
    <t>ICICI Pru Multi Sector Passive FOF(G)</t>
  </si>
  <si>
    <t>ICICI Pru Dynamic Asset Allocation Active FOF(G)</t>
  </si>
  <si>
    <t>ICICI Pru Income plus Arbitrage Omni FOF(G)</t>
  </si>
  <si>
    <t>LIC MF Consumption Fund-Reg(G)</t>
  </si>
  <si>
    <t>Capitalmind Liquid Fund-Reg(G)</t>
  </si>
  <si>
    <t>DSP MSCI India ETF</t>
  </si>
  <si>
    <t>HDFC BSE India Sector Leaders Index Fund-Reg(G)</t>
  </si>
  <si>
    <t>Angel One Nifty Total Market Momentum Quality 50 ETF</t>
  </si>
  <si>
    <t>Motilal Oswal Nifty Services Sector ETF</t>
  </si>
  <si>
    <t>Angel One Nifty Total Market Momentum Quality 50 Index Fund-Reg(G)</t>
  </si>
  <si>
    <t>Helios Small Cap Fund-Reg(G)</t>
  </si>
  <si>
    <t>Franklin India Multi-Factor Fund(G)</t>
  </si>
  <si>
    <t>Bandhan Short Duration Fund-Reg(G)</t>
  </si>
  <si>
    <t>Bandhan Medium Duration Fund-Reg(G)</t>
  </si>
  <si>
    <t>Bandhan Medium to Long Duration Fund-Reg(G)</t>
  </si>
  <si>
    <t>Invesco India Credit Risk Fund-Reg(G)</t>
  </si>
  <si>
    <t>Bandhan Gilt Fund-Reg(G)</t>
  </si>
  <si>
    <t>Bandhan Gilt Fund with 10 year constant duration Fund-Reg(G)</t>
  </si>
  <si>
    <t>JM Aggressive Hybrid Fund-Reg(G)</t>
  </si>
  <si>
    <t>LIC MF Midcap Fund-Reg(G)</t>
  </si>
  <si>
    <t>LIC MF Small Cap Fund-Reg(G)</t>
  </si>
  <si>
    <t>Bandhan Aggressive Hybrid Passive FOF-Reg(G)</t>
  </si>
  <si>
    <t>Bandhan Conservative Hybrid Passive FOF-Reg(G)</t>
  </si>
  <si>
    <t>Bandhan Multi-Asset Passive FOF-Reg(G)</t>
  </si>
  <si>
    <t>Bandhan Healthcare Fund-Reg(G)</t>
  </si>
  <si>
    <t>PGIM India Multi Asset Allocation Fund-Reg(G)</t>
  </si>
  <si>
    <t>Bajaj Finserv Banking and Financial Services Fund-Reg(G)</t>
  </si>
  <si>
    <t>Groww Nifty Capital Markets ETF</t>
  </si>
  <si>
    <t>Kotak Rural Opportunities Fund-Reg(G)</t>
  </si>
  <si>
    <t>Motilal Oswal Nifty MNC ETF</t>
  </si>
  <si>
    <t>Aditya Birla SL Flexi Cap Fund-Reg(G)</t>
  </si>
  <si>
    <t>Aditya Birla SL Gold Fund-Reg(G)</t>
  </si>
  <si>
    <t>Mirae Asset Infrastructure Fund-Reg(G)</t>
  </si>
  <si>
    <t>Groww Nifty Capital Markets ETF FOF-Reg(G)</t>
  </si>
  <si>
    <t>Mahindra Manulife Income Plus Arbitrage Active FOF-Reg(G)</t>
  </si>
  <si>
    <t>HDFC Multi-Asset Allocation Fund(G)</t>
  </si>
  <si>
    <t>Samco Small Cap Fund-Reg(G)</t>
  </si>
  <si>
    <t>Navi Nifty MidSmallcap 400 Index Fund-Reg(G)</t>
  </si>
  <si>
    <t>The Wealth Company Multi Asset Allocation Fund-Reg(G)</t>
  </si>
  <si>
    <t>DSP Nifty Midcap 150 Index Fund-Reg(G)</t>
  </si>
  <si>
    <t>DSP Nifty Smallcap 250 Index Fund-Reg(G)</t>
  </si>
  <si>
    <t>Bandhan Gold ETF</t>
  </si>
  <si>
    <t>Bandhan Silver ETF</t>
  </si>
  <si>
    <t>SBI Ultra Short Duration Fund-Reg(G)</t>
  </si>
  <si>
    <t>SBI Low Duration Fund-Reg(G)</t>
  </si>
  <si>
    <t>SBI Medium Duration Fund-Reg(G)</t>
  </si>
  <si>
    <t>SBI Medium to Long Duration Fund-Reg(G)</t>
  </si>
  <si>
    <t>SBI Gilt Fund-Reg(G)</t>
  </si>
  <si>
    <t>SBI Constant Maturity 10 Year Gilt Fund-Reg(G)</t>
  </si>
  <si>
    <t>SBI Children's Fund-Investment Plan-Reg(G)</t>
  </si>
  <si>
    <t>SBI Children's Fund-Savings Plan-Reg(G)</t>
  </si>
  <si>
    <t>DSP Nifty Midcap 150 ETF</t>
  </si>
  <si>
    <t>DSP Nifty Smallcap 250 ETF</t>
  </si>
  <si>
    <t>Mirae Asset BSE 500 Dividend Leaders 50 ETF</t>
  </si>
  <si>
    <t>Mirae Asset Nifty Top 20 Equal Weight ETF</t>
  </si>
  <si>
    <t>Axis Multi-Asset Active FoF-Reg(G)</t>
  </si>
  <si>
    <t>Kotak Nifty500 Momentum 50 Index Fund-Reg(G)</t>
  </si>
  <si>
    <t>Fund Barometer - Specialised Investment Fund</t>
  </si>
  <si>
    <t>Specialised Investment Fund (SIF)</t>
  </si>
  <si>
    <t>Groww Nifty Metal ETF</t>
  </si>
  <si>
    <t>Altiva Hybrid Long-Short Fund-Reg(G)</t>
  </si>
  <si>
    <t>Diviniti Equity Long Short Fund-Reg(G)</t>
  </si>
  <si>
    <t>Magnum Hybrid Long Short Fund-Reg(G)</t>
  </si>
  <si>
    <t>Qsif Equity Ex-Top 100 Long-Short Fund-Reg(G)</t>
  </si>
  <si>
    <t>Qsif Equity Long-Short Fund-Reg(G)</t>
  </si>
  <si>
    <t>Qsif Hybrid Long-Short Fund-Reg(G)</t>
  </si>
  <si>
    <t>Titanium Hybrid Long-Short Fund-Reg(G)</t>
  </si>
  <si>
    <t>Kotak Aggressive Hybrid Fund-Reg(G)</t>
  </si>
  <si>
    <t>Groww Multi Asset Omni FOF-Reg(G)</t>
  </si>
  <si>
    <t>Union Consumption Fund-Reg(G)</t>
  </si>
  <si>
    <t>Aditya Birla SL US Treasury 1-3 Year Bonds ETFs Passive FOF-Reg(G)</t>
  </si>
  <si>
    <t>Aditya Birla SL US Treasury 3-10 Year Bond ETFs Passive FOF-Reg(G)</t>
  </si>
  <si>
    <t>Navi Nasdaq100 US Specific Equity Passive FOF-Reg(G)</t>
  </si>
  <si>
    <t>Navi Total Stock Market US Specific Equity Passive FoF-Reg(G)</t>
  </si>
  <si>
    <t>Abakkus Flexi Cap Fund-Reg(G)</t>
  </si>
  <si>
    <t>Edelweiss Silver ETF FoF-Reg(G)</t>
  </si>
  <si>
    <t>Axis Gold and Silver Passive FoF-Reg(G)</t>
  </si>
  <si>
    <t>Tata BSE Multicap Consumption 50:30:20 Index Fund-Reg(G)</t>
  </si>
  <si>
    <t>The Wealth Company Gold ETF</t>
  </si>
  <si>
    <t>DSP Nifty Next 50 ETF</t>
  </si>
  <si>
    <t>DSP Nifty 500 Index Fund-Reg(G)</t>
  </si>
  <si>
    <t>Kotak Nifty Next 50 ETF</t>
  </si>
  <si>
    <t>Sundaram Income Plus Arbitrage Active FoF-Reg(G)</t>
  </si>
  <si>
    <t>Groww Nifty Chemicals ETF</t>
  </si>
  <si>
    <t>Motilal Oswal Gold and Silver Passive FoF-Reg(G)</t>
  </si>
  <si>
    <t>Zerodha Nifty Short Duration G-Sec Index Fund(G)-Direct Plan</t>
  </si>
  <si>
    <t>Bandhan Gold ETF FOF-Reg(G)</t>
  </si>
  <si>
    <t>Bandhan Silver ETF FOF-Reg(G)</t>
  </si>
  <si>
    <t>Motilal Oswal Diversified Equity Flexicap Passive FoF-Reg(G)</t>
  </si>
  <si>
    <t>ICICI Pru Gold ETF FOF(G)</t>
  </si>
  <si>
    <t>Groww Small Cap Fund-Reg(G)</t>
  </si>
  <si>
    <t>Bank of India Banking &amp; Financial Services Fund-Reg(G)</t>
  </si>
  <si>
    <t>Mahindra Manulife Innovation Opportunities Fund-Reg(G)</t>
  </si>
  <si>
    <t>Kotak Dividend Yield Fund-Reg(G)</t>
  </si>
  <si>
    <t>The Wealth Company Gold ETF FOF-Reg(G)</t>
  </si>
  <si>
    <t>Arudha Hybrid Long-Short Fund-Reg(G)</t>
  </si>
  <si>
    <t>Axis NASDAQ 100 US Specific Equity Passive FOF-Reg(G)</t>
  </si>
  <si>
    <t>iSIF Equity Ex-Top 100 Long-Short Fund-Reg(G)</t>
  </si>
  <si>
    <t>iSIF Hybrid Long-Short Fund-Reg(G)</t>
  </si>
  <si>
    <t>Parag Parikh Large Cap Fund-Reg(G)</t>
  </si>
  <si>
    <t>Groww Nifty PSE ETF</t>
  </si>
  <si>
    <t>WOC Consumption Opportunities Fund-Reg(G)</t>
  </si>
  <si>
    <t>Mirae Asset Nifty 500 Healthcare ETF</t>
  </si>
  <si>
    <t>Kotak Nifty200 Value 30 Index Fund-Reg(G)</t>
  </si>
  <si>
    <t>Mirae Asset Nifty India Infrastructure &amp; Logistics ETF</t>
  </si>
  <si>
    <t>Groww Nifty PSE ETF FOF-Reg(G)</t>
  </si>
  <si>
    <t>Mirae Asset BSE India Defence ETF</t>
  </si>
  <si>
    <t>Axis BSE India Sector Leaders Index Fund-Reg(G)</t>
  </si>
  <si>
    <t>Zerodha Nifty LargeMidcap 250 Index Fund(G)-Direct Plan</t>
  </si>
  <si>
    <t>Edelweiss Financial Services Fund-Reg(G)</t>
  </si>
  <si>
    <t>HDFC Nifty India Consumption Index Fund-Reg(G)</t>
  </si>
  <si>
    <t>The Wealth Company Balanced Advantage Fund-Reg(G)</t>
  </si>
  <si>
    <t>Motilal Oswal Financial Services Fund-Reg(G)</t>
  </si>
  <si>
    <t>Aditya Birla SL MSCI India ETF</t>
  </si>
  <si>
    <t>JioBlackRock Sector Rotation Fund(G)-Direct Plan</t>
  </si>
  <si>
    <t>SBI Quality Fund-Reg(G)</t>
  </si>
  <si>
    <t>Mirae Asset BSE India Defence ETF FOF-Reg(G)</t>
  </si>
  <si>
    <t>UTI Nifty500 Shariah Index Fund-Reg(G)</t>
  </si>
  <si>
    <t>Mirae Asset Nifty Metal ETF FOF-Reg(G)</t>
  </si>
  <si>
    <t>DSP Multi Asset Omni FoF-Reg(G)</t>
  </si>
  <si>
    <t>Kotak Services Fund-Reg(G)</t>
  </si>
  <si>
    <t>Nippon India CRISIL-IBX Financial Services 9-12 Months Debt Index Fund-Reg(G)</t>
  </si>
  <si>
    <t>Aditya Birla SL BSE Top 10 Banks ETF</t>
  </si>
  <si>
    <t>Groww BSE Hospitals ETF</t>
  </si>
  <si>
    <t>Angel One Silver ETF</t>
  </si>
  <si>
    <t>SBI Nifty Midcap 150 Momentum 50 ETF</t>
  </si>
  <si>
    <t>Baroda BNP Paribas ESG Best-in-class Strategy Fund-Reg(G)</t>
  </si>
  <si>
    <t>Angel One Silver ETF FOF-Reg(G)</t>
  </si>
  <si>
    <t>DSP BSE Top 10 Banks ETF</t>
  </si>
  <si>
    <t>Edelweiss Gold ETF FoF-Reg(G)</t>
  </si>
  <si>
    <t>Groww BSE Hospitals ETF FOF-Reg(G)</t>
  </si>
  <si>
    <t>HDFC Consumption Fund-Reg(G)</t>
  </si>
  <si>
    <t>ITI Business Cycle Fund-Reg(G)</t>
  </si>
  <si>
    <t>HDFC Income Plus Arbitrage Omni FOF-Reg(G)</t>
  </si>
  <si>
    <t>Fund Size (Rs Crs) Feb26</t>
  </si>
  <si>
    <t>Nippon India CRISIL-IBX Financial Services 3-6 Months Debt Index Fund-Reg(G)</t>
  </si>
  <si>
    <t>Edelweiss Income Plus Arbitrage Omni FoF-Reg(G)</t>
  </si>
  <si>
    <t>Motilal Oswal Multi Factor Passive FoF-Reg(G)</t>
  </si>
  <si>
    <t>LIC MF Technology Fund-Reg(G)</t>
  </si>
  <si>
    <t>Abakkus Small Cap Fund-Reg(G)</t>
  </si>
  <si>
    <t>Capitalmind Multi Asset Allocation Fund-Reg(G)</t>
  </si>
  <si>
    <t>Canara Rob Banking &amp; Financial Services Fund-Reg(G)</t>
  </si>
  <si>
    <t>Mirae Asset Nifty 500 Value 50 ETF</t>
  </si>
  <si>
    <t>ICICI Pru Diversified Equity All Cap Active FOF-Reg(G)</t>
  </si>
  <si>
    <t>Kotak Multi Factor Passive FOF-Reg(G)</t>
  </si>
  <si>
    <t>HDFC CRISIL-IBX Financial Services 9-12 Months Debt Index Fund-Reg(G)</t>
  </si>
  <si>
    <t>Groww Nifty PSU Bank ETF</t>
  </si>
  <si>
    <t>Groww Nifty PSU Bank Index Fund-Reg(G)</t>
  </si>
  <si>
    <t>HSBC Gold ETF</t>
  </si>
  <si>
    <t>Mirae Asset Silver ETF FOF-Reg(G)</t>
  </si>
  <si>
    <t>Apex Hybrid Long-Short Fund-Reg(G)</t>
  </si>
  <si>
    <t>The Wealth Company Small Cap Fund-Reg(G)</t>
  </si>
  <si>
    <t>Kotak Quality Overseas Equity Omni FOF-Reg(G)</t>
  </si>
  <si>
    <t>ICICI Pru Aggressive Hybrid Active FOF(G)</t>
  </si>
  <si>
    <t>Groww Short Term Fund-Reg(G)</t>
  </si>
  <si>
    <t>Groww Dynamic Term Fund-Reg(G)</t>
  </si>
  <si>
    <t>SBI Nifty Midcap 150 ETF</t>
  </si>
  <si>
    <t>HSBC Gold ETF FOF-Reg(G)</t>
  </si>
  <si>
    <t>Choice Nifty 50 Index Fund-Reg(G)</t>
  </si>
  <si>
    <t>Choice Nifty Next 50 Index Fund-Reg(G)</t>
  </si>
  <si>
    <t>Motilal Oswal BSE Top 10 Banks ETF</t>
  </si>
  <si>
    <t>Zerodha Nifty MidSmallcap400 50:50 Index Fund(G)-Direct Plan</t>
  </si>
  <si>
    <t>Fund Size (Rs Crs) Mar26</t>
  </si>
  <si>
    <t>Zerodha Nifty LargeMidcap250 Plus 8-13 yr G-Sec 70:30 Index Fund(G)-Direct Plan</t>
  </si>
  <si>
    <t>Canara Rob Consumption Fund-Reg(G)</t>
  </si>
  <si>
    <t>SBI CRISIL-IBX Financial Services 3-6 Months Debt Index Fund-Reg(G)</t>
  </si>
  <si>
    <t>SBI CRISIL-IBX Financial Services 9-12 Months Debt Index Fund-Reg(G)</t>
  </si>
  <si>
    <t>Aditya Birla SL Dividend Yield Fund-Reg(G)</t>
  </si>
  <si>
    <t>Aditya Birla SL Digital India Fund-Reg(G)</t>
  </si>
  <si>
    <t>Aditya Birla SL Multi-Asset Omni FOF-Reg(G)</t>
  </si>
  <si>
    <t>Kotak Multi Asset Active FOF-Reg(G)</t>
  </si>
  <si>
    <t>(As on 30 Apr 2026)</t>
  </si>
  <si>
    <t>As on 30 Apr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</si>
</sst>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7" formatCode="0.0000"/>
  </numFmts>
  <fonts count="64">
    <font>
      <sz val="11"/>
      <color theme="1"/>
      <name val="Calibri"/>
      <family val="2"/>
      <scheme val="minor"/>
    </font>
    <font>
      <sz val="10"/>
      <name val="Arial"/>
      <family val="2"/>
    </font>
    <font>
      <u/>
      <sz val="10"/>
      <color indexed="12"/>
      <name val="Arial"/>
      <family val="2"/>
    </font>
    <font>
      <sz val="10"/>
      <name val="Book Antiqua"/>
      <family val="1"/>
    </font>
    <font>
      <b/>
      <sz val="10"/>
      <name val="Arial"/>
      <family val="2"/>
    </font>
    <font>
      <b/>
      <sz val="22"/>
      <color indexed="12"/>
      <name val="OrigGarmnd BT"/>
      <family val="1"/>
    </font>
    <font>
      <b/>
      <sz val="13"/>
      <color indexed="12"/>
      <name val="OrigGarmnd BT"/>
      <family val="1"/>
    </font>
    <font>
      <sz val="10"/>
      <name val="Times New Roman"/>
      <family val="1"/>
    </font>
    <font>
      <b/>
      <sz val="16"/>
      <color indexed="9"/>
      <name val="Book Antiqua"/>
      <family val="1"/>
    </font>
    <font>
      <b/>
      <sz val="10"/>
      <color indexed="9"/>
      <name val="Book Antiqua"/>
      <family val="1"/>
    </font>
    <font>
      <sz val="12"/>
      <color indexed="18"/>
      <name val="Times New Roman"/>
      <family val="1"/>
    </font>
    <font>
      <sz val="14"/>
      <name val="Times New Roman"/>
      <family val="1"/>
    </font>
    <font>
      <b/>
      <sz val="14"/>
      <name val="Times New Roman"/>
      <family val="1"/>
    </font>
    <font>
      <sz val="12"/>
      <name val="Times New Roman"/>
      <family val="1"/>
    </font>
    <font>
      <b/>
      <sz val="11"/>
      <name val="Times New Roman"/>
      <family val="1"/>
    </font>
    <font>
      <sz val="11"/>
      <name val="Times New Roman"/>
      <family val="1"/>
    </font>
    <font>
      <b/>
      <sz val="12"/>
      <name val="Arial"/>
      <family val="2"/>
    </font>
    <font>
      <sz val="11"/>
      <color indexed="8"/>
      <name val="Times New Roman"/>
      <family val="1"/>
    </font>
    <font>
      <sz val="12"/>
      <color indexed="63"/>
      <name val="Arial"/>
      <family val="2"/>
    </font>
    <font>
      <b/>
      <sz val="12"/>
      <color indexed="63"/>
      <name val="Arial"/>
      <family val="2"/>
    </font>
    <font>
      <b/>
      <u/>
      <sz val="10"/>
      <color indexed="12"/>
      <name val="Arial"/>
      <family val="2"/>
    </font>
    <font>
      <sz val="12"/>
      <color indexed="8"/>
      <name val="Times New Roman"/>
      <family val="1"/>
    </font>
    <font>
      <b/>
      <sz val="12"/>
      <color indexed="8"/>
      <name val="Times New Roman"/>
      <family val="1"/>
    </font>
    <font>
      <b/>
      <i/>
      <sz val="12"/>
      <color indexed="8"/>
      <name val="Times New Roman"/>
      <family val="1"/>
    </font>
    <font>
      <sz val="11"/>
      <color indexed="63"/>
      <name val="Times New Roman"/>
      <family val="1"/>
    </font>
    <font>
      <b/>
      <sz val="10"/>
      <name val="Times New Roman"/>
      <family val="1"/>
    </font>
    <font>
      <i/>
      <sz val="11"/>
      <color rgb="FF7F7F7F"/>
      <name val="Calibri"/>
      <family val="2"/>
      <scheme val="minor"/>
    </font>
    <font>
      <u/>
      <sz val="11"/>
      <color theme="10"/>
      <name val="Calibri"/>
      <family val="2"/>
      <scheme val="minor"/>
    </font>
    <font>
      <u/>
      <sz val="11"/>
      <color theme="10"/>
      <name val="Calibri"/>
      <family val="2"/>
    </font>
    <font>
      <sz val="11"/>
      <color rgb="FFFF0000"/>
      <name val="Calibri"/>
      <family val="2"/>
      <scheme val="minor"/>
    </font>
    <font>
      <b/>
      <sz val="10"/>
      <color rgb="FF0000FF"/>
      <name val="Arial"/>
      <family val="2"/>
    </font>
    <font>
      <b/>
      <sz val="10"/>
      <color theme="4"/>
      <name val="Arial"/>
      <family val="2"/>
    </font>
    <font>
      <u/>
      <sz val="10"/>
      <color theme="10"/>
      <name val="Book Antiqua"/>
      <family val="1"/>
    </font>
    <font>
      <sz val="16"/>
      <color rgb="FF0000FF"/>
      <name val="OrigGarmnd BT"/>
    </font>
    <font>
      <b/>
      <sz val="12"/>
      <color rgb="FF000000"/>
      <name val="Times New Roman"/>
      <family val="1"/>
    </font>
    <font>
      <b/>
      <sz val="12"/>
      <color theme="1"/>
      <name val="Times New Roman"/>
      <family val="1"/>
    </font>
    <font>
      <b/>
      <sz val="8"/>
      <color rgb="FFFFFFFF"/>
      <name val="Book Antiqua"/>
      <family val="1"/>
    </font>
    <font>
      <b/>
      <u/>
      <sz val="10"/>
      <color rgb="FFFF00FF"/>
      <name val="Arial"/>
      <family val="2"/>
    </font>
    <font>
      <b/>
      <sz val="14"/>
      <color rgb="FF000000"/>
      <name val="Book Antiqua"/>
      <family val="1"/>
    </font>
    <font>
      <sz val="10"/>
      <color theme="1"/>
      <name val="Times New Roman"/>
      <family val="1"/>
    </font>
    <font>
      <b/>
      <sz val="10"/>
      <color theme="1"/>
      <name val="Times New Roman"/>
      <family val="1"/>
    </font>
    <font>
      <b/>
      <sz val="10"/>
      <color rgb="FFFF6600"/>
      <name val="Times New Roman"/>
      <family val="1"/>
    </font>
    <font>
      <b/>
      <sz val="10"/>
      <color rgb="FF000099"/>
      <name val="Times New Roman"/>
      <family val="1"/>
    </font>
    <font>
      <sz val="10"/>
      <color rgb="FF0070C0"/>
      <name val="Times New Roman"/>
      <family val="1"/>
    </font>
    <font>
      <b/>
      <sz val="9"/>
      <color theme="1"/>
      <name val="Times New Roman"/>
      <family val="1"/>
    </font>
    <font>
      <b/>
      <sz val="9"/>
      <color rgb="FFFF6600"/>
      <name val="Times New Roman"/>
      <family val="1"/>
    </font>
    <font>
      <b/>
      <sz val="9"/>
      <color rgb="FF000099"/>
      <name val="Times New Roman"/>
      <family val="1"/>
    </font>
    <font>
      <b/>
      <i/>
      <sz val="9"/>
      <color theme="1"/>
      <name val="Times New Roman"/>
      <family val="1"/>
    </font>
    <font>
      <b/>
      <i/>
      <sz val="9"/>
      <color rgb="FFFF00FF"/>
      <name val="Times New Roman"/>
      <family val="1"/>
    </font>
    <font>
      <b/>
      <sz val="9"/>
      <color rgb="FFFF00FF"/>
      <name val="Times New Roman"/>
      <family val="1"/>
    </font>
    <font>
      <b/>
      <sz val="10"/>
      <color theme="1"/>
      <name val="Book Antiqua"/>
      <family val="1"/>
    </font>
    <font>
      <b/>
      <sz val="10"/>
      <color rgb="FFFF6600"/>
      <name val="Book Antiqua"/>
      <family val="1"/>
    </font>
    <font>
      <b/>
      <sz val="10"/>
      <color rgb="FF000099"/>
      <name val="Book Antiqua"/>
      <family val="1"/>
    </font>
    <font>
      <sz val="10"/>
      <color rgb="FF0000FF"/>
      <name val="Times New Roman"/>
      <family val="1"/>
    </font>
    <font>
      <b/>
      <sz val="10"/>
      <color rgb="FF000000"/>
      <name val="Times New Roman"/>
      <family val="1"/>
    </font>
    <font>
      <b/>
      <sz val="12"/>
      <color rgb="FF000080"/>
      <name val="Times New Roman"/>
      <family val="1"/>
    </font>
    <font>
      <b/>
      <sz val="10"/>
      <color rgb="FFFF0000"/>
      <name val="Times New Roman"/>
      <family val="1"/>
    </font>
    <font>
      <sz val="12"/>
      <color rgb="FF002060"/>
      <name val="Times New Roman"/>
      <family val="1"/>
    </font>
    <font>
      <b/>
      <sz val="12"/>
      <color rgb="FF002060"/>
      <name val="Times New Roman"/>
      <family val="1"/>
    </font>
    <font>
      <b/>
      <sz val="10"/>
      <color rgb="FF002060"/>
      <name val="Times New Roman"/>
      <family val="1"/>
    </font>
    <font>
      <sz val="11"/>
      <color rgb="FF000000"/>
      <name val="Calibri"/>
      <family val="2"/>
      <scheme val="minor"/>
    </font>
    <font>
      <b/>
      <sz val="12"/>
      <color rgb="FF393939"/>
      <name val="Arial"/>
      <family val="2"/>
    </font>
    <font>
      <sz val="12"/>
      <color rgb="FF393939"/>
      <name val="Arial"/>
      <family val="2"/>
    </font>
    <font>
      <sz val="12"/>
      <color theme="1"/>
      <name val="Calibri"/>
      <family val="2"/>
      <scheme val="minor"/>
    </font>
  </fonts>
  <fills count="11">
    <fill>
      <patternFill patternType="none"/>
    </fill>
    <fill>
      <patternFill patternType="gray125"/>
    </fill>
    <fill>
      <patternFill patternType="solid">
        <fgColor indexed="40"/>
        <bgColor indexed="64"/>
      </patternFill>
    </fill>
    <fill>
      <patternFill patternType="solid">
        <fgColor rgb="FFFFFFFF"/>
        <bgColor indexed="64"/>
      </patternFill>
    </fill>
    <fill>
      <patternFill patternType="solid">
        <fgColor rgb="FF538DD5"/>
        <bgColor indexed="64"/>
      </patternFill>
    </fill>
    <fill>
      <patternFill patternType="solid">
        <fgColor rgb="FFC5D9F1"/>
        <bgColor indexed="64"/>
      </patternFill>
    </fill>
    <fill>
      <patternFill patternType="solid">
        <fgColor theme="3" tint="0.39997558519241921"/>
        <bgColor indexed="39"/>
      </patternFill>
    </fill>
    <fill>
      <patternFill patternType="solid">
        <fgColor rgb="FFADD8E6"/>
        <bgColor indexed="64"/>
      </patternFill>
    </fill>
    <fill>
      <patternFill patternType="solid">
        <fgColor rgb="FFD3D3D3"/>
        <bgColor indexed="64"/>
      </patternFill>
    </fill>
    <fill>
      <patternFill patternType="solid">
        <fgColor theme="3" tint="0.59999389629810485"/>
        <bgColor indexed="51"/>
      </patternFill>
    </fill>
    <fill>
      <patternFill patternType="solid">
        <fgColor rgb="FFFFC000"/>
        <bgColor indexed="64"/>
      </patternFill>
    </fill>
  </fills>
  <borders count="40">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0"/>
      </left>
      <right style="thin">
        <color indexed="0"/>
      </right>
      <top style="medium">
        <color indexed="64"/>
      </top>
      <bottom style="thin">
        <color indexed="0"/>
      </bottom>
      <diagonal/>
    </border>
    <border>
      <left/>
      <right/>
      <top style="medium">
        <color indexed="0"/>
      </top>
      <bottom style="medium">
        <color indexed="64"/>
      </bottom>
      <diagonal/>
    </border>
    <border>
      <left/>
      <right style="medium">
        <color indexed="0"/>
      </right>
      <top style="medium">
        <color indexed="0"/>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0"/>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0"/>
      </right>
      <top style="thin">
        <color indexed="64"/>
      </top>
      <bottom style="medium">
        <color indexed="64"/>
      </bottom>
      <diagonal/>
    </border>
    <border>
      <left style="thin">
        <color indexed="0"/>
      </left>
      <right style="thin">
        <color indexed="0"/>
      </right>
      <top style="thin">
        <color indexed="0"/>
      </top>
      <bottom style="thin">
        <color indexed="0"/>
      </bottom>
      <diagonal/>
    </border>
    <border>
      <left style="thin">
        <color indexed="0"/>
      </left>
      <right style="thin">
        <color indexed="0"/>
      </right>
      <top style="thin">
        <color indexed="0"/>
      </top>
      <bottom style="thin">
        <color indexed="64"/>
      </bottom>
      <diagonal/>
    </border>
    <border>
      <left style="thin">
        <color indexed="0"/>
      </left>
      <right style="thin">
        <color indexed="64"/>
      </right>
      <top style="thin">
        <color indexed="0"/>
      </top>
      <bottom style="thin">
        <color indexed="0"/>
      </bottom>
      <diagonal/>
    </border>
    <border>
      <left style="thin">
        <color indexed="0"/>
      </left>
      <right style="thin">
        <color indexed="64"/>
      </right>
      <top style="thin">
        <color indexed="0"/>
      </top>
      <bottom style="thin">
        <color indexed="64"/>
      </bottom>
      <diagonal/>
    </border>
    <border>
      <left style="thin">
        <color indexed="0"/>
      </left>
      <right style="thin">
        <color indexed="0"/>
      </right>
      <top style="thin">
        <color indexed="8"/>
      </top>
      <bottom style="thin">
        <color indexed="0"/>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0"/>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8"/>
      </left>
      <right/>
      <top style="medium">
        <color indexed="0"/>
      </top>
      <bottom style="medium">
        <color indexed="0"/>
      </bottom>
      <diagonal/>
    </border>
    <border>
      <left/>
      <right/>
      <top style="medium">
        <color indexed="0"/>
      </top>
      <bottom style="medium">
        <color indexed="0"/>
      </bottom>
      <diagonal/>
    </border>
    <border>
      <left/>
      <right style="thin">
        <color indexed="64"/>
      </right>
      <top style="medium">
        <color indexed="0"/>
      </top>
      <bottom style="medium">
        <color indexed="0"/>
      </bottom>
      <diagonal/>
    </border>
    <border>
      <left style="medium">
        <color indexed="8"/>
      </left>
      <right/>
      <top/>
      <bottom/>
      <diagonal/>
    </border>
    <border>
      <left style="thin">
        <color indexed="0"/>
      </left>
      <right style="thin">
        <color indexed="64"/>
      </right>
      <top style="medium">
        <color indexed="64"/>
      </top>
      <bottom style="thin">
        <color indexed="0"/>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rgb="FF000000"/>
      </left>
      <right style="thin">
        <color rgb="FF000000"/>
      </right>
      <top style="medium">
        <color indexed="64"/>
      </top>
      <bottom style="thin">
        <color rgb="FF000000"/>
      </bottom>
      <diagonal/>
    </border>
    <border>
      <left style="thin">
        <color rgb="FF000000"/>
      </left>
      <right/>
      <top style="thin">
        <color rgb="FF000000"/>
      </top>
      <bottom style="thin">
        <color rgb="FF000000"/>
      </bottom>
      <diagonal/>
    </border>
    <border>
      <left style="thin">
        <color rgb="FF000000"/>
      </left>
      <right style="thin">
        <color indexed="8"/>
      </right>
      <top style="thin">
        <color indexed="8"/>
      </top>
      <bottom style="thin">
        <color rgb="FF000000"/>
      </bottom>
      <diagonal/>
    </border>
    <border>
      <left style="thin">
        <color indexed="8"/>
      </left>
      <right style="thin">
        <color indexed="8"/>
      </right>
      <top style="thin">
        <color indexed="8"/>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64"/>
      </right>
      <top style="thin">
        <color indexed="8"/>
      </top>
      <bottom style="thin">
        <color rgb="FF000000"/>
      </bottom>
      <diagonal/>
    </border>
    <border>
      <left style="thin">
        <color rgb="FF000000"/>
      </left>
      <right style="thin">
        <color indexed="8"/>
      </right>
      <top style="medium">
        <color indexed="64"/>
      </top>
      <bottom style="thin">
        <color indexed="0"/>
      </bottom>
      <diagonal/>
    </border>
  </borders>
  <cellStyleXfs count="7">
    <xf numFmtId="0" fontId="0" fillId="0" borderId="0"/>
    <xf numFmtId="0" fontId="26" fillId="0" borderId="0" applyNumberFormat="0" applyFill="0" applyBorder="0" applyAlignment="0" applyProtection="0"/>
    <xf numFmtId="0" fontId="27" fillId="0" borderId="0" applyNumberFormat="0" applyFill="0" applyBorder="0" applyAlignment="0" applyProtection="0"/>
    <xf numFmtId="0" fontId="2" fillId="0" borderId="0" applyNumberFormat="0" applyFill="0" applyBorder="0" applyAlignment="0" applyProtection="0"/>
    <xf numFmtId="0" fontId="28" fillId="0" borderId="0" applyNumberFormat="0" applyFill="0" applyBorder="0" applyAlignment="0" applyProtection="0">
      <alignment vertical="top"/>
      <protection locked="0"/>
    </xf>
    <xf numFmtId="0" fontId="1" fillId="0" borderId="0"/>
    <xf numFmtId="0" fontId="3" fillId="0" borderId="0"/>
  </cellStyleXfs>
  <cellXfs count="173">
    <xf numFmtId="0" fontId="0" fillId="0" borderId="0" xfId="0"/>
    <xf numFmtId="0" fontId="1" fillId="0" borderId="0" xfId="5"/>
    <xf numFmtId="0" fontId="2" fillId="0" borderId="0" xfId="3" applyNumberFormat="1" applyFill="1" applyBorder="1" applyAlignment="1" applyProtection="1"/>
    <xf numFmtId="0" fontId="30" fillId="0" borderId="0" xfId="5" applyFont="1"/>
    <xf numFmtId="0" fontId="4" fillId="0" borderId="0" xfId="5" applyFont="1"/>
    <xf numFmtId="0" fontId="0" fillId="0" borderId="0" xfId="0" applyAlignment="1">
      <alignment horizontal="center"/>
    </xf>
    <xf numFmtId="0" fontId="2" fillId="0" borderId="0" xfId="3"/>
    <xf numFmtId="0" fontId="31" fillId="0" borderId="0" xfId="5" applyFont="1"/>
    <xf numFmtId="0" fontId="20" fillId="0" borderId="0" xfId="3" applyFont="1"/>
    <xf numFmtId="0" fontId="27" fillId="0" borderId="0" xfId="4" applyFont="1" applyAlignment="1" applyProtection="1"/>
    <xf numFmtId="0" fontId="0" fillId="0" borderId="1" xfId="0" applyBorder="1" applyAlignment="1">
      <alignment vertical="center"/>
    </xf>
    <xf numFmtId="0" fontId="0" fillId="0" borderId="2" xfId="0" applyBorder="1" applyAlignment="1">
      <alignment vertical="center"/>
    </xf>
    <xf numFmtId="0" fontId="30" fillId="3" borderId="0" xfId="0" applyFont="1" applyFill="1" applyAlignment="1">
      <alignment horizontal="left"/>
    </xf>
    <xf numFmtId="2" fontId="32" fillId="0" borderId="0" xfId="2" quotePrefix="1" applyNumberFormat="1" applyFont="1" applyAlignment="1">
      <alignment horizontal="left"/>
    </xf>
    <xf numFmtId="2" fontId="0" fillId="0" borderId="0" xfId="0" applyNumberFormat="1"/>
    <xf numFmtId="2" fontId="30" fillId="3" borderId="0" xfId="0" applyNumberFormat="1" applyFont="1" applyFill="1" applyAlignment="1">
      <alignment horizontal="left"/>
    </xf>
    <xf numFmtId="2" fontId="33" fillId="3" borderId="0" xfId="0" applyNumberFormat="1" applyFont="1" applyFill="1" applyAlignment="1">
      <alignment horizontal="left"/>
    </xf>
    <xf numFmtId="2" fontId="34" fillId="3" borderId="33" xfId="0" applyNumberFormat="1" applyFont="1" applyFill="1" applyBorder="1" applyAlignment="1">
      <alignment horizontal="left" vertical="center"/>
    </xf>
    <xf numFmtId="2" fontId="35" fillId="0" borderId="3" xfId="0" applyNumberFormat="1" applyFont="1" applyBorder="1" applyAlignment="1">
      <alignment horizontal="center" vertical="center"/>
    </xf>
    <xf numFmtId="2" fontId="36" fillId="4" borderId="34" xfId="0" applyNumberFormat="1" applyFont="1" applyFill="1" applyBorder="1" applyAlignment="1">
      <alignment horizontal="left" vertical="center" wrapText="1"/>
    </xf>
    <xf numFmtId="2" fontId="37" fillId="0" borderId="0" xfId="2" quotePrefix="1" applyNumberFormat="1" applyFont="1" applyAlignment="1">
      <alignment horizontal="left"/>
    </xf>
    <xf numFmtId="2" fontId="38" fillId="3" borderId="4" xfId="0" applyNumberFormat="1" applyFont="1" applyFill="1" applyBorder="1" applyAlignment="1">
      <alignment horizontal="left" vertical="center"/>
    </xf>
    <xf numFmtId="0" fontId="0" fillId="0" borderId="4" xfId="0" applyBorder="1"/>
    <xf numFmtId="2" fontId="0" fillId="0" borderId="4" xfId="0" applyNumberFormat="1" applyBorder="1"/>
    <xf numFmtId="2" fontId="0" fillId="0" borderId="5" xfId="0" applyNumberFormat="1" applyBorder="1"/>
    <xf numFmtId="0" fontId="36" fillId="4" borderId="35" xfId="0" applyFont="1" applyFill="1" applyBorder="1" applyAlignment="1">
      <alignment horizontal="center" vertical="top" wrapText="1"/>
    </xf>
    <xf numFmtId="2" fontId="36" fillId="4" borderId="36" xfId="0" applyNumberFormat="1" applyFont="1" applyFill="1" applyBorder="1" applyAlignment="1">
      <alignment horizontal="center" vertical="top" wrapText="1"/>
    </xf>
    <xf numFmtId="0" fontId="36" fillId="4" borderId="36" xfId="0" applyFont="1" applyFill="1" applyBorder="1" applyAlignment="1">
      <alignment horizontal="center" vertical="top" wrapText="1"/>
    </xf>
    <xf numFmtId="2" fontId="39" fillId="0" borderId="6" xfId="0" applyNumberFormat="1" applyFont="1" applyBorder="1"/>
    <xf numFmtId="15" fontId="40" fillId="0" borderId="6" xfId="0" applyNumberFormat="1" applyFont="1" applyBorder="1"/>
    <xf numFmtId="2" fontId="41" fillId="0" borderId="6" xfId="0" applyNumberFormat="1" applyFont="1" applyBorder="1"/>
    <xf numFmtId="2" fontId="42" fillId="0" borderId="6" xfId="0" applyNumberFormat="1" applyFont="1" applyBorder="1"/>
    <xf numFmtId="2" fontId="40" fillId="0" borderId="6" xfId="0" applyNumberFormat="1" applyFont="1" applyBorder="1"/>
    <xf numFmtId="0" fontId="39" fillId="0" borderId="6" xfId="0" applyFont="1" applyBorder="1"/>
    <xf numFmtId="0" fontId="40" fillId="0" borderId="6" xfId="0" applyFont="1" applyBorder="1"/>
    <xf numFmtId="2" fontId="39" fillId="0" borderId="7" xfId="0" applyNumberFormat="1" applyFont="1" applyBorder="1"/>
    <xf numFmtId="2" fontId="39" fillId="0" borderId="8" xfId="0" applyNumberFormat="1" applyFont="1" applyBorder="1"/>
    <xf numFmtId="15" fontId="40" fillId="0" borderId="8" xfId="0" applyNumberFormat="1" applyFont="1" applyBorder="1"/>
    <xf numFmtId="2" fontId="41" fillId="0" borderId="8" xfId="0" applyNumberFormat="1" applyFont="1" applyBorder="1"/>
    <xf numFmtId="2" fontId="42" fillId="0" borderId="8" xfId="0" applyNumberFormat="1" applyFont="1" applyBorder="1"/>
    <xf numFmtId="2" fontId="40" fillId="0" borderId="8" xfId="0" applyNumberFormat="1" applyFont="1" applyBorder="1"/>
    <xf numFmtId="0" fontId="39" fillId="0" borderId="8" xfId="0" applyFont="1" applyBorder="1"/>
    <xf numFmtId="0" fontId="40" fillId="0" borderId="8" xfId="0" applyFont="1" applyBorder="1"/>
    <xf numFmtId="2" fontId="39" fillId="0" borderId="9" xfId="0" applyNumberFormat="1" applyFont="1" applyBorder="1"/>
    <xf numFmtId="2" fontId="39" fillId="0" borderId="0" xfId="0" applyNumberFormat="1" applyFont="1"/>
    <xf numFmtId="0" fontId="39" fillId="0" borderId="0" xfId="0" applyFont="1"/>
    <xf numFmtId="2" fontId="40" fillId="0" borderId="0" xfId="0" applyNumberFormat="1" applyFont="1"/>
    <xf numFmtId="0" fontId="40" fillId="0" borderId="0" xfId="0" applyFont="1"/>
    <xf numFmtId="2" fontId="39" fillId="5" borderId="6" xfId="0" applyNumberFormat="1" applyFont="1" applyFill="1" applyBorder="1"/>
    <xf numFmtId="2" fontId="39" fillId="5" borderId="8" xfId="0" applyNumberFormat="1" applyFont="1" applyFill="1" applyBorder="1"/>
    <xf numFmtId="2" fontId="43" fillId="0" borderId="0" xfId="0" applyNumberFormat="1" applyFont="1"/>
    <xf numFmtId="15" fontId="44" fillId="0" borderId="6" xfId="0" applyNumberFormat="1" applyFont="1" applyBorder="1"/>
    <xf numFmtId="2" fontId="45" fillId="0" borderId="6" xfId="0" applyNumberFormat="1" applyFont="1" applyBorder="1"/>
    <xf numFmtId="2" fontId="46" fillId="0" borderId="6" xfId="0" applyNumberFormat="1" applyFont="1" applyBorder="1"/>
    <xf numFmtId="2" fontId="44" fillId="0" borderId="6" xfId="0" applyNumberFormat="1" applyFont="1" applyBorder="1"/>
    <xf numFmtId="0" fontId="44" fillId="0" borderId="6" xfId="0" applyFont="1" applyBorder="1"/>
    <xf numFmtId="2" fontId="47" fillId="5" borderId="6" xfId="0" applyNumberFormat="1" applyFont="1" applyFill="1" applyBorder="1"/>
    <xf numFmtId="2" fontId="44" fillId="0" borderId="7" xfId="0" applyNumberFormat="1" applyFont="1" applyBorder="1"/>
    <xf numFmtId="2" fontId="48" fillId="5" borderId="6" xfId="0" applyNumberFormat="1" applyFont="1" applyFill="1" applyBorder="1"/>
    <xf numFmtId="15" fontId="49" fillId="0" borderId="6" xfId="0" applyNumberFormat="1" applyFont="1" applyBorder="1"/>
    <xf numFmtId="2" fontId="49" fillId="0" borderId="6" xfId="0" applyNumberFormat="1" applyFont="1" applyBorder="1"/>
    <xf numFmtId="0" fontId="49" fillId="0" borderId="6" xfId="0" applyFont="1" applyBorder="1"/>
    <xf numFmtId="2" fontId="49" fillId="0" borderId="7" xfId="0" applyNumberFormat="1" applyFont="1" applyBorder="1"/>
    <xf numFmtId="2" fontId="44" fillId="5" borderId="6" xfId="0" applyNumberFormat="1" applyFont="1" applyFill="1" applyBorder="1"/>
    <xf numFmtId="2" fontId="40" fillId="5" borderId="8" xfId="0" applyNumberFormat="1" applyFont="1" applyFill="1" applyBorder="1"/>
    <xf numFmtId="2" fontId="40" fillId="0" borderId="9" xfId="0" applyNumberFormat="1" applyFont="1" applyBorder="1"/>
    <xf numFmtId="2" fontId="50" fillId="5" borderId="6" xfId="0" applyNumberFormat="1" applyFont="1" applyFill="1" applyBorder="1"/>
    <xf numFmtId="15" fontId="50" fillId="5" borderId="6" xfId="0" applyNumberFormat="1" applyFont="1" applyFill="1" applyBorder="1"/>
    <xf numFmtId="2" fontId="51" fillId="5" borderId="6" xfId="0" applyNumberFormat="1" applyFont="1" applyFill="1" applyBorder="1"/>
    <xf numFmtId="2" fontId="52" fillId="5" borderId="6" xfId="0" applyNumberFormat="1" applyFont="1" applyFill="1" applyBorder="1"/>
    <xf numFmtId="0" fontId="50" fillId="5" borderId="6" xfId="0" applyFont="1" applyFill="1" applyBorder="1"/>
    <xf numFmtId="2" fontId="50" fillId="5" borderId="7" xfId="0" applyNumberFormat="1" applyFont="1" applyFill="1" applyBorder="1"/>
    <xf numFmtId="0" fontId="7" fillId="0" borderId="10" xfId="5" applyFont="1" applyBorder="1"/>
    <xf numFmtId="0" fontId="7" fillId="0" borderId="11" xfId="5" applyFont="1" applyBorder="1"/>
    <xf numFmtId="0" fontId="7" fillId="0" borderId="10" xfId="5" applyFont="1" applyBorder="1" applyAlignment="1">
      <alignment horizontal="center" vertical="center"/>
    </xf>
    <xf numFmtId="9" fontId="7" fillId="0" borderId="10" xfId="5" applyNumberFormat="1" applyFont="1" applyBorder="1" applyAlignment="1">
      <alignment horizontal="center" vertical="center"/>
    </xf>
    <xf numFmtId="0" fontId="7" fillId="0" borderId="11" xfId="5" applyFont="1" applyBorder="1" applyAlignment="1">
      <alignment horizontal="center" vertical="center"/>
    </xf>
    <xf numFmtId="0" fontId="53" fillId="3" borderId="10" xfId="1" applyFont="1" applyFill="1" applyBorder="1" applyAlignment="1">
      <alignment horizontal="center" vertical="center" wrapText="1"/>
    </xf>
    <xf numFmtId="0" fontId="27" fillId="3" borderId="10" xfId="2" applyFill="1" applyBorder="1" applyAlignment="1">
      <alignment horizontal="left" vertical="center" wrapText="1"/>
    </xf>
    <xf numFmtId="0" fontId="53" fillId="0" borderId="10" xfId="5" applyFont="1" applyBorder="1" applyAlignment="1">
      <alignment horizontal="center" vertical="center"/>
    </xf>
    <xf numFmtId="0" fontId="27" fillId="0" borderId="10" xfId="2" applyBorder="1"/>
    <xf numFmtId="0" fontId="1" fillId="0" borderId="0" xfId="5" applyAlignment="1">
      <alignment wrapText="1"/>
    </xf>
    <xf numFmtId="0" fontId="7" fillId="0" borderId="12" xfId="5" applyFont="1" applyBorder="1" applyAlignment="1">
      <alignment wrapText="1"/>
    </xf>
    <xf numFmtId="0" fontId="7" fillId="0" borderId="13" xfId="5" applyFont="1" applyBorder="1" applyAlignment="1">
      <alignment wrapText="1"/>
    </xf>
    <xf numFmtId="2" fontId="9" fillId="6" borderId="14" xfId="5" applyNumberFormat="1" applyFont="1" applyFill="1" applyBorder="1" applyAlignment="1">
      <alignment horizontal="center" vertical="top" wrapText="1"/>
    </xf>
    <xf numFmtId="2" fontId="54" fillId="3" borderId="10" xfId="6" applyNumberFormat="1" applyFont="1" applyFill="1" applyBorder="1" applyAlignment="1">
      <alignment horizontal="center"/>
    </xf>
    <xf numFmtId="2" fontId="8" fillId="6" borderId="14" xfId="5" applyNumberFormat="1" applyFont="1" applyFill="1" applyBorder="1" applyAlignment="1">
      <alignment horizontal="center" vertical="top" wrapText="1"/>
    </xf>
    <xf numFmtId="1" fontId="55" fillId="3" borderId="10" xfId="6" applyNumberFormat="1" applyFont="1" applyFill="1" applyBorder="1" applyAlignment="1">
      <alignment horizontal="left"/>
    </xf>
    <xf numFmtId="1" fontId="1" fillId="0" borderId="0" xfId="5" applyNumberFormat="1"/>
    <xf numFmtId="1" fontId="9" fillId="6" borderId="14" xfId="5" applyNumberFormat="1" applyFont="1" applyFill="1" applyBorder="1" applyAlignment="1">
      <alignment horizontal="center" vertical="top" wrapText="1"/>
    </xf>
    <xf numFmtId="2" fontId="1" fillId="0" borderId="0" xfId="5" applyNumberFormat="1"/>
    <xf numFmtId="2" fontId="25" fillId="0" borderId="10" xfId="5" applyNumberFormat="1" applyFont="1" applyBorder="1" applyAlignment="1">
      <alignment horizontal="center"/>
    </xf>
    <xf numFmtId="2" fontId="25" fillId="0" borderId="0" xfId="5" applyNumberFormat="1" applyFont="1" applyAlignment="1">
      <alignment horizontal="center"/>
    </xf>
    <xf numFmtId="0" fontId="0" fillId="0" borderId="0" xfId="0"/>
    <xf numFmtId="2" fontId="39" fillId="0" borderId="15" xfId="0" applyNumberFormat="1" applyFont="1" applyBorder="1"/>
    <xf numFmtId="2" fontId="49" fillId="0" borderId="15" xfId="0" applyNumberFormat="1" applyFont="1" applyBorder="1"/>
    <xf numFmtId="2" fontId="44" fillId="0" borderId="15" xfId="0" applyNumberFormat="1" applyFont="1" applyBorder="1"/>
    <xf numFmtId="2" fontId="50" fillId="5" borderId="15" xfId="0" applyNumberFormat="1" applyFont="1" applyFill="1" applyBorder="1"/>
    <xf numFmtId="2" fontId="39" fillId="0" borderId="16" xfId="0" applyNumberFormat="1" applyFont="1" applyBorder="1"/>
    <xf numFmtId="2" fontId="39" fillId="0" borderId="7" xfId="0" applyNumberFormat="1" applyFont="1" applyBorder="1" applyAlignment="1">
      <alignment horizontal="right"/>
    </xf>
    <xf numFmtId="2" fontId="50" fillId="5" borderId="17" xfId="0" applyNumberFormat="1" applyFont="1" applyFill="1" applyBorder="1"/>
    <xf numFmtId="0" fontId="0" fillId="0" borderId="6" xfId="0" applyBorder="1"/>
    <xf numFmtId="2" fontId="39" fillId="0" borderId="18" xfId="0" applyNumberFormat="1" applyFont="1" applyBorder="1"/>
    <xf numFmtId="0" fontId="0" fillId="0" borderId="18" xfId="0" applyBorder="1"/>
    <xf numFmtId="2" fontId="0" fillId="0" borderId="19" xfId="0" applyNumberFormat="1" applyBorder="1"/>
    <xf numFmtId="0" fontId="0" fillId="0" borderId="20" xfId="0" applyBorder="1"/>
    <xf numFmtId="2" fontId="40" fillId="0" borderId="16" xfId="0" applyNumberFormat="1" applyFont="1" applyBorder="1"/>
    <xf numFmtId="2" fontId="56" fillId="0" borderId="10" xfId="5" applyNumberFormat="1" applyFont="1" applyBorder="1" applyAlignment="1">
      <alignment horizontal="center"/>
    </xf>
    <xf numFmtId="1" fontId="56" fillId="3" borderId="10" xfId="6" applyNumberFormat="1" applyFont="1" applyFill="1" applyBorder="1" applyAlignment="1">
      <alignment horizontal="left"/>
    </xf>
    <xf numFmtId="1" fontId="25" fillId="0" borderId="10" xfId="5" applyNumberFormat="1" applyFont="1" applyBorder="1" applyAlignment="1">
      <alignment horizontal="center"/>
    </xf>
    <xf numFmtId="0" fontId="57" fillId="0" borderId="10" xfId="5" applyFont="1" applyBorder="1" applyAlignment="1">
      <alignment horizontal="left" indent="2"/>
    </xf>
    <xf numFmtId="0" fontId="58" fillId="0" borderId="10" xfId="5" applyFont="1" applyBorder="1" applyAlignment="1">
      <alignment horizontal="left"/>
    </xf>
    <xf numFmtId="2" fontId="59" fillId="0" borderId="10" xfId="5" applyNumberFormat="1" applyFont="1" applyBorder="1" applyAlignment="1">
      <alignment horizontal="center"/>
    </xf>
    <xf numFmtId="15" fontId="44" fillId="0" borderId="21" xfId="0" applyNumberFormat="1" applyFont="1" applyBorder="1"/>
    <xf numFmtId="2" fontId="45" fillId="0" borderId="21" xfId="0" applyNumberFormat="1" applyFont="1" applyBorder="1"/>
    <xf numFmtId="2" fontId="46" fillId="0" borderId="21" xfId="0" applyNumberFormat="1" applyFont="1" applyBorder="1"/>
    <xf numFmtId="2" fontId="44" fillId="0" borderId="21" xfId="0" applyNumberFormat="1" applyFont="1" applyBorder="1"/>
    <xf numFmtId="0" fontId="44" fillId="0" borderId="21" xfId="0" applyFont="1" applyBorder="1"/>
    <xf numFmtId="0" fontId="0" fillId="0" borderId="0" xfId="0"/>
    <xf numFmtId="0" fontId="27" fillId="0" borderId="0" xfId="2"/>
    <xf numFmtId="0" fontId="0" fillId="0" borderId="0" xfId="0"/>
    <xf numFmtId="0" fontId="0" fillId="0" borderId="0" xfId="0"/>
    <xf numFmtId="0" fontId="0" fillId="0" borderId="0" xfId="0"/>
    <xf numFmtId="0" fontId="0" fillId="0" borderId="0" xfId="0"/>
    <xf numFmtId="0" fontId="0" fillId="0" borderId="0" xfId="0"/>
    <xf numFmtId="0" fontId="60" fillId="7" borderId="37" xfId="0" applyFont="1" applyFill="1" applyBorder="1"/>
    <xf numFmtId="0" fontId="60" fillId="8" borderId="0" xfId="0" applyFont="1" applyFill="1"/>
    <xf numFmtId="177" fontId="0" fillId="0" borderId="0" xfId="0" applyNumberFormat="1"/>
    <xf numFmtId="2" fontId="50" fillId="5" borderId="18" xfId="0" applyNumberFormat="1" applyFont="1" applyFill="1" applyBorder="1"/>
    <xf numFmtId="0" fontId="6" fillId="0" borderId="22" xfId="5" applyFont="1" applyBorder="1"/>
    <xf numFmtId="0" fontId="25" fillId="0" borderId="23" xfId="5" applyFont="1" applyBorder="1" applyAlignment="1">
      <alignment horizontal="left"/>
    </xf>
    <xf numFmtId="0" fontId="25" fillId="0" borderId="24" xfId="5" applyFont="1" applyBorder="1" applyAlignment="1">
      <alignment horizontal="left"/>
    </xf>
    <xf numFmtId="0" fontId="5" fillId="9" borderId="25" xfId="5" applyFont="1" applyFill="1" applyBorder="1" applyAlignment="1">
      <alignment horizontal="center"/>
    </xf>
    <xf numFmtId="0" fontId="5" fillId="9" borderId="0" xfId="5" applyFont="1" applyFill="1" applyBorder="1" applyAlignment="1">
      <alignment horizontal="center"/>
    </xf>
    <xf numFmtId="2" fontId="36" fillId="4" borderId="26" xfId="0" applyNumberFormat="1" applyFont="1" applyFill="1" applyBorder="1" applyAlignment="1">
      <alignment horizontal="center" vertical="center" wrapText="1"/>
    </xf>
    <xf numFmtId="2" fontId="36" fillId="4" borderId="38" xfId="0" applyNumberFormat="1" applyFont="1" applyFill="1" applyBorder="1" applyAlignment="1">
      <alignment horizontal="center" vertical="center" wrapText="1"/>
    </xf>
    <xf numFmtId="0" fontId="35" fillId="0" borderId="3" xfId="0" applyFont="1" applyBorder="1" applyAlignment="1">
      <alignment horizontal="center" vertical="center"/>
    </xf>
    <xf numFmtId="0" fontId="34" fillId="3" borderId="39" xfId="0" applyFont="1" applyFill="1" applyBorder="1" applyAlignment="1">
      <alignment horizontal="center" vertical="center"/>
    </xf>
    <xf numFmtId="0" fontId="34" fillId="3" borderId="3" xfId="0" applyFont="1" applyFill="1" applyBorder="1" applyAlignment="1">
      <alignment horizontal="center" vertical="center"/>
    </xf>
    <xf numFmtId="2" fontId="36" fillId="4" borderId="3" xfId="0" applyNumberFormat="1" applyFont="1" applyFill="1" applyBorder="1" applyAlignment="1">
      <alignment horizontal="center" vertical="center" wrapText="1"/>
    </xf>
    <xf numFmtId="2" fontId="36" fillId="4" borderId="36" xfId="0" applyNumberFormat="1" applyFont="1" applyFill="1" applyBorder="1" applyAlignment="1">
      <alignment horizontal="center" vertical="center" wrapText="1"/>
    </xf>
    <xf numFmtId="0" fontId="10" fillId="0" borderId="6" xfId="6" applyFont="1" applyBorder="1" applyAlignment="1">
      <alignment horizontal="left"/>
    </xf>
    <xf numFmtId="0" fontId="0" fillId="0" borderId="6" xfId="0" applyBorder="1" applyAlignment="1">
      <alignment horizontal="left"/>
    </xf>
    <xf numFmtId="0" fontId="61" fillId="0" borderId="19" xfId="0" applyFont="1" applyBorder="1" applyAlignment="1">
      <alignment vertical="center" wrapText="1"/>
    </xf>
    <xf numFmtId="0" fontId="61" fillId="0" borderId="31" xfId="0" applyFont="1" applyBorder="1" applyAlignment="1">
      <alignment vertical="center" wrapText="1"/>
    </xf>
    <xf numFmtId="0" fontId="0" fillId="0" borderId="32" xfId="0" applyBorder="1" applyAlignment="1">
      <alignment vertical="center" wrapText="1"/>
    </xf>
    <xf numFmtId="0" fontId="0" fillId="0" borderId="20" xfId="0" applyBorder="1" applyAlignment="1">
      <alignment vertical="center" wrapText="1"/>
    </xf>
    <xf numFmtId="0" fontId="18" fillId="0" borderId="27" xfId="0" applyFont="1" applyBorder="1" applyAlignment="1">
      <alignment horizontal="left" vertical="top" wrapText="1"/>
    </xf>
    <xf numFmtId="0" fontId="18" fillId="0" borderId="1" xfId="0" applyFont="1" applyBorder="1" applyAlignment="1">
      <alignment horizontal="left" vertical="top" wrapText="1"/>
    </xf>
    <xf numFmtId="0" fontId="62" fillId="0" borderId="1" xfId="0" applyFont="1" applyBorder="1" applyAlignment="1">
      <alignment horizontal="left" vertical="top" wrapText="1"/>
    </xf>
    <xf numFmtId="0" fontId="62" fillId="0" borderId="2" xfId="0" applyFont="1" applyBorder="1" applyAlignment="1">
      <alignment horizontal="left" vertical="top" wrapText="1"/>
    </xf>
    <xf numFmtId="0" fontId="29" fillId="10" borderId="6" xfId="0" applyFont="1" applyFill="1" applyBorder="1" applyAlignment="1">
      <alignment horizontal="center"/>
    </xf>
    <xf numFmtId="0" fontId="19" fillId="0" borderId="19" xfId="0" applyFont="1" applyBorder="1" applyAlignment="1">
      <alignment vertical="center" wrapText="1"/>
    </xf>
    <xf numFmtId="0" fontId="63" fillId="0" borderId="32" xfId="0" applyFont="1" applyBorder="1" applyAlignment="1">
      <alignment vertical="center" wrapText="1"/>
    </xf>
    <xf numFmtId="0" fontId="63" fillId="0" borderId="20" xfId="0" applyFont="1" applyBorder="1" applyAlignment="1">
      <alignment vertical="center" wrapText="1"/>
    </xf>
    <xf numFmtId="0" fontId="11" fillId="2" borderId="27" xfId="5" applyFont="1" applyFill="1" applyBorder="1" applyAlignment="1">
      <alignment horizontal="center" wrapText="1"/>
    </xf>
    <xf numFmtId="0" fontId="11" fillId="2" borderId="1" xfId="5" applyFont="1" applyFill="1" applyBorder="1" applyAlignment="1">
      <alignment horizontal="center" wrapText="1"/>
    </xf>
    <xf numFmtId="0" fontId="1" fillId="2" borderId="1" xfId="5" applyFill="1" applyBorder="1" applyAlignment="1">
      <alignment horizontal="center" wrapText="1"/>
    </xf>
    <xf numFmtId="0" fontId="1" fillId="2" borderId="2" xfId="5" applyFill="1" applyBorder="1" applyAlignment="1">
      <alignment horizontal="center" wrapText="1"/>
    </xf>
    <xf numFmtId="0" fontId="12" fillId="0" borderId="27" xfId="5" applyFont="1" applyBorder="1" applyAlignment="1">
      <alignment vertical="center" wrapText="1"/>
    </xf>
    <xf numFmtId="0" fontId="12" fillId="0" borderId="1" xfId="5" applyFont="1" applyBorder="1" applyAlignment="1">
      <alignment vertical="center" wrapText="1"/>
    </xf>
    <xf numFmtId="0" fontId="13" fillId="0" borderId="1" xfId="5" applyFont="1" applyBorder="1" applyAlignment="1">
      <alignment vertical="center" wrapText="1"/>
    </xf>
    <xf numFmtId="0" fontId="13" fillId="0" borderId="2" xfId="5" applyFont="1" applyBorder="1" applyAlignment="1">
      <alignment vertical="center" wrapText="1"/>
    </xf>
    <xf numFmtId="0" fontId="12" fillId="0" borderId="28" xfId="5" applyFont="1" applyBorder="1" applyAlignment="1">
      <alignment vertical="center" wrapText="1"/>
    </xf>
    <xf numFmtId="0" fontId="12" fillId="0" borderId="29" xfId="5" applyFont="1" applyBorder="1" applyAlignment="1">
      <alignment vertical="center" wrapText="1"/>
    </xf>
    <xf numFmtId="0" fontId="13" fillId="0" borderId="29" xfId="5" applyFont="1" applyBorder="1" applyAlignment="1">
      <alignment vertical="center" wrapText="1"/>
    </xf>
    <xf numFmtId="0" fontId="13" fillId="0" borderId="30" xfId="5" applyFont="1" applyBorder="1" applyAlignment="1">
      <alignment vertical="center" wrapText="1"/>
    </xf>
    <xf numFmtId="0" fontId="15" fillId="0" borderId="19" xfId="0" applyFont="1" applyBorder="1" applyAlignment="1">
      <alignment vertical="center" wrapText="1"/>
    </xf>
    <xf numFmtId="0" fontId="15" fillId="0" borderId="31" xfId="0" applyFont="1" applyBorder="1" applyAlignment="1">
      <alignment vertical="center" wrapText="1"/>
    </xf>
    <xf numFmtId="0" fontId="15" fillId="0" borderId="32" xfId="0" applyFont="1" applyBorder="1" applyAlignment="1">
      <alignment vertical="center" wrapText="1"/>
    </xf>
    <xf numFmtId="0" fontId="15" fillId="0" borderId="20" xfId="0" applyFont="1" applyBorder="1" applyAlignment="1">
      <alignment vertical="center" wrapText="1"/>
    </xf>
    <xf numFmtId="0" fontId="21" fillId="0" borderId="29" xfId="0" applyFont="1" applyBorder="1" applyAlignment="1">
      <alignment horizontal="left" vertical="center" wrapText="1"/>
    </xf>
    <xf numFmtId="0" fontId="21" fillId="0" borderId="0" xfId="0" applyFont="1" applyAlignment="1">
      <alignment horizontal="left" vertical="center" wrapText="1"/>
    </xf>
  </cellXfs>
  <cellStyles count="7">
    <cellStyle name="Explanatory Text" xfId="1" builtinId="53"/>
    <cellStyle name="Hyperlink" xfId="2" builtinId="8"/>
    <cellStyle name="Hyperlink 2" xfId="3"/>
    <cellStyle name="Hyperlink 3" xfId="4"/>
    <cellStyle name="Normal" xfId="0" builtinId="0"/>
    <cellStyle name="Normal 2" xfId="5"/>
    <cellStyle name="Normal_Daily Funds Monitor"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3" Type="http://schemas.openxmlformats.org/officeDocument/2006/relationships/hyperlink" Target="#'Medium to Long Duration Fund'!A1"/><Relationship Id="rId18" Type="http://schemas.openxmlformats.org/officeDocument/2006/relationships/hyperlink" Target="#'Dynamic Asset Allocation'!A1"/><Relationship Id="rId26" Type="http://schemas.openxmlformats.org/officeDocument/2006/relationships/hyperlink" Target="#'Large Cap Fund'!A1"/><Relationship Id="rId39" Type="http://schemas.openxmlformats.org/officeDocument/2006/relationships/hyperlink" Target="#'Gilt Fund'!A1"/><Relationship Id="rId21" Type="http://schemas.openxmlformats.org/officeDocument/2006/relationships/hyperlink" Target="#'Retirement Fund'!A1"/><Relationship Id="rId34" Type="http://schemas.openxmlformats.org/officeDocument/2006/relationships/hyperlink" Target="#'ETFs - Silver'!A1"/><Relationship Id="rId42" Type="http://schemas.openxmlformats.org/officeDocument/2006/relationships/hyperlink" Target="#'FoF - Overseas'!A1"/><Relationship Id="rId47" Type="http://schemas.openxmlformats.org/officeDocument/2006/relationships/image" Target="../media/image1.jpeg"/><Relationship Id="rId50" Type="http://schemas.openxmlformats.org/officeDocument/2006/relationships/hyperlink" Target="#'Sec-MNC'!A1"/><Relationship Id="rId55" Type="http://schemas.openxmlformats.org/officeDocument/2006/relationships/hyperlink" Target="#'Sec-Tech'!A1"/><Relationship Id="rId63" Type="http://schemas.openxmlformats.org/officeDocument/2006/relationships/hyperlink" Target="#'ETFs - Others'!A1"/><Relationship Id="rId7" Type="http://schemas.openxmlformats.org/officeDocument/2006/relationships/hyperlink" Target="#'Long Duration Fund'!A1"/><Relationship Id="rId2" Type="http://schemas.openxmlformats.org/officeDocument/2006/relationships/hyperlink" Target="#'Ultra Short Duration Fund'!A1"/><Relationship Id="rId16" Type="http://schemas.openxmlformats.org/officeDocument/2006/relationships/hyperlink" Target="#'Equity Savings'!A1"/><Relationship Id="rId20" Type="http://schemas.openxmlformats.org/officeDocument/2006/relationships/hyperlink" Target="#'Multi Asset Allocation'!A1"/><Relationship Id="rId29" Type="http://schemas.openxmlformats.org/officeDocument/2006/relationships/hyperlink" Target="#'Focused Fund'!A1"/><Relationship Id="rId41" Type="http://schemas.openxmlformats.org/officeDocument/2006/relationships/hyperlink" Target="#'Them-Infra'!A1"/><Relationship Id="rId54" Type="http://schemas.openxmlformats.org/officeDocument/2006/relationships/hyperlink" Target="#Disclaimer!A1"/><Relationship Id="rId62" Type="http://schemas.openxmlformats.org/officeDocument/2006/relationships/hyperlink" Target="#'Index Fund Others'!A1"/><Relationship Id="rId1" Type="http://schemas.openxmlformats.org/officeDocument/2006/relationships/hyperlink" Target="#'Overnight Fund'!A1"/><Relationship Id="rId6" Type="http://schemas.openxmlformats.org/officeDocument/2006/relationships/hyperlink" Target="#'Low Duration Fund'!A1"/><Relationship Id="rId11" Type="http://schemas.openxmlformats.org/officeDocument/2006/relationships/hyperlink" Target="#'Dynamic Bond'!A1"/><Relationship Id="rId24" Type="http://schemas.openxmlformats.org/officeDocument/2006/relationships/hyperlink" Target="#'Large &amp; Mid Cap Fund'!A1"/><Relationship Id="rId32" Type="http://schemas.openxmlformats.org/officeDocument/2006/relationships/hyperlink" Target="#'Sec-Bank'!A1"/><Relationship Id="rId37" Type="http://schemas.openxmlformats.org/officeDocument/2006/relationships/hyperlink" Target="#Load!A1"/><Relationship Id="rId40" Type="http://schemas.openxmlformats.org/officeDocument/2006/relationships/hyperlink" Target="#'Balanced Advantage'!A1"/><Relationship Id="rId45" Type="http://schemas.openxmlformats.org/officeDocument/2006/relationships/hyperlink" Target="#'Target Maturity Fund'!A1"/><Relationship Id="rId53" Type="http://schemas.openxmlformats.org/officeDocument/2006/relationships/hyperlink" Target="#Global!A1"/><Relationship Id="rId58" Type="http://schemas.openxmlformats.org/officeDocument/2006/relationships/hyperlink" Target="#'Index Funds'!A1"/><Relationship Id="rId5" Type="http://schemas.openxmlformats.org/officeDocument/2006/relationships/hyperlink" Target="#'Liquid Fund'!A1"/><Relationship Id="rId15" Type="http://schemas.openxmlformats.org/officeDocument/2006/relationships/hyperlink" Target="#'Arbitrage Fund'!A1"/><Relationship Id="rId23" Type="http://schemas.openxmlformats.org/officeDocument/2006/relationships/hyperlink" Target="#'Multi Cap Fund'!A1"/><Relationship Id="rId28" Type="http://schemas.openxmlformats.org/officeDocument/2006/relationships/hyperlink" Target="#'Dividend Yield Fund'!A1"/><Relationship Id="rId36" Type="http://schemas.openxmlformats.org/officeDocument/2006/relationships/hyperlink" Target="#'Sec-Consumption'!A1"/><Relationship Id="rId49" Type="http://schemas.openxmlformats.org/officeDocument/2006/relationships/hyperlink" Target="#Thematic!A1"/><Relationship Id="rId57" Type="http://schemas.openxmlformats.org/officeDocument/2006/relationships/hyperlink" Target="#'FOF-Equity Oriented'!A1"/><Relationship Id="rId61" Type="http://schemas.openxmlformats.org/officeDocument/2006/relationships/hyperlink" Target="#'Index - Sensex'!A1"/><Relationship Id="rId10" Type="http://schemas.openxmlformats.org/officeDocument/2006/relationships/hyperlink" Target="#'Gilt Fund with 10 yr constant'!A1"/><Relationship Id="rId19" Type="http://schemas.openxmlformats.org/officeDocument/2006/relationships/hyperlink" Target="#'Aggressive Hybrid Fund'!A1"/><Relationship Id="rId31" Type="http://schemas.openxmlformats.org/officeDocument/2006/relationships/hyperlink" Target="#'Value Fund'!A1"/><Relationship Id="rId44" Type="http://schemas.openxmlformats.org/officeDocument/2006/relationships/hyperlink" Target="#'FOF-Debt Oriented'!A1"/><Relationship Id="rId52" Type="http://schemas.openxmlformats.org/officeDocument/2006/relationships/hyperlink" Target="#'Sec-Energy &amp; Power'!A1"/><Relationship Id="rId60" Type="http://schemas.openxmlformats.org/officeDocument/2006/relationships/hyperlink" Target="#'Index-Nifty Next 50'!A1"/><Relationship Id="rId4" Type="http://schemas.openxmlformats.org/officeDocument/2006/relationships/hyperlink" Target="#'Medium Duration Fund'!A1"/><Relationship Id="rId9" Type="http://schemas.openxmlformats.org/officeDocument/2006/relationships/hyperlink" Target="#'Banking and PSU Fund'!A1"/><Relationship Id="rId14" Type="http://schemas.openxmlformats.org/officeDocument/2006/relationships/hyperlink" Target="#'Floater Fund'!A1"/><Relationship Id="rId22" Type="http://schemas.openxmlformats.org/officeDocument/2006/relationships/hyperlink" Target="#'Childrens Funds'!A1"/><Relationship Id="rId27" Type="http://schemas.openxmlformats.org/officeDocument/2006/relationships/hyperlink" Target="#'Mid Cap Fund'!A1"/><Relationship Id="rId30" Type="http://schemas.openxmlformats.org/officeDocument/2006/relationships/hyperlink" Target="#ELSS!A1"/><Relationship Id="rId35" Type="http://schemas.openxmlformats.org/officeDocument/2006/relationships/hyperlink" Target="#Glossary!A1"/><Relationship Id="rId43" Type="http://schemas.openxmlformats.org/officeDocument/2006/relationships/hyperlink" Target="#'FOF-Domestic'!A1"/><Relationship Id="rId48" Type="http://schemas.openxmlformats.org/officeDocument/2006/relationships/hyperlink" Target="#'Balanced Hybrid'!A1"/><Relationship Id="rId56" Type="http://schemas.openxmlformats.org/officeDocument/2006/relationships/hyperlink" Target="#'Sec-Service'!A1"/><Relationship Id="rId64" Type="http://schemas.openxmlformats.org/officeDocument/2006/relationships/hyperlink" Target="#SIF!A1"/><Relationship Id="rId8" Type="http://schemas.openxmlformats.org/officeDocument/2006/relationships/hyperlink" Target="#'Corporate Bond Fund'!A1"/><Relationship Id="rId51" Type="http://schemas.openxmlformats.org/officeDocument/2006/relationships/hyperlink" Target="#'Sec-Pharma'!A1"/><Relationship Id="rId3" Type="http://schemas.openxmlformats.org/officeDocument/2006/relationships/hyperlink" Target="#'Short Duration Fund'!A1"/><Relationship Id="rId12" Type="http://schemas.openxmlformats.org/officeDocument/2006/relationships/hyperlink" Target="#'Credit Risk Fund'!A1"/><Relationship Id="rId17" Type="http://schemas.openxmlformats.org/officeDocument/2006/relationships/hyperlink" Target="#'Conservative Hybrid Fund'!A1"/><Relationship Id="rId25" Type="http://schemas.openxmlformats.org/officeDocument/2006/relationships/hyperlink" Target="#'Small Cap Fund'!A1"/><Relationship Id="rId33" Type="http://schemas.openxmlformats.org/officeDocument/2006/relationships/hyperlink" Target="#'ETFs - Gold'!A1"/><Relationship Id="rId38" Type="http://schemas.openxmlformats.org/officeDocument/2006/relationships/hyperlink" Target="#'Money Market Fund'!A1"/><Relationship Id="rId46" Type="http://schemas.openxmlformats.org/officeDocument/2006/relationships/hyperlink" Target="#'Flexi Cap Fund'!A1"/><Relationship Id="rId59" Type="http://schemas.openxmlformats.org/officeDocument/2006/relationships/hyperlink" Target="#'Index Nifty'!A1"/></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19051</xdr:colOff>
      <xdr:row>0</xdr:row>
      <xdr:rowOff>0</xdr:rowOff>
    </xdr:from>
    <xdr:to>
      <xdr:col>20</xdr:col>
      <xdr:colOff>46561</xdr:colOff>
      <xdr:row>51</xdr:row>
      <xdr:rowOff>0</xdr:rowOff>
    </xdr:to>
    <xdr:sp macro="" textlink="">
      <xdr:nvSpPr>
        <xdr:cNvPr id="2" name="Round Diagonal Corner Rectangle 47">
          <a:extLst>
            <a:ext uri="{FF2B5EF4-FFF2-40B4-BE49-F238E27FC236}">
              <a16:creationId xmlns:a16="http://schemas.microsoft.com/office/drawing/2014/main" id="{EA5F3DBF-4C9D-4A8D-BA77-8053F723C27B}"/>
            </a:ext>
          </a:extLst>
        </xdr:cNvPr>
        <xdr:cNvSpPr>
          <a:spLocks noChangeArrowheads="1"/>
        </xdr:cNvSpPr>
      </xdr:nvSpPr>
      <xdr:spPr bwMode="auto">
        <a:xfrm>
          <a:off x="19051" y="0"/>
          <a:ext cx="12219510" cy="9391650"/>
        </a:xfrm>
        <a:custGeom>
          <a:avLst/>
          <a:gdLst>
            <a:gd name="T0" fmla="*/ 2147483646 w 8681087"/>
            <a:gd name="T1" fmla="*/ 2147483646 h 4667250"/>
            <a:gd name="T2" fmla="*/ 2147483646 w 8681087"/>
            <a:gd name="T3" fmla="*/ 2147483646 h 4667250"/>
            <a:gd name="T4" fmla="*/ 0 w 8681087"/>
            <a:gd name="T5" fmla="*/ 2147483646 h 4667250"/>
            <a:gd name="T6" fmla="*/ 2147483646 w 8681087"/>
            <a:gd name="T7" fmla="*/ 0 h 4667250"/>
            <a:gd name="T8" fmla="*/ 0 60000 65536"/>
            <a:gd name="T9" fmla="*/ 0 60000 65536"/>
            <a:gd name="T10" fmla="*/ 0 60000 65536"/>
            <a:gd name="T11" fmla="*/ 0 60000 65536"/>
            <a:gd name="T12" fmla="*/ 227836 w 8681087"/>
            <a:gd name="T13" fmla="*/ 227836 h 4667250"/>
            <a:gd name="T14" fmla="*/ 8453255 w 8681087"/>
            <a:gd name="T15" fmla="*/ 4439414 h 4667250"/>
          </a:gdLst>
          <a:ahLst/>
          <a:cxnLst>
            <a:cxn ang="T8">
              <a:pos x="T0" y="T1"/>
            </a:cxn>
            <a:cxn ang="T9">
              <a:pos x="T2" y="T3"/>
            </a:cxn>
            <a:cxn ang="T10">
              <a:pos x="T4" y="T5"/>
            </a:cxn>
            <a:cxn ang="T11">
              <a:pos x="T6" y="T7"/>
            </a:cxn>
          </a:cxnLst>
          <a:rect l="T12" t="T13" r="T14" b="T15"/>
          <a:pathLst>
            <a:path w="8681087" h="4667250">
              <a:moveTo>
                <a:pt x="777891" y="0"/>
              </a:moveTo>
              <a:lnTo>
                <a:pt x="8681087" y="0"/>
              </a:lnTo>
              <a:lnTo>
                <a:pt x="8681087" y="3889359"/>
              </a:lnTo>
              <a:cubicBezTo>
                <a:pt x="8681087" y="4318976"/>
                <a:pt x="8332813" y="4667249"/>
                <a:pt x="7903196" y="4667250"/>
              </a:cubicBezTo>
              <a:lnTo>
                <a:pt x="0" y="4667250"/>
              </a:lnTo>
              <a:lnTo>
                <a:pt x="0" y="777891"/>
              </a:lnTo>
              <a:cubicBezTo>
                <a:pt x="0" y="348274"/>
                <a:pt x="348274" y="0"/>
                <a:pt x="777891" y="1"/>
              </a:cubicBezTo>
              <a:cubicBezTo>
                <a:pt x="777891" y="1"/>
                <a:pt x="777891" y="1"/>
                <a:pt x="777891" y="1"/>
              </a:cubicBezTo>
              <a:lnTo>
                <a:pt x="777891" y="0"/>
              </a:lnTo>
              <a:close/>
            </a:path>
          </a:pathLst>
        </a:custGeom>
        <a:gradFill flip="none" rotWithShape="0">
          <a:gsLst>
            <a:gs pos="1000">
              <a:schemeClr val="accent5">
                <a:lumMod val="40000"/>
                <a:lumOff val="60000"/>
              </a:schemeClr>
            </a:gs>
            <a:gs pos="97000">
              <a:srgbClr val="F0EBD5"/>
            </a:gs>
            <a:gs pos="100000">
              <a:srgbClr val="D1C39F"/>
            </a:gs>
          </a:gsLst>
          <a:lin ang="5400000" scaled="0"/>
          <a:tileRect/>
        </a:gradFill>
        <a:ln w="38160">
          <a:solidFill>
            <a:srgbClr val="000080"/>
          </a:solidFill>
          <a:miter lim="800000"/>
          <a:headEnd/>
          <a:tailEnd/>
        </a:ln>
      </xdr:spPr>
      <xdr:txBody>
        <a:bodyPr/>
        <a:lstStyle/>
        <a:p>
          <a:endParaRPr lang="en-IN"/>
        </a:p>
      </xdr:txBody>
    </xdr:sp>
    <xdr:clientData/>
  </xdr:twoCellAnchor>
  <xdr:twoCellAnchor>
    <xdr:from>
      <xdr:col>0</xdr:col>
      <xdr:colOff>180975</xdr:colOff>
      <xdr:row>45</xdr:row>
      <xdr:rowOff>122556</xdr:rowOff>
    </xdr:from>
    <xdr:to>
      <xdr:col>18</xdr:col>
      <xdr:colOff>504825</xdr:colOff>
      <xdr:row>50</xdr:row>
      <xdr:rowOff>34962</xdr:rowOff>
    </xdr:to>
    <xdr:sp macro="" textlink="" fLocksText="0">
      <xdr:nvSpPr>
        <xdr:cNvPr id="3" name="Bevel 60">
          <a:extLst>
            <a:ext uri="{FF2B5EF4-FFF2-40B4-BE49-F238E27FC236}">
              <a16:creationId xmlns:a16="http://schemas.microsoft.com/office/drawing/2014/main" id="{CF1285EB-7F70-407F-BC41-08947DFCD0CA}"/>
            </a:ext>
          </a:extLst>
        </xdr:cNvPr>
        <xdr:cNvSpPr>
          <a:spLocks noChangeArrowheads="1"/>
        </xdr:cNvSpPr>
      </xdr:nvSpPr>
      <xdr:spPr bwMode="auto">
        <a:xfrm>
          <a:off x="180975" y="8416926"/>
          <a:ext cx="11296650" cy="825500"/>
        </a:xfrm>
        <a:prstGeom prst="bevel">
          <a:avLst>
            <a:gd name="adj" fmla="val 12500"/>
          </a:avLst>
        </a:prstGeom>
        <a:solidFill>
          <a:schemeClr val="accent1">
            <a:lumMod val="20000"/>
            <a:lumOff val="80000"/>
          </a:schemeClr>
        </a:solidFill>
        <a:ln w="19080">
          <a:solidFill>
            <a:srgbClr val="333399"/>
          </a:solidFill>
          <a:miter lim="800000"/>
          <a:headEnd/>
          <a:tailEnd/>
        </a:ln>
        <a:effectLst/>
      </xdr:spPr>
      <xdr:txBody>
        <a:bodyPr vertOverflow="clip" wrap="square" lIns="0" tIns="0" rIns="0" bIns="0" anchor="ctr" upright="1"/>
        <a:lstStyle/>
        <a:p>
          <a:pPr rtl="0"/>
          <a:r>
            <a:rPr lang="en-US" sz="1100" b="1" i="0">
              <a:latin typeface="+mn-lt"/>
              <a:ea typeface="+mn-ea"/>
              <a:cs typeface="+mn-cs"/>
            </a:rPr>
            <a:t>Risk Factor</a:t>
          </a:r>
          <a:r>
            <a:rPr lang="en-US" sz="1100" b="0" i="0">
              <a:latin typeface="+mn-lt"/>
              <a:ea typeface="+mn-ea"/>
              <a:cs typeface="+mn-cs"/>
            </a:rPr>
            <a:t>: Mutual Fund and securities investment are subject to market risks and there is no assurance or guarantee that the objectives of the scheme will be achieved. As with any investment in securities, the NAV of the units issued under the scheme can go up or down depending on the forces and factors affecting the capital market. Past performance of the Sponsor Mutual Fund, AMC or any associate of the Sponsor/AMC does not indicate the future performance of the scheme</a:t>
          </a:r>
          <a:r>
            <a:rPr lang="en-US" sz="1100" b="1" i="0">
              <a:latin typeface="+mn-lt"/>
              <a:ea typeface="+mn-ea"/>
              <a:cs typeface="+mn-cs"/>
            </a:rPr>
            <a:t>. PLEASE READ ALL SCHEME RELATED DOCUMENTS CAREFULLY.</a:t>
          </a:r>
          <a:endParaRPr lang="en-US" sz="1000"/>
        </a:p>
      </xdr:txBody>
    </xdr:sp>
    <xdr:clientData/>
  </xdr:twoCellAnchor>
  <xdr:twoCellAnchor>
    <xdr:from>
      <xdr:col>0</xdr:col>
      <xdr:colOff>171450</xdr:colOff>
      <xdr:row>7</xdr:row>
      <xdr:rowOff>114300</xdr:rowOff>
    </xdr:from>
    <xdr:to>
      <xdr:col>19</xdr:col>
      <xdr:colOff>333375</xdr:colOff>
      <xdr:row>9</xdr:row>
      <xdr:rowOff>85725</xdr:rowOff>
    </xdr:to>
    <xdr:sp macro="" textlink="" fLocksText="0">
      <xdr:nvSpPr>
        <xdr:cNvPr id="4" name="Bevel 60">
          <a:extLst>
            <a:ext uri="{FF2B5EF4-FFF2-40B4-BE49-F238E27FC236}">
              <a16:creationId xmlns:a16="http://schemas.microsoft.com/office/drawing/2014/main" id="{2FC6E2D3-92C7-469D-8ED8-3898BBCD5F96}"/>
            </a:ext>
          </a:extLst>
        </xdr:cNvPr>
        <xdr:cNvSpPr>
          <a:spLocks noChangeArrowheads="1"/>
        </xdr:cNvSpPr>
      </xdr:nvSpPr>
      <xdr:spPr bwMode="auto">
        <a:xfrm>
          <a:off x="171450" y="1403350"/>
          <a:ext cx="11744325" cy="339725"/>
        </a:xfrm>
        <a:prstGeom prst="bevel">
          <a:avLst>
            <a:gd name="adj" fmla="val 12500"/>
          </a:avLst>
        </a:prstGeom>
        <a:solidFill>
          <a:srgbClr val="B7DEE8"/>
        </a:solidFill>
        <a:ln w="19080">
          <a:solidFill>
            <a:srgbClr val="3366FF"/>
          </a:solidFill>
          <a:miter lim="800000"/>
          <a:headEnd/>
          <a:tailEnd/>
        </a:ln>
        <a:effectLst/>
      </xdr:spPr>
      <xdr:txBody>
        <a:bodyPr vertOverflow="clip" wrap="square" lIns="0" tIns="0" rIns="0" bIns="0" anchor="ctr" upright="1"/>
        <a:lstStyle/>
        <a:p>
          <a:pPr algn="ctr" rtl="0">
            <a:defRPr sz="1000"/>
          </a:pPr>
          <a:r>
            <a:rPr lang="en-US" sz="1600" b="1" i="0" strike="noStrike">
              <a:solidFill>
                <a:schemeClr val="accent2"/>
              </a:solidFill>
              <a:latin typeface="Galliard BT"/>
            </a:rPr>
            <a:t>Deb</a:t>
          </a:r>
          <a:r>
            <a:rPr lang="en-US" sz="1600" b="1" i="0" strike="noStrike" baseline="0">
              <a:solidFill>
                <a:schemeClr val="accent2"/>
              </a:solidFill>
              <a:latin typeface="Galliard BT"/>
            </a:rPr>
            <a:t>t Funds</a:t>
          </a:r>
          <a:endParaRPr lang="en-US" sz="1600" b="1" i="0" strike="noStrike">
            <a:solidFill>
              <a:schemeClr val="accent2"/>
            </a:solidFill>
            <a:latin typeface="Galliard BT"/>
          </a:endParaRPr>
        </a:p>
      </xdr:txBody>
    </xdr:sp>
    <xdr:clientData/>
  </xdr:twoCellAnchor>
  <xdr:twoCellAnchor>
    <xdr:from>
      <xdr:col>0</xdr:col>
      <xdr:colOff>161925</xdr:colOff>
      <xdr:row>4</xdr:row>
      <xdr:rowOff>49530</xdr:rowOff>
    </xdr:from>
    <xdr:to>
      <xdr:col>19</xdr:col>
      <xdr:colOff>333375</xdr:colOff>
      <xdr:row>7</xdr:row>
      <xdr:rowOff>104799</xdr:rowOff>
    </xdr:to>
    <xdr:sp macro="" textlink="" fLocksText="0">
      <xdr:nvSpPr>
        <xdr:cNvPr id="5" name="Bevel 60">
          <a:extLst>
            <a:ext uri="{FF2B5EF4-FFF2-40B4-BE49-F238E27FC236}">
              <a16:creationId xmlns:a16="http://schemas.microsoft.com/office/drawing/2014/main" id="{0B00A3AE-E15A-4D60-AF56-689D4D13D4D0}"/>
            </a:ext>
          </a:extLst>
        </xdr:cNvPr>
        <xdr:cNvSpPr>
          <a:spLocks noChangeArrowheads="1"/>
        </xdr:cNvSpPr>
      </xdr:nvSpPr>
      <xdr:spPr bwMode="auto">
        <a:xfrm>
          <a:off x="161925" y="819150"/>
          <a:ext cx="11753850" cy="619125"/>
        </a:xfrm>
        <a:prstGeom prst="bevel">
          <a:avLst>
            <a:gd name="adj" fmla="val 12500"/>
          </a:avLst>
        </a:prstGeom>
        <a:solidFill>
          <a:srgbClr val="8EB4E3"/>
        </a:solidFill>
        <a:ln w="19080">
          <a:solidFill>
            <a:srgbClr val="FF6600"/>
          </a:solidFill>
          <a:miter lim="800000"/>
          <a:headEnd/>
          <a:tailEnd/>
        </a:ln>
        <a:effectLst/>
      </xdr:spPr>
      <xdr:txBody>
        <a:bodyPr vertOverflow="clip" wrap="square" lIns="0" tIns="0" rIns="0" bIns="0" anchor="ctr" upright="1"/>
        <a:lstStyle/>
        <a:p>
          <a:pPr algn="l" rtl="0">
            <a:defRPr sz="1000"/>
          </a:pPr>
          <a:r>
            <a:rPr lang="en-US" sz="1200" b="1" i="0" u="none" strike="noStrike" baseline="0">
              <a:solidFill>
                <a:srgbClr val="000000"/>
              </a:solidFill>
              <a:latin typeface="Galliard BT"/>
            </a:rPr>
            <a:t> </a:t>
          </a:r>
          <a:r>
            <a:rPr lang="en-US" sz="2000" b="1" i="0" u="none" strike="noStrike" baseline="0">
              <a:solidFill>
                <a:srgbClr val="FFFFFF"/>
              </a:solidFill>
              <a:latin typeface="Galliard BT"/>
            </a:rPr>
            <a:t>                  </a:t>
          </a:r>
          <a:r>
            <a:rPr lang="en-US" sz="2000" b="1" i="0" u="none" strike="noStrike" baseline="0">
              <a:solidFill>
                <a:schemeClr val="bg1"/>
              </a:solidFill>
              <a:latin typeface="Galliard BT"/>
            </a:rPr>
            <a:t>FUND BAROMETER</a:t>
          </a:r>
          <a:r>
            <a:rPr lang="en-US" sz="2200" b="1" i="0" u="none" strike="noStrike" baseline="0">
              <a:solidFill>
                <a:schemeClr val="bg1"/>
              </a:solidFill>
              <a:latin typeface="Galliard BT"/>
            </a:rPr>
            <a:t> : </a:t>
          </a:r>
          <a:r>
            <a:rPr lang="en-US" sz="2000" b="1" i="0" u="none" strike="noStrike" baseline="0">
              <a:solidFill>
                <a:schemeClr val="bg1"/>
              </a:solidFill>
              <a:latin typeface="Galliard BT"/>
            </a:rPr>
            <a:t>The Power House of Information for all Mutual Funds</a:t>
          </a:r>
          <a:r>
            <a:rPr lang="en-US" sz="2200" b="0" i="0" u="none" strike="noStrike" baseline="0">
              <a:solidFill>
                <a:schemeClr val="bg1"/>
              </a:solidFill>
              <a:latin typeface="Galliard BT"/>
            </a:rPr>
            <a:t> </a:t>
          </a:r>
        </a:p>
      </xdr:txBody>
    </xdr:sp>
    <xdr:clientData/>
  </xdr:twoCellAnchor>
  <xdr:twoCellAnchor>
    <xdr:from>
      <xdr:col>0</xdr:col>
      <xdr:colOff>317500</xdr:colOff>
      <xdr:row>5</xdr:row>
      <xdr:rowOff>46355</xdr:rowOff>
    </xdr:from>
    <xdr:to>
      <xdr:col>2</xdr:col>
      <xdr:colOff>41275</xdr:colOff>
      <xdr:row>6</xdr:row>
      <xdr:rowOff>146286</xdr:rowOff>
    </xdr:to>
    <xdr:sp macro="" textlink="">
      <xdr:nvSpPr>
        <xdr:cNvPr id="6" name="Main_Page_Date">
          <a:extLst>
            <a:ext uri="{FF2B5EF4-FFF2-40B4-BE49-F238E27FC236}">
              <a16:creationId xmlns:a16="http://schemas.microsoft.com/office/drawing/2014/main" id="{0C2870AC-1CFA-4A85-8FC4-B7AE796DEEA8}"/>
            </a:ext>
          </a:extLst>
        </xdr:cNvPr>
        <xdr:cNvSpPr/>
      </xdr:nvSpPr>
      <xdr:spPr>
        <a:xfrm>
          <a:off x="317500" y="1006475"/>
          <a:ext cx="942975" cy="282575"/>
        </a:xfrm>
        <a:prstGeom prst="roundRect">
          <a:avLst/>
        </a:prstGeom>
        <a:solidFill>
          <a:srgbClr val="0070C0"/>
        </a:solidFill>
        <a:ln w="0" cap="flat" cmpd="sng" algn="ctr">
          <a:noFill/>
          <a:prstDash val="solid"/>
          <a:round/>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rgbClr val="000000"/>
              </a:solidFill>
              <a:latin typeface="Lucida Sans"/>
            </a:rPr>
            <a:t>30-Apr-26</a:t>
          </a:r>
        </a:p>
      </xdr:txBody>
    </xdr:sp>
    <xdr:clientData/>
  </xdr:twoCellAnchor>
  <xdr:twoCellAnchor>
    <xdr:from>
      <xdr:col>0</xdr:col>
      <xdr:colOff>168274</xdr:colOff>
      <xdr:row>16</xdr:row>
      <xdr:rowOff>155575</xdr:rowOff>
    </xdr:from>
    <xdr:to>
      <xdr:col>12</xdr:col>
      <xdr:colOff>520699</xdr:colOff>
      <xdr:row>18</xdr:row>
      <xdr:rowOff>146050</xdr:rowOff>
    </xdr:to>
    <xdr:sp macro="" textlink="" fLocksText="0">
      <xdr:nvSpPr>
        <xdr:cNvPr id="7" name="Bevel 60">
          <a:extLst>
            <a:ext uri="{FF2B5EF4-FFF2-40B4-BE49-F238E27FC236}">
              <a16:creationId xmlns:a16="http://schemas.microsoft.com/office/drawing/2014/main" id="{47FBACCE-4292-411C-86A2-BD9D2805419D}"/>
            </a:ext>
          </a:extLst>
        </xdr:cNvPr>
        <xdr:cNvSpPr>
          <a:spLocks noChangeArrowheads="1"/>
        </xdr:cNvSpPr>
      </xdr:nvSpPr>
      <xdr:spPr bwMode="auto">
        <a:xfrm>
          <a:off x="168274" y="3101975"/>
          <a:ext cx="7667625" cy="358775"/>
        </a:xfrm>
        <a:prstGeom prst="bevel">
          <a:avLst>
            <a:gd name="adj" fmla="val 12500"/>
          </a:avLst>
        </a:prstGeom>
        <a:solidFill>
          <a:srgbClr val="B7DEE8"/>
        </a:solidFill>
        <a:ln w="19080">
          <a:solidFill>
            <a:srgbClr val="3366FF"/>
          </a:solidFill>
          <a:miter lim="800000"/>
          <a:headEnd/>
          <a:tailEnd/>
        </a:ln>
        <a:effectLst/>
      </xdr:spPr>
      <xdr:txBody>
        <a:bodyPr vertOverflow="clip" wrap="square" lIns="0" tIns="0" rIns="0" bIns="0" anchor="ctr" upright="1"/>
        <a:lstStyle/>
        <a:p>
          <a:pPr algn="ctr" rtl="0">
            <a:defRPr sz="1000"/>
          </a:pPr>
          <a:r>
            <a:rPr lang="en-US" sz="1600" b="1" i="0" strike="noStrike">
              <a:ln>
                <a:noFill/>
              </a:ln>
              <a:solidFill>
                <a:schemeClr val="accent2"/>
              </a:solidFill>
              <a:latin typeface="Galliard BT"/>
            </a:rPr>
            <a:t>Hybrid Funds</a:t>
          </a:r>
        </a:p>
      </xdr:txBody>
    </xdr:sp>
    <xdr:clientData/>
  </xdr:twoCellAnchor>
  <xdr:twoCellAnchor>
    <xdr:from>
      <xdr:col>0</xdr:col>
      <xdr:colOff>165100</xdr:colOff>
      <xdr:row>24</xdr:row>
      <xdr:rowOff>136525</xdr:rowOff>
    </xdr:from>
    <xdr:to>
      <xdr:col>19</xdr:col>
      <xdr:colOff>336550</xdr:colOff>
      <xdr:row>26</xdr:row>
      <xdr:rowOff>127000</xdr:rowOff>
    </xdr:to>
    <xdr:sp macro="" textlink="" fLocksText="0">
      <xdr:nvSpPr>
        <xdr:cNvPr id="8" name="Bevel 60">
          <a:extLst>
            <a:ext uri="{FF2B5EF4-FFF2-40B4-BE49-F238E27FC236}">
              <a16:creationId xmlns:a16="http://schemas.microsoft.com/office/drawing/2014/main" id="{557A2BFC-7217-456D-8BB3-11E723EE1487}"/>
            </a:ext>
          </a:extLst>
        </xdr:cNvPr>
        <xdr:cNvSpPr>
          <a:spLocks noChangeArrowheads="1"/>
        </xdr:cNvSpPr>
      </xdr:nvSpPr>
      <xdr:spPr bwMode="auto">
        <a:xfrm>
          <a:off x="165100" y="4556125"/>
          <a:ext cx="11753850" cy="358775"/>
        </a:xfrm>
        <a:prstGeom prst="bevel">
          <a:avLst>
            <a:gd name="adj" fmla="val 12500"/>
          </a:avLst>
        </a:prstGeom>
        <a:solidFill>
          <a:srgbClr val="B7DEE8"/>
        </a:solidFill>
        <a:ln w="19080">
          <a:solidFill>
            <a:srgbClr val="3366FF"/>
          </a:solidFill>
          <a:miter lim="800000"/>
          <a:headEnd/>
          <a:tailEnd/>
        </a:ln>
        <a:effectLst/>
      </xdr:spPr>
      <xdr:txBody>
        <a:bodyPr vertOverflow="clip" wrap="square" lIns="0" tIns="0" rIns="0" bIns="0" anchor="ctr" upright="1"/>
        <a:lstStyle/>
        <a:p>
          <a:pPr algn="ctr" rtl="0">
            <a:defRPr sz="1000"/>
          </a:pPr>
          <a:r>
            <a:rPr lang="en-US" sz="1600" b="1" i="0" strike="noStrike">
              <a:ln>
                <a:noFill/>
              </a:ln>
              <a:solidFill>
                <a:schemeClr val="accent2"/>
              </a:solidFill>
              <a:latin typeface="Galliard BT"/>
            </a:rPr>
            <a:t>Equity Funds</a:t>
          </a:r>
        </a:p>
      </xdr:txBody>
    </xdr:sp>
    <xdr:clientData/>
  </xdr:twoCellAnchor>
  <xdr:twoCellAnchor>
    <xdr:from>
      <xdr:col>0</xdr:col>
      <xdr:colOff>161925</xdr:colOff>
      <xdr:row>9</xdr:row>
      <xdr:rowOff>107950</xdr:rowOff>
    </xdr:from>
    <xdr:to>
      <xdr:col>2</xdr:col>
      <xdr:colOff>297697</xdr:colOff>
      <xdr:row>13</xdr:row>
      <xdr:rowOff>22225</xdr:rowOff>
    </xdr:to>
    <xdr:sp macro="" textlink="" fLocksText="0">
      <xdr:nvSpPr>
        <xdr:cNvPr id="9" name="Bevel 60">
          <a:hlinkClick xmlns:r="http://schemas.openxmlformats.org/officeDocument/2006/relationships" r:id="rId1"/>
          <a:extLst>
            <a:ext uri="{FF2B5EF4-FFF2-40B4-BE49-F238E27FC236}">
              <a16:creationId xmlns:a16="http://schemas.microsoft.com/office/drawing/2014/main" id="{5754D594-2582-4D9D-BD14-28E970FE0EF2}"/>
            </a:ext>
          </a:extLst>
        </xdr:cNvPr>
        <xdr:cNvSpPr>
          <a:spLocks noChangeArrowheads="1"/>
        </xdr:cNvSpPr>
      </xdr:nvSpPr>
      <xdr:spPr bwMode="auto">
        <a:xfrm>
          <a:off x="161925" y="1765300"/>
          <a:ext cx="1354972" cy="650875"/>
        </a:xfrm>
        <a:prstGeom prst="bevel">
          <a:avLst>
            <a:gd name="adj" fmla="val 12500"/>
          </a:avLst>
        </a:prstGeom>
        <a:solidFill>
          <a:srgbClr val="DCE6F2"/>
        </a:solidFill>
        <a:ln w="19050" cmpd="sng">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Overnight Fund</a:t>
          </a:r>
        </a:p>
      </xdr:txBody>
    </xdr:sp>
    <xdr:clientData/>
  </xdr:twoCellAnchor>
  <xdr:twoCellAnchor>
    <xdr:from>
      <xdr:col>7</xdr:col>
      <xdr:colOff>190500</xdr:colOff>
      <xdr:row>9</xdr:row>
      <xdr:rowOff>104775</xdr:rowOff>
    </xdr:from>
    <xdr:to>
      <xdr:col>9</xdr:col>
      <xdr:colOff>367581</xdr:colOff>
      <xdr:row>13</xdr:row>
      <xdr:rowOff>9525</xdr:rowOff>
    </xdr:to>
    <xdr:sp macro="" textlink="" fLocksText="0">
      <xdr:nvSpPr>
        <xdr:cNvPr id="10" name="Bevel 60">
          <a:hlinkClick xmlns:r="http://schemas.openxmlformats.org/officeDocument/2006/relationships" r:id="rId2"/>
          <a:extLst>
            <a:ext uri="{FF2B5EF4-FFF2-40B4-BE49-F238E27FC236}">
              <a16:creationId xmlns:a16="http://schemas.microsoft.com/office/drawing/2014/main" id="{470DA3D3-64DF-412C-AEE5-B5E867E3C250}"/>
            </a:ext>
          </a:extLst>
        </xdr:cNvPr>
        <xdr:cNvSpPr>
          <a:spLocks noChangeArrowheads="1"/>
        </xdr:cNvSpPr>
      </xdr:nvSpPr>
      <xdr:spPr bwMode="auto">
        <a:xfrm>
          <a:off x="4457700" y="1762125"/>
          <a:ext cx="1396281" cy="641350"/>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Ultra Short Duration Fund</a:t>
          </a:r>
        </a:p>
      </xdr:txBody>
    </xdr:sp>
    <xdr:clientData/>
  </xdr:twoCellAnchor>
  <xdr:twoCellAnchor>
    <xdr:from>
      <xdr:col>12</xdr:col>
      <xdr:colOff>1</xdr:colOff>
      <xdr:row>9</xdr:row>
      <xdr:rowOff>104778</xdr:rowOff>
    </xdr:from>
    <xdr:to>
      <xdr:col>14</xdr:col>
      <xdr:colOff>267964</xdr:colOff>
      <xdr:row>13</xdr:row>
      <xdr:rowOff>9526</xdr:rowOff>
    </xdr:to>
    <xdr:sp macro="" textlink="" fLocksText="0">
      <xdr:nvSpPr>
        <xdr:cNvPr id="11" name="Bevel 60">
          <a:hlinkClick xmlns:r="http://schemas.openxmlformats.org/officeDocument/2006/relationships" r:id="rId3"/>
          <a:extLst>
            <a:ext uri="{FF2B5EF4-FFF2-40B4-BE49-F238E27FC236}">
              <a16:creationId xmlns:a16="http://schemas.microsoft.com/office/drawing/2014/main" id="{DAEB039A-F46F-4A53-B01C-FC6415E24FEB}"/>
            </a:ext>
          </a:extLst>
        </xdr:cNvPr>
        <xdr:cNvSpPr>
          <a:spLocks noChangeArrowheads="1"/>
        </xdr:cNvSpPr>
      </xdr:nvSpPr>
      <xdr:spPr bwMode="auto">
        <a:xfrm>
          <a:off x="7315201" y="1762128"/>
          <a:ext cx="1487163" cy="641348"/>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Short Duration Fund</a:t>
          </a:r>
        </a:p>
      </xdr:txBody>
    </xdr:sp>
    <xdr:clientData/>
  </xdr:twoCellAnchor>
  <xdr:twoCellAnchor>
    <xdr:from>
      <xdr:col>14</xdr:col>
      <xdr:colOff>288925</xdr:colOff>
      <xdr:row>9</xdr:row>
      <xdr:rowOff>104777</xdr:rowOff>
    </xdr:from>
    <xdr:to>
      <xdr:col>16</xdr:col>
      <xdr:colOff>565150</xdr:colOff>
      <xdr:row>13</xdr:row>
      <xdr:rowOff>9525</xdr:rowOff>
    </xdr:to>
    <xdr:sp macro="" textlink="" fLocksText="0">
      <xdr:nvSpPr>
        <xdr:cNvPr id="12" name="Bevel 60">
          <a:hlinkClick xmlns:r="http://schemas.openxmlformats.org/officeDocument/2006/relationships" r:id="rId4"/>
          <a:extLst>
            <a:ext uri="{FF2B5EF4-FFF2-40B4-BE49-F238E27FC236}">
              <a16:creationId xmlns:a16="http://schemas.microsoft.com/office/drawing/2014/main" id="{2BEEF717-1B1B-4E2D-803D-2708DB7E6237}"/>
            </a:ext>
          </a:extLst>
        </xdr:cNvPr>
        <xdr:cNvSpPr>
          <a:spLocks noChangeArrowheads="1"/>
        </xdr:cNvSpPr>
      </xdr:nvSpPr>
      <xdr:spPr bwMode="auto">
        <a:xfrm>
          <a:off x="8823325" y="1762127"/>
          <a:ext cx="1495425" cy="641348"/>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Medium Duration Fund</a:t>
          </a:r>
        </a:p>
      </xdr:txBody>
    </xdr:sp>
    <xdr:clientData/>
  </xdr:twoCellAnchor>
  <xdr:twoCellAnchor>
    <xdr:from>
      <xdr:col>4</xdr:col>
      <xdr:colOff>520701</xdr:colOff>
      <xdr:row>9</xdr:row>
      <xdr:rowOff>104775</xdr:rowOff>
    </xdr:from>
    <xdr:to>
      <xdr:col>7</xdr:col>
      <xdr:colOff>162541</xdr:colOff>
      <xdr:row>13</xdr:row>
      <xdr:rowOff>11452</xdr:rowOff>
    </xdr:to>
    <xdr:sp macro="" textlink="" fLocksText="0">
      <xdr:nvSpPr>
        <xdr:cNvPr id="13" name="Bevel 60">
          <a:hlinkClick xmlns:r="http://schemas.openxmlformats.org/officeDocument/2006/relationships" r:id="rId5"/>
          <a:extLst>
            <a:ext uri="{FF2B5EF4-FFF2-40B4-BE49-F238E27FC236}">
              <a16:creationId xmlns:a16="http://schemas.microsoft.com/office/drawing/2014/main" id="{D3B323AD-B8F0-41C3-8D44-A2820B473031}"/>
            </a:ext>
          </a:extLst>
        </xdr:cNvPr>
        <xdr:cNvSpPr>
          <a:spLocks noChangeArrowheads="1"/>
        </xdr:cNvSpPr>
      </xdr:nvSpPr>
      <xdr:spPr bwMode="auto">
        <a:xfrm>
          <a:off x="2959101" y="1762125"/>
          <a:ext cx="1470640" cy="650875"/>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Liquid Fund</a:t>
          </a:r>
        </a:p>
      </xdr:txBody>
    </xdr:sp>
    <xdr:clientData/>
  </xdr:twoCellAnchor>
  <xdr:twoCellAnchor>
    <xdr:from>
      <xdr:col>9</xdr:col>
      <xdr:colOff>393700</xdr:colOff>
      <xdr:row>9</xdr:row>
      <xdr:rowOff>107950</xdr:rowOff>
    </xdr:from>
    <xdr:to>
      <xdr:col>11</xdr:col>
      <xdr:colOff>587305</xdr:colOff>
      <xdr:row>13</xdr:row>
      <xdr:rowOff>12700</xdr:rowOff>
    </xdr:to>
    <xdr:sp macro="" textlink="" fLocksText="0">
      <xdr:nvSpPr>
        <xdr:cNvPr id="14" name="Bevel 60">
          <a:hlinkClick xmlns:r="http://schemas.openxmlformats.org/officeDocument/2006/relationships" r:id="rId6"/>
          <a:extLst>
            <a:ext uri="{FF2B5EF4-FFF2-40B4-BE49-F238E27FC236}">
              <a16:creationId xmlns:a16="http://schemas.microsoft.com/office/drawing/2014/main" id="{C057812B-2CD7-4A33-AC4E-2CCF4941FA3D}"/>
            </a:ext>
          </a:extLst>
        </xdr:cNvPr>
        <xdr:cNvSpPr>
          <a:spLocks noChangeArrowheads="1"/>
        </xdr:cNvSpPr>
      </xdr:nvSpPr>
      <xdr:spPr bwMode="auto">
        <a:xfrm>
          <a:off x="5880100" y="1765300"/>
          <a:ext cx="1412805" cy="641350"/>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Low Duration Fund</a:t>
          </a:r>
        </a:p>
      </xdr:txBody>
    </xdr:sp>
    <xdr:clientData/>
  </xdr:twoCellAnchor>
  <xdr:twoCellAnchor>
    <xdr:from>
      <xdr:col>2</xdr:col>
      <xdr:colOff>320676</xdr:colOff>
      <xdr:row>13</xdr:row>
      <xdr:rowOff>38100</xdr:rowOff>
    </xdr:from>
    <xdr:to>
      <xdr:col>4</xdr:col>
      <xdr:colOff>489495</xdr:colOff>
      <xdr:row>16</xdr:row>
      <xdr:rowOff>139700</xdr:rowOff>
    </xdr:to>
    <xdr:sp macro="" textlink="" fLocksText="0">
      <xdr:nvSpPr>
        <xdr:cNvPr id="15" name="Bevel 60">
          <a:hlinkClick xmlns:r="http://schemas.openxmlformats.org/officeDocument/2006/relationships" r:id="rId7"/>
          <a:extLst>
            <a:ext uri="{FF2B5EF4-FFF2-40B4-BE49-F238E27FC236}">
              <a16:creationId xmlns:a16="http://schemas.microsoft.com/office/drawing/2014/main" id="{FE4A6F78-F12F-4615-B2E1-DEB7784BDE72}"/>
            </a:ext>
          </a:extLst>
        </xdr:cNvPr>
        <xdr:cNvSpPr>
          <a:spLocks noChangeArrowheads="1"/>
        </xdr:cNvSpPr>
      </xdr:nvSpPr>
      <xdr:spPr bwMode="auto">
        <a:xfrm>
          <a:off x="1539876" y="2432050"/>
          <a:ext cx="1388019" cy="654050"/>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Long</a:t>
          </a:r>
          <a:r>
            <a:rPr lang="en-US" sz="1200" b="1" i="0" strike="noStrike" baseline="0">
              <a:solidFill>
                <a:srgbClr val="0000FF"/>
              </a:solidFill>
              <a:latin typeface="Galliard BT"/>
            </a:rPr>
            <a:t> Duration Fund</a:t>
          </a:r>
          <a:endParaRPr lang="en-US" sz="1200" b="1" i="0" strike="noStrike">
            <a:solidFill>
              <a:srgbClr val="0000FF"/>
            </a:solidFill>
            <a:latin typeface="Galliard BT"/>
          </a:endParaRPr>
        </a:p>
      </xdr:txBody>
    </xdr:sp>
    <xdr:clientData/>
  </xdr:twoCellAnchor>
  <xdr:twoCellAnchor>
    <xdr:from>
      <xdr:col>7</xdr:col>
      <xdr:colOff>187325</xdr:colOff>
      <xdr:row>13</xdr:row>
      <xdr:rowOff>28575</xdr:rowOff>
    </xdr:from>
    <xdr:to>
      <xdr:col>9</xdr:col>
      <xdr:colOff>368300</xdr:colOff>
      <xdr:row>16</xdr:row>
      <xdr:rowOff>139700</xdr:rowOff>
    </xdr:to>
    <xdr:sp macro="" textlink="" fLocksText="0">
      <xdr:nvSpPr>
        <xdr:cNvPr id="16" name="Bevel 60">
          <a:hlinkClick xmlns:r="http://schemas.openxmlformats.org/officeDocument/2006/relationships" r:id="rId8"/>
          <a:extLst>
            <a:ext uri="{FF2B5EF4-FFF2-40B4-BE49-F238E27FC236}">
              <a16:creationId xmlns:a16="http://schemas.microsoft.com/office/drawing/2014/main" id="{953F7002-5695-4579-8B05-6F4CEA0AE4EE}"/>
            </a:ext>
          </a:extLst>
        </xdr:cNvPr>
        <xdr:cNvSpPr>
          <a:spLocks noChangeArrowheads="1"/>
        </xdr:cNvSpPr>
      </xdr:nvSpPr>
      <xdr:spPr bwMode="auto">
        <a:xfrm>
          <a:off x="4454525" y="2422525"/>
          <a:ext cx="1400175" cy="663575"/>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Corporate Bond Fund</a:t>
          </a:r>
        </a:p>
      </xdr:txBody>
    </xdr:sp>
    <xdr:clientData/>
  </xdr:twoCellAnchor>
  <xdr:twoCellAnchor>
    <xdr:from>
      <xdr:col>12</xdr:col>
      <xdr:colOff>3177</xdr:colOff>
      <xdr:row>13</xdr:row>
      <xdr:rowOff>28578</xdr:rowOff>
    </xdr:from>
    <xdr:to>
      <xdr:col>14</xdr:col>
      <xdr:colOff>266701</xdr:colOff>
      <xdr:row>16</xdr:row>
      <xdr:rowOff>125752</xdr:rowOff>
    </xdr:to>
    <xdr:sp macro="" textlink="" fLocksText="0">
      <xdr:nvSpPr>
        <xdr:cNvPr id="17" name="Bevel 60">
          <a:hlinkClick xmlns:r="http://schemas.openxmlformats.org/officeDocument/2006/relationships" r:id="rId9"/>
          <a:extLst>
            <a:ext uri="{FF2B5EF4-FFF2-40B4-BE49-F238E27FC236}">
              <a16:creationId xmlns:a16="http://schemas.microsoft.com/office/drawing/2014/main" id="{3C6D3069-B12B-416C-892E-5403F0C1E3D9}"/>
            </a:ext>
          </a:extLst>
        </xdr:cNvPr>
        <xdr:cNvSpPr>
          <a:spLocks noChangeArrowheads="1"/>
        </xdr:cNvSpPr>
      </xdr:nvSpPr>
      <xdr:spPr bwMode="auto">
        <a:xfrm>
          <a:off x="7318377" y="2422528"/>
          <a:ext cx="1482724" cy="657222"/>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Banking and PSU Fund</a:t>
          </a:r>
        </a:p>
      </xdr:txBody>
    </xdr:sp>
    <xdr:clientData/>
  </xdr:twoCellAnchor>
  <xdr:twoCellAnchor>
    <xdr:from>
      <xdr:col>16</xdr:col>
      <xdr:colOff>590550</xdr:colOff>
      <xdr:row>13</xdr:row>
      <xdr:rowOff>34927</xdr:rowOff>
    </xdr:from>
    <xdr:to>
      <xdr:col>19</xdr:col>
      <xdr:colOff>336550</xdr:colOff>
      <xdr:row>16</xdr:row>
      <xdr:rowOff>125737</xdr:rowOff>
    </xdr:to>
    <xdr:sp macro="" textlink="" fLocksText="0">
      <xdr:nvSpPr>
        <xdr:cNvPr id="18" name="Bevel 60">
          <a:hlinkClick xmlns:r="http://schemas.openxmlformats.org/officeDocument/2006/relationships" r:id="rId10"/>
          <a:extLst>
            <a:ext uri="{FF2B5EF4-FFF2-40B4-BE49-F238E27FC236}">
              <a16:creationId xmlns:a16="http://schemas.microsoft.com/office/drawing/2014/main" id="{568E850D-9BF7-4110-A4BF-703F40C0A712}"/>
            </a:ext>
          </a:extLst>
        </xdr:cNvPr>
        <xdr:cNvSpPr>
          <a:spLocks noChangeArrowheads="1"/>
        </xdr:cNvSpPr>
      </xdr:nvSpPr>
      <xdr:spPr bwMode="auto">
        <a:xfrm>
          <a:off x="10344150" y="2428877"/>
          <a:ext cx="1574800" cy="650873"/>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Gilt</a:t>
          </a:r>
          <a:r>
            <a:rPr lang="en-US" sz="1200" b="1" i="0" strike="noStrike" baseline="0">
              <a:solidFill>
                <a:srgbClr val="0000FF"/>
              </a:solidFill>
              <a:latin typeface="Galliard BT"/>
            </a:rPr>
            <a:t> Fund with 10 year constant</a:t>
          </a:r>
          <a:endParaRPr lang="en-US" sz="1200" b="1" i="0" strike="noStrike">
            <a:solidFill>
              <a:srgbClr val="0000FF"/>
            </a:solidFill>
            <a:latin typeface="Galliard BT"/>
          </a:endParaRPr>
        </a:p>
      </xdr:txBody>
    </xdr:sp>
    <xdr:clientData/>
  </xdr:twoCellAnchor>
  <xdr:twoCellAnchor>
    <xdr:from>
      <xdr:col>4</xdr:col>
      <xdr:colOff>511176</xdr:colOff>
      <xdr:row>13</xdr:row>
      <xdr:rowOff>34924</xdr:rowOff>
    </xdr:from>
    <xdr:to>
      <xdr:col>7</xdr:col>
      <xdr:colOff>165100</xdr:colOff>
      <xdr:row>16</xdr:row>
      <xdr:rowOff>139699</xdr:rowOff>
    </xdr:to>
    <xdr:sp macro="" textlink="" fLocksText="0">
      <xdr:nvSpPr>
        <xdr:cNvPr id="19" name="Bevel 60">
          <a:hlinkClick xmlns:r="http://schemas.openxmlformats.org/officeDocument/2006/relationships" r:id="rId11"/>
          <a:extLst>
            <a:ext uri="{FF2B5EF4-FFF2-40B4-BE49-F238E27FC236}">
              <a16:creationId xmlns:a16="http://schemas.microsoft.com/office/drawing/2014/main" id="{30EADF5F-C621-43B2-9636-06A03FBE155E}"/>
            </a:ext>
          </a:extLst>
        </xdr:cNvPr>
        <xdr:cNvSpPr>
          <a:spLocks noChangeArrowheads="1"/>
        </xdr:cNvSpPr>
      </xdr:nvSpPr>
      <xdr:spPr bwMode="auto">
        <a:xfrm>
          <a:off x="2949576" y="2428874"/>
          <a:ext cx="1482724" cy="657225"/>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Dynamic Bond</a:t>
          </a:r>
        </a:p>
      </xdr:txBody>
    </xdr:sp>
    <xdr:clientData/>
  </xdr:twoCellAnchor>
  <xdr:twoCellAnchor>
    <xdr:from>
      <xdr:col>9</xdr:col>
      <xdr:colOff>390525</xdr:colOff>
      <xdr:row>13</xdr:row>
      <xdr:rowOff>31750</xdr:rowOff>
    </xdr:from>
    <xdr:to>
      <xdr:col>11</xdr:col>
      <xdr:colOff>590550</xdr:colOff>
      <xdr:row>16</xdr:row>
      <xdr:rowOff>125789</xdr:rowOff>
    </xdr:to>
    <xdr:sp macro="" textlink="" fLocksText="0">
      <xdr:nvSpPr>
        <xdr:cNvPr id="20" name="Bevel 60">
          <a:hlinkClick xmlns:r="http://schemas.openxmlformats.org/officeDocument/2006/relationships" r:id="rId12"/>
          <a:extLst>
            <a:ext uri="{FF2B5EF4-FFF2-40B4-BE49-F238E27FC236}">
              <a16:creationId xmlns:a16="http://schemas.microsoft.com/office/drawing/2014/main" id="{BF7D938E-C989-4417-896D-16FB37831441}"/>
            </a:ext>
          </a:extLst>
        </xdr:cNvPr>
        <xdr:cNvSpPr>
          <a:spLocks noChangeArrowheads="1"/>
        </xdr:cNvSpPr>
      </xdr:nvSpPr>
      <xdr:spPr bwMode="auto">
        <a:xfrm>
          <a:off x="5876925" y="2425700"/>
          <a:ext cx="1419225" cy="654050"/>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Credit</a:t>
          </a:r>
          <a:r>
            <a:rPr lang="en-US" sz="1200" b="1" i="0" strike="noStrike" baseline="0">
              <a:solidFill>
                <a:srgbClr val="0000FF"/>
              </a:solidFill>
              <a:latin typeface="Galliard BT"/>
            </a:rPr>
            <a:t> Risk Fund</a:t>
          </a:r>
          <a:endParaRPr lang="en-US" sz="1200" b="1" i="0" strike="noStrike">
            <a:solidFill>
              <a:srgbClr val="0000FF"/>
            </a:solidFill>
            <a:latin typeface="Galliard BT"/>
          </a:endParaRPr>
        </a:p>
      </xdr:txBody>
    </xdr:sp>
    <xdr:clientData/>
  </xdr:twoCellAnchor>
  <xdr:twoCellAnchor>
    <xdr:from>
      <xdr:col>0</xdr:col>
      <xdr:colOff>161925</xdr:colOff>
      <xdr:row>13</xdr:row>
      <xdr:rowOff>38102</xdr:rowOff>
    </xdr:from>
    <xdr:to>
      <xdr:col>2</xdr:col>
      <xdr:colOff>297697</xdr:colOff>
      <xdr:row>16</xdr:row>
      <xdr:rowOff>139700</xdr:rowOff>
    </xdr:to>
    <xdr:sp macro="" textlink="" fLocksText="0">
      <xdr:nvSpPr>
        <xdr:cNvPr id="21" name="Bevel 60">
          <a:hlinkClick xmlns:r="http://schemas.openxmlformats.org/officeDocument/2006/relationships" r:id="rId13"/>
          <a:extLst>
            <a:ext uri="{FF2B5EF4-FFF2-40B4-BE49-F238E27FC236}">
              <a16:creationId xmlns:a16="http://schemas.microsoft.com/office/drawing/2014/main" id="{B78F6F1B-27B4-4810-AD66-0BA72303C8E1}"/>
            </a:ext>
          </a:extLst>
        </xdr:cNvPr>
        <xdr:cNvSpPr>
          <a:spLocks noChangeArrowheads="1"/>
        </xdr:cNvSpPr>
      </xdr:nvSpPr>
      <xdr:spPr bwMode="auto">
        <a:xfrm>
          <a:off x="161925" y="2432052"/>
          <a:ext cx="1354972" cy="654048"/>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Medium to Long Duration Fund</a:t>
          </a:r>
        </a:p>
      </xdr:txBody>
    </xdr:sp>
    <xdr:clientData/>
  </xdr:twoCellAnchor>
  <xdr:twoCellAnchor>
    <xdr:from>
      <xdr:col>16</xdr:col>
      <xdr:colOff>590550</xdr:colOff>
      <xdr:row>16</xdr:row>
      <xdr:rowOff>149227</xdr:rowOff>
    </xdr:from>
    <xdr:to>
      <xdr:col>19</xdr:col>
      <xdr:colOff>336550</xdr:colOff>
      <xdr:row>18</xdr:row>
      <xdr:rowOff>139700</xdr:rowOff>
    </xdr:to>
    <xdr:sp macro="" textlink="" fLocksText="0">
      <xdr:nvSpPr>
        <xdr:cNvPr id="22" name="Bevel 60">
          <a:hlinkClick xmlns:r="http://schemas.openxmlformats.org/officeDocument/2006/relationships" r:id="rId14"/>
          <a:extLst>
            <a:ext uri="{FF2B5EF4-FFF2-40B4-BE49-F238E27FC236}">
              <a16:creationId xmlns:a16="http://schemas.microsoft.com/office/drawing/2014/main" id="{60E5C7D6-69A1-4102-81BA-B1AC538E6983}"/>
            </a:ext>
          </a:extLst>
        </xdr:cNvPr>
        <xdr:cNvSpPr>
          <a:spLocks noChangeArrowheads="1"/>
        </xdr:cNvSpPr>
      </xdr:nvSpPr>
      <xdr:spPr bwMode="auto">
        <a:xfrm>
          <a:off x="10344150" y="3095627"/>
          <a:ext cx="1574800" cy="358773"/>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Floater Fund</a:t>
          </a:r>
        </a:p>
      </xdr:txBody>
    </xdr:sp>
    <xdr:clientData/>
  </xdr:twoCellAnchor>
  <xdr:twoCellAnchor>
    <xdr:from>
      <xdr:col>0</xdr:col>
      <xdr:colOff>168274</xdr:colOff>
      <xdr:row>18</xdr:row>
      <xdr:rowOff>165100</xdr:rowOff>
    </xdr:from>
    <xdr:to>
      <xdr:col>3</xdr:col>
      <xdr:colOff>111125</xdr:colOff>
      <xdr:row>21</xdr:row>
      <xdr:rowOff>157434</xdr:rowOff>
    </xdr:to>
    <xdr:sp macro="" textlink="" fLocksText="0">
      <xdr:nvSpPr>
        <xdr:cNvPr id="23" name="Bevel 60">
          <a:hlinkClick xmlns:r="http://schemas.openxmlformats.org/officeDocument/2006/relationships" r:id="rId15"/>
          <a:extLst>
            <a:ext uri="{FF2B5EF4-FFF2-40B4-BE49-F238E27FC236}">
              <a16:creationId xmlns:a16="http://schemas.microsoft.com/office/drawing/2014/main" id="{73060C83-EDA5-4213-913A-E05AE6D07169}"/>
            </a:ext>
          </a:extLst>
        </xdr:cNvPr>
        <xdr:cNvSpPr>
          <a:spLocks noChangeArrowheads="1"/>
        </xdr:cNvSpPr>
      </xdr:nvSpPr>
      <xdr:spPr bwMode="auto">
        <a:xfrm>
          <a:off x="168274" y="3479800"/>
          <a:ext cx="1771651" cy="544784"/>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Arbitrage Fund</a:t>
          </a:r>
        </a:p>
      </xdr:txBody>
    </xdr:sp>
    <xdr:clientData/>
  </xdr:twoCellAnchor>
  <xdr:twoCellAnchor>
    <xdr:from>
      <xdr:col>6</xdr:col>
      <xdr:colOff>450850</xdr:colOff>
      <xdr:row>21</xdr:row>
      <xdr:rowOff>174625</xdr:rowOff>
    </xdr:from>
    <xdr:to>
      <xdr:col>9</xdr:col>
      <xdr:colOff>577850</xdr:colOff>
      <xdr:row>24</xdr:row>
      <xdr:rowOff>120650</xdr:rowOff>
    </xdr:to>
    <xdr:sp macro="" textlink="" fLocksText="0">
      <xdr:nvSpPr>
        <xdr:cNvPr id="24" name="Bevel 60">
          <a:hlinkClick xmlns:r="http://schemas.openxmlformats.org/officeDocument/2006/relationships" r:id="rId16"/>
          <a:extLst>
            <a:ext uri="{FF2B5EF4-FFF2-40B4-BE49-F238E27FC236}">
              <a16:creationId xmlns:a16="http://schemas.microsoft.com/office/drawing/2014/main" id="{4F3DEDD2-B9B8-4F6F-A549-0022071FB269}"/>
            </a:ext>
          </a:extLst>
        </xdr:cNvPr>
        <xdr:cNvSpPr>
          <a:spLocks noChangeArrowheads="1"/>
        </xdr:cNvSpPr>
      </xdr:nvSpPr>
      <xdr:spPr bwMode="auto">
        <a:xfrm>
          <a:off x="4108450" y="4041775"/>
          <a:ext cx="1955800" cy="498475"/>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Equity Savings</a:t>
          </a:r>
        </a:p>
      </xdr:txBody>
    </xdr:sp>
    <xdr:clientData/>
  </xdr:twoCellAnchor>
  <xdr:twoCellAnchor>
    <xdr:from>
      <xdr:col>12</xdr:col>
      <xdr:colOff>561975</xdr:colOff>
      <xdr:row>16</xdr:row>
      <xdr:rowOff>149225</xdr:rowOff>
    </xdr:from>
    <xdr:to>
      <xdr:col>16</xdr:col>
      <xdr:colOff>561975</xdr:colOff>
      <xdr:row>18</xdr:row>
      <xdr:rowOff>139700</xdr:rowOff>
    </xdr:to>
    <xdr:sp macro="" textlink="" fLocksText="0">
      <xdr:nvSpPr>
        <xdr:cNvPr id="25" name="Bevel 60">
          <a:extLst>
            <a:ext uri="{FF2B5EF4-FFF2-40B4-BE49-F238E27FC236}">
              <a16:creationId xmlns:a16="http://schemas.microsoft.com/office/drawing/2014/main" id="{8D3F59F7-4DB1-4C2D-9196-B6F5390AEBD1}"/>
            </a:ext>
          </a:extLst>
        </xdr:cNvPr>
        <xdr:cNvSpPr>
          <a:spLocks noChangeArrowheads="1"/>
        </xdr:cNvSpPr>
      </xdr:nvSpPr>
      <xdr:spPr bwMode="auto">
        <a:xfrm>
          <a:off x="7877175" y="3095625"/>
          <a:ext cx="2438400" cy="358775"/>
        </a:xfrm>
        <a:prstGeom prst="bevel">
          <a:avLst>
            <a:gd name="adj" fmla="val 12500"/>
          </a:avLst>
        </a:prstGeom>
        <a:solidFill>
          <a:srgbClr val="B7DEE8"/>
        </a:solidFill>
        <a:ln w="19080">
          <a:solidFill>
            <a:srgbClr val="3366FF"/>
          </a:solidFill>
          <a:miter lim="800000"/>
          <a:headEnd/>
          <a:tailEnd/>
        </a:ln>
        <a:effectLst/>
      </xdr:spPr>
      <xdr:txBody>
        <a:bodyPr vertOverflow="clip" wrap="square" lIns="0" tIns="0" rIns="0" bIns="0" anchor="ctr" upright="1"/>
        <a:lstStyle/>
        <a:p>
          <a:pPr algn="ctr" rtl="0">
            <a:defRPr sz="1000"/>
          </a:pPr>
          <a:r>
            <a:rPr lang="en-US" sz="1600" b="1" i="0" strike="noStrike">
              <a:ln>
                <a:noFill/>
              </a:ln>
              <a:solidFill>
                <a:schemeClr val="accent2"/>
              </a:solidFill>
              <a:latin typeface="Galliard BT"/>
            </a:rPr>
            <a:t>Solution Oriented</a:t>
          </a:r>
          <a:r>
            <a:rPr lang="en-US" sz="1600" b="1" i="0" strike="noStrike" baseline="0">
              <a:ln>
                <a:noFill/>
              </a:ln>
              <a:solidFill>
                <a:schemeClr val="accent2"/>
              </a:solidFill>
              <a:latin typeface="Galliard BT"/>
            </a:rPr>
            <a:t> Funds</a:t>
          </a:r>
          <a:endParaRPr lang="en-US" sz="1600" b="1" i="0" strike="noStrike">
            <a:ln>
              <a:noFill/>
            </a:ln>
            <a:solidFill>
              <a:schemeClr val="accent2"/>
            </a:solidFill>
            <a:latin typeface="Galliard BT"/>
          </a:endParaRPr>
        </a:p>
      </xdr:txBody>
    </xdr:sp>
    <xdr:clientData/>
  </xdr:twoCellAnchor>
  <xdr:twoCellAnchor>
    <xdr:from>
      <xdr:col>3</xdr:col>
      <xdr:colOff>139700</xdr:colOff>
      <xdr:row>18</xdr:row>
      <xdr:rowOff>165100</xdr:rowOff>
    </xdr:from>
    <xdr:to>
      <xdr:col>6</xdr:col>
      <xdr:colOff>419100</xdr:colOff>
      <xdr:row>21</xdr:row>
      <xdr:rowOff>165100</xdr:rowOff>
    </xdr:to>
    <xdr:sp macro="" textlink="" fLocksText="0">
      <xdr:nvSpPr>
        <xdr:cNvPr id="26" name="Bevel 60">
          <a:hlinkClick xmlns:r="http://schemas.openxmlformats.org/officeDocument/2006/relationships" r:id="rId17"/>
          <a:extLst>
            <a:ext uri="{FF2B5EF4-FFF2-40B4-BE49-F238E27FC236}">
              <a16:creationId xmlns:a16="http://schemas.microsoft.com/office/drawing/2014/main" id="{51396A28-2424-4FD6-96DE-4F544635F5B6}"/>
            </a:ext>
          </a:extLst>
        </xdr:cNvPr>
        <xdr:cNvSpPr>
          <a:spLocks noChangeArrowheads="1"/>
        </xdr:cNvSpPr>
      </xdr:nvSpPr>
      <xdr:spPr bwMode="auto">
        <a:xfrm>
          <a:off x="1968500" y="3479800"/>
          <a:ext cx="2108200" cy="552450"/>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Conservative Hybrid fund</a:t>
          </a:r>
        </a:p>
      </xdr:txBody>
    </xdr:sp>
    <xdr:clientData/>
  </xdr:twoCellAnchor>
  <xdr:twoCellAnchor>
    <xdr:from>
      <xdr:col>6</xdr:col>
      <xdr:colOff>447675</xdr:colOff>
      <xdr:row>18</xdr:row>
      <xdr:rowOff>161925</xdr:rowOff>
    </xdr:from>
    <xdr:to>
      <xdr:col>9</xdr:col>
      <xdr:colOff>577850</xdr:colOff>
      <xdr:row>21</xdr:row>
      <xdr:rowOff>165100</xdr:rowOff>
    </xdr:to>
    <xdr:sp macro="" textlink="" fLocksText="0">
      <xdr:nvSpPr>
        <xdr:cNvPr id="27" name="Bevel 60">
          <a:hlinkClick xmlns:r="http://schemas.openxmlformats.org/officeDocument/2006/relationships" r:id="rId18"/>
          <a:extLst>
            <a:ext uri="{FF2B5EF4-FFF2-40B4-BE49-F238E27FC236}">
              <a16:creationId xmlns:a16="http://schemas.microsoft.com/office/drawing/2014/main" id="{878D8655-BFEF-45AF-8F61-FC24A5CCB659}"/>
            </a:ext>
          </a:extLst>
        </xdr:cNvPr>
        <xdr:cNvSpPr>
          <a:spLocks noChangeArrowheads="1"/>
        </xdr:cNvSpPr>
      </xdr:nvSpPr>
      <xdr:spPr bwMode="auto">
        <a:xfrm>
          <a:off x="4105275" y="3476625"/>
          <a:ext cx="1958975" cy="555625"/>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Dynamic Asset Allocation</a:t>
          </a:r>
        </a:p>
      </xdr:txBody>
    </xdr:sp>
    <xdr:clientData/>
  </xdr:twoCellAnchor>
  <xdr:twoCellAnchor>
    <xdr:from>
      <xdr:col>3</xdr:col>
      <xdr:colOff>139700</xdr:colOff>
      <xdr:row>21</xdr:row>
      <xdr:rowOff>180975</xdr:rowOff>
    </xdr:from>
    <xdr:to>
      <xdr:col>6</xdr:col>
      <xdr:colOff>419100</xdr:colOff>
      <xdr:row>24</xdr:row>
      <xdr:rowOff>120650</xdr:rowOff>
    </xdr:to>
    <xdr:sp macro="" textlink="" fLocksText="0">
      <xdr:nvSpPr>
        <xdr:cNvPr id="28" name="Bevel 60">
          <a:hlinkClick xmlns:r="http://schemas.openxmlformats.org/officeDocument/2006/relationships" r:id="rId19"/>
          <a:extLst>
            <a:ext uri="{FF2B5EF4-FFF2-40B4-BE49-F238E27FC236}">
              <a16:creationId xmlns:a16="http://schemas.microsoft.com/office/drawing/2014/main" id="{212430B0-57FA-42B4-A36E-CAFFEAAD040B}"/>
            </a:ext>
          </a:extLst>
        </xdr:cNvPr>
        <xdr:cNvSpPr>
          <a:spLocks noChangeArrowheads="1"/>
        </xdr:cNvSpPr>
      </xdr:nvSpPr>
      <xdr:spPr bwMode="auto">
        <a:xfrm>
          <a:off x="1968500" y="4048125"/>
          <a:ext cx="2108200" cy="492125"/>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Aggressive Hybrid Fund</a:t>
          </a:r>
        </a:p>
      </xdr:txBody>
    </xdr:sp>
    <xdr:clientData/>
  </xdr:twoCellAnchor>
  <xdr:twoCellAnchor>
    <xdr:from>
      <xdr:col>9</xdr:col>
      <xdr:colOff>603250</xdr:colOff>
      <xdr:row>22</xdr:row>
      <xdr:rowOff>3175</xdr:rowOff>
    </xdr:from>
    <xdr:to>
      <xdr:col>12</xdr:col>
      <xdr:colOff>520700</xdr:colOff>
      <xdr:row>24</xdr:row>
      <xdr:rowOff>120650</xdr:rowOff>
    </xdr:to>
    <xdr:sp macro="" textlink="" fLocksText="0">
      <xdr:nvSpPr>
        <xdr:cNvPr id="29" name="Bevel 60">
          <a:hlinkClick xmlns:r="http://schemas.openxmlformats.org/officeDocument/2006/relationships" r:id="rId20"/>
          <a:extLst>
            <a:ext uri="{FF2B5EF4-FFF2-40B4-BE49-F238E27FC236}">
              <a16:creationId xmlns:a16="http://schemas.microsoft.com/office/drawing/2014/main" id="{8EDD7791-0874-441A-B929-CB47C34C6CE9}"/>
            </a:ext>
          </a:extLst>
        </xdr:cNvPr>
        <xdr:cNvSpPr>
          <a:spLocks noChangeArrowheads="1"/>
        </xdr:cNvSpPr>
      </xdr:nvSpPr>
      <xdr:spPr bwMode="auto">
        <a:xfrm>
          <a:off x="6089650" y="4054475"/>
          <a:ext cx="1746250" cy="485775"/>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Multi Asset Allocation</a:t>
          </a:r>
        </a:p>
      </xdr:txBody>
    </xdr:sp>
    <xdr:clientData/>
  </xdr:twoCellAnchor>
  <xdr:twoCellAnchor>
    <xdr:from>
      <xdr:col>12</xdr:col>
      <xdr:colOff>565150</xdr:colOff>
      <xdr:row>18</xdr:row>
      <xdr:rowOff>158751</xdr:rowOff>
    </xdr:from>
    <xdr:to>
      <xdr:col>16</xdr:col>
      <xdr:colOff>561975</xdr:colOff>
      <xdr:row>21</xdr:row>
      <xdr:rowOff>139701</xdr:rowOff>
    </xdr:to>
    <xdr:sp macro="" textlink="" fLocksText="0">
      <xdr:nvSpPr>
        <xdr:cNvPr id="30" name="Bevel 60">
          <a:hlinkClick xmlns:r="http://schemas.openxmlformats.org/officeDocument/2006/relationships" r:id="rId21"/>
          <a:extLst>
            <a:ext uri="{FF2B5EF4-FFF2-40B4-BE49-F238E27FC236}">
              <a16:creationId xmlns:a16="http://schemas.microsoft.com/office/drawing/2014/main" id="{670A1151-AA8A-480E-9F31-18AD32F95B7C}"/>
            </a:ext>
          </a:extLst>
        </xdr:cNvPr>
        <xdr:cNvSpPr>
          <a:spLocks noChangeArrowheads="1"/>
        </xdr:cNvSpPr>
      </xdr:nvSpPr>
      <xdr:spPr bwMode="auto">
        <a:xfrm>
          <a:off x="7880350" y="3473451"/>
          <a:ext cx="2435225" cy="533400"/>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Retirement Funds</a:t>
          </a:r>
        </a:p>
      </xdr:txBody>
    </xdr:sp>
    <xdr:clientData/>
  </xdr:twoCellAnchor>
  <xdr:twoCellAnchor>
    <xdr:from>
      <xdr:col>12</xdr:col>
      <xdr:colOff>565166</xdr:colOff>
      <xdr:row>21</xdr:row>
      <xdr:rowOff>158750</xdr:rowOff>
    </xdr:from>
    <xdr:to>
      <xdr:col>16</xdr:col>
      <xdr:colOff>565150</xdr:colOff>
      <xdr:row>24</xdr:row>
      <xdr:rowOff>120650</xdr:rowOff>
    </xdr:to>
    <xdr:sp macro="" textlink="" fLocksText="0">
      <xdr:nvSpPr>
        <xdr:cNvPr id="31" name="Bevel 60">
          <a:hlinkClick xmlns:r="http://schemas.openxmlformats.org/officeDocument/2006/relationships" r:id="rId22"/>
          <a:extLst>
            <a:ext uri="{FF2B5EF4-FFF2-40B4-BE49-F238E27FC236}">
              <a16:creationId xmlns:a16="http://schemas.microsoft.com/office/drawing/2014/main" id="{2350139C-7310-4137-97B7-9ACD7FC0A44C}"/>
            </a:ext>
          </a:extLst>
        </xdr:cNvPr>
        <xdr:cNvSpPr>
          <a:spLocks noChangeArrowheads="1"/>
        </xdr:cNvSpPr>
      </xdr:nvSpPr>
      <xdr:spPr bwMode="auto">
        <a:xfrm>
          <a:off x="7880366" y="4025900"/>
          <a:ext cx="2438384" cy="514350"/>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Children's Funds</a:t>
          </a:r>
        </a:p>
      </xdr:txBody>
    </xdr:sp>
    <xdr:clientData/>
  </xdr:twoCellAnchor>
  <xdr:twoCellAnchor>
    <xdr:from>
      <xdr:col>0</xdr:col>
      <xdr:colOff>161924</xdr:colOff>
      <xdr:row>26</xdr:row>
      <xdr:rowOff>136525</xdr:rowOff>
    </xdr:from>
    <xdr:to>
      <xdr:col>2</xdr:col>
      <xdr:colOff>546099</xdr:colOff>
      <xdr:row>30</xdr:row>
      <xdr:rowOff>49567</xdr:rowOff>
    </xdr:to>
    <xdr:sp macro="" textlink="" fLocksText="0">
      <xdr:nvSpPr>
        <xdr:cNvPr id="32" name="Bevel 60">
          <a:hlinkClick xmlns:r="http://schemas.openxmlformats.org/officeDocument/2006/relationships" r:id="rId23"/>
          <a:extLst>
            <a:ext uri="{FF2B5EF4-FFF2-40B4-BE49-F238E27FC236}">
              <a16:creationId xmlns:a16="http://schemas.microsoft.com/office/drawing/2014/main" id="{EDC34A29-317D-43A3-A2D9-570A173027C0}"/>
            </a:ext>
          </a:extLst>
        </xdr:cNvPr>
        <xdr:cNvSpPr>
          <a:spLocks noChangeArrowheads="1"/>
        </xdr:cNvSpPr>
      </xdr:nvSpPr>
      <xdr:spPr bwMode="auto">
        <a:xfrm>
          <a:off x="161924" y="4924425"/>
          <a:ext cx="1603375" cy="657225"/>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Multi Cap Fund</a:t>
          </a:r>
        </a:p>
      </xdr:txBody>
    </xdr:sp>
    <xdr:clientData/>
  </xdr:twoCellAnchor>
  <xdr:twoCellAnchor>
    <xdr:from>
      <xdr:col>8</xdr:col>
      <xdr:colOff>276225</xdr:colOff>
      <xdr:row>26</xdr:row>
      <xdr:rowOff>146050</xdr:rowOff>
    </xdr:from>
    <xdr:to>
      <xdr:col>11</xdr:col>
      <xdr:colOff>196850</xdr:colOff>
      <xdr:row>30</xdr:row>
      <xdr:rowOff>49590</xdr:rowOff>
    </xdr:to>
    <xdr:sp macro="" textlink="" fLocksText="0">
      <xdr:nvSpPr>
        <xdr:cNvPr id="33" name="Bevel 60">
          <a:hlinkClick xmlns:r="http://schemas.openxmlformats.org/officeDocument/2006/relationships" r:id="rId24"/>
          <a:extLst>
            <a:ext uri="{FF2B5EF4-FFF2-40B4-BE49-F238E27FC236}">
              <a16:creationId xmlns:a16="http://schemas.microsoft.com/office/drawing/2014/main" id="{46F4EE41-5C5D-43DB-A96C-859B2BE5F42B}"/>
            </a:ext>
          </a:extLst>
        </xdr:cNvPr>
        <xdr:cNvSpPr>
          <a:spLocks noChangeArrowheads="1"/>
        </xdr:cNvSpPr>
      </xdr:nvSpPr>
      <xdr:spPr bwMode="auto">
        <a:xfrm>
          <a:off x="5153025" y="4933950"/>
          <a:ext cx="1749425" cy="647700"/>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Large &amp; Mid Cap Fund</a:t>
          </a:r>
        </a:p>
      </xdr:txBody>
    </xdr:sp>
    <xdr:clientData/>
  </xdr:twoCellAnchor>
  <xdr:twoCellAnchor>
    <xdr:from>
      <xdr:col>14</xdr:col>
      <xdr:colOff>133349</xdr:colOff>
      <xdr:row>26</xdr:row>
      <xdr:rowOff>136528</xdr:rowOff>
    </xdr:from>
    <xdr:to>
      <xdr:col>16</xdr:col>
      <xdr:colOff>514350</xdr:colOff>
      <xdr:row>30</xdr:row>
      <xdr:rowOff>47626</xdr:rowOff>
    </xdr:to>
    <xdr:sp macro="" textlink="" fLocksText="0">
      <xdr:nvSpPr>
        <xdr:cNvPr id="34" name="Bevel 60">
          <a:hlinkClick xmlns:r="http://schemas.openxmlformats.org/officeDocument/2006/relationships" r:id="rId25"/>
          <a:extLst>
            <a:ext uri="{FF2B5EF4-FFF2-40B4-BE49-F238E27FC236}">
              <a16:creationId xmlns:a16="http://schemas.microsoft.com/office/drawing/2014/main" id="{E30BB733-3A31-4F08-8047-D004B0C6BFEC}"/>
            </a:ext>
          </a:extLst>
        </xdr:cNvPr>
        <xdr:cNvSpPr>
          <a:spLocks noChangeArrowheads="1"/>
        </xdr:cNvSpPr>
      </xdr:nvSpPr>
      <xdr:spPr bwMode="auto">
        <a:xfrm>
          <a:off x="8667749" y="4924428"/>
          <a:ext cx="1600201" cy="647698"/>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Small</a:t>
          </a:r>
          <a:r>
            <a:rPr lang="en-US" sz="1200" b="1" i="0" strike="noStrike" baseline="0">
              <a:solidFill>
                <a:srgbClr val="0000FF"/>
              </a:solidFill>
              <a:latin typeface="Galliard BT"/>
            </a:rPr>
            <a:t> C</a:t>
          </a:r>
          <a:r>
            <a:rPr lang="en-US" sz="1200" b="1" i="0" strike="noStrike">
              <a:solidFill>
                <a:srgbClr val="0000FF"/>
              </a:solidFill>
              <a:latin typeface="Galliard BT"/>
            </a:rPr>
            <a:t>ap Fund</a:t>
          </a:r>
        </a:p>
      </xdr:txBody>
    </xdr:sp>
    <xdr:clientData/>
  </xdr:twoCellAnchor>
  <xdr:twoCellAnchor>
    <xdr:from>
      <xdr:col>5</xdr:col>
      <xdr:colOff>390524</xdr:colOff>
      <xdr:row>26</xdr:row>
      <xdr:rowOff>136525</xdr:rowOff>
    </xdr:from>
    <xdr:to>
      <xdr:col>8</xdr:col>
      <xdr:colOff>253999</xdr:colOff>
      <xdr:row>30</xdr:row>
      <xdr:rowOff>49567</xdr:rowOff>
    </xdr:to>
    <xdr:sp macro="" textlink="" fLocksText="0">
      <xdr:nvSpPr>
        <xdr:cNvPr id="35" name="Bevel 60">
          <a:hlinkClick xmlns:r="http://schemas.openxmlformats.org/officeDocument/2006/relationships" r:id="rId26"/>
          <a:extLst>
            <a:ext uri="{FF2B5EF4-FFF2-40B4-BE49-F238E27FC236}">
              <a16:creationId xmlns:a16="http://schemas.microsoft.com/office/drawing/2014/main" id="{76BBF54D-289D-40E3-8584-930DFCA812C9}"/>
            </a:ext>
          </a:extLst>
        </xdr:cNvPr>
        <xdr:cNvSpPr>
          <a:spLocks noChangeArrowheads="1"/>
        </xdr:cNvSpPr>
      </xdr:nvSpPr>
      <xdr:spPr bwMode="auto">
        <a:xfrm>
          <a:off x="3438524" y="4924425"/>
          <a:ext cx="1692275" cy="657225"/>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Large Cap Fund</a:t>
          </a:r>
        </a:p>
      </xdr:txBody>
    </xdr:sp>
    <xdr:clientData/>
  </xdr:twoCellAnchor>
  <xdr:twoCellAnchor>
    <xdr:from>
      <xdr:col>11</xdr:col>
      <xdr:colOff>219076</xdr:colOff>
      <xdr:row>26</xdr:row>
      <xdr:rowOff>146050</xdr:rowOff>
    </xdr:from>
    <xdr:to>
      <xdr:col>14</xdr:col>
      <xdr:colOff>104776</xdr:colOff>
      <xdr:row>30</xdr:row>
      <xdr:rowOff>49590</xdr:rowOff>
    </xdr:to>
    <xdr:sp macro="" textlink="" fLocksText="0">
      <xdr:nvSpPr>
        <xdr:cNvPr id="36" name="Bevel 60">
          <a:hlinkClick xmlns:r="http://schemas.openxmlformats.org/officeDocument/2006/relationships" r:id="rId27"/>
          <a:extLst>
            <a:ext uri="{FF2B5EF4-FFF2-40B4-BE49-F238E27FC236}">
              <a16:creationId xmlns:a16="http://schemas.microsoft.com/office/drawing/2014/main" id="{2604DBB6-0638-4078-83FD-4D713E5657AB}"/>
            </a:ext>
          </a:extLst>
        </xdr:cNvPr>
        <xdr:cNvSpPr>
          <a:spLocks noChangeArrowheads="1"/>
        </xdr:cNvSpPr>
      </xdr:nvSpPr>
      <xdr:spPr bwMode="auto">
        <a:xfrm>
          <a:off x="6924676" y="4933950"/>
          <a:ext cx="1714500" cy="647700"/>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Mid Cap Fund</a:t>
          </a:r>
        </a:p>
      </xdr:txBody>
    </xdr:sp>
    <xdr:clientData/>
  </xdr:twoCellAnchor>
  <xdr:twoCellAnchor>
    <xdr:from>
      <xdr:col>16</xdr:col>
      <xdr:colOff>539750</xdr:colOff>
      <xdr:row>26</xdr:row>
      <xdr:rowOff>146050</xdr:rowOff>
    </xdr:from>
    <xdr:to>
      <xdr:col>19</xdr:col>
      <xdr:colOff>336549</xdr:colOff>
      <xdr:row>30</xdr:row>
      <xdr:rowOff>38100</xdr:rowOff>
    </xdr:to>
    <xdr:sp macro="" textlink="" fLocksText="0">
      <xdr:nvSpPr>
        <xdr:cNvPr id="37" name="Bevel 60">
          <a:hlinkClick xmlns:r="http://schemas.openxmlformats.org/officeDocument/2006/relationships" r:id="rId28"/>
          <a:extLst>
            <a:ext uri="{FF2B5EF4-FFF2-40B4-BE49-F238E27FC236}">
              <a16:creationId xmlns:a16="http://schemas.microsoft.com/office/drawing/2014/main" id="{78BC8917-AA69-47B9-BCCF-94E59711044E}"/>
            </a:ext>
          </a:extLst>
        </xdr:cNvPr>
        <xdr:cNvSpPr>
          <a:spLocks noChangeArrowheads="1"/>
        </xdr:cNvSpPr>
      </xdr:nvSpPr>
      <xdr:spPr bwMode="auto">
        <a:xfrm>
          <a:off x="10293350" y="4933950"/>
          <a:ext cx="1625599" cy="628650"/>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Dividend Yield</a:t>
          </a:r>
        </a:p>
        <a:p>
          <a:pPr algn="ctr" rtl="0">
            <a:defRPr sz="1000"/>
          </a:pPr>
          <a:r>
            <a:rPr lang="en-US" sz="1200" b="1" i="0" strike="noStrike">
              <a:solidFill>
                <a:srgbClr val="0000FF"/>
              </a:solidFill>
              <a:latin typeface="Galliard BT"/>
            </a:rPr>
            <a:t>Fund</a:t>
          </a:r>
        </a:p>
      </xdr:txBody>
    </xdr:sp>
    <xdr:clientData/>
  </xdr:twoCellAnchor>
  <xdr:twoCellAnchor>
    <xdr:from>
      <xdr:col>2</xdr:col>
      <xdr:colOff>571500</xdr:colOff>
      <xdr:row>30</xdr:row>
      <xdr:rowOff>73026</xdr:rowOff>
    </xdr:from>
    <xdr:to>
      <xdr:col>5</xdr:col>
      <xdr:colOff>358776</xdr:colOff>
      <xdr:row>33</xdr:row>
      <xdr:rowOff>122604</xdr:rowOff>
    </xdr:to>
    <xdr:sp macro="" textlink="" fLocksText="0">
      <xdr:nvSpPr>
        <xdr:cNvPr id="38" name="Bevel 60">
          <a:hlinkClick xmlns:r="http://schemas.openxmlformats.org/officeDocument/2006/relationships" r:id="rId29"/>
          <a:extLst>
            <a:ext uri="{FF2B5EF4-FFF2-40B4-BE49-F238E27FC236}">
              <a16:creationId xmlns:a16="http://schemas.microsoft.com/office/drawing/2014/main" id="{0867E57C-900B-44AC-A1D4-1C2AC9F12077}"/>
            </a:ext>
          </a:extLst>
        </xdr:cNvPr>
        <xdr:cNvSpPr>
          <a:spLocks noChangeArrowheads="1"/>
        </xdr:cNvSpPr>
      </xdr:nvSpPr>
      <xdr:spPr bwMode="auto">
        <a:xfrm>
          <a:off x="1790700" y="5597526"/>
          <a:ext cx="1616076" cy="609600"/>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Focused Fund</a:t>
          </a:r>
        </a:p>
      </xdr:txBody>
    </xdr:sp>
    <xdr:clientData/>
  </xdr:twoCellAnchor>
  <xdr:twoCellAnchor>
    <xdr:from>
      <xdr:col>5</xdr:col>
      <xdr:colOff>387350</xdr:colOff>
      <xdr:row>30</xdr:row>
      <xdr:rowOff>73028</xdr:rowOff>
    </xdr:from>
    <xdr:to>
      <xdr:col>8</xdr:col>
      <xdr:colOff>254000</xdr:colOff>
      <xdr:row>33</xdr:row>
      <xdr:rowOff>122603</xdr:rowOff>
    </xdr:to>
    <xdr:sp macro="" textlink="" fLocksText="0">
      <xdr:nvSpPr>
        <xdr:cNvPr id="39" name="Bevel 60">
          <a:hlinkClick xmlns:r="http://schemas.openxmlformats.org/officeDocument/2006/relationships" r:id="rId30"/>
          <a:extLst>
            <a:ext uri="{FF2B5EF4-FFF2-40B4-BE49-F238E27FC236}">
              <a16:creationId xmlns:a16="http://schemas.microsoft.com/office/drawing/2014/main" id="{A0393BB8-D753-4B35-8059-BA69FD9241CA}"/>
            </a:ext>
          </a:extLst>
        </xdr:cNvPr>
        <xdr:cNvSpPr>
          <a:spLocks noChangeArrowheads="1"/>
        </xdr:cNvSpPr>
      </xdr:nvSpPr>
      <xdr:spPr bwMode="auto">
        <a:xfrm>
          <a:off x="3435350" y="5597528"/>
          <a:ext cx="1695450" cy="609597"/>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ELSS</a:t>
          </a:r>
        </a:p>
      </xdr:txBody>
    </xdr:sp>
    <xdr:clientData/>
  </xdr:twoCellAnchor>
  <xdr:twoCellAnchor>
    <xdr:from>
      <xdr:col>0</xdr:col>
      <xdr:colOff>155576</xdr:colOff>
      <xdr:row>30</xdr:row>
      <xdr:rowOff>76200</xdr:rowOff>
    </xdr:from>
    <xdr:to>
      <xdr:col>2</xdr:col>
      <xdr:colOff>546100</xdr:colOff>
      <xdr:row>33</xdr:row>
      <xdr:rowOff>127000</xdr:rowOff>
    </xdr:to>
    <xdr:sp macro="" textlink="" fLocksText="0">
      <xdr:nvSpPr>
        <xdr:cNvPr id="40" name="Bevel 60">
          <a:hlinkClick xmlns:r="http://schemas.openxmlformats.org/officeDocument/2006/relationships" r:id="rId31"/>
          <a:extLst>
            <a:ext uri="{FF2B5EF4-FFF2-40B4-BE49-F238E27FC236}">
              <a16:creationId xmlns:a16="http://schemas.microsoft.com/office/drawing/2014/main" id="{867A1166-E25D-4A17-9136-A619080D37A8}"/>
            </a:ext>
          </a:extLst>
        </xdr:cNvPr>
        <xdr:cNvSpPr>
          <a:spLocks noChangeArrowheads="1"/>
        </xdr:cNvSpPr>
      </xdr:nvSpPr>
      <xdr:spPr bwMode="auto">
        <a:xfrm>
          <a:off x="155576" y="5600700"/>
          <a:ext cx="1609724" cy="603250"/>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Value / Contra Fund</a:t>
          </a:r>
        </a:p>
      </xdr:txBody>
    </xdr:sp>
    <xdr:clientData/>
  </xdr:twoCellAnchor>
  <xdr:twoCellAnchor>
    <xdr:from>
      <xdr:col>14</xdr:col>
      <xdr:colOff>133350</xdr:colOff>
      <xdr:row>30</xdr:row>
      <xdr:rowOff>69851</xdr:rowOff>
    </xdr:from>
    <xdr:to>
      <xdr:col>16</xdr:col>
      <xdr:colOff>511175</xdr:colOff>
      <xdr:row>33</xdr:row>
      <xdr:rowOff>114301</xdr:rowOff>
    </xdr:to>
    <xdr:sp macro="" textlink="" fLocksText="0">
      <xdr:nvSpPr>
        <xdr:cNvPr id="41" name="Bevel 60">
          <a:hlinkClick xmlns:r="http://schemas.openxmlformats.org/officeDocument/2006/relationships" r:id="rId32"/>
          <a:extLst>
            <a:ext uri="{FF2B5EF4-FFF2-40B4-BE49-F238E27FC236}">
              <a16:creationId xmlns:a16="http://schemas.microsoft.com/office/drawing/2014/main" id="{13781148-04D8-4F0B-9F74-DE7C03EA3FA8}"/>
            </a:ext>
          </a:extLst>
        </xdr:cNvPr>
        <xdr:cNvSpPr>
          <a:spLocks noChangeArrowheads="1"/>
        </xdr:cNvSpPr>
      </xdr:nvSpPr>
      <xdr:spPr bwMode="auto">
        <a:xfrm>
          <a:off x="8667750" y="5594351"/>
          <a:ext cx="1597025" cy="596900"/>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Sector-Banking</a:t>
          </a:r>
        </a:p>
      </xdr:txBody>
    </xdr:sp>
    <xdr:clientData/>
  </xdr:twoCellAnchor>
  <xdr:twoCellAnchor>
    <xdr:from>
      <xdr:col>0</xdr:col>
      <xdr:colOff>184150</xdr:colOff>
      <xdr:row>36</xdr:row>
      <xdr:rowOff>142875</xdr:rowOff>
    </xdr:from>
    <xdr:to>
      <xdr:col>19</xdr:col>
      <xdr:colOff>336550</xdr:colOff>
      <xdr:row>38</xdr:row>
      <xdr:rowOff>125771</xdr:rowOff>
    </xdr:to>
    <xdr:sp macro="" textlink="" fLocksText="0">
      <xdr:nvSpPr>
        <xdr:cNvPr id="42" name="Bevel 60">
          <a:extLst>
            <a:ext uri="{FF2B5EF4-FFF2-40B4-BE49-F238E27FC236}">
              <a16:creationId xmlns:a16="http://schemas.microsoft.com/office/drawing/2014/main" id="{E8A62E13-587A-4DF6-BB7B-67DBAE601A83}"/>
            </a:ext>
          </a:extLst>
        </xdr:cNvPr>
        <xdr:cNvSpPr>
          <a:spLocks noChangeArrowheads="1"/>
        </xdr:cNvSpPr>
      </xdr:nvSpPr>
      <xdr:spPr bwMode="auto">
        <a:xfrm>
          <a:off x="184150" y="6772275"/>
          <a:ext cx="11734800" cy="358775"/>
        </a:xfrm>
        <a:prstGeom prst="bevel">
          <a:avLst>
            <a:gd name="adj" fmla="val 12500"/>
          </a:avLst>
        </a:prstGeom>
        <a:solidFill>
          <a:srgbClr val="B7DEE8"/>
        </a:solidFill>
        <a:ln w="19080">
          <a:solidFill>
            <a:srgbClr val="3366FF"/>
          </a:solidFill>
          <a:miter lim="800000"/>
          <a:headEnd/>
          <a:tailEnd/>
        </a:ln>
        <a:effectLst/>
      </xdr:spPr>
      <xdr:txBody>
        <a:bodyPr vertOverflow="clip" wrap="square" lIns="0" tIns="0" rIns="0" bIns="0" anchor="ctr" upright="1"/>
        <a:lstStyle/>
        <a:p>
          <a:pPr algn="ctr" rtl="0">
            <a:defRPr sz="1000"/>
          </a:pPr>
          <a:r>
            <a:rPr lang="en-US" sz="1600" b="1" i="0" strike="noStrike">
              <a:ln>
                <a:noFill/>
              </a:ln>
              <a:solidFill>
                <a:schemeClr val="accent2"/>
              </a:solidFill>
              <a:latin typeface="Galliard BT"/>
            </a:rPr>
            <a:t>Other</a:t>
          </a:r>
          <a:r>
            <a:rPr lang="en-US" sz="1600" b="1" i="0" strike="noStrike" baseline="0">
              <a:ln>
                <a:noFill/>
              </a:ln>
              <a:solidFill>
                <a:schemeClr val="accent2"/>
              </a:solidFill>
              <a:latin typeface="Galliard BT"/>
            </a:rPr>
            <a:t> Funds</a:t>
          </a:r>
          <a:endParaRPr lang="en-US" sz="1600" b="1" i="0" strike="noStrike">
            <a:ln>
              <a:noFill/>
            </a:ln>
            <a:solidFill>
              <a:schemeClr val="accent2"/>
            </a:solidFill>
            <a:latin typeface="Galliard BT"/>
          </a:endParaRPr>
        </a:p>
      </xdr:txBody>
    </xdr:sp>
    <xdr:clientData/>
  </xdr:twoCellAnchor>
  <xdr:twoCellAnchor>
    <xdr:from>
      <xdr:col>0</xdr:col>
      <xdr:colOff>180976</xdr:colOff>
      <xdr:row>38</xdr:row>
      <xdr:rowOff>146053</xdr:rowOff>
    </xdr:from>
    <xdr:to>
      <xdr:col>3</xdr:col>
      <xdr:colOff>170541</xdr:colOff>
      <xdr:row>42</xdr:row>
      <xdr:rowOff>47625</xdr:rowOff>
    </xdr:to>
    <xdr:sp macro="" textlink="" fLocksText="0">
      <xdr:nvSpPr>
        <xdr:cNvPr id="43" name="Bevel 60">
          <a:hlinkClick xmlns:r="http://schemas.openxmlformats.org/officeDocument/2006/relationships" r:id="rId33"/>
          <a:extLst>
            <a:ext uri="{FF2B5EF4-FFF2-40B4-BE49-F238E27FC236}">
              <a16:creationId xmlns:a16="http://schemas.microsoft.com/office/drawing/2014/main" id="{E5A5012C-422A-4168-9CB9-512471DABF3B}"/>
            </a:ext>
          </a:extLst>
        </xdr:cNvPr>
        <xdr:cNvSpPr>
          <a:spLocks noChangeArrowheads="1"/>
        </xdr:cNvSpPr>
      </xdr:nvSpPr>
      <xdr:spPr bwMode="auto">
        <a:xfrm>
          <a:off x="180976" y="7143753"/>
          <a:ext cx="1818365" cy="638172"/>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ETFs-Gold Fund</a:t>
          </a:r>
        </a:p>
      </xdr:txBody>
    </xdr:sp>
    <xdr:clientData/>
  </xdr:twoCellAnchor>
  <xdr:twoCellAnchor>
    <xdr:from>
      <xdr:col>3</xdr:col>
      <xdr:colOff>196852</xdr:colOff>
      <xdr:row>38</xdr:row>
      <xdr:rowOff>142878</xdr:rowOff>
    </xdr:from>
    <xdr:to>
      <xdr:col>6</xdr:col>
      <xdr:colOff>193900</xdr:colOff>
      <xdr:row>42</xdr:row>
      <xdr:rowOff>25401</xdr:rowOff>
    </xdr:to>
    <xdr:sp macro="" textlink="" fLocksText="0">
      <xdr:nvSpPr>
        <xdr:cNvPr id="44" name="Bevel 60">
          <a:hlinkClick xmlns:r="http://schemas.openxmlformats.org/officeDocument/2006/relationships" r:id="rId34"/>
          <a:extLst>
            <a:ext uri="{FF2B5EF4-FFF2-40B4-BE49-F238E27FC236}">
              <a16:creationId xmlns:a16="http://schemas.microsoft.com/office/drawing/2014/main" id="{13BB0CC5-33AD-4DB2-BFF9-67E79A99F6DF}"/>
            </a:ext>
          </a:extLst>
        </xdr:cNvPr>
        <xdr:cNvSpPr>
          <a:spLocks noChangeArrowheads="1"/>
        </xdr:cNvSpPr>
      </xdr:nvSpPr>
      <xdr:spPr bwMode="auto">
        <a:xfrm>
          <a:off x="2025652" y="7140578"/>
          <a:ext cx="1825848" cy="619123"/>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ETFs - Silver Fund </a:t>
          </a:r>
        </a:p>
      </xdr:txBody>
    </xdr:sp>
    <xdr:clientData/>
  </xdr:twoCellAnchor>
  <xdr:twoCellAnchor>
    <xdr:from>
      <xdr:col>16</xdr:col>
      <xdr:colOff>590550</xdr:colOff>
      <xdr:row>21</xdr:row>
      <xdr:rowOff>125728</xdr:rowOff>
    </xdr:from>
    <xdr:to>
      <xdr:col>19</xdr:col>
      <xdr:colOff>336550</xdr:colOff>
      <xdr:row>24</xdr:row>
      <xdr:rowOff>127017</xdr:rowOff>
    </xdr:to>
    <xdr:sp macro="" textlink="" fLocksText="0">
      <xdr:nvSpPr>
        <xdr:cNvPr id="45" name="Bevel 60">
          <a:hlinkClick xmlns:r="http://schemas.openxmlformats.org/officeDocument/2006/relationships" r:id="rId35"/>
          <a:extLst>
            <a:ext uri="{FF2B5EF4-FFF2-40B4-BE49-F238E27FC236}">
              <a16:creationId xmlns:a16="http://schemas.microsoft.com/office/drawing/2014/main" id="{F2D81C23-F1D2-4740-9DE7-37E2AFEEE213}"/>
            </a:ext>
          </a:extLst>
        </xdr:cNvPr>
        <xdr:cNvSpPr>
          <a:spLocks noChangeArrowheads="1"/>
        </xdr:cNvSpPr>
      </xdr:nvSpPr>
      <xdr:spPr bwMode="auto">
        <a:xfrm>
          <a:off x="10344150" y="4000498"/>
          <a:ext cx="1574800" cy="546101"/>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Glossary</a:t>
          </a:r>
        </a:p>
      </xdr:txBody>
    </xdr:sp>
    <xdr:clientData/>
  </xdr:twoCellAnchor>
  <xdr:twoCellAnchor>
    <xdr:from>
      <xdr:col>16</xdr:col>
      <xdr:colOff>539750</xdr:colOff>
      <xdr:row>30</xdr:row>
      <xdr:rowOff>49530</xdr:rowOff>
    </xdr:from>
    <xdr:to>
      <xdr:col>19</xdr:col>
      <xdr:colOff>333375</xdr:colOff>
      <xdr:row>33</xdr:row>
      <xdr:rowOff>114349</xdr:rowOff>
    </xdr:to>
    <xdr:sp macro="" textlink="" fLocksText="0">
      <xdr:nvSpPr>
        <xdr:cNvPr id="46" name="Bevel 60">
          <a:hlinkClick xmlns:r="http://schemas.openxmlformats.org/officeDocument/2006/relationships" r:id="rId36"/>
          <a:extLst>
            <a:ext uri="{FF2B5EF4-FFF2-40B4-BE49-F238E27FC236}">
              <a16:creationId xmlns:a16="http://schemas.microsoft.com/office/drawing/2014/main" id="{EB96A37F-C359-463F-AA3F-E53D6B25551F}"/>
            </a:ext>
          </a:extLst>
        </xdr:cNvPr>
        <xdr:cNvSpPr>
          <a:spLocks noChangeArrowheads="1"/>
        </xdr:cNvSpPr>
      </xdr:nvSpPr>
      <xdr:spPr bwMode="auto">
        <a:xfrm>
          <a:off x="10293350" y="5581650"/>
          <a:ext cx="1622425" cy="609601"/>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Sector-Consumption</a:t>
          </a:r>
        </a:p>
      </xdr:txBody>
    </xdr:sp>
    <xdr:clientData/>
  </xdr:twoCellAnchor>
  <xdr:twoCellAnchor>
    <xdr:from>
      <xdr:col>16</xdr:col>
      <xdr:colOff>590550</xdr:colOff>
      <xdr:row>18</xdr:row>
      <xdr:rowOff>161924</xdr:rowOff>
    </xdr:from>
    <xdr:to>
      <xdr:col>19</xdr:col>
      <xdr:colOff>336550</xdr:colOff>
      <xdr:row>21</xdr:row>
      <xdr:rowOff>114299</xdr:rowOff>
    </xdr:to>
    <xdr:sp macro="" textlink="" fLocksText="0">
      <xdr:nvSpPr>
        <xdr:cNvPr id="47" name="Bevel 60">
          <a:hlinkClick xmlns:r="http://schemas.openxmlformats.org/officeDocument/2006/relationships" r:id="rId37"/>
          <a:extLst>
            <a:ext uri="{FF2B5EF4-FFF2-40B4-BE49-F238E27FC236}">
              <a16:creationId xmlns:a16="http://schemas.microsoft.com/office/drawing/2014/main" id="{144DF8EC-4257-4BA5-AEDF-24841C47E48E}"/>
            </a:ext>
          </a:extLst>
        </xdr:cNvPr>
        <xdr:cNvSpPr>
          <a:spLocks noChangeArrowheads="1"/>
        </xdr:cNvSpPr>
      </xdr:nvSpPr>
      <xdr:spPr bwMode="auto">
        <a:xfrm>
          <a:off x="10344150" y="3476624"/>
          <a:ext cx="1574800" cy="504825"/>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Load</a:t>
          </a:r>
        </a:p>
      </xdr:txBody>
    </xdr:sp>
    <xdr:clientData/>
  </xdr:twoCellAnchor>
  <xdr:twoCellAnchor>
    <xdr:from>
      <xdr:col>2</xdr:col>
      <xdr:colOff>323850</xdr:colOff>
      <xdr:row>9</xdr:row>
      <xdr:rowOff>107949</xdr:rowOff>
    </xdr:from>
    <xdr:to>
      <xdr:col>4</xdr:col>
      <xdr:colOff>492669</xdr:colOff>
      <xdr:row>13</xdr:row>
      <xdr:rowOff>14626</xdr:rowOff>
    </xdr:to>
    <xdr:sp macro="" textlink="" fLocksText="0">
      <xdr:nvSpPr>
        <xdr:cNvPr id="48" name="Bevel 60">
          <a:hlinkClick xmlns:r="http://schemas.openxmlformats.org/officeDocument/2006/relationships" r:id="rId38"/>
          <a:extLst>
            <a:ext uri="{FF2B5EF4-FFF2-40B4-BE49-F238E27FC236}">
              <a16:creationId xmlns:a16="http://schemas.microsoft.com/office/drawing/2014/main" id="{CF76C0AE-08FE-471C-B0B3-F96D5BA8B8C6}"/>
            </a:ext>
          </a:extLst>
        </xdr:cNvPr>
        <xdr:cNvSpPr>
          <a:spLocks noChangeArrowheads="1"/>
        </xdr:cNvSpPr>
      </xdr:nvSpPr>
      <xdr:spPr bwMode="auto">
        <a:xfrm>
          <a:off x="1543050" y="1765299"/>
          <a:ext cx="1388019" cy="650875"/>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Money Market</a:t>
          </a:r>
        </a:p>
        <a:p>
          <a:pPr algn="ctr" rtl="0">
            <a:defRPr sz="1000"/>
          </a:pPr>
          <a:r>
            <a:rPr lang="en-US" sz="1200" b="1" i="0" strike="noStrike">
              <a:solidFill>
                <a:srgbClr val="0000FF"/>
              </a:solidFill>
              <a:latin typeface="Galliard BT"/>
            </a:rPr>
            <a:t>Fund</a:t>
          </a:r>
        </a:p>
      </xdr:txBody>
    </xdr:sp>
    <xdr:clientData/>
  </xdr:twoCellAnchor>
  <xdr:twoCellAnchor>
    <xdr:from>
      <xdr:col>14</xdr:col>
      <xdr:colOff>292100</xdr:colOff>
      <xdr:row>13</xdr:row>
      <xdr:rowOff>34924</xdr:rowOff>
    </xdr:from>
    <xdr:to>
      <xdr:col>16</xdr:col>
      <xdr:colOff>565150</xdr:colOff>
      <xdr:row>16</xdr:row>
      <xdr:rowOff>125826</xdr:rowOff>
    </xdr:to>
    <xdr:sp macro="" textlink="" fLocksText="0">
      <xdr:nvSpPr>
        <xdr:cNvPr id="49" name="Bevel 60">
          <a:hlinkClick xmlns:r="http://schemas.openxmlformats.org/officeDocument/2006/relationships" r:id="rId39"/>
          <a:extLst>
            <a:ext uri="{FF2B5EF4-FFF2-40B4-BE49-F238E27FC236}">
              <a16:creationId xmlns:a16="http://schemas.microsoft.com/office/drawing/2014/main" id="{4D52B0BB-C93D-443E-906C-446CD1C1FA72}"/>
            </a:ext>
          </a:extLst>
        </xdr:cNvPr>
        <xdr:cNvSpPr>
          <a:spLocks noChangeArrowheads="1"/>
        </xdr:cNvSpPr>
      </xdr:nvSpPr>
      <xdr:spPr bwMode="auto">
        <a:xfrm>
          <a:off x="8826500" y="2428874"/>
          <a:ext cx="1492250" cy="650876"/>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Gilt</a:t>
          </a:r>
          <a:r>
            <a:rPr lang="en-US" sz="1200" b="1" i="0" strike="noStrike" baseline="0">
              <a:solidFill>
                <a:srgbClr val="0000FF"/>
              </a:solidFill>
              <a:latin typeface="Galliard BT"/>
            </a:rPr>
            <a:t> Fund</a:t>
          </a:r>
          <a:endParaRPr lang="en-US" sz="1200" b="1" i="0" strike="noStrike">
            <a:solidFill>
              <a:srgbClr val="0000FF"/>
            </a:solidFill>
            <a:latin typeface="Galliard BT"/>
          </a:endParaRPr>
        </a:p>
      </xdr:txBody>
    </xdr:sp>
    <xdr:clientData/>
  </xdr:twoCellAnchor>
  <xdr:twoCellAnchor>
    <xdr:from>
      <xdr:col>9</xdr:col>
      <xdr:colOff>603250</xdr:colOff>
      <xdr:row>18</xdr:row>
      <xdr:rowOff>168274</xdr:rowOff>
    </xdr:from>
    <xdr:to>
      <xdr:col>12</xdr:col>
      <xdr:colOff>520700</xdr:colOff>
      <xdr:row>21</xdr:row>
      <xdr:rowOff>163891</xdr:rowOff>
    </xdr:to>
    <xdr:sp macro="" textlink="" fLocksText="0">
      <xdr:nvSpPr>
        <xdr:cNvPr id="50" name="Bevel 60">
          <a:hlinkClick xmlns:r="http://schemas.openxmlformats.org/officeDocument/2006/relationships" r:id="rId40"/>
          <a:extLst>
            <a:ext uri="{FF2B5EF4-FFF2-40B4-BE49-F238E27FC236}">
              <a16:creationId xmlns:a16="http://schemas.microsoft.com/office/drawing/2014/main" id="{CFA1361B-C4F1-47C7-AB66-AFE7DBE47A6D}"/>
            </a:ext>
          </a:extLst>
        </xdr:cNvPr>
        <xdr:cNvSpPr>
          <a:spLocks noChangeArrowheads="1"/>
        </xdr:cNvSpPr>
      </xdr:nvSpPr>
      <xdr:spPr bwMode="auto">
        <a:xfrm>
          <a:off x="6089650" y="3482974"/>
          <a:ext cx="1746250" cy="555626"/>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Balanced Advantage</a:t>
          </a:r>
        </a:p>
      </xdr:txBody>
    </xdr:sp>
    <xdr:clientData/>
  </xdr:twoCellAnchor>
  <xdr:twoCellAnchor>
    <xdr:from>
      <xdr:col>11</xdr:col>
      <xdr:colOff>222250</xdr:colOff>
      <xdr:row>30</xdr:row>
      <xdr:rowOff>73024</xdr:rowOff>
    </xdr:from>
    <xdr:to>
      <xdr:col>14</xdr:col>
      <xdr:colOff>104775</xdr:colOff>
      <xdr:row>33</xdr:row>
      <xdr:rowOff>120649</xdr:rowOff>
    </xdr:to>
    <xdr:sp macro="" textlink="" fLocksText="0">
      <xdr:nvSpPr>
        <xdr:cNvPr id="51" name="Bevel 60">
          <a:hlinkClick xmlns:r="http://schemas.openxmlformats.org/officeDocument/2006/relationships" r:id="rId41"/>
          <a:extLst>
            <a:ext uri="{FF2B5EF4-FFF2-40B4-BE49-F238E27FC236}">
              <a16:creationId xmlns:a16="http://schemas.microsoft.com/office/drawing/2014/main" id="{9B553B15-6EDC-4973-82E3-AB9C40FBC29D}"/>
            </a:ext>
          </a:extLst>
        </xdr:cNvPr>
        <xdr:cNvSpPr>
          <a:spLocks noChangeArrowheads="1"/>
        </xdr:cNvSpPr>
      </xdr:nvSpPr>
      <xdr:spPr bwMode="auto">
        <a:xfrm>
          <a:off x="6927850" y="5597524"/>
          <a:ext cx="1711325" cy="600075"/>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Thematic-Infra</a:t>
          </a:r>
        </a:p>
      </xdr:txBody>
    </xdr:sp>
    <xdr:clientData/>
  </xdr:twoCellAnchor>
  <xdr:twoCellAnchor>
    <xdr:from>
      <xdr:col>6</xdr:col>
      <xdr:colOff>222251</xdr:colOff>
      <xdr:row>38</xdr:row>
      <xdr:rowOff>149225</xdr:rowOff>
    </xdr:from>
    <xdr:to>
      <xdr:col>9</xdr:col>
      <xdr:colOff>211817</xdr:colOff>
      <xdr:row>42</xdr:row>
      <xdr:rowOff>31750</xdr:rowOff>
    </xdr:to>
    <xdr:sp macro="" textlink="" fLocksText="0">
      <xdr:nvSpPr>
        <xdr:cNvPr id="52" name="Bevel 60">
          <a:hlinkClick xmlns:r="http://schemas.openxmlformats.org/officeDocument/2006/relationships" r:id="rId42"/>
          <a:extLst>
            <a:ext uri="{FF2B5EF4-FFF2-40B4-BE49-F238E27FC236}">
              <a16:creationId xmlns:a16="http://schemas.microsoft.com/office/drawing/2014/main" id="{3DDD4214-DE56-41DB-8FC6-6D487581467C}"/>
            </a:ext>
          </a:extLst>
        </xdr:cNvPr>
        <xdr:cNvSpPr>
          <a:spLocks noChangeArrowheads="1"/>
        </xdr:cNvSpPr>
      </xdr:nvSpPr>
      <xdr:spPr bwMode="auto">
        <a:xfrm>
          <a:off x="3879851" y="7146925"/>
          <a:ext cx="1818366" cy="619125"/>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FOF-Overseas</a:t>
          </a:r>
        </a:p>
      </xdr:txBody>
    </xdr:sp>
    <xdr:clientData/>
  </xdr:twoCellAnchor>
  <xdr:twoCellAnchor>
    <xdr:from>
      <xdr:col>9</xdr:col>
      <xdr:colOff>234949</xdr:colOff>
      <xdr:row>38</xdr:row>
      <xdr:rowOff>149225</xdr:rowOff>
    </xdr:from>
    <xdr:to>
      <xdr:col>12</xdr:col>
      <xdr:colOff>224516</xdr:colOff>
      <xdr:row>42</xdr:row>
      <xdr:rowOff>41275</xdr:rowOff>
    </xdr:to>
    <xdr:sp macro="" textlink="" fLocksText="0">
      <xdr:nvSpPr>
        <xdr:cNvPr id="53" name="Bevel 60">
          <a:hlinkClick xmlns:r="http://schemas.openxmlformats.org/officeDocument/2006/relationships" r:id="rId43"/>
          <a:extLst>
            <a:ext uri="{FF2B5EF4-FFF2-40B4-BE49-F238E27FC236}">
              <a16:creationId xmlns:a16="http://schemas.microsoft.com/office/drawing/2014/main" id="{7577212D-7805-4A9B-B1BC-DA9D42A9871A}"/>
            </a:ext>
          </a:extLst>
        </xdr:cNvPr>
        <xdr:cNvSpPr>
          <a:spLocks noChangeArrowheads="1"/>
        </xdr:cNvSpPr>
      </xdr:nvSpPr>
      <xdr:spPr bwMode="auto">
        <a:xfrm>
          <a:off x="5721349" y="7146925"/>
          <a:ext cx="1818367" cy="628650"/>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FOF - Domestic </a:t>
          </a:r>
        </a:p>
      </xdr:txBody>
    </xdr:sp>
    <xdr:clientData/>
  </xdr:twoCellAnchor>
  <xdr:twoCellAnchor>
    <xdr:from>
      <xdr:col>12</xdr:col>
      <xdr:colOff>247649</xdr:colOff>
      <xdr:row>38</xdr:row>
      <xdr:rowOff>149225</xdr:rowOff>
    </xdr:from>
    <xdr:to>
      <xdr:col>15</xdr:col>
      <xdr:colOff>222250</xdr:colOff>
      <xdr:row>42</xdr:row>
      <xdr:rowOff>31750</xdr:rowOff>
    </xdr:to>
    <xdr:sp macro="" textlink="" fLocksText="0">
      <xdr:nvSpPr>
        <xdr:cNvPr id="54" name="Bevel 60">
          <a:hlinkClick xmlns:r="http://schemas.openxmlformats.org/officeDocument/2006/relationships" r:id="rId44"/>
          <a:extLst>
            <a:ext uri="{FF2B5EF4-FFF2-40B4-BE49-F238E27FC236}">
              <a16:creationId xmlns:a16="http://schemas.microsoft.com/office/drawing/2014/main" id="{CC9B4670-CFC3-4E9E-ACBE-38DFCF6D49F7}"/>
            </a:ext>
          </a:extLst>
        </xdr:cNvPr>
        <xdr:cNvSpPr>
          <a:spLocks noChangeArrowheads="1"/>
        </xdr:cNvSpPr>
      </xdr:nvSpPr>
      <xdr:spPr bwMode="auto">
        <a:xfrm>
          <a:off x="7562849" y="7146925"/>
          <a:ext cx="1803401" cy="619125"/>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FOF-Debt Oriented</a:t>
          </a:r>
        </a:p>
      </xdr:txBody>
    </xdr:sp>
    <xdr:clientData/>
  </xdr:twoCellAnchor>
  <xdr:twoCellAnchor>
    <xdr:from>
      <xdr:col>16</xdr:col>
      <xdr:colOff>590550</xdr:colOff>
      <xdr:row>9</xdr:row>
      <xdr:rowOff>104777</xdr:rowOff>
    </xdr:from>
    <xdr:to>
      <xdr:col>19</xdr:col>
      <xdr:colOff>336550</xdr:colOff>
      <xdr:row>13</xdr:row>
      <xdr:rowOff>31750</xdr:rowOff>
    </xdr:to>
    <xdr:sp macro="" textlink="" fLocksText="0">
      <xdr:nvSpPr>
        <xdr:cNvPr id="56" name="Bevel 60">
          <a:hlinkClick xmlns:r="http://schemas.openxmlformats.org/officeDocument/2006/relationships" r:id="rId45"/>
          <a:extLst>
            <a:ext uri="{FF2B5EF4-FFF2-40B4-BE49-F238E27FC236}">
              <a16:creationId xmlns:a16="http://schemas.microsoft.com/office/drawing/2014/main" id="{ADA79585-C8AF-4DC6-AAA1-3D5721D99188}"/>
            </a:ext>
          </a:extLst>
        </xdr:cNvPr>
        <xdr:cNvSpPr>
          <a:spLocks noChangeArrowheads="1"/>
        </xdr:cNvSpPr>
      </xdr:nvSpPr>
      <xdr:spPr bwMode="auto">
        <a:xfrm>
          <a:off x="10344150" y="1762127"/>
          <a:ext cx="1574800" cy="663573"/>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Target Maturity Fund</a:t>
          </a:r>
        </a:p>
      </xdr:txBody>
    </xdr:sp>
    <xdr:clientData/>
  </xdr:twoCellAnchor>
  <xdr:twoCellAnchor>
    <xdr:from>
      <xdr:col>2</xdr:col>
      <xdr:colOff>571500</xdr:colOff>
      <xdr:row>26</xdr:row>
      <xdr:rowOff>136525</xdr:rowOff>
    </xdr:from>
    <xdr:to>
      <xdr:col>5</xdr:col>
      <xdr:colOff>361950</xdr:colOff>
      <xdr:row>30</xdr:row>
      <xdr:rowOff>49567</xdr:rowOff>
    </xdr:to>
    <xdr:sp macro="" textlink="" fLocksText="0">
      <xdr:nvSpPr>
        <xdr:cNvPr id="57" name="Bevel 60">
          <a:hlinkClick xmlns:r="http://schemas.openxmlformats.org/officeDocument/2006/relationships" r:id="rId46"/>
          <a:extLst>
            <a:ext uri="{FF2B5EF4-FFF2-40B4-BE49-F238E27FC236}">
              <a16:creationId xmlns:a16="http://schemas.microsoft.com/office/drawing/2014/main" id="{AE206316-3342-434D-9A60-1553DBCD161D}"/>
            </a:ext>
          </a:extLst>
        </xdr:cNvPr>
        <xdr:cNvSpPr>
          <a:spLocks noChangeArrowheads="1"/>
        </xdr:cNvSpPr>
      </xdr:nvSpPr>
      <xdr:spPr bwMode="auto">
        <a:xfrm>
          <a:off x="1790700" y="4924425"/>
          <a:ext cx="1619250" cy="657225"/>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Flexi Cap Fund</a:t>
          </a:r>
        </a:p>
      </xdr:txBody>
    </xdr:sp>
    <xdr:clientData/>
  </xdr:twoCellAnchor>
  <xdr:twoCellAnchor editAs="oneCell">
    <xdr:from>
      <xdr:col>1</xdr:col>
      <xdr:colOff>99060</xdr:colOff>
      <xdr:row>0</xdr:row>
      <xdr:rowOff>167640</xdr:rowOff>
    </xdr:from>
    <xdr:to>
      <xdr:col>5</xdr:col>
      <xdr:colOff>38100</xdr:colOff>
      <xdr:row>2</xdr:row>
      <xdr:rowOff>144780</xdr:rowOff>
    </xdr:to>
    <xdr:pic>
      <xdr:nvPicPr>
        <xdr:cNvPr id="51180" name="Picture 57" descr="A red letters on a white background&#10;&#10;Description automatically generated">
          <a:extLst>
            <a:ext uri="{FF2B5EF4-FFF2-40B4-BE49-F238E27FC236}">
              <a16:creationId xmlns:a16="http://schemas.microsoft.com/office/drawing/2014/main" id="{C5F598C6-5448-45B4-9E13-6FCDCA5E9A69}"/>
            </a:ext>
          </a:extLst>
        </xdr:cNvPr>
        <xdr:cNvPicPr>
          <a:picLocks noChangeAspect="1" noChangeArrowheads="1"/>
        </xdr:cNvPicPr>
      </xdr:nvPicPr>
      <xdr:blipFill>
        <a:blip xmlns:r="http://schemas.openxmlformats.org/officeDocument/2006/relationships" r:embed="rId47" cstate="print">
          <a:extLst>
            <a:ext uri="{28A0092B-C50C-407E-A947-70E740481C1C}">
              <a14:useLocalDpi xmlns:a14="http://schemas.microsoft.com/office/drawing/2010/main" val="0"/>
            </a:ext>
          </a:extLst>
        </a:blip>
        <a:srcRect/>
        <a:stretch>
          <a:fillRect/>
        </a:stretch>
      </xdr:blipFill>
      <xdr:spPr bwMode="auto">
        <a:xfrm>
          <a:off x="708660" y="167640"/>
          <a:ext cx="237744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168274</xdr:colOff>
      <xdr:row>21</xdr:row>
      <xdr:rowOff>180974</xdr:rowOff>
    </xdr:from>
    <xdr:to>
      <xdr:col>3</xdr:col>
      <xdr:colOff>114300</xdr:colOff>
      <xdr:row>24</xdr:row>
      <xdr:rowOff>120650</xdr:rowOff>
    </xdr:to>
    <xdr:sp macro="" textlink="" fLocksText="0">
      <xdr:nvSpPr>
        <xdr:cNvPr id="55" name="Bevel 60">
          <a:hlinkClick xmlns:r="http://schemas.openxmlformats.org/officeDocument/2006/relationships" r:id="rId48"/>
          <a:extLst>
            <a:ext uri="{FF2B5EF4-FFF2-40B4-BE49-F238E27FC236}">
              <a16:creationId xmlns:a16="http://schemas.microsoft.com/office/drawing/2014/main" id="{94E1DCBE-4FDA-4AE7-BCC6-9CACBE9DC421}"/>
            </a:ext>
          </a:extLst>
        </xdr:cNvPr>
        <xdr:cNvSpPr>
          <a:spLocks noChangeArrowheads="1"/>
        </xdr:cNvSpPr>
      </xdr:nvSpPr>
      <xdr:spPr bwMode="auto">
        <a:xfrm>
          <a:off x="168274" y="4048124"/>
          <a:ext cx="1774826" cy="492126"/>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Balanced Hybrid</a:t>
          </a:r>
        </a:p>
      </xdr:txBody>
    </xdr:sp>
    <xdr:clientData/>
  </xdr:twoCellAnchor>
  <xdr:twoCellAnchor>
    <xdr:from>
      <xdr:col>8</xdr:col>
      <xdr:colOff>279400</xdr:colOff>
      <xdr:row>30</xdr:row>
      <xdr:rowOff>73024</xdr:rowOff>
    </xdr:from>
    <xdr:to>
      <xdr:col>11</xdr:col>
      <xdr:colOff>193675</xdr:colOff>
      <xdr:row>33</xdr:row>
      <xdr:rowOff>126999</xdr:rowOff>
    </xdr:to>
    <xdr:sp macro="" textlink="" fLocksText="0">
      <xdr:nvSpPr>
        <xdr:cNvPr id="58" name="Bevel 60">
          <a:hlinkClick xmlns:r="http://schemas.openxmlformats.org/officeDocument/2006/relationships" r:id="rId49"/>
          <a:extLst>
            <a:ext uri="{FF2B5EF4-FFF2-40B4-BE49-F238E27FC236}">
              <a16:creationId xmlns:a16="http://schemas.microsoft.com/office/drawing/2014/main" id="{71756B52-15DB-49A3-A2A8-55CB6382FFDB}"/>
            </a:ext>
          </a:extLst>
        </xdr:cNvPr>
        <xdr:cNvSpPr>
          <a:spLocks noChangeArrowheads="1"/>
        </xdr:cNvSpPr>
      </xdr:nvSpPr>
      <xdr:spPr bwMode="auto">
        <a:xfrm>
          <a:off x="5156200" y="5597524"/>
          <a:ext cx="1743075" cy="606425"/>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Thematic</a:t>
          </a:r>
        </a:p>
      </xdr:txBody>
    </xdr:sp>
    <xdr:clientData/>
  </xdr:twoCellAnchor>
  <xdr:twoCellAnchor>
    <xdr:from>
      <xdr:col>2</xdr:col>
      <xdr:colOff>571500</xdr:colOff>
      <xdr:row>33</xdr:row>
      <xdr:rowOff>85726</xdr:rowOff>
    </xdr:from>
    <xdr:to>
      <xdr:col>5</xdr:col>
      <xdr:colOff>358776</xdr:colOff>
      <xdr:row>36</xdr:row>
      <xdr:rowOff>142876</xdr:rowOff>
    </xdr:to>
    <xdr:sp macro="" textlink="" fLocksText="0">
      <xdr:nvSpPr>
        <xdr:cNvPr id="88908" name="Bevel 60">
          <a:hlinkClick xmlns:r="http://schemas.openxmlformats.org/officeDocument/2006/relationships" r:id="rId50"/>
          <a:extLst>
            <a:ext uri="{FF2B5EF4-FFF2-40B4-BE49-F238E27FC236}">
              <a16:creationId xmlns:a16="http://schemas.microsoft.com/office/drawing/2014/main" id="{EEB74AE4-2A31-4E0B-9D41-7CBFF5A02DB3}"/>
            </a:ext>
          </a:extLst>
        </xdr:cNvPr>
        <xdr:cNvSpPr>
          <a:spLocks noChangeArrowheads="1"/>
        </xdr:cNvSpPr>
      </xdr:nvSpPr>
      <xdr:spPr bwMode="auto">
        <a:xfrm>
          <a:off x="1790700" y="6162676"/>
          <a:ext cx="1616076" cy="609600"/>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Sector-MNC</a:t>
          </a:r>
        </a:p>
      </xdr:txBody>
    </xdr:sp>
    <xdr:clientData/>
  </xdr:twoCellAnchor>
  <xdr:twoCellAnchor>
    <xdr:from>
      <xdr:col>5</xdr:col>
      <xdr:colOff>387350</xdr:colOff>
      <xdr:row>33</xdr:row>
      <xdr:rowOff>85728</xdr:rowOff>
    </xdr:from>
    <xdr:to>
      <xdr:col>8</xdr:col>
      <xdr:colOff>254000</xdr:colOff>
      <xdr:row>36</xdr:row>
      <xdr:rowOff>142875</xdr:rowOff>
    </xdr:to>
    <xdr:sp macro="" textlink="" fLocksText="0">
      <xdr:nvSpPr>
        <xdr:cNvPr id="88909" name="Bevel 60">
          <a:hlinkClick xmlns:r="http://schemas.openxmlformats.org/officeDocument/2006/relationships" r:id="rId51"/>
          <a:extLst>
            <a:ext uri="{FF2B5EF4-FFF2-40B4-BE49-F238E27FC236}">
              <a16:creationId xmlns:a16="http://schemas.microsoft.com/office/drawing/2014/main" id="{ED2DD1BA-27F1-4E14-9D96-36ED2D502291}"/>
            </a:ext>
          </a:extLst>
        </xdr:cNvPr>
        <xdr:cNvSpPr>
          <a:spLocks noChangeArrowheads="1"/>
        </xdr:cNvSpPr>
      </xdr:nvSpPr>
      <xdr:spPr bwMode="auto">
        <a:xfrm>
          <a:off x="3435350" y="6162678"/>
          <a:ext cx="1695450" cy="609597"/>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Sector-Pharma</a:t>
          </a:r>
          <a:r>
            <a:rPr lang="en-US" sz="1200" b="1" i="0" strike="noStrike" baseline="0">
              <a:solidFill>
                <a:srgbClr val="0000FF"/>
              </a:solidFill>
              <a:latin typeface="Galliard BT"/>
            </a:rPr>
            <a:t> &amp; Healthecare</a:t>
          </a:r>
          <a:endParaRPr lang="en-US" sz="1200" b="1" i="0" strike="noStrike">
            <a:solidFill>
              <a:srgbClr val="0000FF"/>
            </a:solidFill>
            <a:latin typeface="Galliard BT"/>
          </a:endParaRPr>
        </a:p>
      </xdr:txBody>
    </xdr:sp>
    <xdr:clientData/>
  </xdr:twoCellAnchor>
  <xdr:twoCellAnchor>
    <xdr:from>
      <xdr:col>0</xdr:col>
      <xdr:colOff>165100</xdr:colOff>
      <xdr:row>33</xdr:row>
      <xdr:rowOff>88900</xdr:rowOff>
    </xdr:from>
    <xdr:to>
      <xdr:col>2</xdr:col>
      <xdr:colOff>546100</xdr:colOff>
      <xdr:row>36</xdr:row>
      <xdr:rowOff>139700</xdr:rowOff>
    </xdr:to>
    <xdr:sp macro="" textlink="" fLocksText="0">
      <xdr:nvSpPr>
        <xdr:cNvPr id="88910" name="Bevel 60">
          <a:hlinkClick xmlns:r="http://schemas.openxmlformats.org/officeDocument/2006/relationships" r:id="rId52"/>
          <a:extLst>
            <a:ext uri="{FF2B5EF4-FFF2-40B4-BE49-F238E27FC236}">
              <a16:creationId xmlns:a16="http://schemas.microsoft.com/office/drawing/2014/main" id="{B5C32DDC-56E2-4F40-BF51-F15F3A48D00C}"/>
            </a:ext>
          </a:extLst>
        </xdr:cNvPr>
        <xdr:cNvSpPr>
          <a:spLocks noChangeArrowheads="1"/>
        </xdr:cNvSpPr>
      </xdr:nvSpPr>
      <xdr:spPr bwMode="auto">
        <a:xfrm>
          <a:off x="165100" y="6165850"/>
          <a:ext cx="1600200" cy="603250"/>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Sector-Energy</a:t>
          </a:r>
          <a:r>
            <a:rPr lang="en-US" sz="1200" b="1" i="0" strike="noStrike" baseline="0">
              <a:solidFill>
                <a:srgbClr val="0000FF"/>
              </a:solidFill>
              <a:latin typeface="Galliard BT"/>
            </a:rPr>
            <a:t> &amp; Power</a:t>
          </a:r>
          <a:endParaRPr lang="en-US" sz="1200" b="1" i="0" strike="noStrike">
            <a:solidFill>
              <a:srgbClr val="0000FF"/>
            </a:solidFill>
            <a:latin typeface="Galliard BT"/>
          </a:endParaRPr>
        </a:p>
      </xdr:txBody>
    </xdr:sp>
    <xdr:clientData/>
  </xdr:twoCellAnchor>
  <xdr:twoCellAnchor>
    <xdr:from>
      <xdr:col>14</xdr:col>
      <xdr:colOff>133350</xdr:colOff>
      <xdr:row>33</xdr:row>
      <xdr:rowOff>82551</xdr:rowOff>
    </xdr:from>
    <xdr:to>
      <xdr:col>16</xdr:col>
      <xdr:colOff>511175</xdr:colOff>
      <xdr:row>36</xdr:row>
      <xdr:rowOff>127001</xdr:rowOff>
    </xdr:to>
    <xdr:sp macro="" textlink="" fLocksText="0">
      <xdr:nvSpPr>
        <xdr:cNvPr id="88911" name="Bevel 60">
          <a:hlinkClick xmlns:r="http://schemas.openxmlformats.org/officeDocument/2006/relationships" r:id="rId53"/>
          <a:extLst>
            <a:ext uri="{FF2B5EF4-FFF2-40B4-BE49-F238E27FC236}">
              <a16:creationId xmlns:a16="http://schemas.microsoft.com/office/drawing/2014/main" id="{A9702DF2-CED6-40B9-9437-07B428B89F29}"/>
            </a:ext>
          </a:extLst>
        </xdr:cNvPr>
        <xdr:cNvSpPr>
          <a:spLocks noChangeArrowheads="1"/>
        </xdr:cNvSpPr>
      </xdr:nvSpPr>
      <xdr:spPr bwMode="auto">
        <a:xfrm>
          <a:off x="8667750" y="6159501"/>
          <a:ext cx="1597025" cy="596900"/>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International</a:t>
          </a:r>
        </a:p>
      </xdr:txBody>
    </xdr:sp>
    <xdr:clientData/>
  </xdr:twoCellAnchor>
  <xdr:twoCellAnchor>
    <xdr:from>
      <xdr:col>16</xdr:col>
      <xdr:colOff>539750</xdr:colOff>
      <xdr:row>33</xdr:row>
      <xdr:rowOff>69850</xdr:rowOff>
    </xdr:from>
    <xdr:to>
      <xdr:col>19</xdr:col>
      <xdr:colOff>333375</xdr:colOff>
      <xdr:row>36</xdr:row>
      <xdr:rowOff>127001</xdr:rowOff>
    </xdr:to>
    <xdr:sp macro="" textlink="" fLocksText="0">
      <xdr:nvSpPr>
        <xdr:cNvPr id="88912" name="Bevel 60">
          <a:hlinkClick xmlns:r="http://schemas.openxmlformats.org/officeDocument/2006/relationships" r:id="rId54"/>
          <a:extLst>
            <a:ext uri="{FF2B5EF4-FFF2-40B4-BE49-F238E27FC236}">
              <a16:creationId xmlns:a16="http://schemas.microsoft.com/office/drawing/2014/main" id="{18B61438-5F7C-48E6-BDB4-A5C3ECB76820}"/>
            </a:ext>
          </a:extLst>
        </xdr:cNvPr>
        <xdr:cNvSpPr>
          <a:spLocks noChangeArrowheads="1"/>
        </xdr:cNvSpPr>
      </xdr:nvSpPr>
      <xdr:spPr bwMode="auto">
        <a:xfrm>
          <a:off x="10293350" y="6146800"/>
          <a:ext cx="1622425" cy="609601"/>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Disclaimer</a:t>
          </a:r>
        </a:p>
      </xdr:txBody>
    </xdr:sp>
    <xdr:clientData/>
  </xdr:twoCellAnchor>
  <xdr:twoCellAnchor>
    <xdr:from>
      <xdr:col>11</xdr:col>
      <xdr:colOff>222250</xdr:colOff>
      <xdr:row>33</xdr:row>
      <xdr:rowOff>85724</xdr:rowOff>
    </xdr:from>
    <xdr:to>
      <xdr:col>14</xdr:col>
      <xdr:colOff>104775</xdr:colOff>
      <xdr:row>36</xdr:row>
      <xdr:rowOff>125801</xdr:rowOff>
    </xdr:to>
    <xdr:sp macro="" textlink="" fLocksText="0">
      <xdr:nvSpPr>
        <xdr:cNvPr id="88913" name="Bevel 60">
          <a:hlinkClick xmlns:r="http://schemas.openxmlformats.org/officeDocument/2006/relationships" r:id="rId55"/>
          <a:extLst>
            <a:ext uri="{FF2B5EF4-FFF2-40B4-BE49-F238E27FC236}">
              <a16:creationId xmlns:a16="http://schemas.microsoft.com/office/drawing/2014/main" id="{07C1387E-37C7-4B98-ABC8-8B2D7091448C}"/>
            </a:ext>
          </a:extLst>
        </xdr:cNvPr>
        <xdr:cNvSpPr>
          <a:spLocks noChangeArrowheads="1"/>
        </xdr:cNvSpPr>
      </xdr:nvSpPr>
      <xdr:spPr bwMode="auto">
        <a:xfrm>
          <a:off x="6927850" y="6162674"/>
          <a:ext cx="1711325" cy="600075"/>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Sector-Technology</a:t>
          </a:r>
        </a:p>
      </xdr:txBody>
    </xdr:sp>
    <xdr:clientData/>
  </xdr:twoCellAnchor>
  <xdr:twoCellAnchor>
    <xdr:from>
      <xdr:col>8</xdr:col>
      <xdr:colOff>279400</xdr:colOff>
      <xdr:row>33</xdr:row>
      <xdr:rowOff>85724</xdr:rowOff>
    </xdr:from>
    <xdr:to>
      <xdr:col>11</xdr:col>
      <xdr:colOff>193675</xdr:colOff>
      <xdr:row>36</xdr:row>
      <xdr:rowOff>139699</xdr:rowOff>
    </xdr:to>
    <xdr:sp macro="" textlink="" fLocksText="0">
      <xdr:nvSpPr>
        <xdr:cNvPr id="88914" name="Bevel 60">
          <a:hlinkClick xmlns:r="http://schemas.openxmlformats.org/officeDocument/2006/relationships" r:id="rId56"/>
          <a:extLst>
            <a:ext uri="{FF2B5EF4-FFF2-40B4-BE49-F238E27FC236}">
              <a16:creationId xmlns:a16="http://schemas.microsoft.com/office/drawing/2014/main" id="{9937ACDA-281E-472A-A62E-06D0BC40F459}"/>
            </a:ext>
          </a:extLst>
        </xdr:cNvPr>
        <xdr:cNvSpPr>
          <a:spLocks noChangeArrowheads="1"/>
        </xdr:cNvSpPr>
      </xdr:nvSpPr>
      <xdr:spPr bwMode="auto">
        <a:xfrm>
          <a:off x="5156200" y="6162674"/>
          <a:ext cx="1743075" cy="606425"/>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Sector-Service</a:t>
          </a:r>
          <a:r>
            <a:rPr lang="en-US" sz="1200" b="1" i="0" strike="noStrike" baseline="0">
              <a:solidFill>
                <a:srgbClr val="0000FF"/>
              </a:solidFill>
              <a:latin typeface="Galliard BT"/>
            </a:rPr>
            <a:t> Industry</a:t>
          </a:r>
          <a:endParaRPr lang="en-US" sz="1200" b="1" i="0" strike="noStrike">
            <a:solidFill>
              <a:srgbClr val="0000FF"/>
            </a:solidFill>
            <a:latin typeface="Galliard BT"/>
          </a:endParaRPr>
        </a:p>
      </xdr:txBody>
    </xdr:sp>
    <xdr:clientData/>
  </xdr:twoCellAnchor>
  <xdr:twoCellAnchor>
    <xdr:from>
      <xdr:col>15</xdr:col>
      <xdr:colOff>244476</xdr:colOff>
      <xdr:row>38</xdr:row>
      <xdr:rowOff>152403</xdr:rowOff>
    </xdr:from>
    <xdr:to>
      <xdr:col>17</xdr:col>
      <xdr:colOff>311150</xdr:colOff>
      <xdr:row>42</xdr:row>
      <xdr:rowOff>46438</xdr:rowOff>
    </xdr:to>
    <xdr:sp macro="" textlink="" fLocksText="0">
      <xdr:nvSpPr>
        <xdr:cNvPr id="88915" name="Bevel 60">
          <a:hlinkClick xmlns:r="http://schemas.openxmlformats.org/officeDocument/2006/relationships" r:id="rId57"/>
          <a:extLst>
            <a:ext uri="{FF2B5EF4-FFF2-40B4-BE49-F238E27FC236}">
              <a16:creationId xmlns:a16="http://schemas.microsoft.com/office/drawing/2014/main" id="{02211539-6F80-4BFA-BF91-0FE3B32E58AF}"/>
            </a:ext>
          </a:extLst>
        </xdr:cNvPr>
        <xdr:cNvSpPr>
          <a:spLocks noChangeArrowheads="1"/>
        </xdr:cNvSpPr>
      </xdr:nvSpPr>
      <xdr:spPr bwMode="auto">
        <a:xfrm>
          <a:off x="9388476" y="7150103"/>
          <a:ext cx="1285874" cy="638172"/>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FOF-Equity</a:t>
          </a:r>
          <a:r>
            <a:rPr lang="en-US" sz="1200" b="1" i="0" strike="noStrike" baseline="0">
              <a:solidFill>
                <a:srgbClr val="0000FF"/>
              </a:solidFill>
              <a:latin typeface="Galliard BT"/>
            </a:rPr>
            <a:t> Oriented</a:t>
          </a:r>
          <a:endParaRPr lang="en-US" sz="1200" b="1" i="0" strike="noStrike">
            <a:solidFill>
              <a:srgbClr val="0000FF"/>
            </a:solidFill>
            <a:latin typeface="Galliard BT"/>
          </a:endParaRPr>
        </a:p>
      </xdr:txBody>
    </xdr:sp>
    <xdr:clientData/>
  </xdr:twoCellAnchor>
  <xdr:twoCellAnchor>
    <xdr:from>
      <xdr:col>0</xdr:col>
      <xdr:colOff>184151</xdr:colOff>
      <xdr:row>42</xdr:row>
      <xdr:rowOff>41278</xdr:rowOff>
    </xdr:from>
    <xdr:to>
      <xdr:col>3</xdr:col>
      <xdr:colOff>171450</xdr:colOff>
      <xdr:row>45</xdr:row>
      <xdr:rowOff>107951</xdr:rowOff>
    </xdr:to>
    <xdr:sp macro="" textlink="" fLocksText="0">
      <xdr:nvSpPr>
        <xdr:cNvPr id="88916" name="Bevel 60">
          <a:hlinkClick xmlns:r="http://schemas.openxmlformats.org/officeDocument/2006/relationships" r:id="rId58"/>
          <a:extLst>
            <a:ext uri="{FF2B5EF4-FFF2-40B4-BE49-F238E27FC236}">
              <a16:creationId xmlns:a16="http://schemas.microsoft.com/office/drawing/2014/main" id="{F1946B7B-7F85-4522-9A4A-565D8047ADFA}"/>
            </a:ext>
          </a:extLst>
        </xdr:cNvPr>
        <xdr:cNvSpPr>
          <a:spLocks noChangeArrowheads="1"/>
        </xdr:cNvSpPr>
      </xdr:nvSpPr>
      <xdr:spPr bwMode="auto">
        <a:xfrm>
          <a:off x="184151" y="7775578"/>
          <a:ext cx="1816099" cy="619123"/>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Index Fund</a:t>
          </a:r>
        </a:p>
      </xdr:txBody>
    </xdr:sp>
    <xdr:clientData/>
  </xdr:twoCellAnchor>
  <xdr:twoCellAnchor>
    <xdr:from>
      <xdr:col>3</xdr:col>
      <xdr:colOff>196851</xdr:colOff>
      <xdr:row>42</xdr:row>
      <xdr:rowOff>41275</xdr:rowOff>
    </xdr:from>
    <xdr:to>
      <xdr:col>6</xdr:col>
      <xdr:colOff>203201</xdr:colOff>
      <xdr:row>45</xdr:row>
      <xdr:rowOff>107950</xdr:rowOff>
    </xdr:to>
    <xdr:sp macro="" textlink="" fLocksText="0">
      <xdr:nvSpPr>
        <xdr:cNvPr id="88917" name="Bevel 60">
          <a:hlinkClick xmlns:r="http://schemas.openxmlformats.org/officeDocument/2006/relationships" r:id="rId59"/>
          <a:extLst>
            <a:ext uri="{FF2B5EF4-FFF2-40B4-BE49-F238E27FC236}">
              <a16:creationId xmlns:a16="http://schemas.microsoft.com/office/drawing/2014/main" id="{A9153F69-FE42-45D1-8A9E-F0C33371DACB}"/>
            </a:ext>
          </a:extLst>
        </xdr:cNvPr>
        <xdr:cNvSpPr>
          <a:spLocks noChangeArrowheads="1"/>
        </xdr:cNvSpPr>
      </xdr:nvSpPr>
      <xdr:spPr bwMode="auto">
        <a:xfrm>
          <a:off x="2025651" y="7775575"/>
          <a:ext cx="1835150" cy="619125"/>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Index Nifty Fund</a:t>
          </a:r>
        </a:p>
      </xdr:txBody>
    </xdr:sp>
    <xdr:clientData/>
  </xdr:twoCellAnchor>
  <xdr:twoCellAnchor>
    <xdr:from>
      <xdr:col>6</xdr:col>
      <xdr:colOff>228599</xdr:colOff>
      <xdr:row>42</xdr:row>
      <xdr:rowOff>41275</xdr:rowOff>
    </xdr:from>
    <xdr:to>
      <xdr:col>9</xdr:col>
      <xdr:colOff>215900</xdr:colOff>
      <xdr:row>45</xdr:row>
      <xdr:rowOff>117475</xdr:rowOff>
    </xdr:to>
    <xdr:sp macro="" textlink="" fLocksText="0">
      <xdr:nvSpPr>
        <xdr:cNvPr id="88918" name="Bevel 60">
          <a:hlinkClick xmlns:r="http://schemas.openxmlformats.org/officeDocument/2006/relationships" r:id="rId60"/>
          <a:extLst>
            <a:ext uri="{FF2B5EF4-FFF2-40B4-BE49-F238E27FC236}">
              <a16:creationId xmlns:a16="http://schemas.microsoft.com/office/drawing/2014/main" id="{9FD111D3-3859-42A2-9123-B04FF3E56769}"/>
            </a:ext>
          </a:extLst>
        </xdr:cNvPr>
        <xdr:cNvSpPr>
          <a:spLocks noChangeArrowheads="1"/>
        </xdr:cNvSpPr>
      </xdr:nvSpPr>
      <xdr:spPr bwMode="auto">
        <a:xfrm>
          <a:off x="3886199" y="7775575"/>
          <a:ext cx="1816101" cy="628650"/>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Index-Nifty</a:t>
          </a:r>
          <a:r>
            <a:rPr lang="en-US" sz="1200" b="1" i="0" strike="noStrike" baseline="0">
              <a:solidFill>
                <a:srgbClr val="0000FF"/>
              </a:solidFill>
              <a:latin typeface="Galliard BT"/>
            </a:rPr>
            <a:t> Next 50</a:t>
          </a:r>
          <a:endParaRPr lang="en-US" sz="1200" b="1" i="0" strike="noStrike">
            <a:solidFill>
              <a:srgbClr val="0000FF"/>
            </a:solidFill>
            <a:latin typeface="Galliard BT"/>
          </a:endParaRPr>
        </a:p>
      </xdr:txBody>
    </xdr:sp>
    <xdr:clientData/>
  </xdr:twoCellAnchor>
  <xdr:twoCellAnchor>
    <xdr:from>
      <xdr:col>9</xdr:col>
      <xdr:colOff>241299</xdr:colOff>
      <xdr:row>42</xdr:row>
      <xdr:rowOff>41275</xdr:rowOff>
    </xdr:from>
    <xdr:to>
      <xdr:col>12</xdr:col>
      <xdr:colOff>228600</xdr:colOff>
      <xdr:row>45</xdr:row>
      <xdr:rowOff>107950</xdr:rowOff>
    </xdr:to>
    <xdr:sp macro="" textlink="" fLocksText="0">
      <xdr:nvSpPr>
        <xdr:cNvPr id="88919" name="Bevel 60">
          <a:hlinkClick xmlns:r="http://schemas.openxmlformats.org/officeDocument/2006/relationships" r:id="rId61"/>
          <a:extLst>
            <a:ext uri="{FF2B5EF4-FFF2-40B4-BE49-F238E27FC236}">
              <a16:creationId xmlns:a16="http://schemas.microsoft.com/office/drawing/2014/main" id="{6091F4F9-1F93-45F9-A776-8F9271F64B66}"/>
            </a:ext>
          </a:extLst>
        </xdr:cNvPr>
        <xdr:cNvSpPr>
          <a:spLocks noChangeArrowheads="1"/>
        </xdr:cNvSpPr>
      </xdr:nvSpPr>
      <xdr:spPr bwMode="auto">
        <a:xfrm>
          <a:off x="5727699" y="7775575"/>
          <a:ext cx="1816101" cy="619125"/>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Index-Sensex Fund</a:t>
          </a:r>
        </a:p>
      </xdr:txBody>
    </xdr:sp>
    <xdr:clientData/>
  </xdr:twoCellAnchor>
  <xdr:twoCellAnchor>
    <xdr:from>
      <xdr:col>12</xdr:col>
      <xdr:colOff>253999</xdr:colOff>
      <xdr:row>42</xdr:row>
      <xdr:rowOff>41275</xdr:rowOff>
    </xdr:from>
    <xdr:to>
      <xdr:col>15</xdr:col>
      <xdr:colOff>222251</xdr:colOff>
      <xdr:row>45</xdr:row>
      <xdr:rowOff>107950</xdr:rowOff>
    </xdr:to>
    <xdr:sp macro="" textlink="" fLocksText="0">
      <xdr:nvSpPr>
        <xdr:cNvPr id="59" name="Bevel 60">
          <a:hlinkClick xmlns:r="http://schemas.openxmlformats.org/officeDocument/2006/relationships" r:id="rId62"/>
          <a:extLst>
            <a:ext uri="{FF2B5EF4-FFF2-40B4-BE49-F238E27FC236}">
              <a16:creationId xmlns:a16="http://schemas.microsoft.com/office/drawing/2014/main" id="{8C2E461F-E4E4-490A-A80A-FF5FB9B5E9C5}"/>
            </a:ext>
          </a:extLst>
        </xdr:cNvPr>
        <xdr:cNvSpPr>
          <a:spLocks noChangeArrowheads="1"/>
        </xdr:cNvSpPr>
      </xdr:nvSpPr>
      <xdr:spPr bwMode="auto">
        <a:xfrm>
          <a:off x="7569199" y="7775575"/>
          <a:ext cx="1797052" cy="619125"/>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Index Funds Other</a:t>
          </a:r>
        </a:p>
      </xdr:txBody>
    </xdr:sp>
    <xdr:clientData/>
  </xdr:twoCellAnchor>
  <xdr:twoCellAnchor>
    <xdr:from>
      <xdr:col>17</xdr:col>
      <xdr:colOff>333376</xdr:colOff>
      <xdr:row>38</xdr:row>
      <xdr:rowOff>152403</xdr:rowOff>
    </xdr:from>
    <xdr:to>
      <xdr:col>19</xdr:col>
      <xdr:colOff>336550</xdr:colOff>
      <xdr:row>42</xdr:row>
      <xdr:rowOff>46438</xdr:rowOff>
    </xdr:to>
    <xdr:sp macro="" textlink="" fLocksText="0">
      <xdr:nvSpPr>
        <xdr:cNvPr id="60" name="Bevel 60">
          <a:hlinkClick xmlns:r="http://schemas.openxmlformats.org/officeDocument/2006/relationships" r:id="rId63"/>
          <a:extLst>
            <a:ext uri="{FF2B5EF4-FFF2-40B4-BE49-F238E27FC236}">
              <a16:creationId xmlns:a16="http://schemas.microsoft.com/office/drawing/2014/main" id="{F852412E-A3B7-4F8D-BC45-E4641F2C91FA}"/>
            </a:ext>
          </a:extLst>
        </xdr:cNvPr>
        <xdr:cNvSpPr>
          <a:spLocks noChangeArrowheads="1"/>
        </xdr:cNvSpPr>
      </xdr:nvSpPr>
      <xdr:spPr bwMode="auto">
        <a:xfrm>
          <a:off x="10696576" y="7150103"/>
          <a:ext cx="1222374" cy="638172"/>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ETF - Others</a:t>
          </a:r>
        </a:p>
      </xdr:txBody>
    </xdr:sp>
    <xdr:clientData/>
  </xdr:twoCellAnchor>
  <xdr:twoCellAnchor>
    <xdr:from>
      <xdr:col>15</xdr:col>
      <xdr:colOff>244476</xdr:colOff>
      <xdr:row>42</xdr:row>
      <xdr:rowOff>76199</xdr:rowOff>
    </xdr:from>
    <xdr:to>
      <xdr:col>19</xdr:col>
      <xdr:colOff>336550</xdr:colOff>
      <xdr:row>45</xdr:row>
      <xdr:rowOff>104774</xdr:rowOff>
    </xdr:to>
    <xdr:sp macro="" textlink="" fLocksText="0">
      <xdr:nvSpPr>
        <xdr:cNvPr id="62" name="Bevel 60">
          <a:hlinkClick xmlns:r="http://schemas.openxmlformats.org/officeDocument/2006/relationships" r:id="rId64"/>
          <a:extLst>
            <a:ext uri="{FF2B5EF4-FFF2-40B4-BE49-F238E27FC236}">
              <a16:creationId xmlns:a16="http://schemas.microsoft.com/office/drawing/2014/main" id="{4A972333-F0B2-4F44-9FBF-C77991B5FC7D}"/>
            </a:ext>
          </a:extLst>
        </xdr:cNvPr>
        <xdr:cNvSpPr>
          <a:spLocks noChangeArrowheads="1"/>
        </xdr:cNvSpPr>
      </xdr:nvSpPr>
      <xdr:spPr bwMode="auto">
        <a:xfrm>
          <a:off x="9388476" y="7810499"/>
          <a:ext cx="2530474" cy="581025"/>
        </a:xfrm>
        <a:prstGeom prst="bevel">
          <a:avLst>
            <a:gd name="adj" fmla="val 12500"/>
          </a:avLst>
        </a:prstGeom>
        <a:solidFill>
          <a:srgbClr val="DCE6F2"/>
        </a:solidFill>
        <a:ln w="19050">
          <a:solidFill>
            <a:srgbClr val="3366FF"/>
          </a:solidFill>
          <a:prstDash val="solid"/>
          <a:miter lim="800000"/>
          <a:headEnd/>
          <a:tailEnd/>
        </a:ln>
        <a:effectLst/>
      </xdr:spPr>
      <xdr:txBody>
        <a:bodyPr vertOverflow="clip" wrap="square" lIns="0" tIns="0" rIns="0" bIns="0" anchor="ctr" upright="1"/>
        <a:lstStyle/>
        <a:p>
          <a:pPr algn="ctr" rtl="0">
            <a:defRPr sz="1000"/>
          </a:pPr>
          <a:r>
            <a:rPr lang="en-US" sz="1200" b="1" i="0" strike="noStrike">
              <a:solidFill>
                <a:srgbClr val="0000FF"/>
              </a:solidFill>
              <a:latin typeface="Galliard BT"/>
            </a:rPr>
            <a:t>Specialized</a:t>
          </a:r>
          <a:r>
            <a:rPr lang="en-US" sz="1200" b="1" i="0" strike="noStrike" baseline="0">
              <a:solidFill>
                <a:srgbClr val="0000FF"/>
              </a:solidFill>
              <a:latin typeface="Galliard BT"/>
            </a:rPr>
            <a:t> Investment Fund (SIF)</a:t>
          </a:r>
          <a:endParaRPr lang="en-US" sz="1200" b="1" i="0" strike="noStrike">
            <a:solidFill>
              <a:srgbClr val="0000FF"/>
            </a:solidFill>
            <a:latin typeface="Galliard B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121920</xdr:rowOff>
    </xdr:to>
    <xdr:pic>
      <xdr:nvPicPr>
        <xdr:cNvPr id="51213" name="Picture 4" descr="A red letters on a white background&#10;&#10;Description automatically generated">
          <a:extLst>
            <a:ext uri="{FF2B5EF4-FFF2-40B4-BE49-F238E27FC236}">
              <a16:creationId xmlns:a16="http://schemas.microsoft.com/office/drawing/2014/main" id="{4FE78C6A-7BF0-4CC0-BF26-FF289471B5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5280"/>
          <a:ext cx="195834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52237" name="Picture 4" descr="A red letters on a white background&#10;&#10;Description automatically generated">
          <a:extLst>
            <a:ext uri="{FF2B5EF4-FFF2-40B4-BE49-F238E27FC236}">
              <a16:creationId xmlns:a16="http://schemas.microsoft.com/office/drawing/2014/main" id="{CA187519-B600-4273-B04F-258E459302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53261" name="Picture 2" descr="A red letters on a white background&#10;&#10;Description automatically generated">
          <a:extLst>
            <a:ext uri="{FF2B5EF4-FFF2-40B4-BE49-F238E27FC236}">
              <a16:creationId xmlns:a16="http://schemas.microsoft.com/office/drawing/2014/main" id="{72569B32-C88D-43C2-8A1B-2A87869026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54285" name="Picture 2" descr="A red letters on a white background&#10;&#10;Description automatically generated">
          <a:extLst>
            <a:ext uri="{FF2B5EF4-FFF2-40B4-BE49-F238E27FC236}">
              <a16:creationId xmlns:a16="http://schemas.microsoft.com/office/drawing/2014/main" id="{28ECC206-5DB6-4887-AE80-16C4C0917A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xdr:row>
      <xdr:rowOff>15240</xdr:rowOff>
    </xdr:from>
    <xdr:to>
      <xdr:col>0</xdr:col>
      <xdr:colOff>1958340</xdr:colOff>
      <xdr:row>3</xdr:row>
      <xdr:rowOff>99060</xdr:rowOff>
    </xdr:to>
    <xdr:pic>
      <xdr:nvPicPr>
        <xdr:cNvPr id="55309" name="Picture 1" descr="A red letters on a white background&#10;&#10;Description automatically generated">
          <a:extLst>
            <a:ext uri="{FF2B5EF4-FFF2-40B4-BE49-F238E27FC236}">
              <a16:creationId xmlns:a16="http://schemas.microsoft.com/office/drawing/2014/main" id="{E871092C-B263-432D-9ED6-C1C928541B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388620"/>
          <a:ext cx="195834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56333" name="Picture 1" descr="A red letters on a white background&#10;&#10;Description automatically generated">
          <a:extLst>
            <a:ext uri="{FF2B5EF4-FFF2-40B4-BE49-F238E27FC236}">
              <a16:creationId xmlns:a16="http://schemas.microsoft.com/office/drawing/2014/main" id="{0077D238-F86E-4CA2-BAB2-0920D7BCF9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57357" name="Picture 1" descr="A red letters on a white background&#10;&#10;Description automatically generated">
          <a:extLst>
            <a:ext uri="{FF2B5EF4-FFF2-40B4-BE49-F238E27FC236}">
              <a16:creationId xmlns:a16="http://schemas.microsoft.com/office/drawing/2014/main" id="{5EBC6137-403F-47D6-90AB-E73537B885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58381" name="Picture 1" descr="A red letters on a white background&#10;&#10;Description automatically generated">
          <a:extLst>
            <a:ext uri="{FF2B5EF4-FFF2-40B4-BE49-F238E27FC236}">
              <a16:creationId xmlns:a16="http://schemas.microsoft.com/office/drawing/2014/main" id="{C73B4B98-6FC2-463C-8EB5-6886D089A6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59405" name="Picture 1" descr="A red letters on a white background&#10;&#10;Description automatically generated">
          <a:extLst>
            <a:ext uri="{FF2B5EF4-FFF2-40B4-BE49-F238E27FC236}">
              <a16:creationId xmlns:a16="http://schemas.microsoft.com/office/drawing/2014/main" id="{52A6624B-7109-4E14-B28A-2140347CEF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60429" name="Picture 1" descr="A red letters on a white background&#10;&#10;Description automatically generated">
          <a:extLst>
            <a:ext uri="{FF2B5EF4-FFF2-40B4-BE49-F238E27FC236}">
              <a16:creationId xmlns:a16="http://schemas.microsoft.com/office/drawing/2014/main" id="{805DE508-213D-44CD-A1C4-E42D31E6EE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61453" name="Picture 1" descr="A red letters on a white background&#10;&#10;Description automatically generated">
          <a:extLst>
            <a:ext uri="{FF2B5EF4-FFF2-40B4-BE49-F238E27FC236}">
              <a16:creationId xmlns:a16="http://schemas.microsoft.com/office/drawing/2014/main" id="{A20FDE4E-0B47-4D46-929C-4D041CD304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62477" name="Picture 1" descr="A red letters on a white background&#10;&#10;Description automatically generated">
          <a:extLst>
            <a:ext uri="{FF2B5EF4-FFF2-40B4-BE49-F238E27FC236}">
              <a16:creationId xmlns:a16="http://schemas.microsoft.com/office/drawing/2014/main" id="{5C37F813-7D21-407A-8FBB-593128797E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78861" name="Picture 1" descr="A red letters on a white background&#10;&#10;Description automatically generated">
          <a:extLst>
            <a:ext uri="{FF2B5EF4-FFF2-40B4-BE49-F238E27FC236}">
              <a16:creationId xmlns:a16="http://schemas.microsoft.com/office/drawing/2014/main" id="{4F3A3D94-7304-45E0-9B2B-0A0FCEB9F1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79885" name="Picture 1" descr="A red letters on a white background&#10;&#10;Description automatically generated">
          <a:extLst>
            <a:ext uri="{FF2B5EF4-FFF2-40B4-BE49-F238E27FC236}">
              <a16:creationId xmlns:a16="http://schemas.microsoft.com/office/drawing/2014/main" id="{353BEF98-9170-4B45-A9F2-E3F2067659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80909" name="Picture 1" descr="A red letters on a white background&#10;&#10;Description automatically generated">
          <a:extLst>
            <a:ext uri="{FF2B5EF4-FFF2-40B4-BE49-F238E27FC236}">
              <a16:creationId xmlns:a16="http://schemas.microsoft.com/office/drawing/2014/main" id="{72C747B3-5E36-4283-B196-795B826236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81933" name="Picture 1" descr="A red letters on a white background&#10;&#10;Description automatically generated">
          <a:extLst>
            <a:ext uri="{FF2B5EF4-FFF2-40B4-BE49-F238E27FC236}">
              <a16:creationId xmlns:a16="http://schemas.microsoft.com/office/drawing/2014/main" id="{E6FA6C32-3BBE-4533-A20B-D682E3FF2B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82957" name="Picture 2" descr="A red letters on a white background&#10;&#10;Description automatically generated">
          <a:extLst>
            <a:ext uri="{FF2B5EF4-FFF2-40B4-BE49-F238E27FC236}">
              <a16:creationId xmlns:a16="http://schemas.microsoft.com/office/drawing/2014/main" id="{9F223FA1-E8BC-496C-9E21-E6DE69658F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576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83981" name="Picture 1" descr="A red letters on a white background&#10;&#10;Description automatically generated">
          <a:extLst>
            <a:ext uri="{FF2B5EF4-FFF2-40B4-BE49-F238E27FC236}">
              <a16:creationId xmlns:a16="http://schemas.microsoft.com/office/drawing/2014/main" id="{29DE0683-5595-499B-A176-AC56551079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85005" name="Picture 1" descr="A red letters on a white background&#10;&#10;Description automatically generated">
          <a:extLst>
            <a:ext uri="{FF2B5EF4-FFF2-40B4-BE49-F238E27FC236}">
              <a16:creationId xmlns:a16="http://schemas.microsoft.com/office/drawing/2014/main" id="{476C96F5-858A-4889-82C5-60FD4E3A0E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86029" name="Picture 1" descr="A red letters on a white background&#10;&#10;Description automatically generated">
          <a:extLst>
            <a:ext uri="{FF2B5EF4-FFF2-40B4-BE49-F238E27FC236}">
              <a16:creationId xmlns:a16="http://schemas.microsoft.com/office/drawing/2014/main" id="{8ADD668C-2ECB-4630-BA19-B87D706BD8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87053" name="Picture 1" descr="A red letters on a white background&#10;&#10;Description automatically generated">
          <a:extLst>
            <a:ext uri="{FF2B5EF4-FFF2-40B4-BE49-F238E27FC236}">
              <a16:creationId xmlns:a16="http://schemas.microsoft.com/office/drawing/2014/main" id="{42C04E8C-D261-42C1-AAB4-0B5A7DB7D1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88077" name="Picture 1" descr="A red letters on a white background&#10;&#10;Description automatically generated">
          <a:extLst>
            <a:ext uri="{FF2B5EF4-FFF2-40B4-BE49-F238E27FC236}">
              <a16:creationId xmlns:a16="http://schemas.microsoft.com/office/drawing/2014/main" id="{E8FA8022-7B8B-433D-8966-C3F064B695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89101" name="Picture 1" descr="A red letters on a white background&#10;&#10;Description automatically generated">
          <a:extLst>
            <a:ext uri="{FF2B5EF4-FFF2-40B4-BE49-F238E27FC236}">
              <a16:creationId xmlns:a16="http://schemas.microsoft.com/office/drawing/2014/main" id="{7ADDD09D-204F-46CF-88CE-9FFE794B96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576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90125" name="Picture 1" descr="A red letters on a white background&#10;&#10;Description automatically generated">
          <a:extLst>
            <a:ext uri="{FF2B5EF4-FFF2-40B4-BE49-F238E27FC236}">
              <a16:creationId xmlns:a16="http://schemas.microsoft.com/office/drawing/2014/main" id="{E4134EBB-8252-4F37-9C38-66EF65E2AD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91149" name="Picture 1" descr="A red letters on a white background&#10;&#10;Description automatically generated">
          <a:extLst>
            <a:ext uri="{FF2B5EF4-FFF2-40B4-BE49-F238E27FC236}">
              <a16:creationId xmlns:a16="http://schemas.microsoft.com/office/drawing/2014/main" id="{57009060-C4E1-4E53-B0E3-D768DF5436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92173" name="Picture 1" descr="A red letters on a white background&#10;&#10;Description automatically generated">
          <a:extLst>
            <a:ext uri="{FF2B5EF4-FFF2-40B4-BE49-F238E27FC236}">
              <a16:creationId xmlns:a16="http://schemas.microsoft.com/office/drawing/2014/main" id="{0B644E5A-2771-4EBC-97A1-1BF26D0D81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93197" name="Picture 1" descr="A red letters on a white background&#10;&#10;Description automatically generated">
          <a:extLst>
            <a:ext uri="{FF2B5EF4-FFF2-40B4-BE49-F238E27FC236}">
              <a16:creationId xmlns:a16="http://schemas.microsoft.com/office/drawing/2014/main" id="{E54DFF6B-6D95-43C8-AD47-FAB273DAF9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94221" name="Picture 2" descr="A red letters on a white background&#10;&#10;Description automatically generated">
          <a:extLst>
            <a:ext uri="{FF2B5EF4-FFF2-40B4-BE49-F238E27FC236}">
              <a16:creationId xmlns:a16="http://schemas.microsoft.com/office/drawing/2014/main" id="{7CED914B-ED7B-4B20-9C37-F7E9CB852E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95245" name="Picture 1" descr="A red letters on a white background&#10;&#10;Description automatically generated">
          <a:extLst>
            <a:ext uri="{FF2B5EF4-FFF2-40B4-BE49-F238E27FC236}">
              <a16:creationId xmlns:a16="http://schemas.microsoft.com/office/drawing/2014/main" id="{E3C739EC-FFA2-48ED-8C0B-F2B6EE6D0D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96269" name="Picture 2" descr="A red letters on a white background&#10;&#10;Description automatically generated">
          <a:extLst>
            <a:ext uri="{FF2B5EF4-FFF2-40B4-BE49-F238E27FC236}">
              <a16:creationId xmlns:a16="http://schemas.microsoft.com/office/drawing/2014/main" id="{8C0B95FA-16B0-40EB-8A25-66795EAF60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576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97293" name="Picture 1" descr="A red letters on a white background&#10;&#10;Description automatically generated">
          <a:extLst>
            <a:ext uri="{FF2B5EF4-FFF2-40B4-BE49-F238E27FC236}">
              <a16:creationId xmlns:a16="http://schemas.microsoft.com/office/drawing/2014/main" id="{B74FA3AD-9F19-4B7C-BF05-2E81E12717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98317" name="Picture 1" descr="A red letters on a white background&#10;&#10;Description automatically generated">
          <a:extLst>
            <a:ext uri="{FF2B5EF4-FFF2-40B4-BE49-F238E27FC236}">
              <a16:creationId xmlns:a16="http://schemas.microsoft.com/office/drawing/2014/main" id="{C4F7BCE2-2FD3-4332-9DE5-09FC222581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99341" name="Picture 1" descr="A red letters on a white background&#10;&#10;Description automatically generated">
          <a:extLst>
            <a:ext uri="{FF2B5EF4-FFF2-40B4-BE49-F238E27FC236}">
              <a16:creationId xmlns:a16="http://schemas.microsoft.com/office/drawing/2014/main" id="{EAB489BE-A5AB-44CE-9E68-497D71F2E6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00365" name="Picture 1" descr="A red letters on a white background&#10;&#10;Description automatically generated">
          <a:extLst>
            <a:ext uri="{FF2B5EF4-FFF2-40B4-BE49-F238E27FC236}">
              <a16:creationId xmlns:a16="http://schemas.microsoft.com/office/drawing/2014/main" id="{F4167083-3DBA-4AA7-9F22-060826DC6F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01389" name="Picture 1" descr="A red letters on a white background&#10;&#10;Description automatically generated">
          <a:extLst>
            <a:ext uri="{FF2B5EF4-FFF2-40B4-BE49-F238E27FC236}">
              <a16:creationId xmlns:a16="http://schemas.microsoft.com/office/drawing/2014/main" id="{6AE4A345-E0B5-466F-B8F5-ABE1EEF6AF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02413" name="Picture 1" descr="A red letters on a white background&#10;&#10;Description automatically generated">
          <a:extLst>
            <a:ext uri="{FF2B5EF4-FFF2-40B4-BE49-F238E27FC236}">
              <a16:creationId xmlns:a16="http://schemas.microsoft.com/office/drawing/2014/main" id="{AE7DF879-77C8-4532-8166-5C51A54530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03437" name="Picture 1" descr="A red letters on a white background&#10;&#10;Description automatically generated">
          <a:extLst>
            <a:ext uri="{FF2B5EF4-FFF2-40B4-BE49-F238E27FC236}">
              <a16:creationId xmlns:a16="http://schemas.microsoft.com/office/drawing/2014/main" id="{1BEA8629-7890-48C6-AF8B-BE54C30A09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04461" name="Picture 1" descr="A red letters on a white background&#10;&#10;Description automatically generated">
          <a:extLst>
            <a:ext uri="{FF2B5EF4-FFF2-40B4-BE49-F238E27FC236}">
              <a16:creationId xmlns:a16="http://schemas.microsoft.com/office/drawing/2014/main" id="{EAA29878-06E1-44C3-A9FF-4C81C306A6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05485" name="Picture 1" descr="A red letters on a white background&#10;&#10;Description automatically generated">
          <a:extLst>
            <a:ext uri="{FF2B5EF4-FFF2-40B4-BE49-F238E27FC236}">
              <a16:creationId xmlns:a16="http://schemas.microsoft.com/office/drawing/2014/main" id="{727C5113-30FC-411F-B250-BF3797431A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576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06509" name="Picture 1" descr="A red letters on a white background&#10;&#10;Description automatically generated">
          <a:extLst>
            <a:ext uri="{FF2B5EF4-FFF2-40B4-BE49-F238E27FC236}">
              <a16:creationId xmlns:a16="http://schemas.microsoft.com/office/drawing/2014/main" id="{BA05592F-37A4-4FF8-9201-F002A9022A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576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07533" name="Picture 1" descr="A red letters on a white background&#10;&#10;Description automatically generated">
          <a:extLst>
            <a:ext uri="{FF2B5EF4-FFF2-40B4-BE49-F238E27FC236}">
              <a16:creationId xmlns:a16="http://schemas.microsoft.com/office/drawing/2014/main" id="{D4E694F5-7182-4E7D-A40E-F5E8AF4DE9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576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08557" name="Picture 1" descr="A red letters on a white background&#10;&#10;Description automatically generated">
          <a:extLst>
            <a:ext uri="{FF2B5EF4-FFF2-40B4-BE49-F238E27FC236}">
              <a16:creationId xmlns:a16="http://schemas.microsoft.com/office/drawing/2014/main" id="{DB4A28C5-1578-46A0-84E5-C483197DE5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576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09581" name="Picture 1" descr="A red letters on a white background&#10;&#10;Description automatically generated">
          <a:extLst>
            <a:ext uri="{FF2B5EF4-FFF2-40B4-BE49-F238E27FC236}">
              <a16:creationId xmlns:a16="http://schemas.microsoft.com/office/drawing/2014/main" id="{A87EEB1B-B5BB-4FE6-861B-3B112AEE93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576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10605" name="Picture 1" descr="A red letters on a white background&#10;&#10;Description automatically generated">
          <a:extLst>
            <a:ext uri="{FF2B5EF4-FFF2-40B4-BE49-F238E27FC236}">
              <a16:creationId xmlns:a16="http://schemas.microsoft.com/office/drawing/2014/main" id="{5D39D05B-EA18-4AD9-926A-C97B015D95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576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11629" name="Picture 1" descr="A red letters on a white background&#10;&#10;Description automatically generated">
          <a:extLst>
            <a:ext uri="{FF2B5EF4-FFF2-40B4-BE49-F238E27FC236}">
              <a16:creationId xmlns:a16="http://schemas.microsoft.com/office/drawing/2014/main" id="{929421DC-1E86-4028-ADCA-C7B70CC819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12653" name="Picture 1" descr="A red letters on a white background&#10;&#10;Description automatically generated">
          <a:extLst>
            <a:ext uri="{FF2B5EF4-FFF2-40B4-BE49-F238E27FC236}">
              <a16:creationId xmlns:a16="http://schemas.microsoft.com/office/drawing/2014/main" id="{7BF3AA23-2284-42DB-B691-567189B817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576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13677" name="Picture 1" descr="A red letters on a white background&#10;&#10;Description automatically generated">
          <a:extLst>
            <a:ext uri="{FF2B5EF4-FFF2-40B4-BE49-F238E27FC236}">
              <a16:creationId xmlns:a16="http://schemas.microsoft.com/office/drawing/2014/main" id="{41D6512F-0AF3-4FA7-82FA-D3E8D5B040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14701" name="Picture 1" descr="A red letters on a white background&#10;&#10;Description automatically generated">
          <a:extLst>
            <a:ext uri="{FF2B5EF4-FFF2-40B4-BE49-F238E27FC236}">
              <a16:creationId xmlns:a16="http://schemas.microsoft.com/office/drawing/2014/main" id="{B7D27C28-8D71-4701-AD3D-89F13F7136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576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15725" name="Picture 1" descr="A red letters on a white background&#10;&#10;Description automatically generated">
          <a:extLst>
            <a:ext uri="{FF2B5EF4-FFF2-40B4-BE49-F238E27FC236}">
              <a16:creationId xmlns:a16="http://schemas.microsoft.com/office/drawing/2014/main" id="{B6159D75-FBD5-452F-95BD-4E6E7ED17E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16749" name="Picture 1" descr="A red letters on a white background&#10;&#10;Description automatically generated">
          <a:extLst>
            <a:ext uri="{FF2B5EF4-FFF2-40B4-BE49-F238E27FC236}">
              <a16:creationId xmlns:a16="http://schemas.microsoft.com/office/drawing/2014/main" id="{5A459768-2BFE-4C19-A2CD-AAEA7F5C0F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576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17773" name="Picture 1" descr="A red letters on a white background&#10;&#10;Description automatically generated">
          <a:extLst>
            <a:ext uri="{FF2B5EF4-FFF2-40B4-BE49-F238E27FC236}">
              <a16:creationId xmlns:a16="http://schemas.microsoft.com/office/drawing/2014/main" id="{ED9BFE88-84A3-452E-A132-686DAF7A3A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576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18797" name="Picture 1" descr="A red letters on a white background&#10;&#10;Description automatically generated">
          <a:extLst>
            <a:ext uri="{FF2B5EF4-FFF2-40B4-BE49-F238E27FC236}">
              <a16:creationId xmlns:a16="http://schemas.microsoft.com/office/drawing/2014/main" id="{EC4291D4-BC60-40BD-AA47-F1A64FC1F5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576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19821" name="Picture 1" descr="A red letters on a white background&#10;&#10;Description automatically generated">
          <a:extLst>
            <a:ext uri="{FF2B5EF4-FFF2-40B4-BE49-F238E27FC236}">
              <a16:creationId xmlns:a16="http://schemas.microsoft.com/office/drawing/2014/main" id="{3EC11CA3-CFFA-435D-AF70-4F0E653ED2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576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20845" name="Picture 1" descr="A red letters on a white background&#10;&#10;Description automatically generated">
          <a:extLst>
            <a:ext uri="{FF2B5EF4-FFF2-40B4-BE49-F238E27FC236}">
              <a16:creationId xmlns:a16="http://schemas.microsoft.com/office/drawing/2014/main" id="{DB2D70E6-D5D5-45E6-A2FC-B1645F2F96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21869" name="Picture 1" descr="A red letters on a white background&#10;&#10;Description automatically generated">
          <a:extLst>
            <a:ext uri="{FF2B5EF4-FFF2-40B4-BE49-F238E27FC236}">
              <a16:creationId xmlns:a16="http://schemas.microsoft.com/office/drawing/2014/main" id="{A17F2059-0201-4188-B537-4A27E9CBC1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576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22893" name="Picture 1" descr="A red letters on a white background&#10;&#10;Description automatically generated">
          <a:extLst>
            <a:ext uri="{FF2B5EF4-FFF2-40B4-BE49-F238E27FC236}">
              <a16:creationId xmlns:a16="http://schemas.microsoft.com/office/drawing/2014/main" id="{5CE0A118-64BA-4A44-8B1B-044157A651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576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1950720</xdr:colOff>
      <xdr:row>3</xdr:row>
      <xdr:rowOff>91440</xdr:rowOff>
    </xdr:to>
    <xdr:pic>
      <xdr:nvPicPr>
        <xdr:cNvPr id="123917" name="Picture 1" descr="A red letters on a white background&#10;&#10;Description automatically generated">
          <a:extLst>
            <a:ext uri="{FF2B5EF4-FFF2-40B4-BE49-F238E27FC236}">
              <a16:creationId xmlns:a16="http://schemas.microsoft.com/office/drawing/2014/main" id="{32DA02B3-47C4-4E3A-A28E-08EE3AE4B4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5760"/>
          <a:ext cx="19507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24941" name="Picture 1" descr="A red letters on a white background&#10;&#10;Description automatically generated">
          <a:extLst>
            <a:ext uri="{FF2B5EF4-FFF2-40B4-BE49-F238E27FC236}">
              <a16:creationId xmlns:a16="http://schemas.microsoft.com/office/drawing/2014/main" id="{D40E9EDB-21FD-461B-80F1-B08F2A0A5A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25965" name="Picture 1" descr="A red letters on a white background&#10;&#10;Description automatically generated">
          <a:extLst>
            <a:ext uri="{FF2B5EF4-FFF2-40B4-BE49-F238E27FC236}">
              <a16:creationId xmlns:a16="http://schemas.microsoft.com/office/drawing/2014/main" id="{53EAB5BB-8DB9-4909-BB19-C45D4C2FE1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26989" name="Picture 2" descr="A red letters on a white background&#10;&#10;Description automatically generated">
          <a:extLst>
            <a:ext uri="{FF2B5EF4-FFF2-40B4-BE49-F238E27FC236}">
              <a16:creationId xmlns:a16="http://schemas.microsoft.com/office/drawing/2014/main" id="{3862D8CE-480D-4412-B1EB-B6F3CA1CE0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338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91440</xdr:rowOff>
    </xdr:to>
    <xdr:pic>
      <xdr:nvPicPr>
        <xdr:cNvPr id="14348301" name="Picture 1" descr="A red letters on a white background&#10;&#10;Description automatically generated">
          <a:extLst>
            <a:ext uri="{FF2B5EF4-FFF2-40B4-BE49-F238E27FC236}">
              <a16:creationId xmlns:a16="http://schemas.microsoft.com/office/drawing/2014/main" id="{7E2D5C05-DD9D-42B9-B99C-7986971691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5760"/>
          <a:ext cx="195834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121920</xdr:rowOff>
    </xdr:to>
    <xdr:pic>
      <xdr:nvPicPr>
        <xdr:cNvPr id="128013" name="Picture 1" descr="A red letters on a white background&#10;&#10;Description automatically generated">
          <a:extLst>
            <a:ext uri="{FF2B5EF4-FFF2-40B4-BE49-F238E27FC236}">
              <a16:creationId xmlns:a16="http://schemas.microsoft.com/office/drawing/2014/main" id="{EA5597FC-AA4D-4469-B0F5-A3632D3D6A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5280"/>
          <a:ext cx="195834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1958340</xdr:colOff>
      <xdr:row>3</xdr:row>
      <xdr:rowOff>121920</xdr:rowOff>
    </xdr:to>
    <xdr:pic>
      <xdr:nvPicPr>
        <xdr:cNvPr id="129037" name="Picture 1" descr="A red letters on a white background&#10;&#10;Description automatically generated">
          <a:extLst>
            <a:ext uri="{FF2B5EF4-FFF2-40B4-BE49-F238E27FC236}">
              <a16:creationId xmlns:a16="http://schemas.microsoft.com/office/drawing/2014/main" id="{61B9F48C-F8B1-4B03-B456-A334AE728A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5280"/>
          <a:ext cx="195834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28.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29.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0.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1.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2.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33.bin"/></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34.bin"/></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35.bin"/></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36.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9"/>
  <sheetViews>
    <sheetView showGridLines="0" tabSelected="1" workbookViewId="0"/>
  </sheetViews>
  <sheetFormatPr defaultRowHeight="14.4"/>
  <sheetData>
    <row r="1" spans="1:20">
      <c r="A1" s="1"/>
      <c r="B1" s="1"/>
      <c r="C1" s="1"/>
      <c r="D1" s="1"/>
      <c r="E1" s="1"/>
      <c r="F1" s="1"/>
      <c r="G1" s="1"/>
      <c r="H1" s="1"/>
      <c r="I1" s="1"/>
      <c r="J1" s="1"/>
      <c r="K1" s="1"/>
      <c r="L1" s="1"/>
      <c r="M1" s="1"/>
      <c r="N1" s="1"/>
      <c r="O1" s="1"/>
      <c r="P1" s="1"/>
      <c r="Q1" s="1"/>
      <c r="R1" s="1"/>
      <c r="S1" s="1"/>
      <c r="T1" s="1"/>
    </row>
    <row r="2" spans="1:20">
      <c r="A2" s="1"/>
      <c r="B2" s="1"/>
      <c r="C2" s="1"/>
      <c r="D2" s="1"/>
      <c r="E2" s="1"/>
      <c r="F2" s="1"/>
      <c r="G2" s="1"/>
      <c r="H2" s="1"/>
      <c r="I2" s="1"/>
      <c r="J2" s="1"/>
      <c r="K2" s="1"/>
      <c r="L2" s="1"/>
      <c r="M2" s="1"/>
      <c r="N2" s="1"/>
      <c r="O2" s="1"/>
      <c r="P2" s="1"/>
      <c r="Q2" s="1"/>
      <c r="R2" s="1"/>
      <c r="S2" s="1"/>
      <c r="T2" s="1"/>
    </row>
    <row r="3" spans="1:20">
      <c r="A3" s="1"/>
      <c r="B3" s="1"/>
      <c r="C3" s="1"/>
      <c r="D3" s="1"/>
      <c r="E3" s="1"/>
      <c r="F3" s="1"/>
      <c r="G3" s="1"/>
      <c r="H3" s="1"/>
      <c r="I3" s="1"/>
      <c r="J3" s="1"/>
      <c r="K3" s="1"/>
      <c r="L3" s="1"/>
      <c r="M3" s="1"/>
      <c r="N3" s="1"/>
      <c r="O3" s="1"/>
      <c r="P3" s="1"/>
      <c r="Q3" s="1"/>
      <c r="R3" s="1"/>
      <c r="S3" s="1"/>
      <c r="T3" s="1"/>
    </row>
    <row r="4" spans="1:20">
      <c r="A4" s="1"/>
      <c r="B4" s="1"/>
      <c r="C4" s="1"/>
      <c r="D4" s="1"/>
      <c r="E4" s="1"/>
      <c r="F4" s="1"/>
      <c r="G4" s="1"/>
      <c r="H4" s="1"/>
      <c r="I4" s="1"/>
      <c r="J4" s="1"/>
      <c r="K4" s="1"/>
      <c r="L4" s="1"/>
      <c r="M4" s="1"/>
      <c r="N4" s="1"/>
      <c r="O4" s="1"/>
      <c r="P4" s="1"/>
      <c r="Q4" s="1"/>
      <c r="R4" s="1"/>
      <c r="S4" s="1"/>
      <c r="T4" s="1"/>
    </row>
    <row r="5" spans="1:20">
      <c r="A5" s="1"/>
      <c r="B5" s="1"/>
      <c r="C5" s="1"/>
      <c r="D5" s="1"/>
      <c r="E5" s="1"/>
      <c r="F5" s="1"/>
      <c r="G5" s="1"/>
      <c r="H5" s="1"/>
      <c r="I5" s="1"/>
      <c r="J5" s="1"/>
      <c r="K5" s="1"/>
      <c r="L5" s="1"/>
      <c r="M5" s="1"/>
      <c r="N5" s="1"/>
      <c r="O5" s="1"/>
      <c r="P5" s="1"/>
      <c r="Q5" s="1"/>
      <c r="R5" s="1"/>
      <c r="S5" s="1"/>
      <c r="T5" s="1"/>
    </row>
    <row r="6" spans="1:20">
      <c r="A6" s="1"/>
      <c r="B6" s="1"/>
      <c r="C6" s="1"/>
      <c r="D6" s="1"/>
      <c r="E6" s="1"/>
      <c r="F6" s="1"/>
      <c r="G6" s="1"/>
      <c r="H6" s="1"/>
      <c r="I6" s="1"/>
      <c r="J6" s="1"/>
      <c r="K6" s="1"/>
      <c r="L6" s="1"/>
      <c r="M6" s="1"/>
      <c r="N6" s="1"/>
      <c r="O6" s="1"/>
      <c r="P6" s="1"/>
      <c r="Q6" s="1"/>
      <c r="R6" s="1"/>
      <c r="S6" s="1"/>
      <c r="T6" s="1"/>
    </row>
    <row r="7" spans="1:20">
      <c r="A7" s="1"/>
      <c r="B7" s="1"/>
      <c r="C7" s="1"/>
      <c r="D7" s="1"/>
      <c r="E7" s="1"/>
      <c r="F7" s="1"/>
      <c r="G7" s="1"/>
      <c r="H7" s="1"/>
      <c r="I7" s="1"/>
      <c r="J7" s="1"/>
      <c r="K7" s="1"/>
      <c r="L7" s="1"/>
      <c r="M7" s="1"/>
      <c r="N7" s="1"/>
      <c r="O7" s="1"/>
      <c r="P7" s="1"/>
      <c r="Q7" s="1"/>
      <c r="R7" s="1"/>
      <c r="S7" s="1"/>
      <c r="T7" s="1"/>
    </row>
    <row r="8" spans="1:20">
      <c r="A8" s="1"/>
      <c r="B8" s="1"/>
      <c r="C8" s="1"/>
      <c r="D8" s="1"/>
      <c r="E8" s="1"/>
      <c r="F8" s="1"/>
      <c r="G8" s="1"/>
      <c r="H8" s="1"/>
      <c r="I8" s="1"/>
      <c r="J8" s="1"/>
      <c r="K8" s="1"/>
      <c r="L8" s="1"/>
      <c r="M8" s="1"/>
      <c r="N8" s="1"/>
      <c r="O8" s="1"/>
      <c r="P8" s="1"/>
      <c r="Q8" s="1"/>
      <c r="R8" s="1"/>
      <c r="S8" s="1"/>
      <c r="T8" s="1"/>
    </row>
    <row r="9" spans="1:20">
      <c r="A9" s="1"/>
      <c r="B9" s="1"/>
      <c r="C9" s="1"/>
      <c r="D9" s="1"/>
      <c r="E9" s="1"/>
      <c r="F9" s="1"/>
      <c r="G9" s="1"/>
      <c r="H9" s="1"/>
      <c r="I9" s="1"/>
      <c r="J9" s="1"/>
      <c r="K9" s="1"/>
      <c r="L9" s="1"/>
      <c r="M9" s="1"/>
      <c r="N9" s="1"/>
      <c r="O9" s="1"/>
      <c r="P9" s="1"/>
      <c r="Q9" s="1"/>
      <c r="R9" s="1"/>
      <c r="S9" s="1"/>
      <c r="T9" s="1"/>
    </row>
    <row r="10" spans="1:20">
      <c r="A10" s="1"/>
      <c r="B10" s="1"/>
      <c r="C10" s="1"/>
      <c r="D10" s="1"/>
      <c r="E10" s="1"/>
      <c r="F10" s="1"/>
      <c r="G10" s="1"/>
      <c r="H10" s="1"/>
      <c r="I10" s="1"/>
      <c r="J10" s="1"/>
      <c r="K10" s="1"/>
      <c r="L10" s="1"/>
      <c r="M10" s="1"/>
      <c r="N10" s="1"/>
      <c r="O10" s="1"/>
      <c r="P10" s="1"/>
      <c r="Q10" s="1"/>
      <c r="R10" s="1"/>
      <c r="S10" s="1"/>
      <c r="T10" s="1"/>
    </row>
    <row r="11" spans="1:20">
      <c r="A11" s="1"/>
      <c r="B11" s="1"/>
      <c r="C11" s="1"/>
      <c r="D11" s="1"/>
      <c r="E11" s="1"/>
      <c r="F11" s="1"/>
      <c r="G11" s="1"/>
      <c r="H11" s="1"/>
      <c r="I11" s="1"/>
      <c r="J11" s="1"/>
      <c r="K11" s="1"/>
      <c r="L11" s="1"/>
      <c r="M11" s="1"/>
      <c r="N11" s="1"/>
      <c r="O11" s="1"/>
      <c r="P11" s="1"/>
      <c r="Q11" s="1"/>
      <c r="R11" s="1"/>
      <c r="S11" s="1"/>
      <c r="T11" s="1"/>
    </row>
    <row r="12" spans="1:20">
      <c r="A12" s="1"/>
      <c r="B12" s="1"/>
      <c r="C12" s="1"/>
      <c r="D12" s="1"/>
      <c r="E12" s="1"/>
      <c r="F12" s="1"/>
      <c r="G12" s="1"/>
      <c r="H12" s="1"/>
      <c r="I12" s="1"/>
      <c r="J12" s="1"/>
      <c r="K12" s="1"/>
      <c r="L12" s="1"/>
      <c r="M12" s="1"/>
      <c r="N12" s="1"/>
      <c r="O12" s="1"/>
      <c r="P12" s="1"/>
      <c r="Q12" s="1"/>
      <c r="R12" s="1"/>
      <c r="S12" s="1"/>
      <c r="T12" s="1"/>
    </row>
    <row r="13" spans="1:20">
      <c r="A13" s="1"/>
      <c r="B13" s="1"/>
      <c r="C13" s="1"/>
      <c r="D13" s="1"/>
      <c r="E13" s="1"/>
      <c r="F13" s="1"/>
      <c r="G13" s="1"/>
      <c r="H13" s="1"/>
      <c r="I13" s="1"/>
      <c r="J13" s="1"/>
      <c r="K13" s="1"/>
      <c r="L13" s="1"/>
      <c r="M13" s="1"/>
      <c r="N13" s="1"/>
      <c r="O13" s="1"/>
      <c r="P13" s="1"/>
      <c r="Q13" s="1"/>
      <c r="R13" s="1"/>
      <c r="S13" s="1"/>
      <c r="T13" s="1"/>
    </row>
    <row r="14" spans="1:20">
      <c r="A14" s="1"/>
      <c r="B14" s="1"/>
      <c r="C14" s="1"/>
      <c r="D14" s="1"/>
      <c r="E14" s="1"/>
      <c r="F14" s="1"/>
      <c r="G14" s="1"/>
      <c r="H14" s="1"/>
      <c r="I14" s="1"/>
      <c r="J14" s="1"/>
      <c r="K14" s="1"/>
      <c r="L14" s="1"/>
      <c r="M14" s="1"/>
      <c r="N14" s="1"/>
      <c r="O14" s="1"/>
      <c r="P14" s="1"/>
      <c r="Q14" s="1"/>
      <c r="R14" s="1"/>
      <c r="S14" s="1"/>
      <c r="T14" s="1"/>
    </row>
    <row r="15" spans="1:20">
      <c r="A15" s="1"/>
      <c r="B15" s="1"/>
      <c r="C15" s="1"/>
      <c r="D15" s="1"/>
      <c r="E15" s="1"/>
      <c r="F15" s="1"/>
      <c r="G15" s="1"/>
      <c r="H15" s="1"/>
      <c r="I15" s="1"/>
      <c r="J15" s="1"/>
      <c r="K15" s="1"/>
      <c r="L15" s="1"/>
      <c r="M15" s="1"/>
      <c r="N15" s="1"/>
      <c r="O15" s="1"/>
      <c r="P15" s="1"/>
      <c r="Q15" s="1"/>
      <c r="R15" s="1"/>
      <c r="S15" s="1"/>
      <c r="T15" s="1"/>
    </row>
    <row r="16" spans="1:20">
      <c r="A16" s="1"/>
      <c r="B16" s="1"/>
      <c r="C16" s="1"/>
      <c r="D16" s="1"/>
      <c r="E16" s="1"/>
      <c r="F16" s="1"/>
      <c r="G16" s="1"/>
      <c r="H16" s="1"/>
      <c r="I16" s="1"/>
      <c r="J16" s="1"/>
      <c r="K16" s="1"/>
      <c r="L16" s="1"/>
      <c r="M16" s="1"/>
      <c r="N16" s="1"/>
      <c r="O16" s="1"/>
      <c r="P16" s="1"/>
      <c r="Q16" s="1"/>
      <c r="R16" s="1"/>
      <c r="S16" s="1"/>
      <c r="T16" s="1"/>
    </row>
    <row r="17" spans="1:20">
      <c r="A17" s="1"/>
      <c r="B17" s="1"/>
      <c r="C17" s="1"/>
      <c r="D17" s="1"/>
      <c r="E17" s="1"/>
      <c r="F17" s="1"/>
      <c r="G17" s="1"/>
      <c r="H17" s="1"/>
      <c r="I17" s="1"/>
      <c r="J17" s="1"/>
      <c r="K17" s="1"/>
      <c r="L17" s="1"/>
      <c r="M17" s="1"/>
      <c r="N17" s="1"/>
      <c r="O17" s="1"/>
      <c r="P17" s="1"/>
      <c r="Q17" s="1"/>
      <c r="R17" s="1"/>
      <c r="S17" s="1"/>
      <c r="T17" s="1"/>
    </row>
    <row r="18" spans="1:20">
      <c r="A18" s="1"/>
      <c r="B18" s="1"/>
      <c r="C18" s="1"/>
      <c r="D18" s="1"/>
      <c r="E18" s="1"/>
      <c r="F18" s="1"/>
      <c r="G18" s="1"/>
      <c r="H18" s="1"/>
      <c r="I18" s="1"/>
      <c r="J18" s="1"/>
      <c r="K18" s="1"/>
      <c r="L18" s="1"/>
      <c r="M18" s="1"/>
      <c r="N18" s="1"/>
      <c r="O18" s="1"/>
      <c r="P18" s="1"/>
      <c r="Q18" s="1"/>
      <c r="R18" s="1"/>
      <c r="S18" s="1"/>
      <c r="T18" s="1"/>
    </row>
    <row r="19" spans="1:20">
      <c r="A19" s="1"/>
      <c r="B19" s="1"/>
      <c r="C19" s="1"/>
      <c r="D19" s="1"/>
      <c r="E19" s="1"/>
      <c r="F19" s="1"/>
      <c r="G19" s="1"/>
      <c r="H19" s="1"/>
      <c r="I19" s="1"/>
      <c r="J19" s="1"/>
      <c r="K19" s="1"/>
      <c r="L19" s="1"/>
      <c r="M19" s="1"/>
      <c r="N19" s="1"/>
      <c r="O19" s="1"/>
      <c r="P19" s="1"/>
      <c r="Q19" s="1"/>
      <c r="R19" s="1"/>
      <c r="S19" s="1"/>
      <c r="T19" s="1"/>
    </row>
    <row r="20" spans="1:20">
      <c r="A20" s="1"/>
      <c r="B20" s="1"/>
      <c r="C20" s="1"/>
      <c r="D20" s="1"/>
      <c r="E20" s="1"/>
      <c r="F20" s="1"/>
      <c r="G20" s="1"/>
      <c r="H20" s="1"/>
      <c r="I20" s="1"/>
      <c r="J20" s="1"/>
      <c r="K20" s="1"/>
      <c r="L20" s="1"/>
      <c r="M20" s="1"/>
      <c r="N20" s="1"/>
      <c r="O20" s="1"/>
      <c r="P20" s="1"/>
      <c r="Q20" s="1"/>
      <c r="R20" s="1"/>
      <c r="S20" s="1"/>
      <c r="T20" s="1"/>
    </row>
    <row r="21" spans="1:20">
      <c r="A21" s="1"/>
      <c r="B21" s="1"/>
      <c r="C21" s="1"/>
      <c r="D21" s="1"/>
      <c r="E21" s="1"/>
      <c r="F21" s="1"/>
      <c r="G21" s="1"/>
      <c r="H21" s="1"/>
      <c r="I21" s="1"/>
      <c r="J21" s="1"/>
      <c r="K21" s="1"/>
      <c r="L21" s="1"/>
      <c r="M21" s="1"/>
      <c r="N21" s="1"/>
      <c r="O21" s="1"/>
      <c r="P21" s="1"/>
      <c r="Q21" s="1"/>
      <c r="R21" s="1"/>
      <c r="S21" s="1"/>
      <c r="T21" s="1"/>
    </row>
    <row r="22" spans="1:20">
      <c r="A22" s="1"/>
      <c r="B22" s="1"/>
      <c r="C22" s="1"/>
      <c r="D22" s="1"/>
      <c r="E22" s="1"/>
      <c r="F22" s="1"/>
      <c r="G22" s="1"/>
      <c r="H22" s="1"/>
      <c r="I22" s="1"/>
      <c r="J22" s="1"/>
      <c r="K22" s="1"/>
      <c r="L22" s="1"/>
      <c r="M22" s="1"/>
      <c r="N22" s="1"/>
      <c r="O22" s="1"/>
      <c r="P22" s="1"/>
      <c r="Q22" s="1"/>
      <c r="R22" s="1"/>
      <c r="S22" s="1"/>
      <c r="T22" s="1"/>
    </row>
    <row r="23" spans="1:20">
      <c r="A23" s="1"/>
      <c r="B23" s="1"/>
      <c r="C23" s="1"/>
      <c r="D23" s="1"/>
      <c r="E23" s="1"/>
      <c r="F23" s="1"/>
      <c r="G23" s="1"/>
      <c r="H23" s="1"/>
      <c r="I23" s="1"/>
      <c r="J23" s="1"/>
      <c r="K23" s="1"/>
      <c r="L23" s="1"/>
      <c r="M23" s="1"/>
      <c r="N23" s="1"/>
      <c r="O23" s="1"/>
      <c r="P23" s="1"/>
      <c r="Q23" s="1"/>
      <c r="R23" s="1"/>
      <c r="S23" s="1"/>
      <c r="T23" s="1"/>
    </row>
    <row r="24" spans="1:20">
      <c r="A24" s="1"/>
      <c r="B24" s="1"/>
      <c r="C24" s="1"/>
      <c r="D24" s="1"/>
      <c r="E24" s="1"/>
      <c r="F24" s="1"/>
      <c r="G24" s="1"/>
      <c r="H24" s="1"/>
      <c r="I24" s="1"/>
      <c r="J24" s="1"/>
      <c r="K24" s="1"/>
      <c r="L24" s="1"/>
      <c r="M24" s="1"/>
      <c r="N24" s="1"/>
      <c r="O24" s="1"/>
      <c r="P24" s="1"/>
      <c r="Q24" s="1"/>
      <c r="R24" s="1"/>
      <c r="S24" s="1"/>
      <c r="T24" s="1"/>
    </row>
    <row r="25" spans="1:20">
      <c r="A25" s="1"/>
      <c r="B25" s="1"/>
      <c r="C25" s="1"/>
      <c r="D25" s="1"/>
      <c r="E25" s="1"/>
      <c r="F25" s="1"/>
      <c r="G25" s="1"/>
      <c r="H25" s="1"/>
      <c r="I25" s="1"/>
      <c r="J25" s="1"/>
      <c r="K25" s="1"/>
      <c r="L25" s="1"/>
      <c r="M25" s="1"/>
      <c r="N25" s="1"/>
      <c r="O25" s="1"/>
      <c r="P25" s="1"/>
      <c r="Q25" s="1"/>
      <c r="R25" s="1"/>
      <c r="S25" s="1"/>
      <c r="T25" s="1"/>
    </row>
    <row r="26" spans="1:20">
      <c r="A26" s="1"/>
      <c r="B26" s="1"/>
      <c r="C26" s="1"/>
      <c r="D26" s="1"/>
      <c r="E26" s="1"/>
      <c r="F26" s="1"/>
      <c r="G26" s="1"/>
      <c r="H26" s="1"/>
      <c r="I26" s="1"/>
      <c r="J26" s="1"/>
      <c r="K26" s="1"/>
      <c r="L26" s="1"/>
      <c r="M26" s="1"/>
      <c r="N26" s="1"/>
      <c r="O26" s="1"/>
      <c r="P26" s="1"/>
      <c r="Q26" s="1"/>
      <c r="R26" s="1"/>
      <c r="S26" s="1"/>
      <c r="T26" s="1"/>
    </row>
    <row r="27" spans="1:20">
      <c r="A27" s="1"/>
      <c r="B27" s="1"/>
      <c r="C27" s="1"/>
      <c r="D27" s="1"/>
      <c r="E27" s="1"/>
      <c r="F27" s="1"/>
      <c r="G27" s="1"/>
      <c r="H27" s="1"/>
      <c r="I27" s="1"/>
      <c r="J27" s="1"/>
      <c r="K27" s="1"/>
      <c r="L27" s="1"/>
      <c r="M27" s="1"/>
      <c r="N27" s="1"/>
      <c r="O27" s="1"/>
      <c r="P27" s="1"/>
      <c r="Q27" s="1"/>
      <c r="R27" s="1"/>
      <c r="S27" s="1"/>
      <c r="T27" s="1"/>
    </row>
    <row r="28" spans="1:20">
      <c r="A28" s="1"/>
      <c r="B28" s="1"/>
      <c r="C28" s="1"/>
      <c r="D28" s="1"/>
      <c r="E28" s="1"/>
      <c r="F28" s="1"/>
      <c r="G28" s="1"/>
      <c r="H28" s="1"/>
      <c r="I28" s="1"/>
      <c r="J28" s="1"/>
      <c r="K28" s="1"/>
      <c r="L28" s="1"/>
      <c r="M28" s="1"/>
      <c r="N28" s="1"/>
      <c r="O28" s="1"/>
      <c r="P28" s="1"/>
      <c r="Q28" s="1"/>
      <c r="R28" s="1"/>
      <c r="S28" s="1"/>
      <c r="T28" s="1"/>
    </row>
    <row r="29" spans="1:20">
      <c r="A29" s="1"/>
      <c r="B29" s="1"/>
      <c r="C29" s="1"/>
      <c r="D29" s="1"/>
      <c r="E29" s="1"/>
      <c r="F29" s="1"/>
      <c r="G29" s="1"/>
      <c r="H29" s="1"/>
      <c r="I29" s="1"/>
      <c r="J29" s="1"/>
      <c r="K29" s="1"/>
      <c r="L29" s="1"/>
      <c r="M29" s="1"/>
      <c r="N29" s="1"/>
      <c r="O29" s="1"/>
      <c r="P29" s="1"/>
      <c r="Q29" s="1"/>
      <c r="R29" s="1"/>
      <c r="S29" s="1"/>
      <c r="T29" s="1"/>
    </row>
    <row r="30" spans="1:20">
      <c r="A30" s="1"/>
      <c r="B30" s="1"/>
      <c r="C30" s="1"/>
      <c r="D30" s="1"/>
      <c r="E30" s="1"/>
      <c r="F30" s="1"/>
      <c r="G30" s="1"/>
      <c r="H30" s="1"/>
      <c r="I30" s="1"/>
      <c r="J30" s="1"/>
      <c r="K30" s="1"/>
      <c r="L30" s="1"/>
      <c r="M30" s="1"/>
      <c r="N30" s="1"/>
      <c r="O30" s="1"/>
      <c r="P30" s="1"/>
      <c r="Q30" s="1"/>
      <c r="R30" s="1"/>
      <c r="S30" s="1"/>
      <c r="T30" s="1"/>
    </row>
    <row r="31" spans="1:20">
      <c r="A31" s="1"/>
      <c r="B31" s="1"/>
      <c r="C31" s="1"/>
      <c r="D31" s="1"/>
      <c r="E31" s="1"/>
      <c r="F31" s="1"/>
      <c r="G31" s="1"/>
      <c r="H31" s="1"/>
      <c r="I31" s="1"/>
      <c r="J31" s="1"/>
      <c r="K31" s="1"/>
      <c r="L31" s="1"/>
      <c r="M31" s="1"/>
      <c r="N31" s="1"/>
      <c r="O31" s="1"/>
      <c r="P31" s="1"/>
      <c r="Q31" s="1"/>
      <c r="R31" s="1"/>
      <c r="S31" s="1"/>
      <c r="T31" s="1"/>
    </row>
    <row r="32" spans="1:20">
      <c r="A32" s="1"/>
      <c r="B32" s="1"/>
      <c r="C32" s="1"/>
      <c r="D32" s="1"/>
      <c r="E32" s="1"/>
      <c r="F32" s="1"/>
      <c r="G32" s="1"/>
      <c r="H32" s="1"/>
      <c r="I32" s="1"/>
      <c r="J32" s="1"/>
      <c r="K32" s="1"/>
      <c r="L32" s="1"/>
      <c r="M32" s="1"/>
      <c r="N32" s="1"/>
      <c r="O32" s="1"/>
      <c r="P32" s="1"/>
      <c r="Q32" s="1"/>
      <c r="R32" s="1"/>
      <c r="S32" s="1"/>
      <c r="T32" s="1"/>
    </row>
    <row r="33" spans="1:20">
      <c r="A33" s="1"/>
      <c r="B33" s="1"/>
      <c r="C33" s="1"/>
      <c r="D33" s="1"/>
      <c r="E33" s="1"/>
      <c r="F33" s="1"/>
      <c r="G33" s="1"/>
      <c r="H33" s="1"/>
      <c r="I33" s="1"/>
      <c r="J33" s="1"/>
      <c r="K33" s="1"/>
      <c r="L33" s="1"/>
      <c r="M33" s="1"/>
      <c r="N33" s="1"/>
      <c r="O33" s="1"/>
      <c r="P33" s="1"/>
      <c r="Q33" s="1"/>
      <c r="R33" s="1"/>
      <c r="S33" s="1"/>
      <c r="T33" s="1"/>
    </row>
    <row r="34" spans="1:20">
      <c r="A34" s="1"/>
      <c r="B34" s="1"/>
      <c r="C34" s="1"/>
      <c r="D34" s="1"/>
      <c r="E34" s="1"/>
      <c r="F34" s="1"/>
      <c r="G34" s="1"/>
      <c r="H34" s="1"/>
      <c r="I34" s="1"/>
      <c r="J34" s="1"/>
      <c r="K34" s="1"/>
      <c r="L34" s="1"/>
      <c r="M34" s="1"/>
      <c r="N34" s="1"/>
      <c r="O34" s="1"/>
      <c r="P34" s="1"/>
      <c r="Q34" s="1"/>
      <c r="R34" s="1"/>
      <c r="S34" s="1"/>
      <c r="T34" s="1"/>
    </row>
    <row r="35" spans="1:20">
      <c r="A35" s="1"/>
      <c r="B35" s="1"/>
      <c r="C35" s="1"/>
      <c r="D35" s="1"/>
      <c r="E35" s="1"/>
      <c r="F35" s="1"/>
      <c r="G35" s="1"/>
      <c r="H35" s="1"/>
      <c r="I35" s="1"/>
      <c r="J35" s="1"/>
      <c r="K35" s="1"/>
      <c r="L35" s="1"/>
      <c r="M35" s="1"/>
      <c r="N35" s="1"/>
      <c r="O35" s="1"/>
      <c r="P35" s="1"/>
      <c r="Q35" s="1"/>
      <c r="R35" s="1"/>
      <c r="S35" s="1"/>
      <c r="T35" s="1"/>
    </row>
    <row r="36" spans="1:20">
      <c r="A36" s="1"/>
      <c r="B36" s="1"/>
      <c r="C36" s="1"/>
      <c r="D36" s="1"/>
      <c r="E36" s="1"/>
      <c r="F36" s="1"/>
      <c r="G36" s="1"/>
      <c r="H36" s="1"/>
      <c r="I36" s="1"/>
      <c r="J36" s="1"/>
      <c r="K36" s="1"/>
      <c r="L36" s="1"/>
      <c r="M36" s="1"/>
      <c r="N36" s="1"/>
      <c r="O36" s="1"/>
      <c r="P36" s="1"/>
      <c r="Q36" s="1"/>
      <c r="R36" s="1"/>
      <c r="S36" s="1"/>
      <c r="T36" s="1"/>
    </row>
    <row r="37" spans="1:20">
      <c r="A37" s="1"/>
      <c r="B37" s="1"/>
      <c r="C37" s="1"/>
      <c r="D37" s="1"/>
      <c r="E37" s="1"/>
      <c r="F37" s="1"/>
      <c r="G37" s="1"/>
      <c r="H37" s="1"/>
      <c r="I37" s="1"/>
      <c r="J37" s="1"/>
      <c r="K37" s="1"/>
      <c r="L37" s="1"/>
      <c r="M37" s="1"/>
      <c r="N37" s="1"/>
      <c r="O37" s="1"/>
      <c r="P37" s="1"/>
      <c r="Q37" s="1"/>
      <c r="R37" s="1"/>
      <c r="S37" s="1"/>
      <c r="T37" s="1"/>
    </row>
    <row r="38" spans="1:20">
      <c r="A38" s="1"/>
      <c r="B38" s="1"/>
      <c r="C38" s="1"/>
      <c r="D38" s="1"/>
      <c r="E38" s="1"/>
      <c r="F38" s="1"/>
      <c r="G38" s="1"/>
      <c r="H38" s="1"/>
      <c r="I38" s="1"/>
      <c r="J38" s="1"/>
      <c r="K38" s="1"/>
      <c r="L38" s="1"/>
      <c r="M38" s="1"/>
      <c r="N38" s="1"/>
      <c r="O38" s="1"/>
      <c r="P38" s="1"/>
      <c r="Q38" s="1"/>
      <c r="R38" s="1"/>
      <c r="S38" s="1"/>
      <c r="T38" s="1"/>
    </row>
    <row r="39" spans="1:20">
      <c r="A39" s="1"/>
      <c r="B39" s="1"/>
      <c r="C39" s="1"/>
      <c r="D39" s="1"/>
      <c r="E39" s="1"/>
      <c r="F39" s="1"/>
      <c r="G39" s="1"/>
      <c r="H39" s="1"/>
      <c r="I39" s="1"/>
      <c r="J39" s="1"/>
      <c r="K39" s="1"/>
      <c r="L39" s="1"/>
      <c r="M39" s="1"/>
      <c r="N39" s="1"/>
      <c r="O39" s="1"/>
      <c r="P39" s="1"/>
      <c r="Q39" s="1"/>
      <c r="R39" s="1"/>
      <c r="S39" s="1"/>
      <c r="T39" s="1"/>
    </row>
    <row r="40" spans="1:20">
      <c r="A40" s="1"/>
      <c r="B40" s="1"/>
      <c r="C40" s="1"/>
      <c r="D40" s="1"/>
      <c r="E40" s="1"/>
      <c r="F40" s="1"/>
      <c r="G40" s="1"/>
      <c r="H40" s="1"/>
      <c r="I40" s="1"/>
      <c r="J40" s="1"/>
      <c r="K40" s="1"/>
      <c r="L40" s="1"/>
      <c r="M40" s="1"/>
      <c r="N40" s="1"/>
      <c r="O40" s="1"/>
      <c r="P40" s="1"/>
      <c r="Q40" s="1"/>
      <c r="R40" s="1"/>
      <c r="S40" s="1"/>
      <c r="T40" s="1"/>
    </row>
    <row r="41" spans="1:20">
      <c r="A41" s="1"/>
      <c r="B41" s="1"/>
      <c r="C41" s="1"/>
      <c r="D41" s="1"/>
      <c r="E41" s="1"/>
      <c r="F41" s="1"/>
      <c r="G41" s="1"/>
      <c r="H41" s="1"/>
      <c r="I41" s="1"/>
      <c r="J41" s="1"/>
      <c r="K41" s="1"/>
      <c r="L41" s="1"/>
      <c r="M41" s="1"/>
      <c r="N41" s="1"/>
      <c r="O41" s="1"/>
      <c r="P41" s="1"/>
      <c r="Q41" s="1"/>
      <c r="R41" s="1"/>
      <c r="S41" s="1"/>
      <c r="T41" s="1"/>
    </row>
    <row r="42" spans="1:20">
      <c r="A42" s="1"/>
      <c r="B42" s="1"/>
      <c r="C42" s="1"/>
      <c r="D42" s="1"/>
      <c r="E42" s="1"/>
      <c r="F42" s="1"/>
      <c r="G42" s="1"/>
      <c r="H42" s="1"/>
      <c r="I42" s="1"/>
      <c r="J42" s="1"/>
      <c r="K42" s="1"/>
      <c r="L42" s="1"/>
      <c r="M42" s="1"/>
      <c r="N42" s="1"/>
      <c r="O42" s="1"/>
      <c r="P42" s="1"/>
      <c r="Q42" s="1"/>
      <c r="R42" s="1"/>
      <c r="S42" s="1"/>
      <c r="T42" s="1"/>
    </row>
    <row r="43" spans="1:20">
      <c r="A43" s="1"/>
      <c r="B43" s="1"/>
      <c r="C43" s="1"/>
      <c r="D43" s="1"/>
      <c r="E43" s="1"/>
      <c r="F43" s="1"/>
      <c r="G43" s="1"/>
      <c r="H43" s="1"/>
      <c r="I43" s="1"/>
      <c r="J43" s="1"/>
      <c r="K43" s="1"/>
      <c r="L43" s="1"/>
      <c r="M43" s="1"/>
      <c r="N43" s="1"/>
      <c r="O43" s="1"/>
      <c r="P43" s="1"/>
      <c r="Q43" s="1"/>
      <c r="R43" s="1"/>
      <c r="S43" s="1"/>
      <c r="T43" s="1"/>
    </row>
    <row r="44" spans="1:20">
      <c r="A44" s="1"/>
      <c r="B44" s="1"/>
      <c r="C44" s="1"/>
      <c r="D44" s="1"/>
      <c r="E44" s="1"/>
      <c r="F44" s="1"/>
      <c r="G44" s="1"/>
      <c r="H44" s="1"/>
      <c r="I44" s="1"/>
      <c r="J44" s="1"/>
      <c r="K44" s="1"/>
      <c r="L44" s="1"/>
      <c r="M44" s="1"/>
      <c r="N44" s="1"/>
      <c r="O44" s="1"/>
      <c r="P44" s="1"/>
      <c r="Q44" s="1"/>
      <c r="R44" s="1"/>
      <c r="S44" s="1"/>
      <c r="T44" s="1"/>
    </row>
    <row r="45" spans="1:20">
      <c r="A45" s="1"/>
      <c r="B45" s="1"/>
      <c r="C45" s="1"/>
      <c r="D45" s="1"/>
      <c r="E45" s="1"/>
      <c r="F45" s="1"/>
      <c r="G45" s="1"/>
      <c r="H45" s="1"/>
      <c r="I45" s="1"/>
      <c r="J45" s="1"/>
      <c r="K45" s="1"/>
      <c r="L45" s="1"/>
      <c r="M45" s="1"/>
      <c r="N45" s="1"/>
      <c r="O45" s="1"/>
      <c r="P45" s="1"/>
      <c r="Q45" s="1"/>
      <c r="R45" s="1"/>
      <c r="S45" s="1"/>
      <c r="T45" s="1"/>
    </row>
    <row r="46" spans="1:20">
      <c r="A46" s="1"/>
      <c r="B46" s="1"/>
      <c r="C46" s="1"/>
      <c r="D46" s="1"/>
      <c r="E46" s="1"/>
      <c r="F46" s="1"/>
      <c r="G46" s="1"/>
      <c r="H46" s="1"/>
      <c r="I46" s="1"/>
      <c r="J46" s="1"/>
      <c r="K46" s="1"/>
      <c r="L46" s="1"/>
      <c r="M46" s="1"/>
      <c r="N46" s="1"/>
      <c r="O46" s="1"/>
      <c r="P46" s="1"/>
      <c r="Q46" s="1"/>
      <c r="R46" s="1"/>
      <c r="S46" s="1"/>
      <c r="T46" s="1"/>
    </row>
    <row r="47" spans="1:20">
      <c r="A47" s="1"/>
      <c r="B47" s="1"/>
      <c r="C47" s="1"/>
      <c r="D47" s="1"/>
      <c r="E47" s="1"/>
      <c r="F47" s="1"/>
      <c r="G47" s="1"/>
      <c r="H47" s="1"/>
      <c r="I47" s="1"/>
      <c r="J47" s="1"/>
      <c r="K47" s="1"/>
      <c r="L47" s="1"/>
      <c r="M47" s="1"/>
      <c r="N47" s="1"/>
      <c r="O47" s="1"/>
      <c r="P47" s="1"/>
      <c r="Q47" s="1"/>
      <c r="R47" s="1"/>
      <c r="S47" s="1"/>
      <c r="T47" s="1"/>
    </row>
    <row r="48" spans="1:20">
      <c r="A48" s="1"/>
      <c r="B48" s="1"/>
      <c r="C48" s="1"/>
      <c r="D48" s="1"/>
      <c r="E48" s="1"/>
      <c r="F48" s="1"/>
      <c r="G48" s="1"/>
      <c r="H48" s="1"/>
      <c r="I48" s="1"/>
      <c r="J48" s="1"/>
      <c r="K48" s="1"/>
      <c r="L48" s="1"/>
      <c r="M48" s="1"/>
      <c r="N48" s="1"/>
      <c r="O48" s="1"/>
      <c r="P48" s="1"/>
      <c r="Q48" s="1"/>
      <c r="R48" s="1"/>
      <c r="S48" s="1"/>
      <c r="T48" s="1"/>
    </row>
    <row r="49" spans="1:20">
      <c r="A49" s="1"/>
      <c r="B49" s="1"/>
      <c r="C49" s="1"/>
      <c r="D49" s="1"/>
      <c r="E49" s="1"/>
      <c r="F49" s="1"/>
      <c r="G49" s="1"/>
      <c r="H49" s="1"/>
      <c r="I49" s="1"/>
      <c r="J49" s="1"/>
      <c r="K49" s="1"/>
      <c r="L49" s="1"/>
      <c r="M49" s="1"/>
      <c r="N49" s="1"/>
      <c r="O49" s="1"/>
      <c r="P49" s="1"/>
      <c r="Q49" s="1"/>
      <c r="R49" s="1"/>
      <c r="S49" s="1"/>
      <c r="T49"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S73"/>
  <sheetViews>
    <sheetView showGridLines="0" zoomScaleNormal="100" workbookViewId="0">
      <pane xSplit="1" ySplit="8" topLeftCell="B9" activePane="bottomRight" state="frozen"/>
      <selection activeCell="G7" sqref="G7"/>
      <selection pane="topRight" activeCell="G7" sqref="G7"/>
      <selection pane="bottomLeft" activeCell="G7" sqref="G7"/>
      <selection pane="bottomRight" activeCell="F8" sqref="F8"/>
    </sheetView>
  </sheetViews>
  <sheetFormatPr defaultColWidth="9.21875" defaultRowHeight="13.2"/>
  <cols>
    <col min="1" max="1" width="62.77734375" style="1" customWidth="1"/>
    <col min="2" max="2" width="8" style="88" customWidth="1"/>
    <col min="3" max="3" width="10.6640625" style="90" customWidth="1"/>
    <col min="4" max="4" width="7.77734375" style="90" customWidth="1"/>
    <col min="5" max="5" width="8.21875" style="90" customWidth="1"/>
    <col min="6" max="16" width="9.21875" style="90"/>
    <col min="17" max="18" width="20.6640625" style="90" customWidth="1"/>
    <col min="19" max="19" width="9.21875" style="90"/>
    <col min="20" max="16384" width="9.21875" style="1"/>
  </cols>
  <sheetData>
    <row r="1" spans="1:19">
      <c r="A1" s="2" t="s">
        <v>0</v>
      </c>
      <c r="E1" s="15" t="s">
        <v>3953</v>
      </c>
    </row>
    <row r="2" spans="1:19">
      <c r="A2" s="2"/>
    </row>
    <row r="3" spans="1:19">
      <c r="A3" s="2"/>
    </row>
    <row r="4" spans="1:19">
      <c r="A4" s="2"/>
    </row>
    <row r="5" spans="1:19">
      <c r="A5" s="2"/>
    </row>
    <row r="6" spans="1:19" ht="28.2" thickBot="1">
      <c r="A6" s="132" t="s">
        <v>1</v>
      </c>
      <c r="B6" s="133"/>
      <c r="C6" s="133"/>
      <c r="D6" s="133"/>
      <c r="E6" s="133"/>
      <c r="F6" s="133"/>
      <c r="G6" s="133"/>
      <c r="H6" s="133"/>
      <c r="I6" s="133"/>
      <c r="J6" s="133"/>
      <c r="K6" s="133"/>
      <c r="L6" s="133"/>
      <c r="M6" s="133"/>
      <c r="N6" s="133"/>
      <c r="O6" s="133"/>
      <c r="P6" s="133"/>
      <c r="Q6" s="133"/>
      <c r="R6" s="133"/>
    </row>
    <row r="7" spans="1:19" ht="17.399999999999999" thickBot="1">
      <c r="A7" s="129" t="s">
        <v>162</v>
      </c>
      <c r="B7" s="129"/>
      <c r="C7" s="129"/>
      <c r="D7" s="129"/>
      <c r="E7" s="129"/>
      <c r="F7" s="130" t="s">
        <v>5115</v>
      </c>
      <c r="G7" s="130"/>
      <c r="H7" s="130"/>
      <c r="I7" s="130"/>
      <c r="J7" s="130"/>
      <c r="K7" s="130"/>
      <c r="L7" s="130"/>
      <c r="M7" s="130"/>
      <c r="N7" s="130"/>
      <c r="O7" s="130"/>
      <c r="P7" s="130"/>
      <c r="Q7" s="130"/>
      <c r="R7" s="131"/>
    </row>
    <row r="8" spans="1:19" ht="34.5" customHeight="1">
      <c r="A8" s="86" t="s">
        <v>2419</v>
      </c>
      <c r="B8" s="89" t="s">
        <v>2420</v>
      </c>
      <c r="C8" s="84" t="s">
        <v>2363</v>
      </c>
      <c r="D8" s="84" t="s">
        <v>184</v>
      </c>
      <c r="E8" s="84" t="s">
        <v>185</v>
      </c>
      <c r="F8" s="84" t="s">
        <v>186</v>
      </c>
      <c r="G8" s="84" t="s">
        <v>187</v>
      </c>
      <c r="H8" s="84" t="s">
        <v>188</v>
      </c>
      <c r="I8" s="84" t="s">
        <v>189</v>
      </c>
      <c r="J8" s="84" t="s">
        <v>190</v>
      </c>
      <c r="K8" s="84" t="s">
        <v>191</v>
      </c>
      <c r="L8" s="84" t="s">
        <v>192</v>
      </c>
      <c r="M8" s="84" t="s">
        <v>193</v>
      </c>
      <c r="N8" s="84" t="s">
        <v>194</v>
      </c>
      <c r="O8" s="84" t="s">
        <v>2437</v>
      </c>
      <c r="P8" s="84" t="s">
        <v>174</v>
      </c>
      <c r="Q8" s="84" t="s">
        <v>2364</v>
      </c>
      <c r="R8" s="84" t="s">
        <v>2365</v>
      </c>
    </row>
    <row r="9" spans="1:19" ht="15.6">
      <c r="A9" s="87" t="s">
        <v>2366</v>
      </c>
      <c r="B9" s="108"/>
      <c r="C9" s="85"/>
      <c r="D9" s="85"/>
      <c r="E9" s="91"/>
      <c r="F9" s="91"/>
      <c r="G9" s="91"/>
      <c r="H9" s="91"/>
      <c r="I9" s="91"/>
      <c r="J9" s="91"/>
      <c r="K9" s="91"/>
      <c r="L9" s="91"/>
      <c r="M9" s="91"/>
      <c r="N9" s="91"/>
      <c r="O9" s="91"/>
      <c r="P9" s="91"/>
      <c r="Q9" s="91"/>
      <c r="R9" s="91"/>
      <c r="S9" s="92"/>
    </row>
    <row r="10" spans="1:19" ht="15.6">
      <c r="A10" s="110" t="s">
        <v>2367</v>
      </c>
      <c r="B10" s="109">
        <f>COUNTA('Overnight Fund'!$A$12:A48)</f>
        <v>35</v>
      </c>
      <c r="C10" s="112">
        <f>SUM('Overnight Fund'!$D$12:D48)</f>
        <v>72684.159199999995</v>
      </c>
      <c r="D10" s="112">
        <f>'Overnight Fund'!I49</f>
        <v>5.0186240276050418</v>
      </c>
      <c r="E10" s="112">
        <f>'Overnight Fund'!J49</f>
        <v>4.960853749929738</v>
      </c>
      <c r="F10" s="112">
        <f>'Overnight Fund'!K49</f>
        <v>5.1175712605849348</v>
      </c>
      <c r="G10" s="112">
        <f>'Overnight Fund'!L49</f>
        <v>5.0309286325437759</v>
      </c>
      <c r="H10" s="112">
        <f>'Overnight Fund'!M49</f>
        <v>5.3245389224195723</v>
      </c>
      <c r="I10" s="112">
        <f>'Overnight Fund'!N49</f>
        <v>5.9064812026623388</v>
      </c>
      <c r="J10" s="112">
        <f>'Overnight Fund'!O49</f>
        <v>6.1674721849722403</v>
      </c>
      <c r="K10" s="112">
        <f>'Overnight Fund'!P49</f>
        <v>6.0284284877473082</v>
      </c>
      <c r="L10" s="112">
        <f>'Overnight Fund'!Q49</f>
        <v>5.4620383115997049</v>
      </c>
      <c r="M10" s="112">
        <f>'Overnight Fund'!R49</f>
        <v>5.0172453053026747</v>
      </c>
      <c r="N10" s="112">
        <f>'Overnight Fund'!S49</f>
        <v>5.3423608260092053</v>
      </c>
      <c r="O10" s="112">
        <f>'Overnight Fund'!T49</f>
        <v>6.3511422125635422</v>
      </c>
      <c r="P10" s="112">
        <f>'Overnight Fund'!U49</f>
        <v>5.5358492531156642</v>
      </c>
      <c r="Q10" s="91" t="s">
        <v>2368</v>
      </c>
      <c r="R10" s="91" t="s">
        <v>2369</v>
      </c>
      <c r="S10" s="92"/>
    </row>
    <row r="11" spans="1:19" ht="15.6">
      <c r="A11" s="110" t="s">
        <v>2370</v>
      </c>
      <c r="B11" s="109">
        <f>COUNTA('Money Market Fund'!$A$12:A36)</f>
        <v>25</v>
      </c>
      <c r="C11" s="112">
        <f>SUM('Money Market Fund'!$D$12:D36)</f>
        <v>308493.17930000002</v>
      </c>
      <c r="D11" s="112">
        <f>'Money Market Fund'!I37</f>
        <v>7.3410382539099794</v>
      </c>
      <c r="E11" s="112">
        <f>'Money Market Fund'!J37</f>
        <v>6.2039873774971346</v>
      </c>
      <c r="F11" s="112">
        <f>'Money Market Fund'!K37</f>
        <v>5.6947229250633145</v>
      </c>
      <c r="G11" s="112">
        <f>'Money Market Fund'!L37</f>
        <v>5.57332185836969</v>
      </c>
      <c r="H11" s="112">
        <f>'Money Market Fund'!M37</f>
        <v>6.2367853167528766</v>
      </c>
      <c r="I11" s="112">
        <f>'Money Market Fund'!N37</f>
        <v>7.0529306087611152</v>
      </c>
      <c r="J11" s="112">
        <f>'Money Market Fund'!O37</f>
        <v>7.1494398703952884</v>
      </c>
      <c r="K11" s="112">
        <f>'Money Market Fund'!P37</f>
        <v>6.8261300513390903</v>
      </c>
      <c r="L11" s="112">
        <f>'Money Market Fund'!Q37</f>
        <v>6.1977414203517487</v>
      </c>
      <c r="M11" s="112">
        <f>'Money Market Fund'!R37</f>
        <v>6.2093527401265307</v>
      </c>
      <c r="N11" s="112">
        <f>'Money Market Fund'!S37</f>
        <v>6.4213974611450118</v>
      </c>
      <c r="O11" s="112">
        <f>'Money Market Fund'!T37</f>
        <v>7.2743221588288201</v>
      </c>
      <c r="P11" s="112">
        <f>'Money Market Fund'!U37</f>
        <v>6.8677067713207629</v>
      </c>
      <c r="Q11" s="91" t="s">
        <v>2371</v>
      </c>
      <c r="R11" s="91" t="s">
        <v>2372</v>
      </c>
      <c r="S11" s="92"/>
    </row>
    <row r="12" spans="1:19" ht="15.6">
      <c r="A12" s="110" t="s">
        <v>2373</v>
      </c>
      <c r="B12" s="109">
        <f>COUNTA('Liquid Fund'!$A$12:A50)</f>
        <v>38</v>
      </c>
      <c r="C12" s="112">
        <f>SUM('Liquid Fund'!$D$12:D50)</f>
        <v>458154.96139999997</v>
      </c>
      <c r="D12" s="112">
        <f>'Liquid Fund'!I51</f>
        <v>7.9599093825483997</v>
      </c>
      <c r="E12" s="112">
        <f>'Liquid Fund'!J51</f>
        <v>6.8154608786115842</v>
      </c>
      <c r="F12" s="112">
        <f>'Liquid Fund'!K51</f>
        <v>6.2662543790548604</v>
      </c>
      <c r="G12" s="112">
        <f>'Liquid Fund'!L51</f>
        <v>6.4296043093734987</v>
      </c>
      <c r="H12" s="112">
        <f>'Liquid Fund'!M51</f>
        <v>6.1864692171144737</v>
      </c>
      <c r="I12" s="112">
        <f>'Liquid Fund'!N51</f>
        <v>6.7179116671998003</v>
      </c>
      <c r="J12" s="112">
        <f>'Liquid Fund'!O51</f>
        <v>6.879241169514553</v>
      </c>
      <c r="K12" s="112">
        <f>'Liquid Fund'!P51</f>
        <v>6.6344019039228437</v>
      </c>
      <c r="L12" s="112">
        <f>'Liquid Fund'!Q51</f>
        <v>5.9775302928850413</v>
      </c>
      <c r="M12" s="112">
        <f>'Liquid Fund'!R51</f>
        <v>5.596711117801946</v>
      </c>
      <c r="N12" s="112">
        <f>'Liquid Fund'!S51</f>
        <v>6.0311864213868729</v>
      </c>
      <c r="O12" s="112">
        <f>'Liquid Fund'!T51</f>
        <v>6.9270943870123602</v>
      </c>
      <c r="P12" s="112">
        <f>'Liquid Fund'!U51</f>
        <v>6.7419505158158053</v>
      </c>
      <c r="Q12" s="91" t="s">
        <v>2371</v>
      </c>
      <c r="R12" s="91" t="s">
        <v>2369</v>
      </c>
      <c r="S12" s="92"/>
    </row>
    <row r="13" spans="1:19" ht="15.6">
      <c r="A13" s="110" t="s">
        <v>2374</v>
      </c>
      <c r="B13" s="109">
        <f>COUNTA('Ultra Short Duration Fund'!$A$12:A36)</f>
        <v>25</v>
      </c>
      <c r="C13" s="112">
        <f>SUM('Ultra Short Duration Fund'!$D$12:D36)</f>
        <v>113337.00469999999</v>
      </c>
      <c r="D13" s="112">
        <f>'Ultra Short Duration Fund'!I37</f>
        <v>6.8498355385855731</v>
      </c>
      <c r="E13" s="112">
        <f>'Ultra Short Duration Fund'!J37</f>
        <v>6.4333904747781796</v>
      </c>
      <c r="F13" s="112">
        <f>'Ultra Short Duration Fund'!K37</f>
        <v>5.6790968931853207</v>
      </c>
      <c r="G13" s="112">
        <f>'Ultra Short Duration Fund'!L37</f>
        <v>5.6679864175114387</v>
      </c>
      <c r="H13" s="112">
        <f>'Ultra Short Duration Fund'!M37</f>
        <v>6.1607089867448215</v>
      </c>
      <c r="I13" s="112">
        <f>'Ultra Short Duration Fund'!N37</f>
        <v>6.8293664761627566</v>
      </c>
      <c r="J13" s="112">
        <f>'Ultra Short Duration Fund'!O37</f>
        <v>6.9113077449205917</v>
      </c>
      <c r="K13" s="112">
        <f>'Ultra Short Duration Fund'!P37</f>
        <v>6.5679239331487409</v>
      </c>
      <c r="L13" s="112">
        <f>'Ultra Short Duration Fund'!Q37</f>
        <v>6.0527822721966151</v>
      </c>
      <c r="M13" s="112">
        <f>'Ultra Short Duration Fund'!R37</f>
        <v>6.007376991758532</v>
      </c>
      <c r="N13" s="112">
        <f>'Ultra Short Duration Fund'!S37</f>
        <v>6.4213883802557197</v>
      </c>
      <c r="O13" s="112">
        <f>'Ultra Short Duration Fund'!T37</f>
        <v>7.252551233972512</v>
      </c>
      <c r="P13" s="112">
        <f>'Ultra Short Duration Fund'!U37</f>
        <v>6.739827203157593</v>
      </c>
      <c r="Q13" s="91" t="s">
        <v>2371</v>
      </c>
      <c r="R13" s="91" t="s">
        <v>2372</v>
      </c>
      <c r="S13" s="92"/>
    </row>
    <row r="14" spans="1:19" ht="15.6">
      <c r="A14" s="110" t="s">
        <v>2375</v>
      </c>
      <c r="B14" s="109">
        <f>COUNTA('Low Duration Fund'!$A$12:A34)</f>
        <v>23</v>
      </c>
      <c r="C14" s="112">
        <f>SUM('Low Duration Fund'!$D$12:D34)</f>
        <v>129126.11639999997</v>
      </c>
      <c r="D14" s="112">
        <f>'Low Duration Fund'!I35</f>
        <v>6.282650192399422</v>
      </c>
      <c r="E14" s="112">
        <f>'Low Duration Fund'!J35</f>
        <v>5.6493068797678969</v>
      </c>
      <c r="F14" s="112">
        <f>'Low Duration Fund'!K35</f>
        <v>5.0344819415656978</v>
      </c>
      <c r="G14" s="112">
        <f>'Low Duration Fund'!L35</f>
        <v>4.8411688960528521</v>
      </c>
      <c r="H14" s="112">
        <f>'Low Duration Fund'!M35</f>
        <v>5.9325711920963737</v>
      </c>
      <c r="I14" s="112">
        <f>'Low Duration Fund'!N35</f>
        <v>6.8932017739451998</v>
      </c>
      <c r="J14" s="112">
        <f>'Low Duration Fund'!O35</f>
        <v>6.9622771221638926</v>
      </c>
      <c r="K14" s="112">
        <f>'Low Duration Fund'!P35</f>
        <v>6.5944796168083686</v>
      </c>
      <c r="L14" s="112">
        <f>'Low Duration Fund'!Q35</f>
        <v>6.0225394143829245</v>
      </c>
      <c r="M14" s="112">
        <f>'Low Duration Fund'!R35</f>
        <v>6.2556341211940545</v>
      </c>
      <c r="N14" s="112">
        <f>'Low Duration Fund'!S35</f>
        <v>6.6123436276873937</v>
      </c>
      <c r="O14" s="112">
        <f>'Low Duration Fund'!T35</f>
        <v>7.4097641427462833</v>
      </c>
      <c r="P14" s="112">
        <f>'Low Duration Fund'!U35</f>
        <v>7.1690639123200643</v>
      </c>
      <c r="Q14" s="91" t="s">
        <v>2376</v>
      </c>
      <c r="R14" s="91" t="s">
        <v>2377</v>
      </c>
      <c r="S14" s="92"/>
    </row>
    <row r="15" spans="1:19" ht="15.6">
      <c r="A15" s="110" t="s">
        <v>2378</v>
      </c>
      <c r="B15" s="109">
        <f>COUNTA('Short Duration Fund'!$A$12:A36)</f>
        <v>24</v>
      </c>
      <c r="C15" s="112">
        <f>SUM('Short Duration Fund'!$D$12:D36)</f>
        <v>110552.78969999999</v>
      </c>
      <c r="D15" s="112">
        <f>'Short Duration Fund'!F37</f>
        <v>6.1822316084978004</v>
      </c>
      <c r="E15" s="112">
        <f>'Short Duration Fund'!G37</f>
        <v>3.9319393473138198</v>
      </c>
      <c r="F15" s="112">
        <f>'Short Duration Fund'!H37</f>
        <v>3.52503847272386</v>
      </c>
      <c r="G15" s="112">
        <f>'Short Duration Fund'!I37</f>
        <v>3.0670165061272074</v>
      </c>
      <c r="H15" s="112">
        <f>'Short Duration Fund'!J37</f>
        <v>4.951169279743648</v>
      </c>
      <c r="I15" s="112">
        <f>'Short Duration Fund'!K37</f>
        <v>7.0861509874156177</v>
      </c>
      <c r="J15" s="112">
        <f>'Short Duration Fund'!L37</f>
        <v>6.9319840127898926</v>
      </c>
      <c r="K15" s="112">
        <f>'Short Duration Fund'!M37</f>
        <v>6.5584103337893547</v>
      </c>
      <c r="L15" s="112">
        <f>'Short Duration Fund'!N37</f>
        <v>5.9609051509934421</v>
      </c>
      <c r="M15" s="112">
        <f>'Short Duration Fund'!O37</f>
        <v>6.7172283026020754</v>
      </c>
      <c r="N15" s="112">
        <f>'Short Duration Fund'!P37</f>
        <v>6.8362949348210087</v>
      </c>
      <c r="O15" s="112">
        <f>'Short Duration Fund'!Q37</f>
        <v>7.6112417364417819</v>
      </c>
      <c r="P15" s="112">
        <f>'Short Duration Fund'!R37</f>
        <v>7.3413064994520019</v>
      </c>
      <c r="Q15" s="91" t="s">
        <v>2371</v>
      </c>
      <c r="R15" s="91" t="s">
        <v>2379</v>
      </c>
      <c r="S15" s="92"/>
    </row>
    <row r="16" spans="1:19" ht="15.6">
      <c r="A16" s="110" t="s">
        <v>2380</v>
      </c>
      <c r="B16" s="109">
        <f>COUNTA('Medium Duration Fund'!$A$12:A26)</f>
        <v>13</v>
      </c>
      <c r="C16" s="112">
        <f>SUM('Medium Duration Fund'!$D$12:D26)</f>
        <v>25528.3007</v>
      </c>
      <c r="D16" s="112">
        <f>'Medium Duration Fund'!F27</f>
        <v>8.5009605061374103</v>
      </c>
      <c r="E16" s="112">
        <f>'Medium Duration Fund'!G27</f>
        <v>4.0224071900050129</v>
      </c>
      <c r="F16" s="112">
        <f>'Medium Duration Fund'!H27</f>
        <v>4.5107224880616519</v>
      </c>
      <c r="G16" s="112">
        <f>'Medium Duration Fund'!I27</f>
        <v>3.9748270045440193</v>
      </c>
      <c r="H16" s="112">
        <f>'Medium Duration Fund'!J27</f>
        <v>5.4872555502215619</v>
      </c>
      <c r="I16" s="112">
        <f>'Medium Duration Fund'!K27</f>
        <v>7.8764284927084853</v>
      </c>
      <c r="J16" s="112">
        <f>'Medium Duration Fund'!L27</f>
        <v>7.4098555234105348</v>
      </c>
      <c r="K16" s="112">
        <f>'Medium Duration Fund'!M27</f>
        <v>7.4585570025998651</v>
      </c>
      <c r="L16" s="112">
        <f>'Medium Duration Fund'!N27</f>
        <v>6.8932955909071287</v>
      </c>
      <c r="M16" s="112">
        <f>'Medium Duration Fund'!O27</f>
        <v>7.3085543397991106</v>
      </c>
      <c r="N16" s="112">
        <f>'Medium Duration Fund'!P27</f>
        <v>7.36155633338341</v>
      </c>
      <c r="O16" s="112">
        <f>'Medium Duration Fund'!Q27</f>
        <v>8.0623693381082404</v>
      </c>
      <c r="P16" s="112">
        <f>'Medium Duration Fund'!R27</f>
        <v>7.6597404493276748</v>
      </c>
      <c r="Q16" s="91" t="s">
        <v>2376</v>
      </c>
      <c r="R16" s="91" t="s">
        <v>2381</v>
      </c>
      <c r="S16" s="92"/>
    </row>
    <row r="17" spans="1:19" ht="15.6">
      <c r="A17" s="110" t="s">
        <v>2382</v>
      </c>
      <c r="B17" s="109">
        <f>COUNTA('Medium to Long Duration Fund'!$A$12:A24)</f>
        <v>13</v>
      </c>
      <c r="C17" s="112">
        <f>SUM('Medium to Long Duration Fund'!$D$12:D24)</f>
        <v>10769.2451</v>
      </c>
      <c r="D17" s="112">
        <f>'Medium to Long Duration Fund'!F25</f>
        <v>10.498611485064075</v>
      </c>
      <c r="E17" s="112">
        <f>'Medium to Long Duration Fund'!G25</f>
        <v>0.91890742304397899</v>
      </c>
      <c r="F17" s="112">
        <f>'Medium to Long Duration Fund'!H25</f>
        <v>1.401036631926039</v>
      </c>
      <c r="G17" s="112">
        <f>'Medium to Long Duration Fund'!I25</f>
        <v>0.48000972339556092</v>
      </c>
      <c r="H17" s="112">
        <f>'Medium to Long Duration Fund'!J25</f>
        <v>1.5405363618643984</v>
      </c>
      <c r="I17" s="112">
        <f>'Medium to Long Duration Fund'!K25</f>
        <v>6.0061812701519646</v>
      </c>
      <c r="J17" s="112">
        <f>'Medium to Long Duration Fund'!L25</f>
        <v>6.0290163541544786</v>
      </c>
      <c r="K17" s="112">
        <f>'Medium to Long Duration Fund'!M25</f>
        <v>6.0377419488955457</v>
      </c>
      <c r="L17" s="112">
        <f>'Medium to Long Duration Fund'!N25</f>
        <v>5.3344673087216909</v>
      </c>
      <c r="M17" s="112">
        <f>'Medium to Long Duration Fund'!O25</f>
        <v>6.5111450655159491</v>
      </c>
      <c r="N17" s="112">
        <f>'Medium to Long Duration Fund'!P25</f>
        <v>6.531014648445856</v>
      </c>
      <c r="O17" s="112">
        <f>'Medium to Long Duration Fund'!Q25</f>
        <v>7.3290819958443949</v>
      </c>
      <c r="P17" s="112">
        <f>'Medium to Long Duration Fund'!R25</f>
        <v>7.9637895946123471</v>
      </c>
      <c r="Q17" s="91" t="s">
        <v>2376</v>
      </c>
      <c r="R17" s="91" t="s">
        <v>2381</v>
      </c>
      <c r="S17" s="92"/>
    </row>
    <row r="18" spans="1:19" ht="15.6">
      <c r="A18" s="110" t="s">
        <v>2383</v>
      </c>
      <c r="B18" s="109">
        <f>COUNTA('Long Duration Fund'!$A$12:A22)</f>
        <v>11</v>
      </c>
      <c r="C18" s="112">
        <f>SUM('Long Duration Fund'!$D$12:D22)</f>
        <v>14158.736799999999</v>
      </c>
      <c r="D18" s="112">
        <f>'Long Duration Fund'!F23</f>
        <v>19.964692136999115</v>
      </c>
      <c r="E18" s="112">
        <f>'Long Duration Fund'!G23</f>
        <v>-3.8485619179939849</v>
      </c>
      <c r="F18" s="112">
        <f>'Long Duration Fund'!H23</f>
        <v>-1.72351762017993</v>
      </c>
      <c r="G18" s="112">
        <f>'Long Duration Fund'!I23</f>
        <v>-3.7805507751750849</v>
      </c>
      <c r="H18" s="112">
        <f>'Long Duration Fund'!J23</f>
        <v>-2.4856437029622591</v>
      </c>
      <c r="I18" s="112">
        <f>'Long Duration Fund'!K23</f>
        <v>5.0270957113714179</v>
      </c>
      <c r="J18" s="112">
        <f>'Long Duration Fund'!L23</f>
        <v>5.4909074690808541</v>
      </c>
      <c r="K18" s="112">
        <f>'Long Duration Fund'!M23</f>
        <v>6.1419102746081542</v>
      </c>
      <c r="L18" s="112">
        <f>'Long Duration Fund'!N23</f>
        <v>4.9459394229157185</v>
      </c>
      <c r="M18" s="112">
        <f>'Long Duration Fund'!O23</f>
        <v>6.8816103567750453</v>
      </c>
      <c r="N18" s="112">
        <f>'Long Duration Fund'!P23</f>
        <v>6.6542000000000003</v>
      </c>
      <c r="O18" s="112">
        <f>'Long Duration Fund'!Q23</f>
        <v>7.2785000000000002</v>
      </c>
      <c r="P18" s="112">
        <f>'Long Duration Fund'!R23</f>
        <v>6.9479264010649606</v>
      </c>
      <c r="Q18" s="91" t="s">
        <v>2376</v>
      </c>
      <c r="R18" s="91" t="s">
        <v>2384</v>
      </c>
      <c r="S18" s="92"/>
    </row>
    <row r="19" spans="1:19" ht="15.6">
      <c r="A19" s="110" t="s">
        <v>11</v>
      </c>
      <c r="B19" s="109">
        <f>COUNTA('Dynamic Bond'!$A$12:A34)</f>
        <v>22</v>
      </c>
      <c r="C19" s="112">
        <f>SUM('Dynamic Bond'!$D$12:D34)</f>
        <v>32385.878300000004</v>
      </c>
      <c r="D19" s="112">
        <f>'Dynamic Bond'!F35</f>
        <v>10.145502453041082</v>
      </c>
      <c r="E19" s="112">
        <f>'Dynamic Bond'!G35</f>
        <v>2.6479533245399121</v>
      </c>
      <c r="F19" s="112">
        <f>'Dynamic Bond'!H35</f>
        <v>2.774892914368174</v>
      </c>
      <c r="G19" s="112">
        <f>'Dynamic Bond'!I35</f>
        <v>2.3191601462761624</v>
      </c>
      <c r="H19" s="112">
        <f>'Dynamic Bond'!J35</f>
        <v>2.7805517173900447</v>
      </c>
      <c r="I19" s="112">
        <f>'Dynamic Bond'!K35</f>
        <v>6.7680067809678626</v>
      </c>
      <c r="J19" s="112">
        <f>'Dynamic Bond'!L35</f>
        <v>6.6749393452287507</v>
      </c>
      <c r="K19" s="112">
        <f>'Dynamic Bond'!M35</f>
        <v>6.6131558317882639</v>
      </c>
      <c r="L19" s="112">
        <f>'Dynamic Bond'!N35</f>
        <v>5.933384117694156</v>
      </c>
      <c r="M19" s="112">
        <f>'Dynamic Bond'!O35</f>
        <v>6.9611209744242082</v>
      </c>
      <c r="N19" s="112">
        <f>'Dynamic Bond'!P35</f>
        <v>7.1644853322617585</v>
      </c>
      <c r="O19" s="112">
        <f>'Dynamic Bond'!Q35</f>
        <v>8.1791271452493124</v>
      </c>
      <c r="P19" s="112">
        <f>'Dynamic Bond'!R35</f>
        <v>7.6110801977653946</v>
      </c>
      <c r="Q19" s="91" t="s">
        <v>2376</v>
      </c>
      <c r="R19" s="91" t="s">
        <v>2381</v>
      </c>
      <c r="S19" s="92"/>
    </row>
    <row r="20" spans="1:19" ht="15.6">
      <c r="A20" s="110" t="s">
        <v>2385</v>
      </c>
      <c r="B20" s="109">
        <f>COUNTA('Corporate Bond Fund'!$A$12:A32)</f>
        <v>21</v>
      </c>
      <c r="C20" s="112">
        <f>SUM('Corporate Bond Fund'!$D$12:D32)</f>
        <v>178530.71620000005</v>
      </c>
      <c r="D20" s="112">
        <f>'Corporate Bond Fund'!F33</f>
        <v>6.6762327132088179</v>
      </c>
      <c r="E20" s="112">
        <f>'Corporate Bond Fund'!G33</f>
        <v>3.2485228969782169</v>
      </c>
      <c r="F20" s="112">
        <f>'Corporate Bond Fund'!H33</f>
        <v>2.8656601810658615</v>
      </c>
      <c r="G20" s="112">
        <f>'Corporate Bond Fund'!I33</f>
        <v>2.1860597845790748</v>
      </c>
      <c r="H20" s="112">
        <f>'Corporate Bond Fund'!J33</f>
        <v>4.4176320691926385</v>
      </c>
      <c r="I20" s="112">
        <f>'Corporate Bond Fund'!K33</f>
        <v>7.0266031381991949</v>
      </c>
      <c r="J20" s="112">
        <f>'Corporate Bond Fund'!L33</f>
        <v>6.9654241822460117</v>
      </c>
      <c r="K20" s="112">
        <f>'Corporate Bond Fund'!M33</f>
        <v>6.5835124103256772</v>
      </c>
      <c r="L20" s="112">
        <f>'Corporate Bond Fund'!N33</f>
        <v>6.0011629472868</v>
      </c>
      <c r="M20" s="112">
        <f>'Corporate Bond Fund'!O33</f>
        <v>6.9120455602069617</v>
      </c>
      <c r="N20" s="112">
        <f>'Corporate Bond Fund'!P33</f>
        <v>7.1583126585372678</v>
      </c>
      <c r="O20" s="112">
        <f>'Corporate Bond Fund'!Q33</f>
        <v>7.8326035640485241</v>
      </c>
      <c r="P20" s="112">
        <f>'Corporate Bond Fund'!R33</f>
        <v>7.4193768057428517</v>
      </c>
      <c r="Q20" s="91" t="s">
        <v>2371</v>
      </c>
      <c r="R20" s="91" t="s">
        <v>2379</v>
      </c>
      <c r="S20" s="92"/>
    </row>
    <row r="21" spans="1:19" ht="15.6">
      <c r="A21" s="110" t="s">
        <v>2386</v>
      </c>
      <c r="B21" s="109">
        <f>COUNTA('Credit Risk Fund'!$A$12:A25)</f>
        <v>14</v>
      </c>
      <c r="C21" s="112">
        <f>SUM('Credit Risk Fund'!$D$12:D25)</f>
        <v>19611.245000000003</v>
      </c>
      <c r="D21" s="112">
        <f>'Credit Risk Fund'!F26</f>
        <v>10.133820682063272</v>
      </c>
      <c r="E21" s="112">
        <f>'Credit Risk Fund'!G26</f>
        <v>6.2123874806928372</v>
      </c>
      <c r="F21" s="112">
        <f>'Credit Risk Fund'!H26</f>
        <v>6.0516743720289048</v>
      </c>
      <c r="G21" s="112">
        <f>'Credit Risk Fund'!I26</f>
        <v>6.0437783510924454</v>
      </c>
      <c r="H21" s="112">
        <f>'Credit Risk Fund'!J26</f>
        <v>7.0956036880029796</v>
      </c>
      <c r="I21" s="112">
        <f>'Credit Risk Fund'!K26</f>
        <v>8.5523854793935818</v>
      </c>
      <c r="J21" s="112">
        <f>'Credit Risk Fund'!L26</f>
        <v>8.0274157588628352</v>
      </c>
      <c r="K21" s="112">
        <f>'Credit Risk Fund'!M26</f>
        <v>7.4859902084661112</v>
      </c>
      <c r="L21" s="112">
        <f>'Credit Risk Fund'!N26</f>
        <v>7.3124243681704035</v>
      </c>
      <c r="M21" s="112">
        <f>'Credit Risk Fund'!O26</f>
        <v>7.3167206967038547</v>
      </c>
      <c r="N21" s="112">
        <f>'Credit Risk Fund'!P26</f>
        <v>0</v>
      </c>
      <c r="O21" s="112">
        <f>'Credit Risk Fund'!Q26</f>
        <v>8.0071423846853698</v>
      </c>
      <c r="P21" s="112">
        <f>'Credit Risk Fund'!R26</f>
        <v>7.7701851732360678</v>
      </c>
      <c r="Q21" s="91" t="s">
        <v>2387</v>
      </c>
      <c r="R21" s="91" t="s">
        <v>2379</v>
      </c>
      <c r="S21" s="92"/>
    </row>
    <row r="22" spans="1:19" ht="15.6">
      <c r="A22" s="110" t="s">
        <v>2388</v>
      </c>
      <c r="B22" s="109">
        <f>COUNTA('Banking and PSU Fund'!$A$12:A33)</f>
        <v>21</v>
      </c>
      <c r="C22" s="112">
        <f>SUM('Banking and PSU Fund'!$D$12:D33)</f>
        <v>74620.536099999983</v>
      </c>
      <c r="D22" s="112">
        <f>'Banking and PSU Fund'!F34</f>
        <v>6.0849561858228221</v>
      </c>
      <c r="E22" s="112">
        <f>'Banking and PSU Fund'!G34</f>
        <v>3.5933695526238658</v>
      </c>
      <c r="F22" s="112">
        <f>'Banking and PSU Fund'!H34</f>
        <v>3.0352178370778291</v>
      </c>
      <c r="G22" s="112">
        <f>'Banking and PSU Fund'!I34</f>
        <v>2.5132710465006971</v>
      </c>
      <c r="H22" s="112">
        <f>'Banking and PSU Fund'!J34</f>
        <v>4.4528002454116651</v>
      </c>
      <c r="I22" s="112">
        <f>'Banking and PSU Fund'!K34</f>
        <v>6.8126547971366049</v>
      </c>
      <c r="J22" s="112">
        <f>'Banking and PSU Fund'!L34</f>
        <v>6.6931728506507104</v>
      </c>
      <c r="K22" s="112">
        <f>'Banking and PSU Fund'!M34</f>
        <v>6.3625287039134149</v>
      </c>
      <c r="L22" s="112">
        <f>'Banking and PSU Fund'!N34</f>
        <v>5.7944076375433919</v>
      </c>
      <c r="M22" s="112">
        <f>'Banking and PSU Fund'!O34</f>
        <v>6.7802427518682524</v>
      </c>
      <c r="N22" s="112">
        <f>'Banking and PSU Fund'!P34</f>
        <v>6.9540008416782868</v>
      </c>
      <c r="O22" s="112">
        <f>'Banking and PSU Fund'!Q34</f>
        <v>7.4083431052366508</v>
      </c>
      <c r="P22" s="112">
        <f>'Banking and PSU Fund'!R34</f>
        <v>7.3254754947259109</v>
      </c>
      <c r="Q22" s="91" t="s">
        <v>2376</v>
      </c>
      <c r="R22" s="91" t="s">
        <v>2381</v>
      </c>
      <c r="S22" s="92"/>
    </row>
    <row r="23" spans="1:19" ht="15.6">
      <c r="A23" s="110" t="s">
        <v>2389</v>
      </c>
      <c r="B23" s="109">
        <f>COUNTA('Gilt Fund'!$A$12:A34)</f>
        <v>23</v>
      </c>
      <c r="C23" s="112">
        <f>SUM('Gilt Fund'!$D$12:D34)</f>
        <v>33620.329100000003</v>
      </c>
      <c r="D23" s="112">
        <f>'Gilt Fund'!F35</f>
        <v>14.781459889983049</v>
      </c>
      <c r="E23" s="112">
        <f>'Gilt Fund'!G35</f>
        <v>-0.11857475528786536</v>
      </c>
      <c r="F23" s="112">
        <f>'Gilt Fund'!H35</f>
        <v>0.98249070658591509</v>
      </c>
      <c r="G23" s="112">
        <f>'Gilt Fund'!I35</f>
        <v>0.10199943749836766</v>
      </c>
      <c r="H23" s="112">
        <f>'Gilt Fund'!J35</f>
        <v>-9.9855513375300096E-3</v>
      </c>
      <c r="I23" s="112">
        <f>'Gilt Fund'!K35</f>
        <v>5.6803782838788592</v>
      </c>
      <c r="J23" s="112">
        <f>'Gilt Fund'!L35</f>
        <v>5.9714539484906082</v>
      </c>
      <c r="K23" s="112">
        <f>'Gilt Fund'!M35</f>
        <v>6.1390738504211155</v>
      </c>
      <c r="L23" s="112">
        <f>'Gilt Fund'!N35</f>
        <v>5.4085001929093046</v>
      </c>
      <c r="M23" s="112">
        <f>'Gilt Fund'!O35</f>
        <v>6.8705808469862824</v>
      </c>
      <c r="N23" s="112">
        <f>'Gilt Fund'!P35</f>
        <v>7.0899139572447458</v>
      </c>
      <c r="O23" s="112">
        <f>'Gilt Fund'!Q35</f>
        <v>7.8898877525701012</v>
      </c>
      <c r="P23" s="112">
        <f>'Gilt Fund'!R35</f>
        <v>8.130467644521957</v>
      </c>
      <c r="Q23" s="91" t="s">
        <v>2371</v>
      </c>
      <c r="R23" s="91" t="s">
        <v>2381</v>
      </c>
      <c r="S23" s="92"/>
    </row>
    <row r="24" spans="1:19" ht="15.6">
      <c r="A24" s="110" t="s">
        <v>2390</v>
      </c>
      <c r="B24" s="109">
        <f>COUNTA('Gilt Fund with 10 yr constant'!$A$12:A16)</f>
        <v>5</v>
      </c>
      <c r="C24" s="112">
        <f>SUM('Gilt Fund with 10 yr constant'!D12:D16)</f>
        <v>4520.8901000000005</v>
      </c>
      <c r="D24" s="112">
        <f>'Gilt Fund with 10 yr constant'!F17</f>
        <v>8.5289766996923913</v>
      </c>
      <c r="E24" s="112">
        <f>'Gilt Fund with 10 yr constant'!G17</f>
        <v>-0.93472052571461528</v>
      </c>
      <c r="F24" s="112">
        <f>'Gilt Fund with 10 yr constant'!H17</f>
        <v>1.2388090105972716</v>
      </c>
      <c r="G24" s="112">
        <f>'Gilt Fund with 10 yr constant'!I17</f>
        <v>-0.6824969182882813</v>
      </c>
      <c r="H24" s="112">
        <f>'Gilt Fund with 10 yr constant'!J17</f>
        <v>1.6709095612631679</v>
      </c>
      <c r="I24" s="112">
        <f>'Gilt Fund with 10 yr constant'!K17</f>
        <v>6.9372475452831726</v>
      </c>
      <c r="J24" s="112">
        <f>'Gilt Fund with 10 yr constant'!L17</f>
        <v>6.6603240354062123</v>
      </c>
      <c r="K24" s="112">
        <f>'Gilt Fund with 10 yr constant'!M17</f>
        <v>6.7053704178703768</v>
      </c>
      <c r="L24" s="112">
        <f>'Gilt Fund with 10 yr constant'!N17</f>
        <v>5.5515279092192591</v>
      </c>
      <c r="M24" s="112">
        <f>'Gilt Fund with 10 yr constant'!O17</f>
        <v>7.2310437157713148</v>
      </c>
      <c r="N24" s="112">
        <f>'Gilt Fund with 10 yr constant'!P17</f>
        <v>7.6199049477778384</v>
      </c>
      <c r="O24" s="112">
        <f>'Gilt Fund with 10 yr constant'!Q17</f>
        <v>8.2519583793206817</v>
      </c>
      <c r="P24" s="112">
        <f>'Gilt Fund with 10 yr constant'!R17</f>
        <v>7.8424380717549411</v>
      </c>
      <c r="Q24" s="91" t="s">
        <v>2371</v>
      </c>
      <c r="R24" s="91" t="s">
        <v>2384</v>
      </c>
      <c r="S24" s="92"/>
    </row>
    <row r="25" spans="1:19" ht="15.6">
      <c r="A25" s="110" t="s">
        <v>2391</v>
      </c>
      <c r="B25" s="109">
        <f>COUNTA('Target Maturity Fund'!$A$12:A121)</f>
        <v>110</v>
      </c>
      <c r="C25" s="112">
        <f>SUM('Target Maturity Fund'!$D$12:D121)</f>
        <v>106289.12300000001</v>
      </c>
      <c r="D25" s="112">
        <f>'Target Maturity Fund'!F122</f>
        <v>6.6095208542471466</v>
      </c>
      <c r="E25" s="112">
        <f>'Target Maturity Fund'!G122</f>
        <v>4.8366798491619978</v>
      </c>
      <c r="F25" s="112">
        <f>'Target Maturity Fund'!H122</f>
        <v>4.7994433261526908</v>
      </c>
      <c r="G25" s="112">
        <f>'Target Maturity Fund'!I122</f>
        <v>4.5572007862211308</v>
      </c>
      <c r="H25" s="112">
        <f>'Target Maturity Fund'!J122</f>
        <v>5.4502886861035114</v>
      </c>
      <c r="I25" s="112">
        <f>'Target Maturity Fund'!K122</f>
        <v>7.3818032104276607</v>
      </c>
      <c r="J25" s="112">
        <f>'Target Maturity Fund'!L122</f>
        <v>7.0781903613767874</v>
      </c>
      <c r="K25" s="112">
        <f>'Target Maturity Fund'!M122</f>
        <v>6.698080774866976</v>
      </c>
      <c r="L25" s="112">
        <f>'Target Maturity Fund'!N122</f>
        <v>5.9218959683114036</v>
      </c>
      <c r="M25" s="112" t="e">
        <f>'Target Maturity Fund'!O122</f>
        <v>#DIV/0!</v>
      </c>
      <c r="N25" s="112" t="e">
        <f>'Target Maturity Fund'!P122</f>
        <v>#DIV/0!</v>
      </c>
      <c r="O25" s="112" t="e">
        <f>'Target Maturity Fund'!Q122</f>
        <v>#DIV/0!</v>
      </c>
      <c r="P25" s="112">
        <f>'Target Maturity Fund'!R122</f>
        <v>6.4879946678779143</v>
      </c>
      <c r="Q25" s="91" t="s">
        <v>2376</v>
      </c>
      <c r="R25" s="91" t="s">
        <v>2392</v>
      </c>
      <c r="S25" s="92"/>
    </row>
    <row r="26" spans="1:19" ht="15.6">
      <c r="A26" s="110" t="s">
        <v>2393</v>
      </c>
      <c r="B26" s="109">
        <f>COUNTA('Floater Fund'!$A$12:A23)</f>
        <v>12</v>
      </c>
      <c r="C26" s="112">
        <f>SUM('Floater Fund'!$D$12:D23)</f>
        <v>51282.888100000004</v>
      </c>
      <c r="D26" s="112">
        <f>'Floater Fund'!F24</f>
        <v>6.0248833310639922</v>
      </c>
      <c r="E26" s="112">
        <f>'Floater Fund'!G24</f>
        <v>5.3090118361789376</v>
      </c>
      <c r="F26" s="112">
        <f>'Floater Fund'!H24</f>
        <v>4.8131670339003385</v>
      </c>
      <c r="G26" s="112">
        <f>'Floater Fund'!I24</f>
        <v>4.4437360258388026</v>
      </c>
      <c r="H26" s="112">
        <f>'Floater Fund'!J24</f>
        <v>5.9245256272762443</v>
      </c>
      <c r="I26" s="112">
        <f>'Floater Fund'!K24</f>
        <v>7.2965620196878112</v>
      </c>
      <c r="J26" s="112">
        <f>'Floater Fund'!L24</f>
        <v>7.4170374178450373</v>
      </c>
      <c r="K26" s="112">
        <f>'Floater Fund'!M24</f>
        <v>6.9993243481407976</v>
      </c>
      <c r="L26" s="112">
        <f>'Floater Fund'!N24</f>
        <v>6.4090701741703722</v>
      </c>
      <c r="M26" s="112">
        <f>'Floater Fund'!O24</f>
        <v>6.8720190217847321</v>
      </c>
      <c r="N26" s="112">
        <f>'Floater Fund'!P24</f>
        <v>7.0791106992119159</v>
      </c>
      <c r="O26" s="112">
        <f>'Floater Fund'!Q24</f>
        <v>7.7971368556119778</v>
      </c>
      <c r="P26" s="112">
        <f>'Floater Fund'!R24</f>
        <v>7.5375418050724017</v>
      </c>
      <c r="Q26" s="91" t="s">
        <v>2376</v>
      </c>
      <c r="R26" s="91" t="s">
        <v>2379</v>
      </c>
      <c r="S26" s="92"/>
    </row>
    <row r="27" spans="1:19" ht="15.6">
      <c r="A27" s="111" t="s">
        <v>2394</v>
      </c>
      <c r="B27" s="109"/>
      <c r="C27" s="112"/>
      <c r="D27" s="112"/>
      <c r="E27" s="112"/>
      <c r="F27" s="112"/>
      <c r="G27" s="112"/>
      <c r="H27" s="112"/>
      <c r="I27" s="112"/>
      <c r="J27" s="112"/>
      <c r="K27" s="112"/>
      <c r="L27" s="112"/>
      <c r="M27" s="112"/>
      <c r="N27" s="112"/>
      <c r="O27" s="112"/>
      <c r="P27" s="112"/>
      <c r="Q27" s="91"/>
      <c r="R27" s="91"/>
      <c r="S27" s="92"/>
    </row>
    <row r="28" spans="1:19" ht="15.6">
      <c r="A28" s="110" t="s">
        <v>2401</v>
      </c>
      <c r="B28" s="109">
        <f>COUNTA('Arbitrage Fund'!$A$12:A46)</f>
        <v>35</v>
      </c>
      <c r="C28" s="112">
        <f>SUM('Arbitrage Fund'!$D$12:D46)</f>
        <v>316264.89999999997</v>
      </c>
      <c r="D28" s="112">
        <f>'Arbitrage Fund'!F47</f>
        <v>0.38603360930874725</v>
      </c>
      <c r="E28" s="112">
        <f>'Arbitrage Fund'!G47</f>
        <v>1.3408640608175619</v>
      </c>
      <c r="F28" s="112">
        <f>'Arbitrage Fund'!H47</f>
        <v>3.0020474800720072</v>
      </c>
      <c r="G28" s="112">
        <f>'Arbitrage Fund'!I47</f>
        <v>1.9167654850217024</v>
      </c>
      <c r="H28" s="112">
        <f>'Arbitrage Fund'!J47</f>
        <v>5.8299355492282254</v>
      </c>
      <c r="I28" s="112">
        <f>'Arbitrage Fund'!K47</f>
        <v>6.5697518116592839</v>
      </c>
      <c r="J28" s="112">
        <f>'Arbitrage Fund'!L47</f>
        <v>6.9327929503962888</v>
      </c>
      <c r="K28" s="112">
        <f>'Arbitrage Fund'!M47</f>
        <v>6.5479745718204772</v>
      </c>
      <c r="L28" s="112">
        <f>'Arbitrage Fund'!N47</f>
        <v>6.0081882125027137</v>
      </c>
      <c r="M28" s="112">
        <f>'Arbitrage Fund'!O47</f>
        <v>5.6245477054460666</v>
      </c>
      <c r="N28" s="112">
        <f>'Arbitrage Fund'!P47</f>
        <v>0</v>
      </c>
      <c r="O28" s="112">
        <f>'Arbitrage Fund'!Q47</f>
        <v>6.5992559815560092</v>
      </c>
      <c r="P28" s="112">
        <f>'Arbitrage Fund'!R47</f>
        <v>6.5223430135755835</v>
      </c>
      <c r="Q28" s="91" t="s">
        <v>2368</v>
      </c>
      <c r="R28" s="91" t="s">
        <v>2372</v>
      </c>
      <c r="S28" s="92"/>
    </row>
    <row r="29" spans="1:19" ht="15.6">
      <c r="A29" s="110" t="s">
        <v>2395</v>
      </c>
      <c r="B29" s="109">
        <f>COUNTA('Conservative Hybrid Fund'!$A$12:A29)</f>
        <v>18</v>
      </c>
      <c r="C29" s="112">
        <f>SUM('Conservative Hybrid Fund'!$D$12:D29)</f>
        <v>28692.194800000001</v>
      </c>
      <c r="D29" s="112">
        <f>'Conservative Hybrid Fund'!F30</f>
        <v>2.3874139311015692</v>
      </c>
      <c r="E29" s="112">
        <f>'Conservative Hybrid Fund'!G30</f>
        <v>0.33351820720769682</v>
      </c>
      <c r="F29" s="112">
        <f>'Conservative Hybrid Fund'!H30</f>
        <v>0.10700641787814713</v>
      </c>
      <c r="G29" s="112">
        <f>'Conservative Hybrid Fund'!I30</f>
        <v>-0.22014263063172854</v>
      </c>
      <c r="H29" s="112">
        <f>'Conservative Hybrid Fund'!J30</f>
        <v>3.7205085207479494</v>
      </c>
      <c r="I29" s="112">
        <f>'Conservative Hybrid Fund'!K30</f>
        <v>6.4932836005187724</v>
      </c>
      <c r="J29" s="112">
        <f>'Conservative Hybrid Fund'!L30</f>
        <v>9.0096779957641999</v>
      </c>
      <c r="K29" s="112">
        <f>'Conservative Hybrid Fund'!M30</f>
        <v>8.4181218575513093</v>
      </c>
      <c r="L29" s="112">
        <f>'Conservative Hybrid Fund'!N30</f>
        <v>8.503818486484592</v>
      </c>
      <c r="M29" s="112">
        <f>'Conservative Hybrid Fund'!O30</f>
        <v>8.8596543468503697</v>
      </c>
      <c r="N29" s="112">
        <f>'Conservative Hybrid Fund'!P30</f>
        <v>8.4771889805128939</v>
      </c>
      <c r="O29" s="112">
        <f>'Conservative Hybrid Fund'!Q30</f>
        <v>8.9088469610269971</v>
      </c>
      <c r="P29" s="112">
        <f>'Conservative Hybrid Fund'!R30</f>
        <v>8.8121180666816752</v>
      </c>
      <c r="Q29" s="91" t="s">
        <v>2387</v>
      </c>
      <c r="R29" s="91" t="s">
        <v>2396</v>
      </c>
      <c r="S29" s="92"/>
    </row>
    <row r="30" spans="1:19" ht="15.6">
      <c r="A30" s="110" t="s">
        <v>2397</v>
      </c>
      <c r="B30" s="109">
        <f>COUNTA('Aggressive Hybrid Fund'!$A$12:A40)</f>
        <v>29</v>
      </c>
      <c r="C30" s="112">
        <f>SUM('Aggressive Hybrid Fund'!$D$12:D40)</f>
        <v>232271.45419999998</v>
      </c>
      <c r="D30" s="112">
        <f>'Aggressive Hybrid Fund'!F41</f>
        <v>7.6163048587044155</v>
      </c>
      <c r="E30" s="112">
        <f>'Aggressive Hybrid Fund'!G41</f>
        <v>-0.59283167183783025</v>
      </c>
      <c r="F30" s="112">
        <f>'Aggressive Hybrid Fund'!H41</f>
        <v>-2.9346607825808757</v>
      </c>
      <c r="G30" s="112">
        <f>'Aggressive Hybrid Fund'!I41</f>
        <v>-2.926518656579626</v>
      </c>
      <c r="H30" s="112">
        <f>'Aggressive Hybrid Fund'!J41</f>
        <v>4.1078665420611991</v>
      </c>
      <c r="I30" s="112">
        <f>'Aggressive Hybrid Fund'!K41</f>
        <v>6.9984149576686558</v>
      </c>
      <c r="J30" s="112">
        <f>'Aggressive Hybrid Fund'!L41</f>
        <v>14.012680866941073</v>
      </c>
      <c r="K30" s="112">
        <f>'Aggressive Hybrid Fund'!M41</f>
        <v>11.763208560758779</v>
      </c>
      <c r="L30" s="112">
        <f>'Aggressive Hybrid Fund'!N41</f>
        <v>13.063197385359077</v>
      </c>
      <c r="M30" s="112">
        <f>'Aggressive Hybrid Fund'!O41</f>
        <v>13.117063002859283</v>
      </c>
      <c r="N30" s="112">
        <f>'Aggressive Hybrid Fund'!P41</f>
        <v>12.787485285471849</v>
      </c>
      <c r="O30" s="112">
        <f>'Aggressive Hybrid Fund'!Q41</f>
        <v>12.628939794491444</v>
      </c>
      <c r="P30" s="112">
        <f>'Aggressive Hybrid Fund'!R41</f>
        <v>13.895831805341752</v>
      </c>
      <c r="Q30" s="91" t="s">
        <v>2398</v>
      </c>
      <c r="R30" s="91" t="s">
        <v>2399</v>
      </c>
      <c r="S30" s="92"/>
    </row>
    <row r="31" spans="1:19" ht="15.6">
      <c r="A31" s="110" t="s">
        <v>2400</v>
      </c>
      <c r="B31" s="109">
        <f>COUNTA('Dynamic Asset Allocation'!$A$12:A27)</f>
        <v>16</v>
      </c>
      <c r="C31" s="112">
        <f>SUM('Dynamic Asset Allocation'!$D$12:D27)</f>
        <v>37266.173900000002</v>
      </c>
      <c r="D31" s="112">
        <f>'Dynamic Asset Allocation'!F28</f>
        <v>4.8642424105228574</v>
      </c>
      <c r="E31" s="112">
        <f>'Dynamic Asset Allocation'!G28</f>
        <v>-0.97869270002225783</v>
      </c>
      <c r="F31" s="112">
        <f>'Dynamic Asset Allocation'!H28</f>
        <v>-2.4011681962837619</v>
      </c>
      <c r="G31" s="112">
        <f>'Dynamic Asset Allocation'!I28</f>
        <v>-2.6562466548064374</v>
      </c>
      <c r="H31" s="112">
        <f>'Dynamic Asset Allocation'!J28</f>
        <v>2.6507188232047079</v>
      </c>
      <c r="I31" s="112">
        <f>'Dynamic Asset Allocation'!K28</f>
        <v>4.9470137934547393</v>
      </c>
      <c r="J31" s="112">
        <f>'Dynamic Asset Allocation'!L28</f>
        <v>10.681231060966711</v>
      </c>
      <c r="K31" s="112">
        <f>'Dynamic Asset Allocation'!M28</f>
        <v>8.7216101486586908</v>
      </c>
      <c r="L31" s="112">
        <f>'Dynamic Asset Allocation'!N28</f>
        <v>8.8533657888544699</v>
      </c>
      <c r="M31" s="112">
        <f>'Dynamic Asset Allocation'!O28</f>
        <v>9.8000621791938283</v>
      </c>
      <c r="N31" s="112">
        <f>'Dynamic Asset Allocation'!P28</f>
        <v>9.5545404170710828</v>
      </c>
      <c r="O31" s="112">
        <f>'Dynamic Asset Allocation'!Q28</f>
        <v>9.7984119321720531</v>
      </c>
      <c r="P31" s="112">
        <f>'Dynamic Asset Allocation'!R28</f>
        <v>9.4508622156169366</v>
      </c>
      <c r="Q31" s="91" t="s">
        <v>2398</v>
      </c>
      <c r="R31" s="91" t="s">
        <v>2399</v>
      </c>
      <c r="S31" s="92"/>
    </row>
    <row r="32" spans="1:19" ht="15.6">
      <c r="A32" s="110" t="s">
        <v>3959</v>
      </c>
      <c r="B32" s="109">
        <f>COUNTA('Balanced Advantage'!$A$12:A32)</f>
        <v>21</v>
      </c>
      <c r="C32" s="112">
        <f>SUM('Balanced Advantage'!$D$12:D32)</f>
        <v>268035.58260000002</v>
      </c>
      <c r="D32" s="112">
        <f>'Balanced Advantage'!F33</f>
        <v>5.9049472852398432</v>
      </c>
      <c r="E32" s="112">
        <f>'Balanced Advantage'!G33</f>
        <v>-1.4483063483823901</v>
      </c>
      <c r="F32" s="112">
        <f>'Balanced Advantage'!H33</f>
        <v>-2.0691658926907337</v>
      </c>
      <c r="G32" s="112">
        <f>'Balanced Advantage'!I33</f>
        <v>-2.9181291091273067</v>
      </c>
      <c r="H32" s="112">
        <f>'Balanced Advantage'!J33</f>
        <v>3.8616496674596501</v>
      </c>
      <c r="I32" s="112">
        <f>'Balanced Advantage'!K33</f>
        <v>6.0305338487885995</v>
      </c>
      <c r="J32" s="112">
        <f>'Balanced Advantage'!L33</f>
        <v>13.109437678870719</v>
      </c>
      <c r="K32" s="112">
        <f>'Balanced Advantage'!M33</f>
        <v>12.431201112618895</v>
      </c>
      <c r="L32" s="112">
        <f>'Balanced Advantage'!N33</f>
        <v>13.435840835797023</v>
      </c>
      <c r="M32" s="112">
        <f>'Balanced Advantage'!O33</f>
        <v>12.514144478242599</v>
      </c>
      <c r="N32" s="112">
        <f>'Balanced Advantage'!P33</f>
        <v>13.068523847691676</v>
      </c>
      <c r="O32" s="112">
        <f>'Balanced Advantage'!Q33</f>
        <v>12.011622955941895</v>
      </c>
      <c r="P32" s="112">
        <f>'Balanced Advantage'!R33</f>
        <v>12.743302925026677</v>
      </c>
      <c r="Q32" s="91" t="s">
        <v>2398</v>
      </c>
      <c r="R32" s="91" t="s">
        <v>2399</v>
      </c>
      <c r="S32" s="92"/>
    </row>
    <row r="33" spans="1:19" ht="15.6">
      <c r="A33" s="110" t="s">
        <v>2422</v>
      </c>
      <c r="B33" s="109">
        <f>COUNTA('Balanced Hybrid'!$A$12:A19)</f>
        <v>8</v>
      </c>
      <c r="C33" s="112">
        <f>SUM('Balanced Hybrid'!$D$12:D19)</f>
        <v>8357.2742999999991</v>
      </c>
      <c r="D33" s="112">
        <f>'Balanced Hybrid'!F20</f>
        <v>3.3640252287854193</v>
      </c>
      <c r="E33" s="112">
        <f>'Balanced Hybrid'!G20</f>
        <v>1.1851306108226409</v>
      </c>
      <c r="F33" s="112">
        <f>'Balanced Hybrid'!H20</f>
        <v>2.3993399144119532</v>
      </c>
      <c r="G33" s="112">
        <f>'Balanced Hybrid'!I20</f>
        <v>0.58183722281239991</v>
      </c>
      <c r="H33" s="112">
        <f>'Balanced Hybrid'!J20</f>
        <v>2.6752258694262858</v>
      </c>
      <c r="I33" s="112">
        <f>'Balanced Hybrid'!K20</f>
        <v>5.812789985909312</v>
      </c>
      <c r="J33" s="112" t="e">
        <f>'Balanced Hybrid'!L20</f>
        <v>#DIV/0!</v>
      </c>
      <c r="K33" s="112" t="e">
        <f>'Balanced Hybrid'!M20</f>
        <v>#DIV/0!</v>
      </c>
      <c r="L33" s="112" t="e">
        <f>'Balanced Hybrid'!N20</f>
        <v>#DIV/0!</v>
      </c>
      <c r="M33" s="112" t="e">
        <f>'Balanced Hybrid'!O20</f>
        <v>#DIV/0!</v>
      </c>
      <c r="N33" s="112" t="e">
        <f>'Balanced Hybrid'!P20</f>
        <v>#DIV/0!</v>
      </c>
      <c r="O33" s="112" t="e">
        <f>'Balanced Hybrid'!Q20</f>
        <v>#DIV/0!</v>
      </c>
      <c r="P33" s="112">
        <f>'Balanced Hybrid'!R20</f>
        <v>5.9348923181688562</v>
      </c>
      <c r="Q33" s="91" t="s">
        <v>2398</v>
      </c>
      <c r="R33" s="91" t="s">
        <v>2399</v>
      </c>
      <c r="S33" s="92"/>
    </row>
    <row r="34" spans="1:19" ht="15.6">
      <c r="A34" s="110" t="s">
        <v>22</v>
      </c>
      <c r="B34" s="109">
        <f>COUNTA('Equity Savings'!$A$12:A35)</f>
        <v>24</v>
      </c>
      <c r="C34" s="112">
        <f>SUM('Equity Savings'!$D$12:D35)</f>
        <v>52215.468199999996</v>
      </c>
      <c r="D34" s="112">
        <f>'Equity Savings'!F36</f>
        <v>2.6114185880374814</v>
      </c>
      <c r="E34" s="112">
        <f>'Equity Savings'!G36</f>
        <v>-0.24175386605343135</v>
      </c>
      <c r="F34" s="112">
        <f>'Equity Savings'!H36</f>
        <v>-0.14099753054727948</v>
      </c>
      <c r="G34" s="112">
        <f>'Equity Savings'!I36</f>
        <v>-1.0711585877448861</v>
      </c>
      <c r="H34" s="112">
        <f>'Equity Savings'!J36</f>
        <v>4.5534241353263152</v>
      </c>
      <c r="I34" s="112">
        <f>'Equity Savings'!K36</f>
        <v>6.2264231983116529</v>
      </c>
      <c r="J34" s="112">
        <f>'Equity Savings'!L36</f>
        <v>9.2913250911163701</v>
      </c>
      <c r="K34" s="112">
        <f>'Equity Savings'!M36</f>
        <v>8.3564707466086734</v>
      </c>
      <c r="L34" s="112">
        <f>'Equity Savings'!N36</f>
        <v>8.5967201755539016</v>
      </c>
      <c r="M34" s="112">
        <f>'Equity Savings'!O36</f>
        <v>8.5153557395105626</v>
      </c>
      <c r="N34" s="112">
        <f>'Equity Savings'!P36</f>
        <v>8.5561857511852786</v>
      </c>
      <c r="O34" s="112">
        <f>'Equity Savings'!Q36</f>
        <v>8.8324991095987819</v>
      </c>
      <c r="P34" s="112">
        <f>'Equity Savings'!R36</f>
        <v>8.2671420477593269</v>
      </c>
      <c r="Q34" s="91" t="s">
        <v>2376</v>
      </c>
      <c r="R34" s="91" t="s">
        <v>2402</v>
      </c>
      <c r="S34" s="92"/>
    </row>
    <row r="35" spans="1:19" ht="15.6">
      <c r="A35" s="110" t="s">
        <v>20</v>
      </c>
      <c r="B35" s="109">
        <f>COUNTA('Multi Asset Allocation'!$A$12:A45)</f>
        <v>34</v>
      </c>
      <c r="C35" s="112">
        <f>SUM('Multi Asset Allocation'!$D$12:D45)</f>
        <v>190131.77169999998</v>
      </c>
      <c r="D35" s="112">
        <f>'Multi Asset Allocation'!F46</f>
        <v>5.9191300025992977</v>
      </c>
      <c r="E35" s="112">
        <f>'Multi Asset Allocation'!G46</f>
        <v>-2.1312042648251701</v>
      </c>
      <c r="F35" s="112">
        <f>'Multi Asset Allocation'!H46</f>
        <v>2.3641827783251017</v>
      </c>
      <c r="G35" s="112">
        <f>'Multi Asset Allocation'!I46</f>
        <v>-0.80701210206118468</v>
      </c>
      <c r="H35" s="112">
        <f>'Multi Asset Allocation'!J46</f>
        <v>13.283958006684447</v>
      </c>
      <c r="I35" s="112">
        <f>'Multi Asset Allocation'!K46</f>
        <v>11.833143785373075</v>
      </c>
      <c r="J35" s="112">
        <f>'Multi Asset Allocation'!L46</f>
        <v>17.723547038713448</v>
      </c>
      <c r="K35" s="112">
        <f>'Multi Asset Allocation'!M46</f>
        <v>15.742603669941364</v>
      </c>
      <c r="L35" s="112">
        <f>'Multi Asset Allocation'!N46</f>
        <v>17.288040155123223</v>
      </c>
      <c r="M35" s="112">
        <f>'Multi Asset Allocation'!O46</f>
        <v>16.272175112607528</v>
      </c>
      <c r="N35" s="112">
        <f>'Multi Asset Allocation'!P46</f>
        <v>14.786375023987128</v>
      </c>
      <c r="O35" s="112">
        <f>'Multi Asset Allocation'!Q46</f>
        <v>13.200647281622167</v>
      </c>
      <c r="P35" s="112">
        <f>'Multi Asset Allocation'!R46</f>
        <v>16.755658735596899</v>
      </c>
      <c r="Q35" s="91" t="s">
        <v>2398</v>
      </c>
      <c r="R35" s="91" t="s">
        <v>2399</v>
      </c>
      <c r="S35" s="92"/>
    </row>
    <row r="36" spans="1:19" ht="15.6">
      <c r="A36" s="111" t="s">
        <v>2403</v>
      </c>
      <c r="B36" s="109"/>
      <c r="C36" s="112"/>
      <c r="D36" s="112"/>
      <c r="E36" s="112"/>
      <c r="F36" s="112"/>
      <c r="G36" s="112"/>
      <c r="H36" s="112"/>
      <c r="I36" s="112"/>
      <c r="J36" s="112"/>
      <c r="K36" s="112"/>
      <c r="L36" s="112"/>
      <c r="M36" s="112"/>
      <c r="N36" s="112"/>
      <c r="O36" s="112"/>
      <c r="P36" s="112"/>
      <c r="Q36" s="91"/>
      <c r="R36" s="91"/>
      <c r="S36" s="92"/>
    </row>
    <row r="37" spans="1:19" ht="15.6">
      <c r="A37" s="110" t="s">
        <v>2404</v>
      </c>
      <c r="B37" s="109">
        <f>COUNTA('Retirement Fund'!$A$12:A41)</f>
        <v>29</v>
      </c>
      <c r="C37" s="112">
        <f>SUM('Retirement Fund'!$D$12:D41)</f>
        <v>29365.848799999996</v>
      </c>
      <c r="D37" s="112">
        <f>'Retirement Fund'!F42</f>
        <v>8.2195103354298418</v>
      </c>
      <c r="E37" s="112">
        <f>'Retirement Fund'!G42</f>
        <v>-1.4903602599489654</v>
      </c>
      <c r="F37" s="112">
        <f>'Retirement Fund'!H42</f>
        <v>-3.927374349361902</v>
      </c>
      <c r="G37" s="112">
        <f>'Retirement Fund'!I42</f>
        <v>-3.8227414475736188</v>
      </c>
      <c r="H37" s="112">
        <f>'Retirement Fund'!J42</f>
        <v>2.8911129315369903</v>
      </c>
      <c r="I37" s="112">
        <f>'Retirement Fund'!K42</f>
        <v>4.889226917857747</v>
      </c>
      <c r="J37" s="112">
        <f>'Retirement Fund'!L42</f>
        <v>13.62505115449016</v>
      </c>
      <c r="K37" s="112">
        <f>'Retirement Fund'!M42</f>
        <v>12.174144074882641</v>
      </c>
      <c r="L37" s="112">
        <f>'Retirement Fund'!N42</f>
        <v>13.245914818409409</v>
      </c>
      <c r="M37" s="112">
        <f>'Retirement Fund'!O42</f>
        <v>12.747471847005778</v>
      </c>
      <c r="N37" s="112">
        <f>'Retirement Fund'!P42</f>
        <v>12.359618987717495</v>
      </c>
      <c r="O37" s="112">
        <f>'Retirement Fund'!Q42</f>
        <v>9.0449159274849613</v>
      </c>
      <c r="P37" s="112">
        <f>'Retirement Fund'!R42</f>
        <v>13.047158721267063</v>
      </c>
      <c r="Q37" s="91" t="s">
        <v>199</v>
      </c>
      <c r="R37" s="91" t="s">
        <v>199</v>
      </c>
      <c r="S37" s="92"/>
    </row>
    <row r="38" spans="1:19" ht="15.6">
      <c r="A38" s="110" t="s">
        <v>2405</v>
      </c>
      <c r="B38" s="109">
        <f>COUNTA('Childrens Funds'!$A$12:A23)</f>
        <v>12</v>
      </c>
      <c r="C38" s="112">
        <f>SUM('Childrens Funds'!$D$12:D23)</f>
        <v>23680.664699999998</v>
      </c>
      <c r="D38" s="112">
        <f>'Childrens Funds'!F24</f>
        <v>8.2546376380803199</v>
      </c>
      <c r="E38" s="112">
        <f>'Childrens Funds'!G24</f>
        <v>-0.34609214115852077</v>
      </c>
      <c r="F38" s="112">
        <f>'Childrens Funds'!H24</f>
        <v>-3.307128836512347</v>
      </c>
      <c r="G38" s="112">
        <f>'Childrens Funds'!I24</f>
        <v>-2.7713379732554548</v>
      </c>
      <c r="H38" s="112">
        <f>'Childrens Funds'!J24</f>
        <v>4.4030583783279527</v>
      </c>
      <c r="I38" s="112">
        <f>'Childrens Funds'!K24</f>
        <v>6.4217826214415021</v>
      </c>
      <c r="J38" s="112">
        <f>'Childrens Funds'!L24</f>
        <v>13.629282346122121</v>
      </c>
      <c r="K38" s="112">
        <f>'Childrens Funds'!M24</f>
        <v>12.16799676737609</v>
      </c>
      <c r="L38" s="112">
        <f>'Childrens Funds'!N24</f>
        <v>14.235084979673626</v>
      </c>
      <c r="M38" s="112">
        <f>'Childrens Funds'!O24</f>
        <v>11.293661877016891</v>
      </c>
      <c r="N38" s="112">
        <f>'Childrens Funds'!P24</f>
        <v>11.416813177517495</v>
      </c>
      <c r="O38" s="112">
        <f>'Childrens Funds'!Q24</f>
        <v>11.908779092372487</v>
      </c>
      <c r="P38" s="112">
        <f>'Childrens Funds'!R24</f>
        <v>16.87099491955604</v>
      </c>
      <c r="Q38" s="91" t="s">
        <v>199</v>
      </c>
      <c r="R38" s="91" t="s">
        <v>199</v>
      </c>
      <c r="S38" s="92"/>
    </row>
    <row r="39" spans="1:19" ht="15.6">
      <c r="A39" s="111" t="s">
        <v>2406</v>
      </c>
      <c r="B39" s="109"/>
      <c r="C39" s="112"/>
      <c r="D39" s="112"/>
      <c r="E39" s="112"/>
      <c r="F39" s="112"/>
      <c r="G39" s="112"/>
      <c r="H39" s="112"/>
      <c r="I39" s="112"/>
      <c r="J39" s="112"/>
      <c r="K39" s="112"/>
      <c r="L39" s="112"/>
      <c r="M39" s="112"/>
      <c r="N39" s="112"/>
      <c r="O39" s="112"/>
      <c r="P39" s="112"/>
      <c r="Q39" s="91"/>
      <c r="R39" s="91"/>
      <c r="S39" s="92"/>
    </row>
    <row r="40" spans="1:19" ht="15.6">
      <c r="A40" s="110" t="s">
        <v>2407</v>
      </c>
      <c r="B40" s="109">
        <f>COUNTA('Multi Cap Fund'!$A$12:A43)</f>
        <v>32</v>
      </c>
      <c r="C40" s="112">
        <f>SUM('Multi Cap Fund'!$D$12:D43)</f>
        <v>201314.62869999997</v>
      </c>
      <c r="D40" s="112">
        <f>'Multi Cap Fund'!F44</f>
        <v>11.696745998553459</v>
      </c>
      <c r="E40" s="112">
        <f>'Multi Cap Fund'!G44</f>
        <v>1.5328804992801803</v>
      </c>
      <c r="F40" s="112">
        <f>'Multi Cap Fund'!H44</f>
        <v>-3.8070371369232747</v>
      </c>
      <c r="G40" s="112">
        <f>'Multi Cap Fund'!I44</f>
        <v>-2.3902283131568569</v>
      </c>
      <c r="H40" s="112">
        <f>'Multi Cap Fund'!J44</f>
        <v>6.2765106449424088</v>
      </c>
      <c r="I40" s="112">
        <f>'Multi Cap Fund'!K44</f>
        <v>5.9915714423609492</v>
      </c>
      <c r="J40" s="112">
        <f>'Multi Cap Fund'!L44</f>
        <v>19.008077088073883</v>
      </c>
      <c r="K40" s="112">
        <f>'Multi Cap Fund'!M44</f>
        <v>16.3203006878094</v>
      </c>
      <c r="L40" s="112">
        <f>'Multi Cap Fund'!N44</f>
        <v>19.051502563393036</v>
      </c>
      <c r="M40" s="112">
        <f>'Multi Cap Fund'!O44</f>
        <v>16.816851998345804</v>
      </c>
      <c r="N40" s="112">
        <f>'Multi Cap Fund'!P44</f>
        <v>15.649145521880937</v>
      </c>
      <c r="O40" s="112">
        <f>'Multi Cap Fund'!Q44</f>
        <v>14.67835667997999</v>
      </c>
      <c r="P40" s="112">
        <f>'Multi Cap Fund'!R44</f>
        <v>14.831758680661247</v>
      </c>
      <c r="Q40" s="91" t="s">
        <v>2408</v>
      </c>
      <c r="R40" s="91" t="s">
        <v>2399</v>
      </c>
      <c r="S40" s="92"/>
    </row>
    <row r="41" spans="1:19" ht="15.6">
      <c r="A41" s="110" t="s">
        <v>2409</v>
      </c>
      <c r="B41" s="109">
        <f>COUNTA('Flexi Cap Fund'!$A$12:A54)</f>
        <v>43</v>
      </c>
      <c r="C41" s="112">
        <f>SUM('Flexi Cap Fund'!$D$12:D54)</f>
        <v>504339.78030000004</v>
      </c>
      <c r="D41" s="112">
        <f>'Flexi Cap Fund'!F55</f>
        <v>8.5565035197005059</v>
      </c>
      <c r="E41" s="112">
        <f>'Flexi Cap Fund'!G55</f>
        <v>-2.6766087380685248</v>
      </c>
      <c r="F41" s="112">
        <f>'Flexi Cap Fund'!H55</f>
        <v>-5.4823810019793955</v>
      </c>
      <c r="G41" s="112">
        <f>'Flexi Cap Fund'!I55</f>
        <v>-4.9709927968492025</v>
      </c>
      <c r="H41" s="112">
        <f>'Flexi Cap Fund'!J55</f>
        <v>2.8068010977666726</v>
      </c>
      <c r="I41" s="112">
        <f>'Flexi Cap Fund'!K55</f>
        <v>6.5225109672840285</v>
      </c>
      <c r="J41" s="112">
        <f>'Flexi Cap Fund'!L55</f>
        <v>16.180062468597757</v>
      </c>
      <c r="K41" s="112">
        <f>'Flexi Cap Fund'!M55</f>
        <v>13.906941740085728</v>
      </c>
      <c r="L41" s="112">
        <f>'Flexi Cap Fund'!N55</f>
        <v>14.992659054525939</v>
      </c>
      <c r="M41" s="112">
        <f>'Flexi Cap Fund'!O55</f>
        <v>15.441934673091117</v>
      </c>
      <c r="N41" s="112">
        <f>'Flexi Cap Fund'!P55</f>
        <v>15.28882123837818</v>
      </c>
      <c r="O41" s="112">
        <f>'Flexi Cap Fund'!Q55</f>
        <v>13.331510128704268</v>
      </c>
      <c r="P41" s="112">
        <f>'Flexi Cap Fund'!R55</f>
        <v>15.934370523320343</v>
      </c>
      <c r="Q41" s="91" t="s">
        <v>2408</v>
      </c>
      <c r="R41" s="91" t="s">
        <v>2399</v>
      </c>
      <c r="S41" s="92"/>
    </row>
    <row r="42" spans="1:19" ht="15.6">
      <c r="A42" s="110" t="s">
        <v>2410</v>
      </c>
      <c r="B42" s="109">
        <f>COUNTA('Large Cap Fund'!$A$12:A45)</f>
        <v>34</v>
      </c>
      <c r="C42" s="112">
        <f>SUM('Large Cap Fund'!$D$12:D45)</f>
        <v>367888.15370000008</v>
      </c>
      <c r="D42" s="112">
        <f>'Large Cap Fund'!F46</f>
        <v>7.9215138409099568</v>
      </c>
      <c r="E42" s="112">
        <f>'Large Cap Fund'!G46</f>
        <v>-4.1328771940681879</v>
      </c>
      <c r="F42" s="112">
        <f>'Large Cap Fund'!H46</f>
        <v>-6.3293859983105687</v>
      </c>
      <c r="G42" s="112">
        <f>'Large Cap Fund'!I46</f>
        <v>-6.9391179505757661</v>
      </c>
      <c r="H42" s="112">
        <f>'Large Cap Fund'!J46</f>
        <v>0.33237781286649465</v>
      </c>
      <c r="I42" s="112">
        <f>'Large Cap Fund'!K46</f>
        <v>4.3173210680544267</v>
      </c>
      <c r="J42" s="112">
        <f>'Large Cap Fund'!L46</f>
        <v>13.191695159127216</v>
      </c>
      <c r="K42" s="112">
        <f>'Large Cap Fund'!M46</f>
        <v>11.712267512765699</v>
      </c>
      <c r="L42" s="112">
        <f>'Large Cap Fund'!N46</f>
        <v>12.877858595518124</v>
      </c>
      <c r="M42" s="112">
        <f>'Large Cap Fund'!O46</f>
        <v>12.571144448775913</v>
      </c>
      <c r="N42" s="112">
        <f>'Large Cap Fund'!P46</f>
        <v>13.109950214504561</v>
      </c>
      <c r="O42" s="112">
        <f>'Large Cap Fund'!Q46</f>
        <v>12.490676547218371</v>
      </c>
      <c r="P42" s="112">
        <f>'Large Cap Fund'!R46</f>
        <v>13.919457258680488</v>
      </c>
      <c r="Q42" s="91" t="s">
        <v>2408</v>
      </c>
      <c r="R42" s="91" t="s">
        <v>2399</v>
      </c>
      <c r="S42" s="92"/>
    </row>
    <row r="43" spans="1:19" ht="15.6">
      <c r="A43" s="110" t="s">
        <v>2411</v>
      </c>
      <c r="B43" s="109">
        <f>COUNTA('Large &amp; Mid Cap Fund'!$A$12:A44)</f>
        <v>33</v>
      </c>
      <c r="C43" s="112">
        <f>SUM('Large &amp; Mid Cap Fund'!$D$12:D44)</f>
        <v>299876.38339999999</v>
      </c>
      <c r="D43" s="112">
        <f>'Large &amp; Mid Cap Fund'!F45</f>
        <v>10.34533166517687</v>
      </c>
      <c r="E43" s="112">
        <f>'Large &amp; Mid Cap Fund'!G45</f>
        <v>-0.79740089871408648</v>
      </c>
      <c r="F43" s="112">
        <f>'Large &amp; Mid Cap Fund'!H45</f>
        <v>-4.0759910425764119</v>
      </c>
      <c r="G43" s="112">
        <f>'Large &amp; Mid Cap Fund'!I45</f>
        <v>-3.7412170964225715</v>
      </c>
      <c r="H43" s="112">
        <f>'Large &amp; Mid Cap Fund'!J45</f>
        <v>5.9366458188613587</v>
      </c>
      <c r="I43" s="112">
        <f>'Large &amp; Mid Cap Fund'!K45</f>
        <v>6.707028558774291</v>
      </c>
      <c r="J43" s="112">
        <f>'Large &amp; Mid Cap Fund'!L45</f>
        <v>17.774745545518762</v>
      </c>
      <c r="K43" s="112">
        <f>'Large &amp; Mid Cap Fund'!M45</f>
        <v>14.744133229637749</v>
      </c>
      <c r="L43" s="112">
        <f>'Large &amp; Mid Cap Fund'!N45</f>
        <v>15.988266463038093</v>
      </c>
      <c r="M43" s="112">
        <f>'Large &amp; Mid Cap Fund'!O45</f>
        <v>15.881364179043185</v>
      </c>
      <c r="N43" s="112">
        <f>'Large &amp; Mid Cap Fund'!P45</f>
        <v>15.351070659204172</v>
      </c>
      <c r="O43" s="112">
        <f>'Large &amp; Mid Cap Fund'!Q45</f>
        <v>14.633694485744943</v>
      </c>
      <c r="P43" s="112">
        <f>'Large &amp; Mid Cap Fund'!R45</f>
        <v>15.870796598250493</v>
      </c>
      <c r="Q43" s="91" t="s">
        <v>2408</v>
      </c>
      <c r="R43" s="91" t="s">
        <v>2399</v>
      </c>
      <c r="S43" s="92"/>
    </row>
    <row r="44" spans="1:19" ht="15.6">
      <c r="A44" s="110" t="s">
        <v>2412</v>
      </c>
      <c r="B44" s="109">
        <f>COUNTA('Mid Cap Fund'!$A$12:A42)</f>
        <v>31</v>
      </c>
      <c r="C44" s="112">
        <f>SUM('Mid Cap Fund'!$D$12:D42)</f>
        <v>418987.57609999989</v>
      </c>
      <c r="D44" s="112">
        <f>'Mid Cap Fund'!F43</f>
        <v>11.846896355877892</v>
      </c>
      <c r="E44" s="112">
        <f>'Mid Cap Fund'!G43</f>
        <v>1.9883406147324185</v>
      </c>
      <c r="F44" s="112">
        <f>'Mid Cap Fund'!H43</f>
        <v>-2.2970540196071223</v>
      </c>
      <c r="G44" s="112">
        <f>'Mid Cap Fund'!I43</f>
        <v>-1.2981202909665948</v>
      </c>
      <c r="H44" s="112">
        <f>'Mid Cap Fund'!J43</f>
        <v>10.018813841312118</v>
      </c>
      <c r="I44" s="112">
        <f>'Mid Cap Fund'!K43</f>
        <v>9.2218669909203506</v>
      </c>
      <c r="J44" s="112">
        <f>'Mid Cap Fund'!L43</f>
        <v>21.817155844900128</v>
      </c>
      <c r="K44" s="112">
        <f>'Mid Cap Fund'!M43</f>
        <v>17.842843308826662</v>
      </c>
      <c r="L44" s="112">
        <f>'Mid Cap Fund'!N43</f>
        <v>19.216606097778502</v>
      </c>
      <c r="M44" s="112">
        <f>'Mid Cap Fund'!O43</f>
        <v>19.378338297461188</v>
      </c>
      <c r="N44" s="112">
        <f>'Mid Cap Fund'!P43</f>
        <v>17.120801868927032</v>
      </c>
      <c r="O44" s="112">
        <f>'Mid Cap Fund'!Q43</f>
        <v>17.236634020489021</v>
      </c>
      <c r="P44" s="112">
        <f>'Mid Cap Fund'!R43</f>
        <v>17.506017698670309</v>
      </c>
      <c r="Q44" s="91" t="s">
        <v>2408</v>
      </c>
      <c r="R44" s="91" t="s">
        <v>2399</v>
      </c>
      <c r="S44" s="92"/>
    </row>
    <row r="45" spans="1:19" ht="15.6">
      <c r="A45" s="110" t="s">
        <v>2413</v>
      </c>
      <c r="B45" s="109">
        <f>COUNTA('Small Cap Fund'!$A$12:A47)</f>
        <v>36</v>
      </c>
      <c r="C45" s="112">
        <f>SUM('Small Cap Fund'!$D$12:D47)</f>
        <v>334825.67929999996</v>
      </c>
      <c r="D45" s="112">
        <f>'Small Cap Fund'!F48</f>
        <v>15.125663467990941</v>
      </c>
      <c r="E45" s="112">
        <f>'Small Cap Fund'!G48</f>
        <v>5.5750256671509328</v>
      </c>
      <c r="F45" s="112">
        <f>'Small Cap Fund'!H48</f>
        <v>-2.9362660295830665</v>
      </c>
      <c r="G45" s="112">
        <f>'Small Cap Fund'!I48</f>
        <v>0.64872643142703512</v>
      </c>
      <c r="H45" s="112">
        <f>'Small Cap Fund'!J48</f>
        <v>9.3523188011740643</v>
      </c>
      <c r="I45" s="112">
        <f>'Small Cap Fund'!K48</f>
        <v>4.9179860603617049</v>
      </c>
      <c r="J45" s="112">
        <f>'Small Cap Fund'!L48</f>
        <v>19.082072742691729</v>
      </c>
      <c r="K45" s="112">
        <f>'Small Cap Fund'!M48</f>
        <v>16.156169532543558</v>
      </c>
      <c r="L45" s="112">
        <f>'Small Cap Fund'!N48</f>
        <v>19.520419959655452</v>
      </c>
      <c r="M45" s="112">
        <f>'Small Cap Fund'!O48</f>
        <v>20.718144898899919</v>
      </c>
      <c r="N45" s="112">
        <f>'Small Cap Fund'!P48</f>
        <v>18.293328196201646</v>
      </c>
      <c r="O45" s="112">
        <f>'Small Cap Fund'!Q48</f>
        <v>18.00902649145155</v>
      </c>
      <c r="P45" s="112">
        <f>'Small Cap Fund'!R48</f>
        <v>18.250238899182872</v>
      </c>
      <c r="Q45" s="91" t="s">
        <v>2408</v>
      </c>
      <c r="R45" s="91" t="s">
        <v>2399</v>
      </c>
      <c r="S45" s="92"/>
    </row>
    <row r="46" spans="1:19" ht="15.6">
      <c r="A46" s="110" t="s">
        <v>2414</v>
      </c>
      <c r="B46" s="109">
        <f>COUNTA('Dividend Yield Fund'!$A$12:A22)</f>
        <v>11</v>
      </c>
      <c r="C46" s="112">
        <f>SUM('Dividend Yield Fund'!$D$12:D22)</f>
        <v>29076.319900000002</v>
      </c>
      <c r="D46" s="112">
        <f>'Dividend Yield Fund'!F23</f>
        <v>8.4457475003712545</v>
      </c>
      <c r="E46" s="112">
        <f>'Dividend Yield Fund'!G23</f>
        <v>-2.5895443124409976</v>
      </c>
      <c r="F46" s="112">
        <f>'Dividend Yield Fund'!H23</f>
        <v>-3.7206938179703646</v>
      </c>
      <c r="G46" s="112">
        <f>'Dividend Yield Fund'!I23</f>
        <v>-3.9396369296583553</v>
      </c>
      <c r="H46" s="112">
        <f>'Dividend Yield Fund'!J23</f>
        <v>3.8308599800971153</v>
      </c>
      <c r="I46" s="112">
        <f>'Dividend Yield Fund'!K23</f>
        <v>4.5382097292302115</v>
      </c>
      <c r="J46" s="112">
        <f>'Dividend Yield Fund'!L23</f>
        <v>16.452254454167608</v>
      </c>
      <c r="K46" s="112">
        <f>'Dividend Yield Fund'!M23</f>
        <v>15.380610013754623</v>
      </c>
      <c r="L46" s="112">
        <f>'Dividend Yield Fund'!N23</f>
        <v>17.859521026697696</v>
      </c>
      <c r="M46" s="112">
        <f>'Dividend Yield Fund'!O23</f>
        <v>16.361394620353298</v>
      </c>
      <c r="N46" s="112">
        <f>'Dividend Yield Fund'!P23</f>
        <v>15.240215019437221</v>
      </c>
      <c r="O46" s="112">
        <f>'Dividend Yield Fund'!Q23</f>
        <v>12.122688085941755</v>
      </c>
      <c r="P46" s="112">
        <f>'Dividend Yield Fund'!R23</f>
        <v>14.447183238704495</v>
      </c>
      <c r="Q46" s="91" t="s">
        <v>2408</v>
      </c>
      <c r="R46" s="91" t="s">
        <v>2399</v>
      </c>
      <c r="S46" s="92"/>
    </row>
    <row r="47" spans="1:19" ht="15.6">
      <c r="A47" s="110" t="s">
        <v>2421</v>
      </c>
      <c r="B47" s="109">
        <f>COUNTA('Value Fund'!$A$12:A36)</f>
        <v>25</v>
      </c>
      <c r="C47" s="112">
        <f>SUM('Value Fund'!$D$12:D36)</f>
        <v>194063.80469999998</v>
      </c>
      <c r="D47" s="112">
        <f>'Value Fund'!F37</f>
        <v>8.1726452191701782</v>
      </c>
      <c r="E47" s="112">
        <f>'Value Fund'!G37</f>
        <v>-3.3271802929055947</v>
      </c>
      <c r="F47" s="112">
        <f>'Value Fund'!H37</f>
        <v>-4.7347736237072766</v>
      </c>
      <c r="G47" s="112">
        <f>'Value Fund'!I37</f>
        <v>-5.8876871194255731</v>
      </c>
      <c r="H47" s="112">
        <f>'Value Fund'!J37</f>
        <v>2.9510852007333139</v>
      </c>
      <c r="I47" s="112">
        <f>'Value Fund'!K37</f>
        <v>5.2656870743102928</v>
      </c>
      <c r="J47" s="112">
        <f>'Value Fund'!L37</f>
        <v>17.690105266791544</v>
      </c>
      <c r="K47" s="112">
        <f>'Value Fund'!M37</f>
        <v>15.702258075519222</v>
      </c>
      <c r="L47" s="112">
        <f>'Value Fund'!N37</f>
        <v>17.679377087465166</v>
      </c>
      <c r="M47" s="112">
        <f>'Value Fund'!O37</f>
        <v>16.968039215047618</v>
      </c>
      <c r="N47" s="112">
        <f>'Value Fund'!P37</f>
        <v>15.341467054174725</v>
      </c>
      <c r="O47" s="112">
        <f>'Value Fund'!Q37</f>
        <v>14.609584753035996</v>
      </c>
      <c r="P47" s="112">
        <f>'Value Fund'!R37</f>
        <v>17.144312705882395</v>
      </c>
      <c r="Q47" s="91" t="s">
        <v>2408</v>
      </c>
      <c r="R47" s="91" t="s">
        <v>2399</v>
      </c>
      <c r="S47" s="92"/>
    </row>
    <row r="48" spans="1:19" ht="15.6">
      <c r="A48" s="110" t="s">
        <v>2415</v>
      </c>
      <c r="B48" s="109">
        <f>COUNTA('Focused Fund'!$A$12:A39)</f>
        <v>28</v>
      </c>
      <c r="C48" s="112">
        <f>SUM('Focused Fund'!$D$12:D39)</f>
        <v>156095.38229999997</v>
      </c>
      <c r="D48" s="112">
        <f>'Focused Fund'!F40</f>
        <v>10.554800488063895</v>
      </c>
      <c r="E48" s="112">
        <f>'Focused Fund'!G40</f>
        <v>-1.6603988858792789</v>
      </c>
      <c r="F48" s="112">
        <f>'Focused Fund'!H40</f>
        <v>-3.9694406478765534</v>
      </c>
      <c r="G48" s="112">
        <f>'Focused Fund'!I40</f>
        <v>-4.2543116564318781</v>
      </c>
      <c r="H48" s="112">
        <f>'Focused Fund'!J40</f>
        <v>5.0241263306050419</v>
      </c>
      <c r="I48" s="112">
        <f>'Focused Fund'!K40</f>
        <v>7.1694582283369703</v>
      </c>
      <c r="J48" s="112">
        <f>'Focused Fund'!L40</f>
        <v>16.270803033925308</v>
      </c>
      <c r="K48" s="112">
        <f>'Focused Fund'!M40</f>
        <v>13.380514039116207</v>
      </c>
      <c r="L48" s="112">
        <f>'Focused Fund'!N40</f>
        <v>14.77184187019248</v>
      </c>
      <c r="M48" s="112">
        <f>'Focused Fund'!O40</f>
        <v>14.659245763870238</v>
      </c>
      <c r="N48" s="112">
        <f>'Focused Fund'!P40</f>
        <v>14.271682465520538</v>
      </c>
      <c r="O48" s="112">
        <f>'Focused Fund'!Q40</f>
        <v>14.017795984248369</v>
      </c>
      <c r="P48" s="112">
        <f>'Focused Fund'!R40</f>
        <v>15.10545266181952</v>
      </c>
      <c r="Q48" s="91" t="s">
        <v>2408</v>
      </c>
      <c r="R48" s="91" t="s">
        <v>2399</v>
      </c>
      <c r="S48" s="92"/>
    </row>
    <row r="49" spans="1:19" ht="15.6">
      <c r="A49" s="110" t="s">
        <v>3961</v>
      </c>
      <c r="B49" s="109">
        <f>COUNTA('Sec-Bank'!$A$12:A39)</f>
        <v>28</v>
      </c>
      <c r="C49" s="112">
        <f>SUM('Sec-Bank'!$D$12:D39)</f>
        <v>50091.020400000001</v>
      </c>
      <c r="D49" s="112">
        <f>'Sec-Bank'!F40</f>
        <v>9.9592876620994133</v>
      </c>
      <c r="E49" s="112">
        <f>'Sec-Bank'!G40</f>
        <v>-5.2978652557936909</v>
      </c>
      <c r="F49" s="112">
        <f>'Sec-Bank'!H40</f>
        <v>-4.240645682976699</v>
      </c>
      <c r="G49" s="112">
        <f>'Sec-Bank'!I40</f>
        <v>-5.9745262124379721</v>
      </c>
      <c r="H49" s="112">
        <f>'Sec-Bank'!J40</f>
        <v>3.4695437795548223</v>
      </c>
      <c r="I49" s="112">
        <f>'Sec-Bank'!K40</f>
        <v>8.6455550734694047</v>
      </c>
      <c r="J49" s="112">
        <f>'Sec-Bank'!L40</f>
        <v>14.86506676467069</v>
      </c>
      <c r="K49" s="112">
        <f>'Sec-Bank'!M40</f>
        <v>14.442691113086791</v>
      </c>
      <c r="L49" s="112">
        <f>'Sec-Bank'!N40</f>
        <v>13.853208849610397</v>
      </c>
      <c r="M49" s="112">
        <f>'Sec-Bank'!O40</f>
        <v>11.761772195520427</v>
      </c>
      <c r="N49" s="112">
        <f>'Sec-Bank'!P40</f>
        <v>14.538696433900148</v>
      </c>
      <c r="O49" s="112">
        <f>'Sec-Bank'!Q40</f>
        <v>12.852317299046524</v>
      </c>
      <c r="P49" s="112">
        <f>'Sec-Bank'!R40</f>
        <v>14.763678917600169</v>
      </c>
      <c r="Q49" s="91" t="s">
        <v>2408</v>
      </c>
      <c r="R49" s="91" t="s">
        <v>2399</v>
      </c>
      <c r="S49" s="92"/>
    </row>
    <row r="50" spans="1:19" ht="15.6">
      <c r="A50" s="110" t="s">
        <v>3960</v>
      </c>
      <c r="B50" s="109">
        <f>COUNTA('Sec-Consumption'!$A$12:A36)</f>
        <v>25</v>
      </c>
      <c r="C50" s="112">
        <f>SUM('Sec-Consumption'!$D$12:D36)</f>
        <v>35928.477700000003</v>
      </c>
      <c r="D50" s="112">
        <f>'Sec-Consumption'!F37</f>
        <v>10.782144607527023</v>
      </c>
      <c r="E50" s="112">
        <f>'Sec-Consumption'!G37</f>
        <v>-0.19646211355289017</v>
      </c>
      <c r="F50" s="112">
        <f>'Sec-Consumption'!H37</f>
        <v>-9.0190887561645976</v>
      </c>
      <c r="G50" s="112">
        <f>'Sec-Consumption'!I37</f>
        <v>-6.9492711221886827</v>
      </c>
      <c r="H50" s="112">
        <f>'Sec-Consumption'!J37</f>
        <v>-1.6123257121057106</v>
      </c>
      <c r="I50" s="112">
        <f>'Sec-Consumption'!K37</f>
        <v>3.0008618099933311</v>
      </c>
      <c r="J50" s="112">
        <f>'Sec-Consumption'!L37</f>
        <v>12.728986336244054</v>
      </c>
      <c r="K50" s="112">
        <f>'Sec-Consumption'!M37</f>
        <v>11.700673657692853</v>
      </c>
      <c r="L50" s="112">
        <f>'Sec-Consumption'!N37</f>
        <v>13.849132915928944</v>
      </c>
      <c r="M50" s="112">
        <f>'Sec-Consumption'!O37</f>
        <v>13.696044058301409</v>
      </c>
      <c r="N50" s="112">
        <f>'Sec-Consumption'!P37</f>
        <v>14.224540832949856</v>
      </c>
      <c r="O50" s="112">
        <f>'Sec-Consumption'!Q37</f>
        <v>14.339602518820879</v>
      </c>
      <c r="P50" s="112">
        <f>'Sec-Consumption'!R37</f>
        <v>10.270666763363035</v>
      </c>
      <c r="Q50" s="91" t="s">
        <v>2408</v>
      </c>
      <c r="R50" s="91" t="s">
        <v>2399</v>
      </c>
      <c r="S50" s="92"/>
    </row>
    <row r="51" spans="1:19" ht="15.6">
      <c r="A51" s="110" t="s">
        <v>3962</v>
      </c>
      <c r="B51" s="109">
        <f>COUNTA('Sec-Energy &amp; Power'!$A$11:A17)</f>
        <v>7</v>
      </c>
      <c r="C51" s="112">
        <f>SUM('Sec-Energy &amp; Power'!$D$11:D17)</f>
        <v>27235.769400000001</v>
      </c>
      <c r="D51" s="112">
        <f>'Sec-Energy &amp; Power'!F18</f>
        <v>14.60943614614647</v>
      </c>
      <c r="E51" s="112">
        <f>'Sec-Energy &amp; Power'!G18</f>
        <v>10.314131662697584</v>
      </c>
      <c r="F51" s="112">
        <f>'Sec-Energy &amp; Power'!H18</f>
        <v>6.777154405034727</v>
      </c>
      <c r="G51" s="112">
        <f>'Sec-Energy &amp; Power'!I18</f>
        <v>8.4242416273108827</v>
      </c>
      <c r="H51" s="112">
        <f>'Sec-Energy &amp; Power'!J18</f>
        <v>17.423336659134733</v>
      </c>
      <c r="I51" s="112">
        <f>'Sec-Energy &amp; Power'!K18</f>
        <v>6.1299195594760141</v>
      </c>
      <c r="J51" s="112">
        <f>'Sec-Energy &amp; Power'!L18</f>
        <v>25.405979938923121</v>
      </c>
      <c r="K51" s="112">
        <f>'Sec-Energy &amp; Power'!M18</f>
        <v>22.442146785680006</v>
      </c>
      <c r="L51" s="112">
        <f>'Sec-Energy &amp; Power'!N18</f>
        <v>23.0030059740781</v>
      </c>
      <c r="M51" s="112">
        <f>'Sec-Energy &amp; Power'!O18</f>
        <v>20.591948429781212</v>
      </c>
      <c r="N51" s="112">
        <f>'Sec-Energy &amp; Power'!P18</f>
        <v>18.315358552496232</v>
      </c>
      <c r="O51" s="112">
        <f>'Sec-Energy &amp; Power'!Q18</f>
        <v>12.336704225581931</v>
      </c>
      <c r="P51" s="112">
        <f>'Sec-Energy &amp; Power'!R18</f>
        <v>11.140506948109936</v>
      </c>
      <c r="Q51" s="91" t="s">
        <v>2408</v>
      </c>
      <c r="R51" s="91" t="s">
        <v>2399</v>
      </c>
      <c r="S51" s="92"/>
    </row>
    <row r="52" spans="1:19" ht="15.6">
      <c r="A52" s="110" t="s">
        <v>3963</v>
      </c>
      <c r="B52" s="109">
        <f>COUNTA('Sec-MNC'!$A$12:A18)</f>
        <v>7</v>
      </c>
      <c r="C52" s="112">
        <f>SUM('Sec-MNC'!$D$12:D18)</f>
        <v>14976.7472</v>
      </c>
      <c r="D52" s="112">
        <f>'Sec-MNC'!F19</f>
        <v>11.719213839944496</v>
      </c>
      <c r="E52" s="112">
        <f>'Sec-MNC'!G19</f>
        <v>3.6315349117891236</v>
      </c>
      <c r="F52" s="112">
        <f>'Sec-MNC'!H19</f>
        <v>-0.73601726413997293</v>
      </c>
      <c r="G52" s="112">
        <f>'Sec-MNC'!I19</f>
        <v>0.33506659944356931</v>
      </c>
      <c r="H52" s="112">
        <f>'Sec-MNC'!J19</f>
        <v>8.2248044881338593</v>
      </c>
      <c r="I52" s="112">
        <f>'Sec-MNC'!K19</f>
        <v>3.6647681435166501</v>
      </c>
      <c r="J52" s="112">
        <f>'Sec-MNC'!L19</f>
        <v>10.768950811623156</v>
      </c>
      <c r="K52" s="112">
        <f>'Sec-MNC'!M19</f>
        <v>9.2617877243355071</v>
      </c>
      <c r="L52" s="112">
        <f>'Sec-MNC'!N19</f>
        <v>9.6940391680112761</v>
      </c>
      <c r="M52" s="112">
        <f>'Sec-MNC'!O19</f>
        <v>10.341456388042674</v>
      </c>
      <c r="N52" s="112">
        <f>'Sec-MNC'!P19</f>
        <v>9.9941958676522553</v>
      </c>
      <c r="O52" s="112">
        <f>'Sec-MNC'!Q19</f>
        <v>12.992533537741446</v>
      </c>
      <c r="P52" s="112">
        <f>'Sec-MNC'!R19</f>
        <v>13.546924990724955</v>
      </c>
      <c r="Q52" s="91" t="s">
        <v>2408</v>
      </c>
      <c r="R52" s="91" t="s">
        <v>2399</v>
      </c>
      <c r="S52" s="92"/>
    </row>
    <row r="53" spans="1:19" ht="15.6">
      <c r="A53" s="110" t="s">
        <v>3964</v>
      </c>
      <c r="B53" s="109">
        <f>COUNTA('Sec-Pharma'!$A$11:A28)</f>
        <v>18</v>
      </c>
      <c r="C53" s="112">
        <f>SUM('Sec-Pharma'!$D$11:D28)</f>
        <v>31810.0242</v>
      </c>
      <c r="D53" s="112">
        <f>'Sec-Pharma'!F29</f>
        <v>6.8958706366627034</v>
      </c>
      <c r="E53" s="112">
        <f>'Sec-Pharma'!G29</f>
        <v>7.1108111308371784</v>
      </c>
      <c r="F53" s="112">
        <f>'Sec-Pharma'!H29</f>
        <v>0.40219496188777604</v>
      </c>
      <c r="G53" s="112">
        <f>'Sec-Pharma'!I29</f>
        <v>2.1053312998394387</v>
      </c>
      <c r="H53" s="112">
        <f>'Sec-Pharma'!J29</f>
        <v>6.2172940266233487</v>
      </c>
      <c r="I53" s="112">
        <f>'Sec-Pharma'!K29</f>
        <v>12.296939732534804</v>
      </c>
      <c r="J53" s="112">
        <f>'Sec-Pharma'!L29</f>
        <v>23.877008233965984</v>
      </c>
      <c r="K53" s="112">
        <f>'Sec-Pharma'!M29</f>
        <v>17.150727494950868</v>
      </c>
      <c r="L53" s="112">
        <f>'Sec-Pharma'!N29</f>
        <v>14.475232202383197</v>
      </c>
      <c r="M53" s="112">
        <f>'Sec-Pharma'!O29</f>
        <v>20.067221471620989</v>
      </c>
      <c r="N53" s="112">
        <f>'Sec-Pharma'!P29</f>
        <v>13.508736920712602</v>
      </c>
      <c r="O53" s="112">
        <f>'Sec-Pharma'!Q29</f>
        <v>15.933193490400807</v>
      </c>
      <c r="P53" s="112">
        <f>'Sec-Pharma'!R29</f>
        <v>17.962506951897254</v>
      </c>
      <c r="Q53" s="91" t="s">
        <v>2408</v>
      </c>
      <c r="R53" s="91" t="s">
        <v>2399</v>
      </c>
      <c r="S53" s="92"/>
    </row>
    <row r="54" spans="1:19" ht="15.6">
      <c r="A54" s="110" t="s">
        <v>3965</v>
      </c>
      <c r="B54" s="109">
        <f>COUNTA('Sec-Service'!$A$11:A15)</f>
        <v>5</v>
      </c>
      <c r="C54" s="112">
        <f>SUM('Sec-Service'!$D$11:D15)</f>
        <v>7648.4742999999999</v>
      </c>
      <c r="D54" s="112">
        <f>'Sec-Service'!F16</f>
        <v>9.7604083547708331</v>
      </c>
      <c r="E54" s="112">
        <f>'Sec-Service'!G16</f>
        <v>-3.1037566637445511</v>
      </c>
      <c r="F54" s="112">
        <f>'Sec-Service'!H16</f>
        <v>-7.8580828646739631</v>
      </c>
      <c r="G54" s="112">
        <f>'Sec-Service'!I16</f>
        <v>-6.991787951951709</v>
      </c>
      <c r="H54" s="112">
        <f>'Sec-Service'!J16</f>
        <v>1.6786347878488319</v>
      </c>
      <c r="I54" s="112">
        <f>'Sec-Service'!K16</f>
        <v>7.7134918443186491</v>
      </c>
      <c r="J54" s="112">
        <f>'Sec-Service'!L16</f>
        <v>16.400645496594819</v>
      </c>
      <c r="K54" s="112">
        <f>'Sec-Service'!M16</f>
        <v>13.7253929372462</v>
      </c>
      <c r="L54" s="112">
        <f>'Sec-Service'!N16</f>
        <v>16.462433707381781</v>
      </c>
      <c r="M54" s="112">
        <f>'Sec-Service'!O16</f>
        <v>16.958155579682909</v>
      </c>
      <c r="N54" s="112">
        <f>'Sec-Service'!P16</f>
        <v>13.895099999999999</v>
      </c>
      <c r="O54" s="112">
        <f>'Sec-Service'!Q16</f>
        <v>15.8965</v>
      </c>
      <c r="P54" s="112">
        <f>'Sec-Service'!R16</f>
        <v>10.387645947666973</v>
      </c>
      <c r="Q54" s="91" t="s">
        <v>2408</v>
      </c>
      <c r="R54" s="91" t="s">
        <v>2399</v>
      </c>
      <c r="S54" s="92"/>
    </row>
    <row r="55" spans="1:19" ht="15.6">
      <c r="A55" s="110" t="s">
        <v>3978</v>
      </c>
      <c r="B55" s="109">
        <f>COUNTA('Sec-Tech'!$A$12:A24)</f>
        <v>13</v>
      </c>
      <c r="C55" s="112">
        <f>SUM('Sec-Tech'!$D$12:D24)</f>
        <v>34919.857199999999</v>
      </c>
      <c r="D55" s="112">
        <f>'Sec-Tech'!F25</f>
        <v>5.5775297961012287</v>
      </c>
      <c r="E55" s="112">
        <f>'Sec-Tech'!G25</f>
        <v>-16.517905141059856</v>
      </c>
      <c r="F55" s="112">
        <f>'Sec-Tech'!H25</f>
        <v>-16.681428888247119</v>
      </c>
      <c r="G55" s="112">
        <f>'Sec-Tech'!I25</f>
        <v>-18.652959191078278</v>
      </c>
      <c r="H55" s="112">
        <f>'Sec-Tech'!J25</f>
        <v>-9.334093817022076</v>
      </c>
      <c r="I55" s="112">
        <f>'Sec-Tech'!K25</f>
        <v>-0.39949854950451336</v>
      </c>
      <c r="J55" s="112">
        <f>'Sec-Tech'!L25</f>
        <v>9.5211843062907047</v>
      </c>
      <c r="K55" s="112">
        <f>'Sec-Tech'!M25</f>
        <v>4.5836005341357096</v>
      </c>
      <c r="L55" s="112">
        <f>'Sec-Tech'!N25</f>
        <v>8.9779790978738685</v>
      </c>
      <c r="M55" s="112">
        <f>'Sec-Tech'!O25</f>
        <v>15.108941417052586</v>
      </c>
      <c r="N55" s="112">
        <f>'Sec-Tech'!P25</f>
        <v>14.750533376617788</v>
      </c>
      <c r="O55" s="112">
        <f>'Sec-Tech'!Q25</f>
        <v>15.423030358690745</v>
      </c>
      <c r="P55" s="112">
        <f>'Sec-Tech'!R25</f>
        <v>11.632914826443509</v>
      </c>
      <c r="Q55" s="91" t="s">
        <v>2408</v>
      </c>
      <c r="R55" s="91" t="s">
        <v>2399</v>
      </c>
      <c r="S55" s="92"/>
    </row>
    <row r="56" spans="1:19" ht="15.6">
      <c r="A56" s="110" t="s">
        <v>3966</v>
      </c>
      <c r="B56" s="109">
        <f>COUNTA(Thematic!$A$12:A131)</f>
        <v>120</v>
      </c>
      <c r="C56" s="112">
        <f>SUM(Thematic!$D$12:D131)</f>
        <v>225597.51079999999</v>
      </c>
      <c r="D56" s="112">
        <f>Thematic!F132</f>
        <v>10.649813574709048</v>
      </c>
      <c r="E56" s="112">
        <f>Thematic!G132</f>
        <v>2.6909388957419424E-2</v>
      </c>
      <c r="F56" s="112">
        <f>Thematic!H132</f>
        <v>-2.6191840468030776</v>
      </c>
      <c r="G56" s="112">
        <f>Thematic!I132</f>
        <v>-2.3581758152613737</v>
      </c>
      <c r="H56" s="112">
        <f>Thematic!J132</f>
        <v>8.2077644291184377</v>
      </c>
      <c r="I56" s="112">
        <f>Thematic!K132</f>
        <v>7.1964722952429536</v>
      </c>
      <c r="J56" s="112">
        <f>Thematic!L132</f>
        <v>20.492522520763668</v>
      </c>
      <c r="K56" s="112">
        <f>Thematic!M132</f>
        <v>17.72248034114812</v>
      </c>
      <c r="L56" s="112">
        <f>Thematic!N132</f>
        <v>19.23842855948228</v>
      </c>
      <c r="M56" s="112">
        <f>Thematic!O132</f>
        <v>17.666472462857097</v>
      </c>
      <c r="N56" s="112">
        <f>Thematic!P132</f>
        <v>14.24882932473135</v>
      </c>
      <c r="O56" s="112">
        <f>Thematic!Q132</f>
        <v>12.576754924951212</v>
      </c>
      <c r="P56" s="112">
        <f>Thematic!R132</f>
        <v>13.346533276565172</v>
      </c>
      <c r="Q56" s="91" t="s">
        <v>2408</v>
      </c>
      <c r="R56" s="91" t="s">
        <v>2399</v>
      </c>
      <c r="S56" s="92"/>
    </row>
    <row r="57" spans="1:19" ht="15.6">
      <c r="A57" s="110" t="s">
        <v>3967</v>
      </c>
      <c r="B57" s="109">
        <f>COUNTA('Them-Infra'!$A$12:A31)</f>
        <v>20</v>
      </c>
      <c r="C57" s="112">
        <f>SUM('Them-Infra'!$D$12:D31)</f>
        <v>39171.409699999997</v>
      </c>
      <c r="D57" s="112">
        <f>'Them-Infra'!F32</f>
        <v>15.556829063021954</v>
      </c>
      <c r="E57" s="112">
        <f>'Them-Infra'!G32</f>
        <v>7.2324375533120007</v>
      </c>
      <c r="F57" s="112">
        <f>'Them-Infra'!H32</f>
        <v>1.4349967512543553</v>
      </c>
      <c r="G57" s="112">
        <f>'Them-Infra'!I32</f>
        <v>4.1292512153444401</v>
      </c>
      <c r="H57" s="112">
        <f>'Them-Infra'!J32</f>
        <v>12.13724826988717</v>
      </c>
      <c r="I57" s="112">
        <f>'Them-Infra'!K32</f>
        <v>5.3847346566852945</v>
      </c>
      <c r="J57" s="112">
        <f>'Them-Infra'!L32</f>
        <v>23.337276498887807</v>
      </c>
      <c r="K57" s="112">
        <f>'Them-Infra'!M32</f>
        <v>21.173654964747559</v>
      </c>
      <c r="L57" s="112">
        <f>'Them-Infra'!N32</f>
        <v>23.377244174004034</v>
      </c>
      <c r="M57" s="112">
        <f>'Them-Infra'!O32</f>
        <v>19.799138798116548</v>
      </c>
      <c r="N57" s="112">
        <f>'Them-Infra'!P32</f>
        <v>17.095899807137126</v>
      </c>
      <c r="O57" s="112">
        <f>'Them-Infra'!Q32</f>
        <v>13.164437456433486</v>
      </c>
      <c r="P57" s="112">
        <f>'Them-Infra'!R32</f>
        <v>13.032610570822271</v>
      </c>
      <c r="Q57" s="91" t="s">
        <v>2408</v>
      </c>
      <c r="R57" s="91" t="s">
        <v>2399</v>
      </c>
      <c r="S57" s="92"/>
    </row>
    <row r="58" spans="1:19" ht="15.6">
      <c r="A58" s="110" t="s">
        <v>3968</v>
      </c>
      <c r="B58" s="109">
        <f>COUNTA(ELSS!$A$12:A51)</f>
        <v>40</v>
      </c>
      <c r="C58" s="112">
        <f>SUM(ELSS!$D$12:D51)</f>
        <v>217121.7708</v>
      </c>
      <c r="D58" s="112">
        <f>ELSS!F52</f>
        <v>9.6220751916981442</v>
      </c>
      <c r="E58" s="112">
        <f>ELSS!G52</f>
        <v>-1.8593680394104453</v>
      </c>
      <c r="F58" s="112">
        <f>ELSS!H52</f>
        <v>-5.1319947384345861</v>
      </c>
      <c r="G58" s="112">
        <f>ELSS!I52</f>
        <v>-4.7795689209305676</v>
      </c>
      <c r="H58" s="112">
        <f>ELSS!J52</f>
        <v>2.7734437836544203</v>
      </c>
      <c r="I58" s="112">
        <f>ELSS!K52</f>
        <v>4.8791700891995848</v>
      </c>
      <c r="J58" s="112">
        <f>ELSS!L52</f>
        <v>16.07576435287773</v>
      </c>
      <c r="K58" s="112">
        <f>ELSS!M52</f>
        <v>13.120157714768704</v>
      </c>
      <c r="L58" s="112">
        <f>ELSS!N52</f>
        <v>14.138084021310432</v>
      </c>
      <c r="M58" s="112">
        <f>ELSS!O52</f>
        <v>14.354381878655735</v>
      </c>
      <c r="N58" s="112">
        <f>ELSS!P52</f>
        <v>14.180474887884728</v>
      </c>
      <c r="O58" s="112">
        <f>ELSS!Q52</f>
        <v>13.485632653263409</v>
      </c>
      <c r="P58" s="112">
        <f>ELSS!R52</f>
        <v>15.596213486620799</v>
      </c>
      <c r="Q58" s="91" t="s">
        <v>2408</v>
      </c>
      <c r="R58" s="91" t="s">
        <v>2399</v>
      </c>
      <c r="S58" s="92"/>
    </row>
    <row r="59" spans="1:19" ht="15.6">
      <c r="A59" s="110" t="s">
        <v>3969</v>
      </c>
      <c r="B59" s="109">
        <f>COUNTA(Global!$A$12:A19)</f>
        <v>6</v>
      </c>
      <c r="C59" s="112">
        <f>SUM(Global!$D$12:D19)</f>
        <v>5740.7879999999996</v>
      </c>
      <c r="D59" s="112">
        <f>Global!F20</f>
        <v>9.3789092013152207</v>
      </c>
      <c r="E59" s="112">
        <f>Global!G20</f>
        <v>6.6383539764924251</v>
      </c>
      <c r="F59" s="112">
        <f>Global!H20</f>
        <v>16.851241213937879</v>
      </c>
      <c r="G59" s="112">
        <f>Global!I20</f>
        <v>11.691292414159868</v>
      </c>
      <c r="H59" s="112">
        <f>Global!J20</f>
        <v>51.000627532563485</v>
      </c>
      <c r="I59" s="112">
        <f>Global!K20</f>
        <v>21.38423844462119</v>
      </c>
      <c r="J59" s="112">
        <f>Global!L20</f>
        <v>20.638402486918171</v>
      </c>
      <c r="K59" s="112">
        <f>Global!M20</f>
        <v>17.498264922627349</v>
      </c>
      <c r="L59" s="112">
        <f>Global!N20</f>
        <v>10.037993168155909</v>
      </c>
      <c r="M59" s="112">
        <f>Global!O20</f>
        <v>13.686868869559831</v>
      </c>
      <c r="N59" s="112">
        <f>Global!P20</f>
        <v>13.758998802998459</v>
      </c>
      <c r="O59" s="112">
        <f>Global!Q20</f>
        <v>9.8510546029922867</v>
      </c>
      <c r="P59" s="112">
        <f>Global!R20</f>
        <v>15.683716770932842</v>
      </c>
      <c r="Q59" s="107"/>
      <c r="R59" s="91"/>
      <c r="S59" s="92"/>
    </row>
    <row r="60" spans="1:19" ht="15.6">
      <c r="A60" s="111" t="s">
        <v>2416</v>
      </c>
      <c r="B60" s="109"/>
      <c r="C60" s="112"/>
      <c r="D60" s="112"/>
      <c r="E60" s="112"/>
      <c r="F60" s="112"/>
      <c r="G60" s="112"/>
      <c r="H60" s="112"/>
      <c r="I60" s="112"/>
      <c r="J60" s="112"/>
      <c r="K60" s="112"/>
      <c r="L60" s="112"/>
      <c r="M60" s="112"/>
      <c r="N60" s="112"/>
      <c r="O60" s="112"/>
      <c r="P60" s="112"/>
      <c r="Q60" s="91"/>
      <c r="R60" s="91"/>
      <c r="S60" s="92"/>
    </row>
    <row r="61" spans="1:19" ht="15.6">
      <c r="A61" s="110" t="s">
        <v>2417</v>
      </c>
      <c r="B61" s="109">
        <f>COUNTA('Index Funds'!$A$12:A252)</f>
        <v>241</v>
      </c>
      <c r="C61" s="112">
        <f>SUM('Index Funds'!$D$12:D252)</f>
        <v>701794.2543000005</v>
      </c>
      <c r="D61" s="112">
        <f>'Index Funds'!F253</f>
        <v>7.7677971094625375</v>
      </c>
      <c r="E61" s="112">
        <f>'Index Funds'!G253</f>
        <v>-4.7504861278268544</v>
      </c>
      <c r="F61" s="112">
        <f>'Index Funds'!H253</f>
        <v>-6.2617221597629786</v>
      </c>
      <c r="G61" s="112">
        <f>'Index Funds'!I253</f>
        <v>-7.0983887385555589</v>
      </c>
      <c r="H61" s="112">
        <f>'Index Funds'!J253</f>
        <v>0.54848247688741392</v>
      </c>
      <c r="I61" s="112">
        <f>'Index Funds'!K253</f>
        <v>4.0944422399421905</v>
      </c>
      <c r="J61" s="112">
        <f>'Index Funds'!L253</f>
        <v>11.976329670376712</v>
      </c>
      <c r="K61" s="112">
        <f>'Index Funds'!M253</f>
        <v>11.015171552094257</v>
      </c>
      <c r="L61" s="112">
        <f>'Index Funds'!N253</f>
        <v>12.619789134602225</v>
      </c>
      <c r="M61" s="112">
        <f>'Index Funds'!O253</f>
        <v>12.248219426327406</v>
      </c>
      <c r="N61" s="112">
        <f>'Index Funds'!P253</f>
        <v>13.206432048053321</v>
      </c>
      <c r="O61" s="112">
        <f>'Index Funds'!Q253</f>
        <v>11.01541818749997</v>
      </c>
      <c r="P61" s="112">
        <f>'Index Funds'!R253</f>
        <v>12.60058814217752</v>
      </c>
      <c r="Q61" s="91" t="s">
        <v>2408</v>
      </c>
      <c r="R61" s="91" t="s">
        <v>2399</v>
      </c>
      <c r="S61" s="92"/>
    </row>
    <row r="62" spans="1:19" ht="15.6">
      <c r="A62" s="110" t="s">
        <v>3970</v>
      </c>
      <c r="B62" s="109">
        <f>COUNTA('Index Nifty'!$A$12:A37)</f>
        <v>26</v>
      </c>
      <c r="C62" s="112">
        <f>SUM('Index Nifty'!$D$12:D37)</f>
        <v>87170.565499999997</v>
      </c>
      <c r="D62" s="112">
        <f>'Index Nifty'!F38</f>
        <v>7.4382533566646432</v>
      </c>
      <c r="E62" s="112">
        <f>'Index Nifty'!G38</f>
        <v>-5.2485262207437451</v>
      </c>
      <c r="F62" s="112">
        <f>'Index Nifty'!H38</f>
        <v>-7.2728343756673244</v>
      </c>
      <c r="G62" s="112">
        <f>'Index Nifty'!I38</f>
        <v>-8.1551603468705274</v>
      </c>
      <c r="H62" s="112">
        <f>'Index Nifty'!J38</f>
        <v>-0.66742873785054335</v>
      </c>
      <c r="I62" s="112">
        <f>'Index Nifty'!K38</f>
        <v>3.8137032651970593</v>
      </c>
      <c r="J62" s="112">
        <f>'Index Nifty'!L38</f>
        <v>10.691061123700029</v>
      </c>
      <c r="K62" s="112">
        <f>'Index Nifty'!M38</f>
        <v>9.6110422450414443</v>
      </c>
      <c r="L62" s="112">
        <f>'Index Nifty'!N38</f>
        <v>11.174610004437456</v>
      </c>
      <c r="M62" s="112">
        <f>'Index Nifty'!O38</f>
        <v>11.455029292522701</v>
      </c>
      <c r="N62" s="112">
        <f>'Index Nifty'!P38</f>
        <v>12.539556763667832</v>
      </c>
      <c r="O62" s="112">
        <f>'Index Nifty'!Q38</f>
        <v>10.603376268348924</v>
      </c>
      <c r="P62" s="112">
        <f>'Index Nifty'!R38</f>
        <v>12.503799333871134</v>
      </c>
      <c r="Q62" s="91" t="s">
        <v>2408</v>
      </c>
      <c r="R62" s="91" t="s">
        <v>2399</v>
      </c>
      <c r="S62" s="92"/>
    </row>
    <row r="63" spans="1:19" ht="15.6">
      <c r="A63" s="110" t="s">
        <v>3971</v>
      </c>
      <c r="B63" s="109">
        <f>COUNTA('Index-Nifty Next 50'!$A$12:A30)</f>
        <v>19</v>
      </c>
      <c r="C63" s="112">
        <f>SUM('Index-Nifty Next 50'!$D$12:D30)</f>
        <v>21519.111900000004</v>
      </c>
      <c r="D63" s="112">
        <f>'Index-Nifty Next 50'!F31</f>
        <v>15.354980675057039</v>
      </c>
      <c r="E63" s="112">
        <f>'Index-Nifty Next 50'!G31</f>
        <v>2.7886333836932184</v>
      </c>
      <c r="F63" s="112">
        <f>'Index-Nifty Next 50'!H31</f>
        <v>-0.60608913464825642</v>
      </c>
      <c r="G63" s="112">
        <f>'Index-Nifty Next 50'!I31</f>
        <v>0.49508341945468476</v>
      </c>
      <c r="H63" s="112">
        <f>'Index-Nifty Next 50'!J31</f>
        <v>8.2023907547030692</v>
      </c>
      <c r="I63" s="112">
        <f>'Index-Nifty Next 50'!K31</f>
        <v>3.6058768992662498</v>
      </c>
      <c r="J63" s="112">
        <f>'Index-Nifty Next 50'!L31</f>
        <v>20.672481021731844</v>
      </c>
      <c r="K63" s="112">
        <f>'Index-Nifty Next 50'!M31</f>
        <v>13.04874136440011</v>
      </c>
      <c r="L63" s="112">
        <f>'Index-Nifty Next 50'!N31</f>
        <v>14.921099520906987</v>
      </c>
      <c r="M63" s="112">
        <f>'Index-Nifty Next 50'!O31</f>
        <v>13.98364698962718</v>
      </c>
      <c r="N63" s="112">
        <f>'Index-Nifty Next 50'!P31</f>
        <v>13.734853451344476</v>
      </c>
      <c r="O63" s="112">
        <f>'Index-Nifty Next 50'!Q31</f>
        <v>12.804827984928993</v>
      </c>
      <c r="P63" s="112">
        <f>'Index-Nifty Next 50'!R31</f>
        <v>12.449341153867042</v>
      </c>
      <c r="Q63" s="91" t="s">
        <v>2408</v>
      </c>
      <c r="R63" s="91" t="s">
        <v>2399</v>
      </c>
      <c r="S63" s="92"/>
    </row>
    <row r="64" spans="1:19" ht="15.6">
      <c r="A64" s="110" t="s">
        <v>3972</v>
      </c>
      <c r="B64" s="109">
        <f>COUNTA('Index - Sensex'!$A$12:A22)</f>
        <v>11</v>
      </c>
      <c r="C64" s="112">
        <f>SUM('Index - Sensex'!$D$12:D22)</f>
        <v>11466.097699999998</v>
      </c>
      <c r="D64" s="112">
        <f>'Index - Sensex'!F23</f>
        <v>6.9005153990489703</v>
      </c>
      <c r="E64" s="112">
        <f>'Index - Sensex'!G23</f>
        <v>-6.5325611813476891</v>
      </c>
      <c r="F64" s="112">
        <f>'Index - Sensex'!H23</f>
        <v>-8.9200740514255337</v>
      </c>
      <c r="G64" s="112">
        <f>'Index - Sensex'!I23</f>
        <v>-9.7702753738946431</v>
      </c>
      <c r="H64" s="112">
        <f>'Index - Sensex'!J23</f>
        <v>-3.4386501169329811</v>
      </c>
      <c r="I64" s="112">
        <f>'Index - Sensex'!K23</f>
        <v>2.3754818033239404</v>
      </c>
      <c r="J64" s="112">
        <f>'Index - Sensex'!L23</f>
        <v>8.7960179646889252</v>
      </c>
      <c r="K64" s="112">
        <f>'Index - Sensex'!M23</f>
        <v>8.5904349411293293</v>
      </c>
      <c r="L64" s="112">
        <f>'Index - Sensex'!N23</f>
        <v>10.335942455748315</v>
      </c>
      <c r="M64" s="112">
        <f>'Index - Sensex'!O23</f>
        <v>10.913898063817141</v>
      </c>
      <c r="N64" s="112">
        <f>'Index - Sensex'!P23</f>
        <v>12.381666963437757</v>
      </c>
      <c r="O64" s="112">
        <f>'Index - Sensex'!Q23</f>
        <v>10.464981754966141</v>
      </c>
      <c r="P64" s="112">
        <f>'Index - Sensex'!R23</f>
        <v>12.845086254182188</v>
      </c>
      <c r="Q64" s="91" t="s">
        <v>2408</v>
      </c>
      <c r="R64" s="91" t="s">
        <v>2399</v>
      </c>
      <c r="S64" s="92"/>
    </row>
    <row r="65" spans="1:19" ht="15.6">
      <c r="A65" s="110" t="s">
        <v>3975</v>
      </c>
      <c r="B65" s="109">
        <f>COUNTA('Index Fund Others'!$A$12:A209)</f>
        <v>198</v>
      </c>
      <c r="C65" s="112">
        <f>SUM('Index Fund Others'!$D$12:D209)</f>
        <v>80592.542499999996</v>
      </c>
      <c r="D65" s="112">
        <f>'Index Fund Others'!F210</f>
        <v>12.779514854703091</v>
      </c>
      <c r="E65" s="112">
        <f>'Index Fund Others'!G210</f>
        <v>1.0781074296852982</v>
      </c>
      <c r="F65" s="112">
        <f>'Index Fund Others'!H210</f>
        <v>-1.3863277108820857</v>
      </c>
      <c r="G65" s="112">
        <f>'Index Fund Others'!I210</f>
        <v>-0.75563327200853336</v>
      </c>
      <c r="H65" s="112">
        <f>'Index Fund Others'!J210</f>
        <v>10.403251707641775</v>
      </c>
      <c r="I65" s="112">
        <f>'Index Fund Others'!K210</f>
        <v>5.8378109452803182</v>
      </c>
      <c r="J65" s="112">
        <f>'Index Fund Others'!L210</f>
        <v>19.004024482292838</v>
      </c>
      <c r="K65" s="112">
        <f>'Index Fund Others'!M210</f>
        <v>14.94547123361856</v>
      </c>
      <c r="L65" s="112">
        <f>'Index Fund Others'!N210</f>
        <v>15.052726734001137</v>
      </c>
      <c r="M65" s="112">
        <f>'Index Fund Others'!O210</f>
        <v>14.075679540840396</v>
      </c>
      <c r="N65" s="112">
        <f>'Index Fund Others'!P210</f>
        <v>12.640599999999999</v>
      </c>
      <c r="O65" s="112">
        <f>'Index Fund Others'!Q210</f>
        <v>10.612299999999999</v>
      </c>
      <c r="P65" s="112">
        <f>'Index Fund Others'!R210</f>
        <v>12.553026202715346</v>
      </c>
      <c r="Q65" s="91" t="s">
        <v>2408</v>
      </c>
      <c r="R65" s="91" t="s">
        <v>2399</v>
      </c>
      <c r="S65" s="92"/>
    </row>
    <row r="66" spans="1:19" ht="15.6">
      <c r="A66" s="110" t="s">
        <v>3973</v>
      </c>
      <c r="B66" s="109">
        <f>COUNTA('ETFs - Gold'!$A$12:A66)</f>
        <v>55</v>
      </c>
      <c r="C66" s="112">
        <f>SUM('ETFs - Gold'!$D$12:D66)</f>
        <v>237716.26889999991</v>
      </c>
      <c r="D66" s="112">
        <f>'ETFs - Gold'!F67</f>
        <v>2.3777457377369622</v>
      </c>
      <c r="E66" s="112">
        <f>'ETFs - Gold'!G67</f>
        <v>-8.5409607826528759</v>
      </c>
      <c r="F66" s="112">
        <f>'ETFs - Gold'!H67</f>
        <v>24.683895201887964</v>
      </c>
      <c r="G66" s="112">
        <f>'ETFs - Gold'!I67</f>
        <v>12.187231558235757</v>
      </c>
      <c r="H66" s="112">
        <f>'ETFs - Gold'!J67</f>
        <v>58.018304219482275</v>
      </c>
      <c r="I66" s="112">
        <f>'ETFs - Gold'!K67</f>
        <v>43.274056177606973</v>
      </c>
      <c r="J66" s="112">
        <f>'ETFs - Gold'!L67</f>
        <v>34.207324370627937</v>
      </c>
      <c r="K66" s="112">
        <f>'ETFs - Gold'!M67</f>
        <v>28.737520259702521</v>
      </c>
      <c r="L66" s="112">
        <f>'ETFs - Gold'!N67</f>
        <v>24.881910778350992</v>
      </c>
      <c r="M66" s="112">
        <f>'ETFs - Gold'!O67</f>
        <v>23.503820602112462</v>
      </c>
      <c r="N66" s="112">
        <f>'ETFs - Gold'!P67</f>
        <v>16.084954493039657</v>
      </c>
      <c r="O66" s="112">
        <f>'ETFs - Gold'!Q67</f>
        <v>12.294394692989005</v>
      </c>
      <c r="P66" s="112">
        <f>'ETFs - Gold'!R67</f>
        <v>17.843729413901475</v>
      </c>
      <c r="Q66" s="91" t="s">
        <v>2398</v>
      </c>
      <c r="R66" s="91" t="s">
        <v>2402</v>
      </c>
      <c r="S66" s="92"/>
    </row>
    <row r="67" spans="1:19" ht="15.6">
      <c r="A67" s="110" t="s">
        <v>3974</v>
      </c>
      <c r="B67" s="109">
        <f>COUNTA('ETFs - Silver'!$A$12:A45)</f>
        <v>34</v>
      </c>
      <c r="C67" s="112">
        <f>SUM('ETFs - Silver'!$D$12:D45)</f>
        <v>103635.3431</v>
      </c>
      <c r="D67" s="112">
        <f>'ETFs - Silver'!F46</f>
        <v>4.7738583561065084</v>
      </c>
      <c r="E67" s="112">
        <f>'ETFs - Silver'!G46</f>
        <v>-26.710599235803642</v>
      </c>
      <c r="F67" s="112">
        <f>'ETFs - Silver'!H46</f>
        <v>61.868545182572632</v>
      </c>
      <c r="G67" s="112">
        <f>'ETFs - Silver'!I46</f>
        <v>4.3878693633440671</v>
      </c>
      <c r="H67" s="112">
        <f>'ETFs - Silver'!J46</f>
        <v>148.55489202221699</v>
      </c>
      <c r="I67" s="112">
        <f>'ETFs - Silver'!K46</f>
        <v>70.234408279263135</v>
      </c>
      <c r="J67" s="112">
        <f>'ETFs - Silver'!L46</f>
        <v>45.780293029676194</v>
      </c>
      <c r="K67" s="112">
        <f>'ETFs - Silver'!M46</f>
        <v>36.795586593474326</v>
      </c>
      <c r="L67" s="112" t="e">
        <f>'ETFs - Silver'!N46</f>
        <v>#DIV/0!</v>
      </c>
      <c r="M67" s="112" t="e">
        <f>'ETFs - Silver'!O46</f>
        <v>#DIV/0!</v>
      </c>
      <c r="N67" s="112" t="e">
        <f>'ETFs - Silver'!P46</f>
        <v>#DIV/0!</v>
      </c>
      <c r="O67" s="112" t="e">
        <f>'ETFs - Silver'!Q46</f>
        <v>#DIV/0!</v>
      </c>
      <c r="P67" s="112">
        <f>'ETFs - Silver'!R46</f>
        <v>47.281710098491203</v>
      </c>
      <c r="Q67" s="91" t="s">
        <v>2398</v>
      </c>
      <c r="R67" s="91" t="s">
        <v>2402</v>
      </c>
      <c r="S67" s="92"/>
    </row>
    <row r="68" spans="1:19" ht="15.6">
      <c r="A68" s="110" t="s">
        <v>2418</v>
      </c>
      <c r="B68" s="109">
        <f>COUNTA('ETFs - Others'!$A$12:A18)</f>
        <v>6</v>
      </c>
      <c r="C68" s="112">
        <f>SUM('ETFs - Others'!$D$12:D18)</f>
        <v>16656.7448</v>
      </c>
      <c r="D68" s="112">
        <f>'ETFs - Others'!F19</f>
        <v>19.067062646989704</v>
      </c>
      <c r="E68" s="112">
        <f>'ETFs - Others'!G19</f>
        <v>9.0725756933641666</v>
      </c>
      <c r="F68" s="112">
        <f>'ETFs - Others'!H19</f>
        <v>10.623085469313308</v>
      </c>
      <c r="G68" s="112">
        <f>'ETFs - Others'!I19</f>
        <v>12.248810349701101</v>
      </c>
      <c r="H68" s="112">
        <f>'ETFs - Others'!J19</f>
        <v>52.081316877777944</v>
      </c>
      <c r="I68" s="112">
        <f>'ETFs - Others'!K19</f>
        <v>33.928773003597918</v>
      </c>
      <c r="J68" s="112">
        <f>'ETFs - Others'!L19</f>
        <v>34.428130843510921</v>
      </c>
      <c r="K68" s="112">
        <f>'ETFs - Others'!M19</f>
        <v>27.17230705611459</v>
      </c>
      <c r="L68" s="112">
        <f>'ETFs - Others'!N19</f>
        <v>18.950594569276667</v>
      </c>
      <c r="M68" s="112">
        <f>'ETFs - Others'!O19</f>
        <v>23.266195653032668</v>
      </c>
      <c r="N68" s="112">
        <f>'ETFs - Others'!P19</f>
        <v>22.910481508410761</v>
      </c>
      <c r="O68" s="112">
        <f>'ETFs - Others'!Q19</f>
        <v>22.201499033879351</v>
      </c>
      <c r="P68" s="112">
        <f>'ETFs - Others'!R19</f>
        <v>22.305151883409419</v>
      </c>
      <c r="Q68" s="91" t="s">
        <v>199</v>
      </c>
      <c r="R68" s="91" t="s">
        <v>199</v>
      </c>
      <c r="S68" s="92"/>
    </row>
    <row r="69" spans="1:19" ht="15.6">
      <c r="A69" s="110" t="s">
        <v>3976</v>
      </c>
      <c r="B69" s="109">
        <f>COUNTA('FOF-Debt Oriented'!$A$12:A31)</f>
        <v>20</v>
      </c>
      <c r="C69" s="112">
        <f>SUM('FOF-Debt Oriented'!$D$12:D31)</f>
        <v>27504.800599999995</v>
      </c>
      <c r="D69" s="112">
        <f>'FOF-Debt Oriented'!F32</f>
        <v>1.7388594577617118</v>
      </c>
      <c r="E69" s="112">
        <f>'FOF-Debt Oriented'!G32</f>
        <v>0.28695067499598625</v>
      </c>
      <c r="F69" s="112">
        <f>'FOF-Debt Oriented'!H32</f>
        <v>0.2017388059239377</v>
      </c>
      <c r="G69" s="112">
        <f>'FOF-Debt Oriented'!I32</f>
        <v>-0.34682339720652255</v>
      </c>
      <c r="H69" s="112">
        <f>'FOF-Debt Oriented'!J32</f>
        <v>3.3556706435973949</v>
      </c>
      <c r="I69" s="112">
        <f>'FOF-Debt Oriented'!K32</f>
        <v>7.0418434774789835</v>
      </c>
      <c r="J69" s="112">
        <f>'FOF-Debt Oriented'!L32</f>
        <v>7.6695749780909193</v>
      </c>
      <c r="K69" s="112">
        <f>'FOF-Debt Oriented'!M32</f>
        <v>7.5134894172242515</v>
      </c>
      <c r="L69" s="112">
        <f>'FOF-Debt Oriented'!N32</f>
        <v>7.2344337045315408</v>
      </c>
      <c r="M69" s="112">
        <f>'FOF-Debt Oriented'!O32</f>
        <v>8.6618402484227026</v>
      </c>
      <c r="N69" s="112">
        <f>'FOF-Debt Oriented'!P32</f>
        <v>8.5215613793206479</v>
      </c>
      <c r="O69" s="112">
        <f>'FOF-Debt Oriented'!Q32</f>
        <v>8.7101476134886742</v>
      </c>
      <c r="P69" s="112">
        <f>'FOF-Debt Oriented'!R32</f>
        <v>7.4466876207995503</v>
      </c>
      <c r="Q69" s="91" t="s">
        <v>2408</v>
      </c>
      <c r="R69" s="91" t="s">
        <v>2399</v>
      </c>
      <c r="S69" s="92"/>
    </row>
    <row r="70" spans="1:19" ht="15.6">
      <c r="A70" s="110" t="s">
        <v>3977</v>
      </c>
      <c r="B70" s="109">
        <f>COUNTA('FOF-Equity Oriented'!$A$12:A73)</f>
        <v>61</v>
      </c>
      <c r="C70" s="112">
        <f>SUM('FOF-Equity Oriented'!$D$12:D73)</f>
        <v>35204.498700000011</v>
      </c>
      <c r="D70" s="112">
        <f>'FOF-Equity Oriented'!F74</f>
        <v>9.4388455143464025</v>
      </c>
      <c r="E70" s="112">
        <f>'FOF-Equity Oriented'!G74</f>
        <v>-1.1612333183558952</v>
      </c>
      <c r="F70" s="112">
        <f>'FOF-Equity Oriented'!H74</f>
        <v>-3.6224014551731103</v>
      </c>
      <c r="G70" s="112">
        <f>'FOF-Equity Oriented'!I74</f>
        <v>-3.4750972082254816</v>
      </c>
      <c r="H70" s="112">
        <f>'FOF-Equity Oriented'!J74</f>
        <v>4.5295086971159639</v>
      </c>
      <c r="I70" s="112">
        <f>'FOF-Equity Oriented'!K74</f>
        <v>4.8143279702180397</v>
      </c>
      <c r="J70" s="112">
        <f>'FOF-Equity Oriented'!L74</f>
        <v>15.714667586924525</v>
      </c>
      <c r="K70" s="112">
        <f>'FOF-Equity Oriented'!M74</f>
        <v>13.924855322028533</v>
      </c>
      <c r="L70" s="112">
        <f>'FOF-Equity Oriented'!N74</f>
        <v>15.395241966132899</v>
      </c>
      <c r="M70" s="112">
        <f>'FOF-Equity Oriented'!O74</f>
        <v>14.487133185177891</v>
      </c>
      <c r="N70" s="112">
        <f>'FOF-Equity Oriented'!P74</f>
        <v>13.63699147766207</v>
      </c>
      <c r="O70" s="112">
        <f>'FOF-Equity Oriented'!Q74</f>
        <v>11.989926207255232</v>
      </c>
      <c r="P70" s="112">
        <f>'FOF-Equity Oriented'!R74</f>
        <v>13.314906088372629</v>
      </c>
      <c r="Q70" s="91" t="s">
        <v>2408</v>
      </c>
      <c r="R70" s="91" t="s">
        <v>2399</v>
      </c>
      <c r="S70" s="92"/>
    </row>
    <row r="71" spans="1:19" ht="15.6">
      <c r="A71" s="110" t="s">
        <v>2424</v>
      </c>
      <c r="B71" s="109">
        <f>COUNTA('FoF - Overseas'!$A$12:A67)</f>
        <v>56</v>
      </c>
      <c r="C71" s="112">
        <f>SUM('FoF - Overseas'!$D$12:D67)</f>
        <v>45728.876499999998</v>
      </c>
      <c r="D71" s="112">
        <f>'FoF - Overseas'!F68</f>
        <v>17.147408953393814</v>
      </c>
      <c r="E71" s="112">
        <f>'FoF - Overseas'!G68</f>
        <v>10.506188788084813</v>
      </c>
      <c r="F71" s="112">
        <f>'FoF - Overseas'!H68</f>
        <v>13.354203810140339</v>
      </c>
      <c r="G71" s="112">
        <f>'FoF - Overseas'!I68</f>
        <v>14.692971990110935</v>
      </c>
      <c r="H71" s="112">
        <f>'FoF - Overseas'!J68</f>
        <v>53.687902578785838</v>
      </c>
      <c r="I71" s="112">
        <f>'FoF - Overseas'!K68</f>
        <v>29.993186087611306</v>
      </c>
      <c r="J71" s="112">
        <f>'FoF - Overseas'!L68</f>
        <v>29.499120143828687</v>
      </c>
      <c r="K71" s="112">
        <f>'FoF - Overseas'!M68</f>
        <v>22.302082128730014</v>
      </c>
      <c r="L71" s="112">
        <f>'FoF - Overseas'!N68</f>
        <v>13.049765489642793</v>
      </c>
      <c r="M71" s="112">
        <f>'FoF - Overseas'!O68</f>
        <v>17.636015726147804</v>
      </c>
      <c r="N71" s="112">
        <f>'FoF - Overseas'!P68</f>
        <v>13.647450934202503</v>
      </c>
      <c r="O71" s="112">
        <f>'FoF - Overseas'!Q68</f>
        <v>9.4231710624069791</v>
      </c>
      <c r="P71" s="112">
        <f>'FoF - Overseas'!R68</f>
        <v>17.273003100176318</v>
      </c>
      <c r="Q71" s="91" t="s">
        <v>2408</v>
      </c>
      <c r="R71" s="91" t="s">
        <v>2399</v>
      </c>
      <c r="S71" s="92"/>
    </row>
    <row r="72" spans="1:19" ht="15.6">
      <c r="A72" s="110" t="s">
        <v>2423</v>
      </c>
      <c r="B72" s="109">
        <f>COUNTA('FOF-Domestic'!$A$12:A57)</f>
        <v>46</v>
      </c>
      <c r="C72" s="112">
        <f>SUM('FOF-Domestic'!$D$12:D57)</f>
        <v>75789.411600000021</v>
      </c>
      <c r="D72" s="112">
        <f>'FOF-Domestic'!F58</f>
        <v>3.7016658114766234</v>
      </c>
      <c r="E72" s="112">
        <f>'FOF-Domestic'!G58</f>
        <v>-1.0336194087294603</v>
      </c>
      <c r="F72" s="112">
        <f>'FOF-Domestic'!H58</f>
        <v>-0.56002188272639919</v>
      </c>
      <c r="G72" s="112">
        <f>'FOF-Domestic'!I58</f>
        <v>-1.2307349067508515</v>
      </c>
      <c r="H72" s="112">
        <f>'FOF-Domestic'!J58</f>
        <v>5.2634606154076655</v>
      </c>
      <c r="I72" s="112">
        <f>'FOF-Domestic'!K58</f>
        <v>8.2160864875772486</v>
      </c>
      <c r="J72" s="112">
        <f>'FOF-Domestic'!L58</f>
        <v>12.395784409768147</v>
      </c>
      <c r="K72" s="112">
        <f>'FOF-Domestic'!M58</f>
        <v>11.917225671529609</v>
      </c>
      <c r="L72" s="112">
        <f>'FOF-Domestic'!N58</f>
        <v>12.022110228286527</v>
      </c>
      <c r="M72" s="112">
        <f>'FOF-Domestic'!O58</f>
        <v>12.598233185388027</v>
      </c>
      <c r="N72" s="112">
        <f>'FOF-Domestic'!P58</f>
        <v>12.110406649803435</v>
      </c>
      <c r="O72" s="112">
        <f>'FOF-Domestic'!Q58</f>
        <v>11.301877885206553</v>
      </c>
      <c r="P72" s="112">
        <f>'FOF-Domestic'!R58</f>
        <v>10.693596609395101</v>
      </c>
      <c r="Q72" s="91" t="s">
        <v>199</v>
      </c>
      <c r="R72" s="91" t="s">
        <v>199</v>
      </c>
      <c r="S72" s="92"/>
    </row>
    <row r="73" spans="1:19">
      <c r="B73" s="1"/>
      <c r="C73" s="1"/>
      <c r="D73" s="1"/>
      <c r="E73" s="1"/>
      <c r="F73" s="1"/>
      <c r="G73" s="1"/>
      <c r="H73" s="1"/>
      <c r="I73" s="1"/>
      <c r="J73" s="1"/>
      <c r="K73" s="1"/>
      <c r="L73" s="1"/>
      <c r="M73" s="1"/>
      <c r="N73" s="1"/>
      <c r="O73" s="1"/>
      <c r="P73" s="1"/>
      <c r="Q73" s="1"/>
      <c r="R73" s="1"/>
      <c r="S73" s="92"/>
    </row>
  </sheetData>
  <sheetProtection selectLockedCells="1" selectUnlockedCells="1"/>
  <mergeCells count="3">
    <mergeCell ref="A7:E7"/>
    <mergeCell ref="F7:R7"/>
    <mergeCell ref="A6:R6"/>
  </mergeCells>
  <hyperlinks>
    <hyperlink ref="A1" location="'Main Page'!A1" display="Main Page"/>
  </hyperlinks>
  <printOptions horizontalCentered="1"/>
  <pageMargins left="0" right="0" top="0" bottom="0" header="0.51180555555555551" footer="0.51180555555555551"/>
  <pageSetup paperSize="9" scale="81" firstPageNumber="0" orientation="landscape"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Q60"/>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U46"/>
    </sheetView>
  </sheetViews>
  <sheetFormatPr defaultRowHeight="14.4"/>
  <cols>
    <col min="1" max="1" width="31.21875" style="14" customWidth="1"/>
    <col min="2" max="2" width="9.109375" customWidth="1"/>
    <col min="3" max="3" width="9.109375" style="14" customWidth="1"/>
    <col min="4" max="4" width="8.77734375" style="14" customWidth="1"/>
    <col min="5" max="5" width="10" style="14" customWidth="1"/>
    <col min="6" max="21" width="9.109375" style="14" customWidth="1"/>
    <col min="22" max="37" width="9.109375" customWidth="1"/>
    <col min="38" max="44" width="9.109375" style="14" customWidth="1"/>
    <col min="79" max="79" width="12.77734375" customWidth="1"/>
  </cols>
  <sheetData>
    <row r="1" spans="1:95" ht="15" customHeight="1">
      <c r="A1" s="13" t="s">
        <v>0</v>
      </c>
      <c r="E1" s="15" t="s">
        <v>3953</v>
      </c>
      <c r="CA1" s="93" t="s">
        <v>3954</v>
      </c>
      <c r="CB1" s="27" t="s">
        <v>181</v>
      </c>
      <c r="CC1" s="27" t="s">
        <v>182</v>
      </c>
      <c r="CD1" s="27" t="s">
        <v>183</v>
      </c>
      <c r="CE1" s="27" t="s">
        <v>184</v>
      </c>
      <c r="CF1" s="27" t="s">
        <v>3955</v>
      </c>
      <c r="CG1" s="27" t="s">
        <v>186</v>
      </c>
      <c r="CH1" s="27" t="s">
        <v>187</v>
      </c>
      <c r="CI1" s="27" t="s">
        <v>188</v>
      </c>
      <c r="CJ1" s="27" t="s">
        <v>3956</v>
      </c>
      <c r="CK1" s="27" t="s">
        <v>3957</v>
      </c>
      <c r="CL1" s="27" t="s">
        <v>191</v>
      </c>
      <c r="CM1" s="27" t="s">
        <v>192</v>
      </c>
      <c r="CN1" s="27" t="s">
        <v>193</v>
      </c>
      <c r="CO1" s="27" t="s">
        <v>194</v>
      </c>
      <c r="CP1" s="27" t="s">
        <v>2437</v>
      </c>
      <c r="CQ1" s="27" t="s">
        <v>3958</v>
      </c>
    </row>
    <row r="2" spans="1:95">
      <c r="CA2" s="93">
        <v>0</v>
      </c>
      <c r="CB2" s="93">
        <f t="shared" ref="CB2:CB7" si="0">_xlfn.QUARTILE.INC(F$12:F$48,$CA2)</f>
        <v>4.6845999999999997</v>
      </c>
      <c r="CC2" s="93">
        <f t="shared" ref="CC2:CQ2" si="1">_xlfn.QUARTILE.INC(G$12:G$48,$CA2)</f>
        <v>4.6802999999999999</v>
      </c>
      <c r="CD2" s="93">
        <f t="shared" si="1"/>
        <v>4.5315000000000003</v>
      </c>
      <c r="CE2" s="93">
        <f t="shared" si="1"/>
        <v>4.4992999999999999</v>
      </c>
      <c r="CF2" s="93">
        <f t="shared" si="1"/>
        <v>4.4888000000000003</v>
      </c>
      <c r="CG2" s="93">
        <f t="shared" si="1"/>
        <v>4.6814999999999998</v>
      </c>
      <c r="CH2" s="93">
        <f t="shared" si="1"/>
        <v>4.5711000000000004</v>
      </c>
      <c r="CI2" s="93">
        <f t="shared" si="1"/>
        <v>4.9267000000000003</v>
      </c>
      <c r="CJ2" s="93">
        <f t="shared" si="1"/>
        <v>5.5223000000000004</v>
      </c>
      <c r="CK2" s="93">
        <f t="shared" si="1"/>
        <v>5.8297999999999996</v>
      </c>
      <c r="CL2" s="93">
        <f t="shared" si="1"/>
        <v>5.8044000000000002</v>
      </c>
      <c r="CM2" s="93">
        <f t="shared" si="1"/>
        <v>5.2708000000000004</v>
      </c>
      <c r="CN2" s="93">
        <f t="shared" si="1"/>
        <v>4.9683000000000002</v>
      </c>
      <c r="CO2" s="93">
        <f t="shared" si="1"/>
        <v>5.2991999999999999</v>
      </c>
      <c r="CP2" s="93">
        <f t="shared" si="1"/>
        <v>6.1562000000000001</v>
      </c>
      <c r="CQ2" s="93">
        <f t="shared" si="1"/>
        <v>4.8250000000000002</v>
      </c>
    </row>
    <row r="3" spans="1:95">
      <c r="CA3" s="93">
        <v>1</v>
      </c>
      <c r="CB3" s="93">
        <f t="shared" si="0"/>
        <v>4.8497500000000002</v>
      </c>
      <c r="CC3" s="93">
        <f t="shared" ref="CC3:CQ7" si="2">_xlfn.QUARTILE.INC(G$12:G$48,$CA3)</f>
        <v>4.8480499999999997</v>
      </c>
      <c r="CD3" s="93">
        <f t="shared" si="2"/>
        <v>4.7977500000000006</v>
      </c>
      <c r="CE3" s="93">
        <f t="shared" si="2"/>
        <v>4.9180999999999999</v>
      </c>
      <c r="CF3" s="93">
        <f t="shared" si="2"/>
        <v>4.867</v>
      </c>
      <c r="CG3" s="93">
        <f t="shared" si="2"/>
        <v>5.0507999999999997</v>
      </c>
      <c r="CH3" s="93">
        <f t="shared" si="2"/>
        <v>4.9347499999999993</v>
      </c>
      <c r="CI3" s="93">
        <f t="shared" si="2"/>
        <v>5.2687249999999999</v>
      </c>
      <c r="CJ3" s="93">
        <f t="shared" si="2"/>
        <v>5.8605</v>
      </c>
      <c r="CK3" s="93">
        <f t="shared" si="2"/>
        <v>6.1386750000000001</v>
      </c>
      <c r="CL3" s="93">
        <f t="shared" si="2"/>
        <v>6.0097750000000003</v>
      </c>
      <c r="CM3" s="93">
        <f t="shared" si="2"/>
        <v>5.4444499999999998</v>
      </c>
      <c r="CN3" s="93">
        <f t="shared" si="2"/>
        <v>4.99885</v>
      </c>
      <c r="CO3" s="93">
        <f t="shared" si="2"/>
        <v>5.3154000000000003</v>
      </c>
      <c r="CP3" s="93">
        <f t="shared" si="2"/>
        <v>6.2881999999999998</v>
      </c>
      <c r="CQ3" s="93">
        <f t="shared" si="2"/>
        <v>5.0159500000000001</v>
      </c>
    </row>
    <row r="4" spans="1:95">
      <c r="CA4" s="93">
        <v>2</v>
      </c>
      <c r="CB4" s="93">
        <f t="shared" si="0"/>
        <v>4.8990999999999998</v>
      </c>
      <c r="CC4" s="93">
        <f t="shared" si="2"/>
        <v>4.8905000000000003</v>
      </c>
      <c r="CD4" s="93">
        <f t="shared" si="2"/>
        <v>4.8662999999999998</v>
      </c>
      <c r="CE4" s="93">
        <f t="shared" si="2"/>
        <v>5.0042999999999997</v>
      </c>
      <c r="CF4" s="93">
        <f t="shared" si="2"/>
        <v>4.9435000000000002</v>
      </c>
      <c r="CG4" s="93">
        <f t="shared" si="2"/>
        <v>5.1060999999999996</v>
      </c>
      <c r="CH4" s="93">
        <f t="shared" si="2"/>
        <v>5.0136000000000003</v>
      </c>
      <c r="CI4" s="93">
        <f t="shared" si="2"/>
        <v>5.3072999999999997</v>
      </c>
      <c r="CJ4" s="93">
        <f t="shared" si="2"/>
        <v>5.8894000000000002</v>
      </c>
      <c r="CK4" s="93">
        <f t="shared" si="2"/>
        <v>6.1549999999999994</v>
      </c>
      <c r="CL4" s="93">
        <f t="shared" si="2"/>
        <v>6.0247999999999999</v>
      </c>
      <c r="CM4" s="93">
        <f t="shared" si="2"/>
        <v>5.4587000000000003</v>
      </c>
      <c r="CN4" s="93">
        <f t="shared" si="2"/>
        <v>5.0080499999999999</v>
      </c>
      <c r="CO4" s="93">
        <f t="shared" si="2"/>
        <v>5.3315999999999999</v>
      </c>
      <c r="CP4" s="93">
        <f t="shared" si="2"/>
        <v>6.4202000000000004</v>
      </c>
      <c r="CQ4" s="93">
        <f t="shared" si="2"/>
        <v>5.0823</v>
      </c>
    </row>
    <row r="5" spans="1:95">
      <c r="CA5" s="93">
        <v>3</v>
      </c>
      <c r="CB5" s="93">
        <f t="shared" si="0"/>
        <v>4.9409000000000001</v>
      </c>
      <c r="CC5" s="93">
        <f t="shared" si="2"/>
        <v>4.9309499999999993</v>
      </c>
      <c r="CD5" s="93">
        <f t="shared" si="2"/>
        <v>4.9062999999999999</v>
      </c>
      <c r="CE5" s="93">
        <f t="shared" si="2"/>
        <v>5.0422000000000002</v>
      </c>
      <c r="CF5" s="93">
        <f t="shared" si="2"/>
        <v>4.98285</v>
      </c>
      <c r="CG5" s="93">
        <f t="shared" si="2"/>
        <v>5.1393500000000003</v>
      </c>
      <c r="CH5" s="93">
        <f t="shared" si="2"/>
        <v>5.04955</v>
      </c>
      <c r="CI5" s="93">
        <f t="shared" si="2"/>
        <v>5.3376250000000001</v>
      </c>
      <c r="CJ5" s="93">
        <f t="shared" si="2"/>
        <v>5.9201250000000005</v>
      </c>
      <c r="CK5" s="93">
        <f t="shared" si="2"/>
        <v>6.1839250000000003</v>
      </c>
      <c r="CL5" s="93">
        <f t="shared" si="2"/>
        <v>6.0465499999999999</v>
      </c>
      <c r="CM5" s="93">
        <f t="shared" si="2"/>
        <v>5.4814500000000006</v>
      </c>
      <c r="CN5" s="93">
        <f t="shared" si="2"/>
        <v>5.0498500000000002</v>
      </c>
      <c r="CO5" s="93">
        <f t="shared" si="2"/>
        <v>5.4232499999999995</v>
      </c>
      <c r="CP5" s="93">
        <f t="shared" si="2"/>
        <v>6.4221000000000004</v>
      </c>
      <c r="CQ5" s="93">
        <f t="shared" si="2"/>
        <v>5.8541499999999997</v>
      </c>
    </row>
    <row r="6" spans="1:95" hidden="1">
      <c r="CA6" s="93"/>
      <c r="CB6" s="93">
        <f t="shared" si="0"/>
        <v>4.6845999999999997</v>
      </c>
      <c r="CC6" s="93">
        <f t="shared" si="2"/>
        <v>4.6802999999999999</v>
      </c>
      <c r="CD6" s="93">
        <f t="shared" si="2"/>
        <v>4.5315000000000003</v>
      </c>
      <c r="CE6" s="93">
        <f t="shared" si="2"/>
        <v>4.4992999999999999</v>
      </c>
      <c r="CF6" s="93">
        <f t="shared" si="2"/>
        <v>4.4888000000000003</v>
      </c>
      <c r="CG6" s="93">
        <f t="shared" si="2"/>
        <v>4.6814999999999998</v>
      </c>
      <c r="CH6" s="93">
        <f t="shared" si="2"/>
        <v>4.5711000000000004</v>
      </c>
      <c r="CI6" s="93">
        <f t="shared" si="2"/>
        <v>4.9267000000000003</v>
      </c>
      <c r="CJ6" s="93">
        <f t="shared" si="2"/>
        <v>5.5223000000000004</v>
      </c>
      <c r="CK6" s="93">
        <f t="shared" si="2"/>
        <v>5.8297999999999996</v>
      </c>
      <c r="CL6" s="93">
        <f t="shared" si="2"/>
        <v>5.8044000000000002</v>
      </c>
      <c r="CM6" s="93">
        <f t="shared" si="2"/>
        <v>5.2708000000000004</v>
      </c>
      <c r="CN6" s="93">
        <f t="shared" si="2"/>
        <v>4.9683000000000002</v>
      </c>
      <c r="CO6" s="93">
        <f t="shared" si="2"/>
        <v>5.2991999999999999</v>
      </c>
      <c r="CP6" s="93">
        <f t="shared" si="2"/>
        <v>6.1562000000000001</v>
      </c>
      <c r="CQ6" s="93">
        <f t="shared" si="2"/>
        <v>4.8250000000000002</v>
      </c>
    </row>
    <row r="7" spans="1:95" ht="21" thickBot="1">
      <c r="A7" s="16" t="s">
        <v>104</v>
      </c>
      <c r="CA7" s="93">
        <v>4</v>
      </c>
      <c r="CB7" s="93">
        <f t="shared" si="0"/>
        <v>5.0353000000000003</v>
      </c>
      <c r="CC7" s="93">
        <f t="shared" si="2"/>
        <v>5.0483000000000002</v>
      </c>
      <c r="CD7" s="93">
        <f t="shared" si="2"/>
        <v>4.952</v>
      </c>
      <c r="CE7" s="93">
        <f t="shared" si="2"/>
        <v>5.1492000000000004</v>
      </c>
      <c r="CF7" s="93">
        <f t="shared" si="2"/>
        <v>5.0749000000000004</v>
      </c>
      <c r="CG7" s="93">
        <f t="shared" si="2"/>
        <v>5.2309999999999999</v>
      </c>
      <c r="CH7" s="93">
        <f t="shared" si="2"/>
        <v>5.1515000000000004</v>
      </c>
      <c r="CI7" s="93">
        <f t="shared" si="2"/>
        <v>5.4694000000000003</v>
      </c>
      <c r="CJ7" s="93">
        <f t="shared" si="2"/>
        <v>6.0591999999999997</v>
      </c>
      <c r="CK7" s="93">
        <f t="shared" si="2"/>
        <v>6.319</v>
      </c>
      <c r="CL7" s="93">
        <f t="shared" si="2"/>
        <v>6.1772</v>
      </c>
      <c r="CM7" s="93">
        <f t="shared" si="2"/>
        <v>5.6082999999999998</v>
      </c>
      <c r="CN7" s="93">
        <f t="shared" si="2"/>
        <v>5.0845000000000002</v>
      </c>
      <c r="CO7" s="93">
        <f t="shared" si="2"/>
        <v>5.5148999999999999</v>
      </c>
      <c r="CP7" s="93">
        <f t="shared" si="2"/>
        <v>6.4240000000000004</v>
      </c>
      <c r="CQ7" s="93">
        <f t="shared" si="2"/>
        <v>6.4118000000000004</v>
      </c>
    </row>
    <row r="8" spans="1:95" ht="15" customHeight="1">
      <c r="A8" s="17" t="str">
        <f>'Money Market Fund'!A8</f>
        <v>(As on 30 Apr 2026)</v>
      </c>
      <c r="B8" s="137" t="s">
        <v>37</v>
      </c>
      <c r="C8" s="138"/>
      <c r="D8" s="138"/>
      <c r="E8" s="138"/>
      <c r="F8" s="136" t="s">
        <v>242</v>
      </c>
      <c r="G8" s="136"/>
      <c r="H8" s="136"/>
      <c r="I8" s="136"/>
      <c r="J8" s="136"/>
      <c r="K8" s="136"/>
      <c r="L8" s="136"/>
      <c r="M8" s="136" t="s">
        <v>241</v>
      </c>
      <c r="N8" s="136"/>
      <c r="O8" s="136"/>
      <c r="P8" s="136"/>
      <c r="Q8" s="136"/>
      <c r="R8" s="136"/>
      <c r="S8" s="136"/>
      <c r="T8" s="136"/>
      <c r="U8" s="139" t="s">
        <v>174</v>
      </c>
      <c r="V8" s="136" t="s">
        <v>175</v>
      </c>
      <c r="W8" s="136"/>
      <c r="X8" s="136"/>
      <c r="Y8" s="136"/>
      <c r="Z8" s="136"/>
      <c r="AA8" s="136"/>
      <c r="AB8" s="136"/>
      <c r="AC8" s="136"/>
      <c r="AD8" s="136"/>
      <c r="AE8" s="136"/>
      <c r="AF8" s="136"/>
      <c r="AG8" s="136"/>
      <c r="AH8" s="136"/>
      <c r="AI8" s="136"/>
      <c r="AJ8" s="136"/>
      <c r="AK8" s="136"/>
      <c r="AL8" s="136" t="s">
        <v>176</v>
      </c>
      <c r="AM8" s="136"/>
      <c r="AN8" s="136"/>
      <c r="AO8" s="139" t="s">
        <v>178</v>
      </c>
      <c r="AP8" s="139" t="s">
        <v>177</v>
      </c>
      <c r="AQ8" s="134" t="s">
        <v>180</v>
      </c>
      <c r="AR8" s="139" t="s">
        <v>179</v>
      </c>
    </row>
    <row r="9" spans="1:95" ht="42" customHeight="1">
      <c r="A9" s="19" t="s">
        <v>171</v>
      </c>
      <c r="B9" s="25" t="s">
        <v>172</v>
      </c>
      <c r="C9" s="26" t="s">
        <v>5077</v>
      </c>
      <c r="D9" s="26" t="s">
        <v>5105</v>
      </c>
      <c r="E9" s="26" t="s">
        <v>4094</v>
      </c>
      <c r="F9" s="26" t="s">
        <v>181</v>
      </c>
      <c r="G9" s="26" t="s">
        <v>182</v>
      </c>
      <c r="H9" s="26" t="s">
        <v>183</v>
      </c>
      <c r="I9" s="26" t="s">
        <v>184</v>
      </c>
      <c r="J9" s="26" t="s">
        <v>185</v>
      </c>
      <c r="K9" s="26" t="s">
        <v>186</v>
      </c>
      <c r="L9" s="26" t="s">
        <v>187</v>
      </c>
      <c r="M9" s="26" t="s">
        <v>188</v>
      </c>
      <c r="N9" s="26" t="s">
        <v>189</v>
      </c>
      <c r="O9" s="26" t="s">
        <v>190</v>
      </c>
      <c r="P9" s="26" t="s">
        <v>191</v>
      </c>
      <c r="Q9" s="26" t="s">
        <v>192</v>
      </c>
      <c r="R9" s="26" t="s">
        <v>193</v>
      </c>
      <c r="S9" s="26" t="s">
        <v>194</v>
      </c>
      <c r="T9" s="26" t="s">
        <v>2437</v>
      </c>
      <c r="U9" s="140"/>
      <c r="V9" s="27" t="s">
        <v>181</v>
      </c>
      <c r="W9" s="27" t="s">
        <v>182</v>
      </c>
      <c r="X9" s="27" t="s">
        <v>183</v>
      </c>
      <c r="Y9" s="27" t="s">
        <v>184</v>
      </c>
      <c r="Z9" s="27" t="s">
        <v>185</v>
      </c>
      <c r="AA9" s="27" t="s">
        <v>186</v>
      </c>
      <c r="AB9" s="27" t="s">
        <v>187</v>
      </c>
      <c r="AC9" s="27" t="s">
        <v>188</v>
      </c>
      <c r="AD9" s="27" t="s">
        <v>189</v>
      </c>
      <c r="AE9" s="27" t="s">
        <v>190</v>
      </c>
      <c r="AF9" s="27" t="s">
        <v>191</v>
      </c>
      <c r="AG9" s="27" t="s">
        <v>192</v>
      </c>
      <c r="AH9" s="27" t="s">
        <v>193</v>
      </c>
      <c r="AI9" s="27" t="s">
        <v>194</v>
      </c>
      <c r="AJ9" s="27" t="s">
        <v>2437</v>
      </c>
      <c r="AK9" s="27" t="s">
        <v>174</v>
      </c>
      <c r="AL9" s="26" t="s">
        <v>195</v>
      </c>
      <c r="AM9" s="26" t="s">
        <v>196</v>
      </c>
      <c r="AN9" s="26" t="s">
        <v>197</v>
      </c>
      <c r="AO9" s="140"/>
      <c r="AP9" s="140"/>
      <c r="AQ9" s="135"/>
      <c r="AR9" s="140"/>
    </row>
    <row r="10" spans="1:95" ht="15" customHeight="1" thickBot="1">
      <c r="A10" s="20" t="s">
        <v>38</v>
      </c>
    </row>
    <row r="11" spans="1:95" ht="18.600000000000001" thickBot="1">
      <c r="A11" s="21" t="s">
        <v>93</v>
      </c>
      <c r="B11" s="22"/>
      <c r="C11" s="23"/>
      <c r="D11" s="23"/>
      <c r="E11" s="23"/>
      <c r="F11" s="23"/>
      <c r="G11" s="23"/>
      <c r="H11" s="23"/>
      <c r="I11" s="23"/>
      <c r="J11" s="23"/>
      <c r="K11" s="23"/>
      <c r="L11" s="23"/>
      <c r="M11" s="23"/>
      <c r="N11" s="23"/>
      <c r="O11" s="23"/>
      <c r="P11" s="23"/>
      <c r="Q11" s="23"/>
      <c r="R11" s="23"/>
      <c r="S11" s="23"/>
      <c r="T11" s="23"/>
      <c r="U11" s="23"/>
      <c r="V11" s="22"/>
      <c r="W11" s="22"/>
      <c r="X11" s="22"/>
      <c r="Y11" s="22"/>
      <c r="Z11" s="22"/>
      <c r="AA11" s="22"/>
      <c r="AB11" s="22"/>
      <c r="AC11" s="22"/>
      <c r="AD11" s="22"/>
      <c r="AE11" s="22"/>
      <c r="AF11" s="22"/>
      <c r="AG11" s="22"/>
      <c r="AH11" s="22"/>
      <c r="AI11" s="22"/>
      <c r="AJ11" s="22"/>
      <c r="AK11" s="22"/>
      <c r="AL11" s="23"/>
      <c r="AM11" s="23"/>
      <c r="AN11" s="23"/>
      <c r="AO11" s="23"/>
      <c r="AP11" s="23"/>
      <c r="AQ11" s="23"/>
      <c r="AR11" s="23"/>
    </row>
    <row r="12" spans="1:95">
      <c r="A12" s="48" t="s">
        <v>2438</v>
      </c>
      <c r="B12" s="29">
        <v>45848</v>
      </c>
      <c r="C12" s="30">
        <v>316.13420000000002</v>
      </c>
      <c r="D12" s="31">
        <v>443.5598</v>
      </c>
      <c r="E12" s="28">
        <v>1043.0495000000001</v>
      </c>
      <c r="F12" s="28">
        <v>4.9532999999999996</v>
      </c>
      <c r="G12" s="28">
        <v>5.0483000000000002</v>
      </c>
      <c r="H12" s="28">
        <v>4.952</v>
      </c>
      <c r="I12" s="28">
        <v>5.0610999999999997</v>
      </c>
      <c r="J12" s="28">
        <v>5.0247000000000002</v>
      </c>
      <c r="K12" s="28">
        <v>5.2046000000000001</v>
      </c>
      <c r="L12" s="32">
        <v>5.1009000000000002</v>
      </c>
      <c r="M12" s="28"/>
      <c r="N12" s="28"/>
      <c r="O12" s="28"/>
      <c r="P12" s="28"/>
      <c r="Q12" s="28"/>
      <c r="R12" s="28"/>
      <c r="S12" s="28"/>
      <c r="T12" s="28"/>
      <c r="U12" s="28">
        <v>5.3720999999999997</v>
      </c>
      <c r="V12" s="33">
        <f t="shared" ref="V12:V48" si="3">IF(F12="",0,IF(F12&lt;=CB$3,4,IF(F12&gt;=CB$5,1,IF(F12&gt;=CB$4,2,3))))</f>
        <v>1</v>
      </c>
      <c r="W12" s="33">
        <f t="shared" ref="W12:AK12" si="4">IF(G12="",0,IF(G12&lt;=CC$3,4,IF(G12&gt;=CC$5,1,IF(G12&gt;=CC$4,2,3))))</f>
        <v>1</v>
      </c>
      <c r="X12" s="33">
        <f t="shared" si="4"/>
        <v>1</v>
      </c>
      <c r="Y12" s="33">
        <f t="shared" si="4"/>
        <v>1</v>
      </c>
      <c r="Z12" s="33">
        <f t="shared" si="4"/>
        <v>1</v>
      </c>
      <c r="AA12" s="33">
        <f t="shared" si="4"/>
        <v>1</v>
      </c>
      <c r="AB12" s="33">
        <f t="shared" si="4"/>
        <v>1</v>
      </c>
      <c r="AC12" s="33">
        <f t="shared" si="4"/>
        <v>0</v>
      </c>
      <c r="AD12" s="33">
        <f t="shared" si="4"/>
        <v>0</v>
      </c>
      <c r="AE12" s="33">
        <f t="shared" si="4"/>
        <v>0</v>
      </c>
      <c r="AF12" s="33">
        <f t="shared" si="4"/>
        <v>0</v>
      </c>
      <c r="AG12" s="33">
        <f t="shared" si="4"/>
        <v>0</v>
      </c>
      <c r="AH12" s="33">
        <f t="shared" si="4"/>
        <v>0</v>
      </c>
      <c r="AI12" s="33">
        <f t="shared" si="4"/>
        <v>0</v>
      </c>
      <c r="AJ12" s="33">
        <f t="shared" si="4"/>
        <v>0</v>
      </c>
      <c r="AK12" s="33">
        <f t="shared" si="4"/>
        <v>2</v>
      </c>
      <c r="AL12" s="28">
        <v>11.2692</v>
      </c>
      <c r="AM12" s="28"/>
      <c r="AN12" s="28">
        <v>88.730800000000002</v>
      </c>
      <c r="AO12" s="28"/>
      <c r="AP12" s="28">
        <v>6.0000000000000001E-3</v>
      </c>
      <c r="AQ12" s="28">
        <v>7.61</v>
      </c>
      <c r="AR12" s="28">
        <v>0.15</v>
      </c>
    </row>
    <row r="13" spans="1:95">
      <c r="A13" s="48" t="s">
        <v>2439</v>
      </c>
      <c r="B13" s="29">
        <v>43405</v>
      </c>
      <c r="C13" s="30">
        <v>9405.2674999999999</v>
      </c>
      <c r="D13" s="31">
        <v>4930.5333000000001</v>
      </c>
      <c r="E13" s="28">
        <v>1450.2454</v>
      </c>
      <c r="F13" s="28">
        <v>4.8613</v>
      </c>
      <c r="G13" s="28">
        <v>4.8578999999999999</v>
      </c>
      <c r="H13" s="28">
        <v>4.8179999999999996</v>
      </c>
      <c r="I13" s="28">
        <v>4.9739000000000004</v>
      </c>
      <c r="J13" s="28">
        <v>4.9138000000000002</v>
      </c>
      <c r="K13" s="28">
        <v>5.0780000000000003</v>
      </c>
      <c r="L13" s="32">
        <v>4.9894999999999996</v>
      </c>
      <c r="M13" s="28">
        <v>5.2849000000000004</v>
      </c>
      <c r="N13" s="28">
        <v>5.8781999999999996</v>
      </c>
      <c r="O13" s="28">
        <v>6.1443000000000003</v>
      </c>
      <c r="P13" s="28">
        <v>6.0098000000000003</v>
      </c>
      <c r="Q13" s="28">
        <v>5.4447000000000001</v>
      </c>
      <c r="R13" s="28">
        <v>4.9969999999999999</v>
      </c>
      <c r="S13" s="28"/>
      <c r="T13" s="28"/>
      <c r="U13" s="28">
        <v>5.0823</v>
      </c>
      <c r="V13" s="33">
        <f t="shared" si="3"/>
        <v>3</v>
      </c>
      <c r="W13" s="33">
        <f t="shared" ref="W13:W18" si="5">IF(G13="",0,IF(G13&lt;=CC$3,4,IF(G13&gt;=CC$5,1,IF(G13&gt;=CC$4,2,3))))</f>
        <v>3</v>
      </c>
      <c r="X13" s="33">
        <f t="shared" ref="X13:X18" si="6">IF(H13="",0,IF(H13&lt;=CD$3,4,IF(H13&gt;=CD$5,1,IF(H13&gt;=CD$4,2,3))))</f>
        <v>3</v>
      </c>
      <c r="Y13" s="33">
        <f t="shared" ref="Y13:Y18" si="7">IF(I13="",0,IF(I13&lt;=CE$3,4,IF(I13&gt;=CE$5,1,IF(I13&gt;=CE$4,2,3))))</f>
        <v>3</v>
      </c>
      <c r="Z13" s="33">
        <f t="shared" ref="Z13:Z18" si="8">IF(J13="",0,IF(J13&lt;=CF$3,4,IF(J13&gt;=CF$5,1,IF(J13&gt;=CF$4,2,3))))</f>
        <v>3</v>
      </c>
      <c r="AA13" s="33">
        <f t="shared" ref="AA13:AA18" si="9">IF(K13="",0,IF(K13&lt;=CG$3,4,IF(K13&gt;=CG$5,1,IF(K13&gt;=CG$4,2,3))))</f>
        <v>3</v>
      </c>
      <c r="AB13" s="33">
        <f t="shared" ref="AB13:AB18" si="10">IF(L13="",0,IF(L13&lt;=CH$3,4,IF(L13&gt;=CH$5,1,IF(L13&gt;=CH$4,2,3))))</f>
        <v>3</v>
      </c>
      <c r="AC13" s="33">
        <f t="shared" ref="AC13:AC18" si="11">IF(M13="",0,IF(M13&lt;=CI$3,4,IF(M13&gt;=CI$5,1,IF(M13&gt;=CI$4,2,3))))</f>
        <v>3</v>
      </c>
      <c r="AD13" s="33">
        <f t="shared" ref="AD13:AD18" si="12">IF(N13="",0,IF(N13&lt;=CJ$3,4,IF(N13&gt;=CJ$5,1,IF(N13&gt;=CJ$4,2,3))))</f>
        <v>3</v>
      </c>
      <c r="AE13" s="33">
        <f t="shared" ref="AE13:AE18" si="13">IF(O13="",0,IF(O13&lt;=CK$3,4,IF(O13&gt;=CK$5,1,IF(O13&gt;=CK$4,2,3))))</f>
        <v>3</v>
      </c>
      <c r="AF13" s="33">
        <f t="shared" ref="AF13:AF18" si="14">IF(P13="",0,IF(P13&lt;=CL$3,4,IF(P13&gt;=CL$5,1,IF(P13&gt;=CL$4,2,3))))</f>
        <v>3</v>
      </c>
      <c r="AG13" s="33">
        <f t="shared" ref="AG13:AG18" si="15">IF(Q13="",0,IF(Q13&lt;=CM$3,4,IF(Q13&gt;=CM$5,1,IF(Q13&gt;=CM$4,2,3))))</f>
        <v>3</v>
      </c>
      <c r="AH13" s="33">
        <f t="shared" ref="AH13:AH18" si="16">IF(R13="",0,IF(R13&lt;=CN$3,4,IF(R13&gt;=CN$5,1,IF(R13&gt;=CN$4,2,3))))</f>
        <v>4</v>
      </c>
      <c r="AI13" s="33">
        <f t="shared" ref="AI13:AI18" si="17">IF(S13="",0,IF(S13&lt;=CO$3,4,IF(S13&gt;=CO$5,1,IF(S13&gt;=CO$4,2,3))))</f>
        <v>0</v>
      </c>
      <c r="AJ13" s="33">
        <f t="shared" ref="AJ13:AJ18" si="18">IF(T13="",0,IF(T13&lt;=CP$3,4,IF(T13&gt;=CP$5,1,IF(T13&gt;=CP$4,2,3))))</f>
        <v>0</v>
      </c>
      <c r="AK13" s="33">
        <f t="shared" ref="AK13:AK18" si="19">IF(U13="",0,IF(U13&lt;=CQ$3,4,IF(U13&gt;=CQ$5,1,IF(U13&gt;=CQ$4,2,3))))</f>
        <v>2</v>
      </c>
      <c r="AL13" s="28">
        <v>11.635199999999999</v>
      </c>
      <c r="AM13" s="28"/>
      <c r="AN13" s="28">
        <v>88.364800000000002</v>
      </c>
      <c r="AO13" s="28">
        <v>0.01</v>
      </c>
      <c r="AP13" s="28">
        <v>0.01</v>
      </c>
      <c r="AQ13" s="28">
        <v>6.95</v>
      </c>
      <c r="AR13" s="28">
        <v>0.19</v>
      </c>
    </row>
    <row r="14" spans="1:95">
      <c r="A14" s="48" t="s">
        <v>2440</v>
      </c>
      <c r="B14" s="29">
        <v>43539</v>
      </c>
      <c r="C14" s="30">
        <v>10565.677799999999</v>
      </c>
      <c r="D14" s="31">
        <v>7849.1926999999996</v>
      </c>
      <c r="E14" s="28">
        <v>1426.3331000000001</v>
      </c>
      <c r="F14" s="28">
        <v>4.9676999999999998</v>
      </c>
      <c r="G14" s="28">
        <v>4.9570999999999996</v>
      </c>
      <c r="H14" s="28">
        <v>4.9206000000000003</v>
      </c>
      <c r="I14" s="28">
        <v>5.1003999999999996</v>
      </c>
      <c r="J14" s="28">
        <v>5.0444000000000004</v>
      </c>
      <c r="K14" s="28">
        <v>5.1943999999999999</v>
      </c>
      <c r="L14" s="32">
        <v>5.1154000000000002</v>
      </c>
      <c r="M14" s="28">
        <v>5.3978000000000002</v>
      </c>
      <c r="N14" s="28">
        <v>5.9861000000000004</v>
      </c>
      <c r="O14" s="28">
        <v>6.2469999999999999</v>
      </c>
      <c r="P14" s="28">
        <v>6.1067</v>
      </c>
      <c r="Q14" s="28">
        <v>5.5354000000000001</v>
      </c>
      <c r="R14" s="28">
        <v>5.0845000000000002</v>
      </c>
      <c r="S14" s="28"/>
      <c r="T14" s="28"/>
      <c r="U14" s="28">
        <v>5.1055000000000001</v>
      </c>
      <c r="V14" s="33">
        <f t="shared" si="3"/>
        <v>1</v>
      </c>
      <c r="W14" s="33">
        <f t="shared" si="5"/>
        <v>1</v>
      </c>
      <c r="X14" s="33">
        <f t="shared" si="6"/>
        <v>1</v>
      </c>
      <c r="Y14" s="33">
        <f t="shared" si="7"/>
        <v>1</v>
      </c>
      <c r="Z14" s="33">
        <f t="shared" si="8"/>
        <v>1</v>
      </c>
      <c r="AA14" s="33">
        <f t="shared" si="9"/>
        <v>1</v>
      </c>
      <c r="AB14" s="33">
        <f t="shared" si="10"/>
        <v>1</v>
      </c>
      <c r="AC14" s="33">
        <f t="shared" si="11"/>
        <v>1</v>
      </c>
      <c r="AD14" s="33">
        <f t="shared" si="12"/>
        <v>1</v>
      </c>
      <c r="AE14" s="33">
        <f t="shared" si="13"/>
        <v>1</v>
      </c>
      <c r="AF14" s="33">
        <f t="shared" si="14"/>
        <v>1</v>
      </c>
      <c r="AG14" s="33">
        <f t="shared" si="15"/>
        <v>1</v>
      </c>
      <c r="AH14" s="33">
        <f t="shared" si="16"/>
        <v>1</v>
      </c>
      <c r="AI14" s="33">
        <f t="shared" si="17"/>
        <v>0</v>
      </c>
      <c r="AJ14" s="33">
        <f t="shared" si="18"/>
        <v>0</v>
      </c>
      <c r="AK14" s="33">
        <f t="shared" si="19"/>
        <v>2</v>
      </c>
      <c r="AL14" s="28">
        <v>9.3436000000000003</v>
      </c>
      <c r="AM14" s="28"/>
      <c r="AN14" s="28">
        <v>90.656400000000005</v>
      </c>
      <c r="AO14" s="28">
        <v>8.2000000000000007E-3</v>
      </c>
      <c r="AP14" s="28">
        <v>8.2000000000000007E-3</v>
      </c>
      <c r="AQ14" s="28">
        <v>7.24</v>
      </c>
      <c r="AR14" s="28">
        <v>0.1</v>
      </c>
    </row>
    <row r="15" spans="1:95">
      <c r="A15" s="48" t="s">
        <v>2441</v>
      </c>
      <c r="B15" s="29">
        <v>45112</v>
      </c>
      <c r="C15" s="30">
        <v>1256.7598</v>
      </c>
      <c r="D15" s="31">
        <v>348.71890000000002</v>
      </c>
      <c r="E15" s="28">
        <v>1184.9619</v>
      </c>
      <c r="F15" s="28">
        <v>4.9728000000000003</v>
      </c>
      <c r="G15" s="28">
        <v>4.9618000000000002</v>
      </c>
      <c r="H15" s="28">
        <v>4.9175000000000004</v>
      </c>
      <c r="I15" s="28">
        <v>5.0159000000000002</v>
      </c>
      <c r="J15" s="28">
        <v>4.9916999999999998</v>
      </c>
      <c r="K15" s="28">
        <v>5.2218999999999998</v>
      </c>
      <c r="L15" s="32">
        <v>5.0693000000000001</v>
      </c>
      <c r="M15" s="28">
        <v>5.4055</v>
      </c>
      <c r="N15" s="28">
        <v>5.9672000000000001</v>
      </c>
      <c r="O15" s="28"/>
      <c r="P15" s="28"/>
      <c r="Q15" s="28"/>
      <c r="R15" s="28"/>
      <c r="S15" s="28"/>
      <c r="T15" s="28"/>
      <c r="U15" s="28">
        <v>6.1916000000000002</v>
      </c>
      <c r="V15" s="33">
        <f t="shared" si="3"/>
        <v>1</v>
      </c>
      <c r="W15" s="33">
        <f t="shared" si="5"/>
        <v>1</v>
      </c>
      <c r="X15" s="33">
        <f t="shared" si="6"/>
        <v>1</v>
      </c>
      <c r="Y15" s="33">
        <f t="shared" si="7"/>
        <v>2</v>
      </c>
      <c r="Z15" s="33">
        <f t="shared" si="8"/>
        <v>1</v>
      </c>
      <c r="AA15" s="33">
        <f t="shared" si="9"/>
        <v>1</v>
      </c>
      <c r="AB15" s="33">
        <f t="shared" si="10"/>
        <v>1</v>
      </c>
      <c r="AC15" s="33">
        <f t="shared" si="11"/>
        <v>1</v>
      </c>
      <c r="AD15" s="33">
        <f t="shared" si="12"/>
        <v>1</v>
      </c>
      <c r="AE15" s="33">
        <f t="shared" si="13"/>
        <v>0</v>
      </c>
      <c r="AF15" s="33">
        <f t="shared" si="14"/>
        <v>0</v>
      </c>
      <c r="AG15" s="33">
        <f t="shared" si="15"/>
        <v>0</v>
      </c>
      <c r="AH15" s="33">
        <f t="shared" si="16"/>
        <v>0</v>
      </c>
      <c r="AI15" s="33">
        <f t="shared" si="17"/>
        <v>0</v>
      </c>
      <c r="AJ15" s="33">
        <f t="shared" si="18"/>
        <v>0</v>
      </c>
      <c r="AK15" s="33">
        <f t="shared" si="19"/>
        <v>1</v>
      </c>
      <c r="AL15" s="28">
        <v>30.0779</v>
      </c>
      <c r="AM15" s="28"/>
      <c r="AN15" s="28">
        <v>69.9221</v>
      </c>
      <c r="AO15" s="28">
        <v>1.0999999999999999E-2</v>
      </c>
      <c r="AP15" s="28">
        <v>1.0999999999999999E-2</v>
      </c>
      <c r="AQ15" s="28">
        <v>6.48</v>
      </c>
      <c r="AR15" s="28">
        <v>0.13</v>
      </c>
    </row>
    <row r="16" spans="1:95">
      <c r="A16" s="48" t="s">
        <v>2442</v>
      </c>
      <c r="B16" s="29">
        <v>43483</v>
      </c>
      <c r="C16" s="30">
        <v>891.14679999999998</v>
      </c>
      <c r="D16" s="31">
        <v>556.62379999999996</v>
      </c>
      <c r="E16" s="28">
        <v>1431.1249</v>
      </c>
      <c r="F16" s="28">
        <v>4.9004000000000003</v>
      </c>
      <c r="G16" s="28">
        <v>4.8905000000000003</v>
      </c>
      <c r="H16" s="28">
        <v>4.8616000000000001</v>
      </c>
      <c r="I16" s="28">
        <v>4.9782000000000002</v>
      </c>
      <c r="J16" s="28">
        <v>4.9260999999999999</v>
      </c>
      <c r="K16" s="28">
        <v>5.0921000000000003</v>
      </c>
      <c r="L16" s="32">
        <v>4.9981</v>
      </c>
      <c r="M16" s="28">
        <v>5.3033000000000001</v>
      </c>
      <c r="N16" s="28">
        <v>5.8895</v>
      </c>
      <c r="O16" s="28">
        <v>6.1528</v>
      </c>
      <c r="P16" s="28">
        <v>6.0156000000000001</v>
      </c>
      <c r="Q16" s="28">
        <v>5.4467999999999996</v>
      </c>
      <c r="R16" s="28">
        <v>4.9912999999999998</v>
      </c>
      <c r="S16" s="28"/>
      <c r="T16" s="28"/>
      <c r="U16" s="28">
        <v>5.0435999999999996</v>
      </c>
      <c r="V16" s="33">
        <f t="shared" si="3"/>
        <v>2</v>
      </c>
      <c r="W16" s="33">
        <f t="shared" si="5"/>
        <v>2</v>
      </c>
      <c r="X16" s="33">
        <f t="shared" si="6"/>
        <v>3</v>
      </c>
      <c r="Y16" s="33">
        <f t="shared" si="7"/>
        <v>3</v>
      </c>
      <c r="Z16" s="33">
        <f t="shared" si="8"/>
        <v>3</v>
      </c>
      <c r="AA16" s="33">
        <f t="shared" si="9"/>
        <v>3</v>
      </c>
      <c r="AB16" s="33">
        <f t="shared" si="10"/>
        <v>3</v>
      </c>
      <c r="AC16" s="33">
        <f t="shared" si="11"/>
        <v>3</v>
      </c>
      <c r="AD16" s="33">
        <f t="shared" si="12"/>
        <v>2</v>
      </c>
      <c r="AE16" s="33">
        <f t="shared" si="13"/>
        <v>3</v>
      </c>
      <c r="AF16" s="33">
        <f t="shared" si="14"/>
        <v>3</v>
      </c>
      <c r="AG16" s="33">
        <f t="shared" si="15"/>
        <v>3</v>
      </c>
      <c r="AH16" s="33">
        <f t="shared" si="16"/>
        <v>4</v>
      </c>
      <c r="AI16" s="33">
        <f t="shared" si="17"/>
        <v>0</v>
      </c>
      <c r="AJ16" s="33">
        <f t="shared" si="18"/>
        <v>0</v>
      </c>
      <c r="AK16" s="33">
        <f t="shared" si="19"/>
        <v>3</v>
      </c>
      <c r="AL16" s="28">
        <v>8.9701000000000004</v>
      </c>
      <c r="AM16" s="28"/>
      <c r="AN16" s="28">
        <v>91.029899999999998</v>
      </c>
      <c r="AO16" s="28">
        <v>1.0999999999999999E-2</v>
      </c>
      <c r="AP16" s="28">
        <v>1.0999999999999999E-2</v>
      </c>
      <c r="AQ16" s="28">
        <v>6.7</v>
      </c>
      <c r="AR16" s="28">
        <v>0.15</v>
      </c>
    </row>
    <row r="17" spans="1:44">
      <c r="A17" s="48" t="s">
        <v>2443</v>
      </c>
      <c r="B17" s="29">
        <v>43858</v>
      </c>
      <c r="C17" s="30">
        <v>81.6952</v>
      </c>
      <c r="D17" s="31">
        <v>36.665700000000001</v>
      </c>
      <c r="E17" s="28">
        <v>1369.4937</v>
      </c>
      <c r="F17" s="28">
        <v>4.9154999999999998</v>
      </c>
      <c r="G17" s="28">
        <v>4.9054000000000002</v>
      </c>
      <c r="H17" s="28">
        <v>4.9147999999999996</v>
      </c>
      <c r="I17" s="28">
        <v>5.0824999999999996</v>
      </c>
      <c r="J17" s="28">
        <v>5.0749000000000004</v>
      </c>
      <c r="K17" s="28">
        <v>5.2294999999999998</v>
      </c>
      <c r="L17" s="32">
        <v>5.1307999999999998</v>
      </c>
      <c r="M17" s="28">
        <v>5.4694000000000003</v>
      </c>
      <c r="N17" s="28">
        <v>6.0591999999999997</v>
      </c>
      <c r="O17" s="28">
        <v>6.319</v>
      </c>
      <c r="P17" s="28">
        <v>6.1772</v>
      </c>
      <c r="Q17" s="28">
        <v>5.6082999999999998</v>
      </c>
      <c r="R17" s="28"/>
      <c r="S17" s="28"/>
      <c r="T17" s="28"/>
      <c r="U17" s="28">
        <v>5.1513</v>
      </c>
      <c r="V17" s="33">
        <f t="shared" si="3"/>
        <v>2</v>
      </c>
      <c r="W17" s="33">
        <f t="shared" si="5"/>
        <v>2</v>
      </c>
      <c r="X17" s="33">
        <f t="shared" si="6"/>
        <v>1</v>
      </c>
      <c r="Y17" s="33">
        <f t="shared" si="7"/>
        <v>1</v>
      </c>
      <c r="Z17" s="33">
        <f t="shared" si="8"/>
        <v>1</v>
      </c>
      <c r="AA17" s="33">
        <f t="shared" si="9"/>
        <v>1</v>
      </c>
      <c r="AB17" s="33">
        <f t="shared" si="10"/>
        <v>1</v>
      </c>
      <c r="AC17" s="33">
        <f t="shared" si="11"/>
        <v>1</v>
      </c>
      <c r="AD17" s="33">
        <f t="shared" si="12"/>
        <v>1</v>
      </c>
      <c r="AE17" s="33">
        <f t="shared" si="13"/>
        <v>1</v>
      </c>
      <c r="AF17" s="33">
        <f t="shared" si="14"/>
        <v>1</v>
      </c>
      <c r="AG17" s="33">
        <f t="shared" si="15"/>
        <v>1</v>
      </c>
      <c r="AH17" s="33">
        <f t="shared" si="16"/>
        <v>0</v>
      </c>
      <c r="AI17" s="33">
        <f t="shared" si="17"/>
        <v>0</v>
      </c>
      <c r="AJ17" s="33">
        <f t="shared" si="18"/>
        <v>0</v>
      </c>
      <c r="AK17" s="33">
        <f t="shared" si="19"/>
        <v>2</v>
      </c>
      <c r="AL17" s="28">
        <v>8.1724999999999994</v>
      </c>
      <c r="AM17" s="28"/>
      <c r="AN17" s="28">
        <v>91.827500000000001</v>
      </c>
      <c r="AO17" s="28">
        <v>2.7000000000000001E-3</v>
      </c>
      <c r="AP17" s="28">
        <v>2.7000000000000001E-3</v>
      </c>
      <c r="AQ17" s="28">
        <v>7.53</v>
      </c>
      <c r="AR17" s="28">
        <v>0.1</v>
      </c>
    </row>
    <row r="18" spans="1:44">
      <c r="A18" s="48" t="s">
        <v>2444</v>
      </c>
      <c r="B18" s="29">
        <v>43580</v>
      </c>
      <c r="C18" s="30">
        <v>766.23429999999996</v>
      </c>
      <c r="D18" s="31">
        <v>389.24130000000002</v>
      </c>
      <c r="E18" s="28">
        <v>1413.9736</v>
      </c>
      <c r="F18" s="28">
        <v>4.9734999999999996</v>
      </c>
      <c r="G18" s="28">
        <v>4.9629000000000003</v>
      </c>
      <c r="H18" s="28">
        <v>4.9028999999999998</v>
      </c>
      <c r="I18" s="28">
        <v>5.0301999999999998</v>
      </c>
      <c r="J18" s="28">
        <v>4.9657</v>
      </c>
      <c r="K18" s="28">
        <v>5.1359000000000004</v>
      </c>
      <c r="L18" s="32">
        <v>5.0370999999999997</v>
      </c>
      <c r="M18" s="28">
        <v>5.3371000000000004</v>
      </c>
      <c r="N18" s="28">
        <v>5.9218999999999999</v>
      </c>
      <c r="O18" s="28">
        <v>6.1829000000000001</v>
      </c>
      <c r="P18" s="28">
        <v>6.0506000000000002</v>
      </c>
      <c r="Q18" s="28">
        <v>5.4843999999999999</v>
      </c>
      <c r="R18" s="28">
        <v>5.0537000000000001</v>
      </c>
      <c r="S18" s="28"/>
      <c r="T18" s="28"/>
      <c r="U18" s="28">
        <v>5.0564</v>
      </c>
      <c r="V18" s="33">
        <f t="shared" si="3"/>
        <v>1</v>
      </c>
      <c r="W18" s="33">
        <f t="shared" si="5"/>
        <v>1</v>
      </c>
      <c r="X18" s="33">
        <f t="shared" si="6"/>
        <v>2</v>
      </c>
      <c r="Y18" s="33">
        <f t="shared" si="7"/>
        <v>2</v>
      </c>
      <c r="Z18" s="33">
        <f t="shared" si="8"/>
        <v>2</v>
      </c>
      <c r="AA18" s="33">
        <f t="shared" si="9"/>
        <v>2</v>
      </c>
      <c r="AB18" s="33">
        <f t="shared" si="10"/>
        <v>2</v>
      </c>
      <c r="AC18" s="33">
        <f t="shared" si="11"/>
        <v>2</v>
      </c>
      <c r="AD18" s="33">
        <f t="shared" si="12"/>
        <v>1</v>
      </c>
      <c r="AE18" s="33">
        <f t="shared" si="13"/>
        <v>2</v>
      </c>
      <c r="AF18" s="33">
        <f t="shared" si="14"/>
        <v>1</v>
      </c>
      <c r="AG18" s="33">
        <f t="shared" si="15"/>
        <v>1</v>
      </c>
      <c r="AH18" s="33">
        <f t="shared" si="16"/>
        <v>1</v>
      </c>
      <c r="AI18" s="33">
        <f t="shared" si="17"/>
        <v>0</v>
      </c>
      <c r="AJ18" s="33">
        <f t="shared" si="18"/>
        <v>0</v>
      </c>
      <c r="AK18" s="33">
        <f t="shared" si="19"/>
        <v>3</v>
      </c>
      <c r="AL18" s="28">
        <v>14.1059</v>
      </c>
      <c r="AM18" s="28"/>
      <c r="AN18" s="28">
        <v>85.894099999999995</v>
      </c>
      <c r="AO18" s="28">
        <v>1.0999999999999999E-2</v>
      </c>
      <c r="AP18" s="28">
        <v>1.0999999999999999E-2</v>
      </c>
      <c r="AQ18" s="28">
        <v>6.71</v>
      </c>
      <c r="AR18" s="28">
        <v>0.13</v>
      </c>
    </row>
    <row r="19" spans="1:44">
      <c r="A19" s="48" t="s">
        <v>2445</v>
      </c>
      <c r="B19" s="29">
        <v>43670</v>
      </c>
      <c r="C19" s="30">
        <v>314.95179999999999</v>
      </c>
      <c r="D19" s="31">
        <v>264.12860000000001</v>
      </c>
      <c r="E19" s="28">
        <v>1394.5434</v>
      </c>
      <c r="F19" s="28">
        <v>4.9537000000000004</v>
      </c>
      <c r="G19" s="28">
        <v>4.9311999999999996</v>
      </c>
      <c r="H19" s="28">
        <v>4.8827999999999996</v>
      </c>
      <c r="I19" s="28">
        <v>5.0061999999999998</v>
      </c>
      <c r="J19" s="28">
        <v>4.9421999999999997</v>
      </c>
      <c r="K19" s="28">
        <v>5.1060999999999996</v>
      </c>
      <c r="L19" s="32">
        <v>5.0105000000000004</v>
      </c>
      <c r="M19" s="28">
        <v>5.3324999999999996</v>
      </c>
      <c r="N19" s="28">
        <v>5.8925000000000001</v>
      </c>
      <c r="O19" s="28">
        <v>6.1581000000000001</v>
      </c>
      <c r="P19" s="28">
        <v>6.0343999999999998</v>
      </c>
      <c r="Q19" s="28">
        <v>5.4786000000000001</v>
      </c>
      <c r="R19" s="28"/>
      <c r="S19" s="28"/>
      <c r="T19" s="28"/>
      <c r="U19" s="28">
        <v>5.03</v>
      </c>
      <c r="V19" s="33">
        <f t="shared" si="3"/>
        <v>1</v>
      </c>
      <c r="W19" s="33">
        <f t="shared" ref="W19:W48" si="20">IF(G19="",0,IF(G19&lt;=CC$3,4,IF(G19&gt;=CC$5,1,IF(G19&gt;=CC$4,2,3))))</f>
        <v>1</v>
      </c>
      <c r="X19" s="33">
        <f t="shared" ref="X19:X48" si="21">IF(H19="",0,IF(H19&lt;=CD$3,4,IF(H19&gt;=CD$5,1,IF(H19&gt;=CD$4,2,3))))</f>
        <v>2</v>
      </c>
      <c r="Y19" s="33">
        <f t="shared" ref="Y19:Y48" si="22">IF(I19="",0,IF(I19&lt;=CE$3,4,IF(I19&gt;=CE$5,1,IF(I19&gt;=CE$4,2,3))))</f>
        <v>2</v>
      </c>
      <c r="Z19" s="33">
        <f t="shared" ref="Z19:Z48" si="23">IF(J19="",0,IF(J19&lt;=CF$3,4,IF(J19&gt;=CF$5,1,IF(J19&gt;=CF$4,2,3))))</f>
        <v>3</v>
      </c>
      <c r="AA19" s="33">
        <f t="shared" ref="AA19:AA48" si="24">IF(K19="",0,IF(K19&lt;=CG$3,4,IF(K19&gt;=CG$5,1,IF(K19&gt;=CG$4,2,3))))</f>
        <v>2</v>
      </c>
      <c r="AB19" s="33">
        <f t="shared" ref="AB19:AB48" si="25">IF(L19="",0,IF(L19&lt;=CH$3,4,IF(L19&gt;=CH$5,1,IF(L19&gt;=CH$4,2,3))))</f>
        <v>3</v>
      </c>
      <c r="AC19" s="33">
        <f t="shared" ref="AC19:AC48" si="26">IF(M19="",0,IF(M19&lt;=CI$3,4,IF(M19&gt;=CI$5,1,IF(M19&gt;=CI$4,2,3))))</f>
        <v>2</v>
      </c>
      <c r="AD19" s="33">
        <f t="shared" ref="AD19:AD48" si="27">IF(N19="",0,IF(N19&lt;=CJ$3,4,IF(N19&gt;=CJ$5,1,IF(N19&gt;=CJ$4,2,3))))</f>
        <v>2</v>
      </c>
      <c r="AE19" s="33">
        <f t="shared" ref="AE19:AE48" si="28">IF(O19="",0,IF(O19&lt;=CK$3,4,IF(O19&gt;=CK$5,1,IF(O19&gt;=CK$4,2,3))))</f>
        <v>2</v>
      </c>
      <c r="AF19" s="33">
        <f t="shared" ref="AF19:AF48" si="29">IF(P19="",0,IF(P19&lt;=CL$3,4,IF(P19&gt;=CL$5,1,IF(P19&gt;=CL$4,2,3))))</f>
        <v>2</v>
      </c>
      <c r="AG19" s="33">
        <f t="shared" ref="AG19:AG48" si="30">IF(Q19="",0,IF(Q19&lt;=CM$3,4,IF(Q19&gt;=CM$5,1,IF(Q19&gt;=CM$4,2,3))))</f>
        <v>2</v>
      </c>
      <c r="AH19" s="33">
        <f t="shared" ref="AH19:AH48" si="31">IF(R19="",0,IF(R19&lt;=CN$3,4,IF(R19&gt;=CN$5,1,IF(R19&gt;=CN$4,2,3))))</f>
        <v>0</v>
      </c>
      <c r="AI19" s="33">
        <f t="shared" ref="AI19:AI48" si="32">IF(S19="",0,IF(S19&lt;=CO$3,4,IF(S19&gt;=CO$5,1,IF(S19&gt;=CO$4,2,3))))</f>
        <v>0</v>
      </c>
      <c r="AJ19" s="33">
        <f t="shared" ref="AJ19:AJ48" si="33">IF(T19="",0,IF(T19&lt;=CP$3,4,IF(T19&gt;=CP$5,1,IF(T19&gt;=CP$4,2,3))))</f>
        <v>0</v>
      </c>
      <c r="AK19" s="33">
        <f t="shared" ref="AK19:AK48" si="34">IF(U19="",0,IF(U19&lt;=CQ$3,4,IF(U19&gt;=CQ$5,1,IF(U19&gt;=CQ$4,2,3))))</f>
        <v>3</v>
      </c>
      <c r="AL19" s="28">
        <v>7.5547000000000004</v>
      </c>
      <c r="AM19" s="28"/>
      <c r="AN19" s="28">
        <v>92.445300000000003</v>
      </c>
      <c r="AO19" s="28">
        <v>0.01</v>
      </c>
      <c r="AP19" s="28">
        <v>0.01</v>
      </c>
      <c r="AQ19" s="28">
        <v>6.46</v>
      </c>
      <c r="AR19" s="28">
        <v>0.09</v>
      </c>
    </row>
    <row r="20" spans="1:44">
      <c r="A20" s="48" t="s">
        <v>2446</v>
      </c>
      <c r="B20" s="29">
        <v>43474</v>
      </c>
      <c r="C20" s="30">
        <v>3139.7260999999999</v>
      </c>
      <c r="D20" s="31">
        <v>2254.6318999999999</v>
      </c>
      <c r="E20" s="28">
        <v>1440.2778000000001</v>
      </c>
      <c r="F20" s="28">
        <v>4.8967999999999998</v>
      </c>
      <c r="G20" s="28">
        <v>4.8897000000000004</v>
      </c>
      <c r="H20" s="28">
        <v>4.8491999999999997</v>
      </c>
      <c r="I20" s="28">
        <v>4.9958999999999998</v>
      </c>
      <c r="J20" s="28">
        <v>4.9762000000000004</v>
      </c>
      <c r="K20" s="28">
        <v>5.1388999999999996</v>
      </c>
      <c r="L20" s="32">
        <v>5.0438000000000001</v>
      </c>
      <c r="M20" s="28">
        <v>5.3342000000000001</v>
      </c>
      <c r="N20" s="28">
        <v>5.9185999999999996</v>
      </c>
      <c r="O20" s="28">
        <v>6.1867000000000001</v>
      </c>
      <c r="P20" s="28">
        <v>6.0479000000000003</v>
      </c>
      <c r="Q20" s="28">
        <v>5.4819000000000004</v>
      </c>
      <c r="R20" s="28">
        <v>5.0605000000000002</v>
      </c>
      <c r="S20" s="28"/>
      <c r="T20" s="28"/>
      <c r="U20" s="28">
        <v>5.1153000000000004</v>
      </c>
      <c r="V20" s="33">
        <f t="shared" si="3"/>
        <v>3</v>
      </c>
      <c r="W20" s="33">
        <f t="shared" si="20"/>
        <v>3</v>
      </c>
      <c r="X20" s="33">
        <f t="shared" si="21"/>
        <v>3</v>
      </c>
      <c r="Y20" s="33">
        <f t="shared" si="22"/>
        <v>3</v>
      </c>
      <c r="Z20" s="33">
        <f t="shared" si="23"/>
        <v>2</v>
      </c>
      <c r="AA20" s="33">
        <f t="shared" si="24"/>
        <v>2</v>
      </c>
      <c r="AB20" s="33">
        <f t="shared" si="25"/>
        <v>2</v>
      </c>
      <c r="AC20" s="33">
        <f t="shared" si="26"/>
        <v>2</v>
      </c>
      <c r="AD20" s="33">
        <f t="shared" si="27"/>
        <v>2</v>
      </c>
      <c r="AE20" s="33">
        <f t="shared" si="28"/>
        <v>1</v>
      </c>
      <c r="AF20" s="33">
        <f t="shared" si="29"/>
        <v>1</v>
      </c>
      <c r="AG20" s="33">
        <f t="shared" si="30"/>
        <v>1</v>
      </c>
      <c r="AH20" s="33">
        <f t="shared" si="31"/>
        <v>1</v>
      </c>
      <c r="AI20" s="33">
        <f t="shared" si="32"/>
        <v>0</v>
      </c>
      <c r="AJ20" s="33">
        <f t="shared" si="33"/>
        <v>0</v>
      </c>
      <c r="AK20" s="33">
        <f t="shared" si="34"/>
        <v>2</v>
      </c>
      <c r="AL20" s="28">
        <v>17.275700000000001</v>
      </c>
      <c r="AM20" s="28"/>
      <c r="AN20" s="28">
        <v>82.724299999999999</v>
      </c>
      <c r="AO20" s="28"/>
      <c r="AP20" s="28">
        <v>0.01</v>
      </c>
      <c r="AQ20" s="28">
        <v>7.13</v>
      </c>
      <c r="AR20" s="28">
        <v>0.13</v>
      </c>
    </row>
    <row r="21" spans="1:44">
      <c r="A21" s="48" t="s">
        <v>2447</v>
      </c>
      <c r="B21" s="29">
        <v>43670</v>
      </c>
      <c r="C21" s="30">
        <v>210.28460000000001</v>
      </c>
      <c r="D21" s="31">
        <v>127.253</v>
      </c>
      <c r="E21" s="28">
        <v>1393.7985000000001</v>
      </c>
      <c r="F21" s="28">
        <v>4.9222999999999999</v>
      </c>
      <c r="G21" s="28">
        <v>4.9316000000000004</v>
      </c>
      <c r="H21" s="28">
        <v>4.9202000000000004</v>
      </c>
      <c r="I21" s="28">
        <v>5.0156000000000001</v>
      </c>
      <c r="J21" s="28">
        <v>4.9580000000000002</v>
      </c>
      <c r="K21" s="28">
        <v>5.1085000000000003</v>
      </c>
      <c r="L21" s="32">
        <v>5.0278999999999998</v>
      </c>
      <c r="M21" s="28">
        <v>5.3048000000000002</v>
      </c>
      <c r="N21" s="28">
        <v>5.8777999999999997</v>
      </c>
      <c r="O21" s="28">
        <v>6.1543999999999999</v>
      </c>
      <c r="P21" s="28">
        <v>6.0110000000000001</v>
      </c>
      <c r="Q21" s="28">
        <v>5.4442000000000004</v>
      </c>
      <c r="R21" s="28"/>
      <c r="S21" s="28"/>
      <c r="T21" s="28"/>
      <c r="U21" s="28">
        <v>5.0224000000000002</v>
      </c>
      <c r="V21" s="33">
        <f t="shared" si="3"/>
        <v>2</v>
      </c>
      <c r="W21" s="33">
        <f t="shared" si="20"/>
        <v>1</v>
      </c>
      <c r="X21" s="33">
        <f t="shared" si="21"/>
        <v>1</v>
      </c>
      <c r="Y21" s="33">
        <f t="shared" si="22"/>
        <v>2</v>
      </c>
      <c r="Z21" s="33">
        <f t="shared" si="23"/>
        <v>2</v>
      </c>
      <c r="AA21" s="33">
        <f t="shared" si="24"/>
        <v>2</v>
      </c>
      <c r="AB21" s="33">
        <f t="shared" si="25"/>
        <v>2</v>
      </c>
      <c r="AC21" s="33">
        <f t="shared" si="26"/>
        <v>3</v>
      </c>
      <c r="AD21" s="33">
        <f t="shared" si="27"/>
        <v>3</v>
      </c>
      <c r="AE21" s="33">
        <f t="shared" si="28"/>
        <v>3</v>
      </c>
      <c r="AF21" s="33">
        <f t="shared" si="29"/>
        <v>3</v>
      </c>
      <c r="AG21" s="33">
        <f t="shared" si="30"/>
        <v>4</v>
      </c>
      <c r="AH21" s="33">
        <f t="shared" si="31"/>
        <v>0</v>
      </c>
      <c r="AI21" s="33">
        <f t="shared" si="32"/>
        <v>0</v>
      </c>
      <c r="AJ21" s="33">
        <f t="shared" si="33"/>
        <v>0</v>
      </c>
      <c r="AK21" s="33">
        <f t="shared" si="34"/>
        <v>3</v>
      </c>
      <c r="AL21" s="28">
        <v>3.9245999999999999</v>
      </c>
      <c r="AM21" s="28"/>
      <c r="AN21" s="28">
        <v>96.075400000000002</v>
      </c>
      <c r="AO21" s="28">
        <v>5.4999999999999997E-3</v>
      </c>
      <c r="AP21" s="28">
        <v>5.4999999999999997E-3</v>
      </c>
      <c r="AQ21" s="28">
        <v>6.77</v>
      </c>
      <c r="AR21" s="28">
        <v>0.16</v>
      </c>
    </row>
    <row r="22" spans="1:44">
      <c r="A22" s="48" t="s">
        <v>2448</v>
      </c>
      <c r="B22" s="29">
        <v>43593</v>
      </c>
      <c r="C22" s="30">
        <v>758.37239999999997</v>
      </c>
      <c r="D22" s="31">
        <v>527.06809999999996</v>
      </c>
      <c r="E22" s="28">
        <v>1405.9737</v>
      </c>
      <c r="F22" s="28">
        <v>5.0353000000000003</v>
      </c>
      <c r="G22" s="28">
        <v>4.9974999999999996</v>
      </c>
      <c r="H22" s="28">
        <v>4.952</v>
      </c>
      <c r="I22" s="28">
        <v>5.1492000000000004</v>
      </c>
      <c r="J22" s="28">
        <v>5.0651999999999999</v>
      </c>
      <c r="K22" s="28">
        <v>5.2309999999999999</v>
      </c>
      <c r="L22" s="32">
        <v>5.1515000000000004</v>
      </c>
      <c r="M22" s="28">
        <v>5.4120999999999997</v>
      </c>
      <c r="N22" s="28">
        <v>5.9513999999999996</v>
      </c>
      <c r="O22" s="28">
        <v>6.1929999999999996</v>
      </c>
      <c r="P22" s="28">
        <v>6.0438999999999998</v>
      </c>
      <c r="Q22" s="28">
        <v>5.4724000000000004</v>
      </c>
      <c r="R22" s="28"/>
      <c r="S22" s="28"/>
      <c r="T22" s="28"/>
      <c r="U22" s="28">
        <v>5</v>
      </c>
      <c r="V22" s="33">
        <f t="shared" si="3"/>
        <v>1</v>
      </c>
      <c r="W22" s="33">
        <f t="shared" si="20"/>
        <v>1</v>
      </c>
      <c r="X22" s="33">
        <f t="shared" si="21"/>
        <v>1</v>
      </c>
      <c r="Y22" s="33">
        <f t="shared" si="22"/>
        <v>1</v>
      </c>
      <c r="Z22" s="33">
        <f t="shared" si="23"/>
        <v>1</v>
      </c>
      <c r="AA22" s="33">
        <f t="shared" si="24"/>
        <v>1</v>
      </c>
      <c r="AB22" s="33">
        <f t="shared" si="25"/>
        <v>1</v>
      </c>
      <c r="AC22" s="33">
        <f t="shared" si="26"/>
        <v>1</v>
      </c>
      <c r="AD22" s="33">
        <f t="shared" si="27"/>
        <v>1</v>
      </c>
      <c r="AE22" s="33">
        <f t="shared" si="28"/>
        <v>1</v>
      </c>
      <c r="AF22" s="33">
        <f t="shared" si="29"/>
        <v>2</v>
      </c>
      <c r="AG22" s="33">
        <f t="shared" si="30"/>
        <v>2</v>
      </c>
      <c r="AH22" s="33">
        <f t="shared" si="31"/>
        <v>0</v>
      </c>
      <c r="AI22" s="33">
        <f t="shared" si="32"/>
        <v>0</v>
      </c>
      <c r="AJ22" s="33">
        <f t="shared" si="33"/>
        <v>0</v>
      </c>
      <c r="AK22" s="33">
        <f t="shared" si="34"/>
        <v>4</v>
      </c>
      <c r="AL22" s="28">
        <v>7.7560000000000002</v>
      </c>
      <c r="AM22" s="28"/>
      <c r="AN22" s="28">
        <v>92.244</v>
      </c>
      <c r="AO22" s="28">
        <v>5.4999999999999997E-3</v>
      </c>
      <c r="AP22" s="28">
        <v>5.4999999999999997E-3</v>
      </c>
      <c r="AQ22" s="28">
        <v>7.62</v>
      </c>
      <c r="AR22" s="28">
        <v>0.11</v>
      </c>
    </row>
    <row r="23" spans="1:44">
      <c r="A23" s="48" t="s">
        <v>2449</v>
      </c>
      <c r="B23" s="29">
        <v>43654</v>
      </c>
      <c r="C23" s="30">
        <v>125.94</v>
      </c>
      <c r="D23" s="31">
        <v>113.2972</v>
      </c>
      <c r="E23" s="28">
        <v>1384.4933000000001</v>
      </c>
      <c r="F23" s="28">
        <v>4.8094000000000001</v>
      </c>
      <c r="G23" s="28">
        <v>4.8075999999999999</v>
      </c>
      <c r="H23" s="28">
        <v>4.7721999999999998</v>
      </c>
      <c r="I23" s="28">
        <v>4.9063999999999997</v>
      </c>
      <c r="J23" s="28">
        <v>4.8506</v>
      </c>
      <c r="K23" s="28">
        <v>4.9915000000000003</v>
      </c>
      <c r="L23" s="32">
        <v>4.9013999999999998</v>
      </c>
      <c r="M23" s="28">
        <v>5.2050999999999998</v>
      </c>
      <c r="N23" s="28">
        <v>5.8116000000000003</v>
      </c>
      <c r="O23" s="28">
        <v>6.0408999999999997</v>
      </c>
      <c r="P23" s="28">
        <v>5.8842999999999996</v>
      </c>
      <c r="Q23" s="28">
        <v>5.3258000000000001</v>
      </c>
      <c r="R23" s="28"/>
      <c r="S23" s="28"/>
      <c r="T23" s="28"/>
      <c r="U23" s="28">
        <v>4.8884999999999996</v>
      </c>
      <c r="V23" s="33">
        <f t="shared" si="3"/>
        <v>4</v>
      </c>
      <c r="W23" s="33">
        <f t="shared" si="20"/>
        <v>4</v>
      </c>
      <c r="X23" s="33">
        <f t="shared" si="21"/>
        <v>4</v>
      </c>
      <c r="Y23" s="33">
        <f t="shared" si="22"/>
        <v>4</v>
      </c>
      <c r="Z23" s="33">
        <f t="shared" si="23"/>
        <v>4</v>
      </c>
      <c r="AA23" s="33">
        <f t="shared" si="24"/>
        <v>4</v>
      </c>
      <c r="AB23" s="33">
        <f t="shared" si="25"/>
        <v>4</v>
      </c>
      <c r="AC23" s="33">
        <f t="shared" si="26"/>
        <v>4</v>
      </c>
      <c r="AD23" s="33">
        <f t="shared" si="27"/>
        <v>4</v>
      </c>
      <c r="AE23" s="33">
        <f t="shared" si="28"/>
        <v>4</v>
      </c>
      <c r="AF23" s="33">
        <f t="shared" si="29"/>
        <v>4</v>
      </c>
      <c r="AG23" s="33">
        <f t="shared" si="30"/>
        <v>4</v>
      </c>
      <c r="AH23" s="33">
        <f t="shared" si="31"/>
        <v>0</v>
      </c>
      <c r="AI23" s="33">
        <f t="shared" si="32"/>
        <v>0</v>
      </c>
      <c r="AJ23" s="33">
        <f t="shared" si="33"/>
        <v>0</v>
      </c>
      <c r="AK23" s="33">
        <f t="shared" si="34"/>
        <v>4</v>
      </c>
      <c r="AL23" s="28"/>
      <c r="AM23" s="28"/>
      <c r="AN23" s="28">
        <v>100</v>
      </c>
      <c r="AO23" s="28"/>
      <c r="AP23" s="28"/>
      <c r="AQ23" s="28">
        <v>7.09</v>
      </c>
      <c r="AR23" s="28">
        <v>0.24</v>
      </c>
    </row>
    <row r="24" spans="1:44">
      <c r="A24" s="48" t="s">
        <v>2450</v>
      </c>
      <c r="B24" s="29">
        <v>37293</v>
      </c>
      <c r="C24" s="30">
        <v>10920.1577</v>
      </c>
      <c r="D24" s="31">
        <v>7433.8935000000001</v>
      </c>
      <c r="E24" s="28">
        <v>3967.7817</v>
      </c>
      <c r="F24" s="28">
        <v>4.7786</v>
      </c>
      <c r="G24" s="28">
        <v>4.7907999999999999</v>
      </c>
      <c r="H24" s="28">
        <v>4.7652999999999999</v>
      </c>
      <c r="I24" s="28">
        <v>5.0038999999999998</v>
      </c>
      <c r="J24" s="28">
        <v>4.9169</v>
      </c>
      <c r="K24" s="28">
        <v>5.0644999999999998</v>
      </c>
      <c r="L24" s="32">
        <v>4.9852999999999996</v>
      </c>
      <c r="M24" s="28">
        <v>5.2694000000000001</v>
      </c>
      <c r="N24" s="28">
        <v>5.8487</v>
      </c>
      <c r="O24" s="28">
        <v>6.1170999999999998</v>
      </c>
      <c r="P24" s="28">
        <v>5.9782999999999999</v>
      </c>
      <c r="Q24" s="28">
        <v>5.4143999999999997</v>
      </c>
      <c r="R24" s="28">
        <v>4.9683000000000002</v>
      </c>
      <c r="S24" s="28">
        <v>5.2991999999999999</v>
      </c>
      <c r="T24" s="28">
        <v>6.1562000000000001</v>
      </c>
      <c r="U24" s="28">
        <v>5.8494999999999999</v>
      </c>
      <c r="V24" s="33">
        <f t="shared" si="3"/>
        <v>4</v>
      </c>
      <c r="W24" s="33">
        <f t="shared" si="20"/>
        <v>4</v>
      </c>
      <c r="X24" s="33">
        <f t="shared" si="21"/>
        <v>4</v>
      </c>
      <c r="Y24" s="33">
        <f t="shared" si="22"/>
        <v>3</v>
      </c>
      <c r="Z24" s="33">
        <f t="shared" si="23"/>
        <v>3</v>
      </c>
      <c r="AA24" s="33">
        <f t="shared" si="24"/>
        <v>3</v>
      </c>
      <c r="AB24" s="33">
        <f t="shared" si="25"/>
        <v>3</v>
      </c>
      <c r="AC24" s="33">
        <f t="shared" si="26"/>
        <v>3</v>
      </c>
      <c r="AD24" s="33">
        <f t="shared" si="27"/>
        <v>4</v>
      </c>
      <c r="AE24" s="33">
        <f t="shared" si="28"/>
        <v>4</v>
      </c>
      <c r="AF24" s="33">
        <f t="shared" si="29"/>
        <v>4</v>
      </c>
      <c r="AG24" s="33">
        <f t="shared" si="30"/>
        <v>4</v>
      </c>
      <c r="AH24" s="33">
        <f t="shared" si="31"/>
        <v>4</v>
      </c>
      <c r="AI24" s="33">
        <f t="shared" si="32"/>
        <v>4</v>
      </c>
      <c r="AJ24" s="33">
        <f t="shared" si="33"/>
        <v>4</v>
      </c>
      <c r="AK24" s="33">
        <f t="shared" si="34"/>
        <v>2</v>
      </c>
      <c r="AL24" s="28">
        <v>9.3902999999999999</v>
      </c>
      <c r="AM24" s="28"/>
      <c r="AN24" s="28">
        <v>90.609700000000004</v>
      </c>
      <c r="AO24" s="28">
        <v>9.5999999999999992E-3</v>
      </c>
      <c r="AP24" s="28">
        <v>1.01E-2</v>
      </c>
      <c r="AQ24" s="28">
        <v>7.91</v>
      </c>
      <c r="AR24" s="28">
        <v>0.22</v>
      </c>
    </row>
    <row r="25" spans="1:44">
      <c r="A25" s="48" t="s">
        <v>2451</v>
      </c>
      <c r="B25" s="29">
        <v>45224</v>
      </c>
      <c r="C25" s="30">
        <v>282.51710000000003</v>
      </c>
      <c r="D25" s="31">
        <v>257.91640000000001</v>
      </c>
      <c r="E25" s="28">
        <v>1158.4719</v>
      </c>
      <c r="F25" s="28">
        <v>4.8372000000000002</v>
      </c>
      <c r="G25" s="28">
        <v>4.8186999999999998</v>
      </c>
      <c r="H25" s="28">
        <v>4.8075999999999999</v>
      </c>
      <c r="I25" s="28">
        <v>4.9100999999999999</v>
      </c>
      <c r="J25" s="28">
        <v>4.8036000000000003</v>
      </c>
      <c r="K25" s="28">
        <v>4.9631999999999996</v>
      </c>
      <c r="L25" s="32">
        <v>4.8783000000000003</v>
      </c>
      <c r="M25" s="28">
        <v>5.1927000000000003</v>
      </c>
      <c r="N25" s="28">
        <v>5.8032000000000004</v>
      </c>
      <c r="O25" s="28"/>
      <c r="P25" s="28"/>
      <c r="Q25" s="28"/>
      <c r="R25" s="28"/>
      <c r="S25" s="28"/>
      <c r="T25" s="28"/>
      <c r="U25" s="28">
        <v>5.9943999999999997</v>
      </c>
      <c r="V25" s="33">
        <f t="shared" si="3"/>
        <v>4</v>
      </c>
      <c r="W25" s="33">
        <f t="shared" si="20"/>
        <v>4</v>
      </c>
      <c r="X25" s="33">
        <f t="shared" si="21"/>
        <v>3</v>
      </c>
      <c r="Y25" s="33">
        <f t="shared" si="22"/>
        <v>4</v>
      </c>
      <c r="Z25" s="33">
        <f t="shared" si="23"/>
        <v>4</v>
      </c>
      <c r="AA25" s="33">
        <f t="shared" si="24"/>
        <v>4</v>
      </c>
      <c r="AB25" s="33">
        <f t="shared" si="25"/>
        <v>4</v>
      </c>
      <c r="AC25" s="33">
        <f t="shared" si="26"/>
        <v>4</v>
      </c>
      <c r="AD25" s="33">
        <f t="shared" si="27"/>
        <v>4</v>
      </c>
      <c r="AE25" s="33">
        <f t="shared" si="28"/>
        <v>0</v>
      </c>
      <c r="AF25" s="33">
        <f t="shared" si="29"/>
        <v>0</v>
      </c>
      <c r="AG25" s="33">
        <f t="shared" si="30"/>
        <v>0</v>
      </c>
      <c r="AH25" s="33">
        <f t="shared" si="31"/>
        <v>0</v>
      </c>
      <c r="AI25" s="33">
        <f t="shared" si="32"/>
        <v>0</v>
      </c>
      <c r="AJ25" s="33">
        <f t="shared" si="33"/>
        <v>0</v>
      </c>
      <c r="AK25" s="33">
        <f t="shared" si="34"/>
        <v>1</v>
      </c>
      <c r="AL25" s="28"/>
      <c r="AM25" s="28"/>
      <c r="AN25" s="28">
        <v>100</v>
      </c>
      <c r="AO25" s="28">
        <v>2.7000000000000001E-3</v>
      </c>
      <c r="AP25" s="28">
        <v>2.7000000000000001E-3</v>
      </c>
      <c r="AQ25" s="28">
        <v>6.42</v>
      </c>
      <c r="AR25" s="28">
        <v>0.19</v>
      </c>
    </row>
    <row r="26" spans="1:44">
      <c r="A26" s="48" t="s">
        <v>2452</v>
      </c>
      <c r="B26" s="29">
        <v>43607</v>
      </c>
      <c r="C26" s="30">
        <v>4360.5362999999998</v>
      </c>
      <c r="D26" s="31">
        <v>2589.0747000000001</v>
      </c>
      <c r="E26" s="28">
        <v>1403.4294</v>
      </c>
      <c r="F26" s="28">
        <v>4.8352000000000004</v>
      </c>
      <c r="G26" s="28">
        <v>4.8517999999999999</v>
      </c>
      <c r="H26" s="28">
        <v>4.8684000000000003</v>
      </c>
      <c r="I26" s="28">
        <v>5.0499000000000001</v>
      </c>
      <c r="J26" s="28">
        <v>5.0248999999999997</v>
      </c>
      <c r="K26" s="28">
        <v>5.1576000000000004</v>
      </c>
      <c r="L26" s="32">
        <v>5.0826000000000002</v>
      </c>
      <c r="M26" s="28">
        <v>5.3411</v>
      </c>
      <c r="N26" s="28">
        <v>5.9092000000000002</v>
      </c>
      <c r="O26" s="28">
        <v>6.1700999999999997</v>
      </c>
      <c r="P26" s="28">
        <v>6.0247999999999999</v>
      </c>
      <c r="Q26" s="28">
        <v>5.4588000000000001</v>
      </c>
      <c r="R26" s="28"/>
      <c r="S26" s="28"/>
      <c r="T26" s="28"/>
      <c r="U26" s="28">
        <v>4.9985999999999997</v>
      </c>
      <c r="V26" s="33">
        <f t="shared" si="3"/>
        <v>4</v>
      </c>
      <c r="W26" s="33">
        <f t="shared" si="20"/>
        <v>3</v>
      </c>
      <c r="X26" s="33">
        <f t="shared" si="21"/>
        <v>2</v>
      </c>
      <c r="Y26" s="33">
        <f t="shared" si="22"/>
        <v>1</v>
      </c>
      <c r="Z26" s="33">
        <f t="shared" si="23"/>
        <v>1</v>
      </c>
      <c r="AA26" s="33">
        <f t="shared" si="24"/>
        <v>1</v>
      </c>
      <c r="AB26" s="33">
        <f t="shared" si="25"/>
        <v>1</v>
      </c>
      <c r="AC26" s="33">
        <f t="shared" si="26"/>
        <v>1</v>
      </c>
      <c r="AD26" s="33">
        <f t="shared" si="27"/>
        <v>2</v>
      </c>
      <c r="AE26" s="33">
        <f t="shared" si="28"/>
        <v>2</v>
      </c>
      <c r="AF26" s="33">
        <f t="shared" si="29"/>
        <v>2</v>
      </c>
      <c r="AG26" s="33">
        <f t="shared" si="30"/>
        <v>2</v>
      </c>
      <c r="AH26" s="33">
        <f t="shared" si="31"/>
        <v>0</v>
      </c>
      <c r="AI26" s="33">
        <f t="shared" si="32"/>
        <v>0</v>
      </c>
      <c r="AJ26" s="33">
        <f t="shared" si="33"/>
        <v>0</v>
      </c>
      <c r="AK26" s="33">
        <f t="shared" si="34"/>
        <v>4</v>
      </c>
      <c r="AL26" s="28">
        <v>9.4422999999999995</v>
      </c>
      <c r="AM26" s="28"/>
      <c r="AN26" s="28">
        <v>90.557699999999997</v>
      </c>
      <c r="AO26" s="28">
        <v>8.0999999999999996E-3</v>
      </c>
      <c r="AP26" s="28">
        <v>8.0999999999999996E-3</v>
      </c>
      <c r="AQ26" s="28">
        <v>6.74</v>
      </c>
      <c r="AR26" s="28">
        <v>0.14000000000000001</v>
      </c>
    </row>
    <row r="27" spans="1:44">
      <c r="A27" s="48" t="s">
        <v>2453</v>
      </c>
      <c r="B27" s="29">
        <v>43419</v>
      </c>
      <c r="C27" s="30">
        <v>11394.6942</v>
      </c>
      <c r="D27" s="31">
        <v>8823.6046000000006</v>
      </c>
      <c r="E27" s="28">
        <v>1448.4445000000001</v>
      </c>
      <c r="F27" s="28">
        <v>4.8990999999999998</v>
      </c>
      <c r="G27" s="28">
        <v>4.9070999999999998</v>
      </c>
      <c r="H27" s="28">
        <v>4.8743999999999996</v>
      </c>
      <c r="I27" s="28">
        <v>5.0347</v>
      </c>
      <c r="J27" s="28">
        <v>4.9802999999999997</v>
      </c>
      <c r="K27" s="28">
        <v>5.1398000000000001</v>
      </c>
      <c r="L27" s="32">
        <v>5.0502000000000002</v>
      </c>
      <c r="M27" s="28">
        <v>5.3377999999999997</v>
      </c>
      <c r="N27" s="28">
        <v>5.9130000000000003</v>
      </c>
      <c r="O27" s="28">
        <v>6.1824000000000003</v>
      </c>
      <c r="P27" s="28">
        <v>6.0366</v>
      </c>
      <c r="Q27" s="28">
        <v>5.4653</v>
      </c>
      <c r="R27" s="28">
        <v>5.0103</v>
      </c>
      <c r="S27" s="28"/>
      <c r="T27" s="28"/>
      <c r="U27" s="28">
        <v>5.0894000000000004</v>
      </c>
      <c r="V27" s="33">
        <f t="shared" si="3"/>
        <v>2</v>
      </c>
      <c r="W27" s="33">
        <f t="shared" si="20"/>
        <v>2</v>
      </c>
      <c r="X27" s="33">
        <f t="shared" si="21"/>
        <v>2</v>
      </c>
      <c r="Y27" s="33">
        <f t="shared" si="22"/>
        <v>2</v>
      </c>
      <c r="Z27" s="33">
        <f t="shared" si="23"/>
        <v>2</v>
      </c>
      <c r="AA27" s="33">
        <f t="shared" si="24"/>
        <v>1</v>
      </c>
      <c r="AB27" s="33">
        <f t="shared" si="25"/>
        <v>1</v>
      </c>
      <c r="AC27" s="33">
        <f t="shared" si="26"/>
        <v>1</v>
      </c>
      <c r="AD27" s="33">
        <f t="shared" si="27"/>
        <v>2</v>
      </c>
      <c r="AE27" s="33">
        <f t="shared" si="28"/>
        <v>2</v>
      </c>
      <c r="AF27" s="33">
        <f t="shared" si="29"/>
        <v>2</v>
      </c>
      <c r="AG27" s="33">
        <f t="shared" si="30"/>
        <v>2</v>
      </c>
      <c r="AH27" s="33">
        <f t="shared" si="31"/>
        <v>2</v>
      </c>
      <c r="AI27" s="33">
        <f t="shared" si="32"/>
        <v>0</v>
      </c>
      <c r="AJ27" s="33">
        <f t="shared" si="33"/>
        <v>0</v>
      </c>
      <c r="AK27" s="33">
        <f t="shared" si="34"/>
        <v>2</v>
      </c>
      <c r="AL27" s="28">
        <v>7.4753999999999996</v>
      </c>
      <c r="AM27" s="28"/>
      <c r="AN27" s="28">
        <v>92.524600000000007</v>
      </c>
      <c r="AO27" s="28">
        <v>6.1999999999999998E-3</v>
      </c>
      <c r="AP27" s="28">
        <v>9.2999999999999992E-3</v>
      </c>
      <c r="AQ27" s="28">
        <v>7.23</v>
      </c>
      <c r="AR27" s="28">
        <v>0.15</v>
      </c>
    </row>
    <row r="28" spans="1:44">
      <c r="A28" s="48" t="s">
        <v>2454</v>
      </c>
      <c r="B28" s="29">
        <v>43838</v>
      </c>
      <c r="C28" s="30">
        <v>331.70190000000002</v>
      </c>
      <c r="D28" s="31">
        <v>316.25869999999998</v>
      </c>
      <c r="E28" s="28">
        <v>1361.617</v>
      </c>
      <c r="F28" s="28">
        <v>4.9305000000000003</v>
      </c>
      <c r="G28" s="28">
        <v>4.9198000000000004</v>
      </c>
      <c r="H28" s="28">
        <v>4.8829000000000002</v>
      </c>
      <c r="I28" s="28">
        <v>5.0361000000000002</v>
      </c>
      <c r="J28" s="28">
        <v>4.9859999999999998</v>
      </c>
      <c r="K28" s="28">
        <v>5.1412000000000004</v>
      </c>
      <c r="L28" s="32">
        <v>5.0538999999999996</v>
      </c>
      <c r="M28" s="28">
        <v>5.3463000000000003</v>
      </c>
      <c r="N28" s="28">
        <v>5.9305000000000003</v>
      </c>
      <c r="O28" s="28">
        <v>6.2026000000000003</v>
      </c>
      <c r="P28" s="28">
        <v>6.0574000000000003</v>
      </c>
      <c r="Q28" s="28">
        <v>5.4877000000000002</v>
      </c>
      <c r="R28" s="28"/>
      <c r="S28" s="28"/>
      <c r="T28" s="28"/>
      <c r="U28" s="28">
        <v>5.0114999999999998</v>
      </c>
      <c r="V28" s="33">
        <f t="shared" si="3"/>
        <v>2</v>
      </c>
      <c r="W28" s="33">
        <f t="shared" si="20"/>
        <v>2</v>
      </c>
      <c r="X28" s="33">
        <f t="shared" si="21"/>
        <v>2</v>
      </c>
      <c r="Y28" s="33">
        <f t="shared" si="22"/>
        <v>2</v>
      </c>
      <c r="Z28" s="33">
        <f t="shared" si="23"/>
        <v>1</v>
      </c>
      <c r="AA28" s="33">
        <f t="shared" si="24"/>
        <v>1</v>
      </c>
      <c r="AB28" s="33">
        <f t="shared" si="25"/>
        <v>1</v>
      </c>
      <c r="AC28" s="33">
        <f t="shared" si="26"/>
        <v>1</v>
      </c>
      <c r="AD28" s="33">
        <f t="shared" si="27"/>
        <v>1</v>
      </c>
      <c r="AE28" s="33">
        <f t="shared" si="28"/>
        <v>1</v>
      </c>
      <c r="AF28" s="33">
        <f t="shared" si="29"/>
        <v>1</v>
      </c>
      <c r="AG28" s="33">
        <f t="shared" si="30"/>
        <v>1</v>
      </c>
      <c r="AH28" s="33">
        <f t="shared" si="31"/>
        <v>0</v>
      </c>
      <c r="AI28" s="33">
        <f t="shared" si="32"/>
        <v>0</v>
      </c>
      <c r="AJ28" s="33">
        <f t="shared" si="33"/>
        <v>0</v>
      </c>
      <c r="AK28" s="33">
        <f t="shared" si="34"/>
        <v>4</v>
      </c>
      <c r="AL28" s="28">
        <v>13.5594</v>
      </c>
      <c r="AM28" s="28"/>
      <c r="AN28" s="28">
        <v>86.440600000000003</v>
      </c>
      <c r="AO28" s="28">
        <v>8.2000000000000007E-3</v>
      </c>
      <c r="AP28" s="28">
        <v>1.0999999999999999E-2</v>
      </c>
      <c r="AQ28" s="28">
        <v>6.97</v>
      </c>
      <c r="AR28" s="28">
        <v>0.12</v>
      </c>
    </row>
    <row r="29" spans="1:44">
      <c r="A29" s="48" t="s">
        <v>2455</v>
      </c>
      <c r="B29" s="29">
        <v>43762</v>
      </c>
      <c r="C29" s="30">
        <v>15.0267</v>
      </c>
      <c r="D29" s="31">
        <v>24.707699999999999</v>
      </c>
      <c r="E29" s="28">
        <v>1359.7004999999999</v>
      </c>
      <c r="F29" s="28">
        <v>4.7584</v>
      </c>
      <c r="G29" s="28">
        <v>4.7409999999999997</v>
      </c>
      <c r="H29" s="28">
        <v>4.6660000000000004</v>
      </c>
      <c r="I29" s="28">
        <v>4.7150999999999996</v>
      </c>
      <c r="J29" s="28">
        <v>4.6654999999999998</v>
      </c>
      <c r="K29" s="28">
        <v>4.8353000000000002</v>
      </c>
      <c r="L29" s="32">
        <v>4.7481</v>
      </c>
      <c r="M29" s="28">
        <v>5.0911999999999997</v>
      </c>
      <c r="N29" s="28">
        <v>5.6589999999999998</v>
      </c>
      <c r="O29" s="28">
        <v>5.9225000000000003</v>
      </c>
      <c r="P29" s="28">
        <v>5.8044000000000002</v>
      </c>
      <c r="Q29" s="28">
        <v>5.2708000000000004</v>
      </c>
      <c r="R29" s="28"/>
      <c r="S29" s="28"/>
      <c r="T29" s="28"/>
      <c r="U29" s="28">
        <v>4.8250000000000002</v>
      </c>
      <c r="V29" s="33">
        <f t="shared" si="3"/>
        <v>4</v>
      </c>
      <c r="W29" s="33">
        <f t="shared" si="20"/>
        <v>4</v>
      </c>
      <c r="X29" s="33">
        <f t="shared" si="21"/>
        <v>4</v>
      </c>
      <c r="Y29" s="33">
        <f t="shared" si="22"/>
        <v>4</v>
      </c>
      <c r="Z29" s="33">
        <f t="shared" si="23"/>
        <v>4</v>
      </c>
      <c r="AA29" s="33">
        <f t="shared" si="24"/>
        <v>4</v>
      </c>
      <c r="AB29" s="33">
        <f t="shared" si="25"/>
        <v>4</v>
      </c>
      <c r="AC29" s="33">
        <f t="shared" si="26"/>
        <v>4</v>
      </c>
      <c r="AD29" s="33">
        <f t="shared" si="27"/>
        <v>4</v>
      </c>
      <c r="AE29" s="33">
        <f t="shared" si="28"/>
        <v>4</v>
      </c>
      <c r="AF29" s="33">
        <f t="shared" si="29"/>
        <v>4</v>
      </c>
      <c r="AG29" s="33">
        <f t="shared" si="30"/>
        <v>4</v>
      </c>
      <c r="AH29" s="33">
        <f t="shared" si="31"/>
        <v>0</v>
      </c>
      <c r="AI29" s="33">
        <f t="shared" si="32"/>
        <v>0</v>
      </c>
      <c r="AJ29" s="33">
        <f t="shared" si="33"/>
        <v>0</v>
      </c>
      <c r="AK29" s="33">
        <f t="shared" si="34"/>
        <v>4</v>
      </c>
      <c r="AL29" s="28"/>
      <c r="AM29" s="28"/>
      <c r="AN29" s="28">
        <v>100</v>
      </c>
      <c r="AO29" s="28">
        <v>5.4999999999999997E-3</v>
      </c>
      <c r="AP29" s="28">
        <v>5.4999999999999997E-3</v>
      </c>
      <c r="AQ29" s="28">
        <v>6.14</v>
      </c>
      <c r="AR29" s="28">
        <v>0.18</v>
      </c>
    </row>
    <row r="30" spans="1:44">
      <c r="A30" s="48" t="s">
        <v>2456</v>
      </c>
      <c r="B30" s="29">
        <v>43802</v>
      </c>
      <c r="C30" s="30">
        <v>89.349500000000006</v>
      </c>
      <c r="D30" s="31">
        <v>52.680799999999998</v>
      </c>
      <c r="E30" s="28">
        <v>1364.521</v>
      </c>
      <c r="F30" s="28">
        <v>4.7427999999999999</v>
      </c>
      <c r="G30" s="28">
        <v>4.7133000000000003</v>
      </c>
      <c r="H30" s="28">
        <v>4.6666999999999996</v>
      </c>
      <c r="I30" s="28">
        <v>4.8125999999999998</v>
      </c>
      <c r="J30" s="28">
        <v>4.7686999999999999</v>
      </c>
      <c r="K30" s="28">
        <v>4.9570999999999996</v>
      </c>
      <c r="L30" s="32">
        <v>4.8601999999999999</v>
      </c>
      <c r="M30" s="28">
        <v>5.1936999999999998</v>
      </c>
      <c r="N30" s="28">
        <v>5.8052000000000001</v>
      </c>
      <c r="O30" s="28">
        <v>6.0918000000000001</v>
      </c>
      <c r="P30" s="28">
        <v>5.9722999999999997</v>
      </c>
      <c r="Q30" s="28">
        <v>5.4221000000000004</v>
      </c>
      <c r="R30" s="28"/>
      <c r="S30" s="28"/>
      <c r="T30" s="28"/>
      <c r="U30" s="28">
        <v>4.9673999999999996</v>
      </c>
      <c r="V30" s="33">
        <f t="shared" si="3"/>
        <v>4</v>
      </c>
      <c r="W30" s="33">
        <f t="shared" si="20"/>
        <v>4</v>
      </c>
      <c r="X30" s="33">
        <f t="shared" si="21"/>
        <v>4</v>
      </c>
      <c r="Y30" s="33">
        <f t="shared" si="22"/>
        <v>4</v>
      </c>
      <c r="Z30" s="33">
        <f t="shared" si="23"/>
        <v>4</v>
      </c>
      <c r="AA30" s="33">
        <f t="shared" si="24"/>
        <v>4</v>
      </c>
      <c r="AB30" s="33">
        <f t="shared" si="25"/>
        <v>4</v>
      </c>
      <c r="AC30" s="33">
        <f t="shared" si="26"/>
        <v>4</v>
      </c>
      <c r="AD30" s="33">
        <f t="shared" si="27"/>
        <v>4</v>
      </c>
      <c r="AE30" s="33">
        <f t="shared" si="28"/>
        <v>4</v>
      </c>
      <c r="AF30" s="33">
        <f t="shared" si="29"/>
        <v>4</v>
      </c>
      <c r="AG30" s="33">
        <f t="shared" si="30"/>
        <v>4</v>
      </c>
      <c r="AH30" s="33">
        <f t="shared" si="31"/>
        <v>0</v>
      </c>
      <c r="AI30" s="33">
        <f t="shared" si="32"/>
        <v>0</v>
      </c>
      <c r="AJ30" s="33">
        <f t="shared" si="33"/>
        <v>0</v>
      </c>
      <c r="AK30" s="33">
        <f t="shared" si="34"/>
        <v>4</v>
      </c>
      <c r="AL30" s="28"/>
      <c r="AM30" s="28"/>
      <c r="AN30" s="28">
        <v>100</v>
      </c>
      <c r="AO30" s="28">
        <v>5.4999999999999997E-3</v>
      </c>
      <c r="AP30" s="28">
        <v>5.4999999999999997E-3</v>
      </c>
      <c r="AQ30" s="28">
        <v>6.72</v>
      </c>
      <c r="AR30" s="28">
        <v>0.15</v>
      </c>
    </row>
    <row r="31" spans="1:44">
      <c r="A31" s="48" t="s">
        <v>2457</v>
      </c>
      <c r="B31" s="29">
        <v>43480</v>
      </c>
      <c r="C31" s="30">
        <v>7093.1994000000004</v>
      </c>
      <c r="D31" s="31">
        <v>5066.8513999999996</v>
      </c>
      <c r="E31" s="28">
        <v>1433.4648999999999</v>
      </c>
      <c r="F31" s="28">
        <v>4.8814000000000002</v>
      </c>
      <c r="G31" s="28">
        <v>4.8951000000000002</v>
      </c>
      <c r="H31" s="28">
        <v>4.8662999999999998</v>
      </c>
      <c r="I31" s="28">
        <v>5.0252999999999997</v>
      </c>
      <c r="J31" s="28">
        <v>4.9778000000000002</v>
      </c>
      <c r="K31" s="28">
        <v>5.1308999999999996</v>
      </c>
      <c r="L31" s="32">
        <v>5.0488999999999997</v>
      </c>
      <c r="M31" s="28">
        <v>5.3354999999999997</v>
      </c>
      <c r="N31" s="28">
        <v>5.9199000000000002</v>
      </c>
      <c r="O31" s="28">
        <v>6.1727999999999996</v>
      </c>
      <c r="P31" s="28">
        <v>6.0266999999999999</v>
      </c>
      <c r="Q31" s="28">
        <v>5.4573</v>
      </c>
      <c r="R31" s="28">
        <v>5.0113000000000003</v>
      </c>
      <c r="S31" s="28"/>
      <c r="T31" s="28"/>
      <c r="U31" s="28">
        <v>5.0613999999999999</v>
      </c>
      <c r="V31" s="33">
        <f t="shared" si="3"/>
        <v>3</v>
      </c>
      <c r="W31" s="33">
        <f t="shared" si="20"/>
        <v>2</v>
      </c>
      <c r="X31" s="33">
        <f t="shared" si="21"/>
        <v>2</v>
      </c>
      <c r="Y31" s="33">
        <f t="shared" si="22"/>
        <v>2</v>
      </c>
      <c r="Z31" s="33">
        <f t="shared" si="23"/>
        <v>2</v>
      </c>
      <c r="AA31" s="33">
        <f t="shared" si="24"/>
        <v>2</v>
      </c>
      <c r="AB31" s="33">
        <f t="shared" si="25"/>
        <v>2</v>
      </c>
      <c r="AC31" s="33">
        <f t="shared" si="26"/>
        <v>2</v>
      </c>
      <c r="AD31" s="33">
        <f t="shared" si="27"/>
        <v>2</v>
      </c>
      <c r="AE31" s="33">
        <f t="shared" si="28"/>
        <v>2</v>
      </c>
      <c r="AF31" s="33">
        <f t="shared" si="29"/>
        <v>2</v>
      </c>
      <c r="AG31" s="33">
        <f t="shared" si="30"/>
        <v>3</v>
      </c>
      <c r="AH31" s="33">
        <f t="shared" si="31"/>
        <v>2</v>
      </c>
      <c r="AI31" s="33">
        <f t="shared" si="32"/>
        <v>0</v>
      </c>
      <c r="AJ31" s="33">
        <f t="shared" si="33"/>
        <v>0</v>
      </c>
      <c r="AK31" s="33">
        <f t="shared" si="34"/>
        <v>3</v>
      </c>
      <c r="AL31" s="28">
        <v>4.6266999999999996</v>
      </c>
      <c r="AM31" s="28"/>
      <c r="AN31" s="28">
        <v>95.3733</v>
      </c>
      <c r="AO31" s="28">
        <v>6.7999999999999996E-3</v>
      </c>
      <c r="AP31" s="28">
        <v>7.4999999999999997E-3</v>
      </c>
      <c r="AQ31" s="28">
        <v>7.16</v>
      </c>
      <c r="AR31" s="28">
        <v>0.16</v>
      </c>
    </row>
    <row r="32" spans="1:44">
      <c r="A32" s="48" t="s">
        <v>2458</v>
      </c>
      <c r="B32" s="29">
        <v>43664</v>
      </c>
      <c r="C32" s="30">
        <v>549.63729999999998</v>
      </c>
      <c r="D32" s="31">
        <v>902.48630000000003</v>
      </c>
      <c r="E32" s="28">
        <v>1390.3508999999999</v>
      </c>
      <c r="F32" s="28">
        <v>4.9473000000000003</v>
      </c>
      <c r="G32" s="28">
        <v>4.9306999999999999</v>
      </c>
      <c r="H32" s="28">
        <v>4.9039999999999999</v>
      </c>
      <c r="I32" s="28">
        <v>5.056</v>
      </c>
      <c r="J32" s="28">
        <v>4.9568000000000003</v>
      </c>
      <c r="K32" s="28">
        <v>5.1230000000000002</v>
      </c>
      <c r="L32" s="32">
        <v>5.0335999999999999</v>
      </c>
      <c r="M32" s="28">
        <v>5.3263999999999996</v>
      </c>
      <c r="N32" s="28">
        <v>5.8893000000000004</v>
      </c>
      <c r="O32" s="28">
        <v>6.1390000000000002</v>
      </c>
      <c r="P32" s="28">
        <v>6.0007000000000001</v>
      </c>
      <c r="Q32" s="28">
        <v>5.4375999999999998</v>
      </c>
      <c r="R32" s="28"/>
      <c r="S32" s="28"/>
      <c r="T32" s="28"/>
      <c r="U32" s="28">
        <v>4.9654999999999996</v>
      </c>
      <c r="V32" s="33">
        <f t="shared" si="3"/>
        <v>1</v>
      </c>
      <c r="W32" s="33">
        <f t="shared" si="20"/>
        <v>2</v>
      </c>
      <c r="X32" s="33">
        <f t="shared" si="21"/>
        <v>2</v>
      </c>
      <c r="Y32" s="33">
        <f t="shared" si="22"/>
        <v>1</v>
      </c>
      <c r="Z32" s="33">
        <f t="shared" si="23"/>
        <v>2</v>
      </c>
      <c r="AA32" s="33">
        <f t="shared" si="24"/>
        <v>2</v>
      </c>
      <c r="AB32" s="33">
        <f t="shared" si="25"/>
        <v>2</v>
      </c>
      <c r="AC32" s="33">
        <f t="shared" si="26"/>
        <v>2</v>
      </c>
      <c r="AD32" s="33">
        <f t="shared" si="27"/>
        <v>3</v>
      </c>
      <c r="AE32" s="33">
        <f t="shared" si="28"/>
        <v>3</v>
      </c>
      <c r="AF32" s="33">
        <f t="shared" si="29"/>
        <v>4</v>
      </c>
      <c r="AG32" s="33">
        <f t="shared" si="30"/>
        <v>4</v>
      </c>
      <c r="AH32" s="33">
        <f t="shared" si="31"/>
        <v>0</v>
      </c>
      <c r="AI32" s="33">
        <f t="shared" si="32"/>
        <v>0</v>
      </c>
      <c r="AJ32" s="33">
        <f t="shared" si="33"/>
        <v>0</v>
      </c>
      <c r="AK32" s="33">
        <f t="shared" si="34"/>
        <v>4</v>
      </c>
      <c r="AL32" s="28">
        <v>4.9753999999999996</v>
      </c>
      <c r="AM32" s="28"/>
      <c r="AN32" s="28">
        <v>95.024600000000007</v>
      </c>
      <c r="AO32" s="28">
        <v>7.4000000000000003E-3</v>
      </c>
      <c r="AP32" s="28">
        <v>7.4000000000000003E-3</v>
      </c>
      <c r="AQ32" s="28">
        <v>7.08</v>
      </c>
      <c r="AR32" s="28">
        <v>0.15</v>
      </c>
    </row>
    <row r="33" spans="1:44">
      <c r="A33" s="48" t="s">
        <v>2459</v>
      </c>
      <c r="B33" s="29">
        <v>43669</v>
      </c>
      <c r="C33" s="30">
        <v>213.65090000000001</v>
      </c>
      <c r="D33" s="31">
        <v>27.085000000000001</v>
      </c>
      <c r="E33" s="28">
        <v>1390.3659</v>
      </c>
      <c r="F33" s="28">
        <v>4.8381999999999996</v>
      </c>
      <c r="G33" s="28">
        <v>4.8357999999999999</v>
      </c>
      <c r="H33" s="28">
        <v>4.7595000000000001</v>
      </c>
      <c r="I33" s="28">
        <v>4.8540999999999999</v>
      </c>
      <c r="J33" s="28">
        <v>4.9162999999999997</v>
      </c>
      <c r="K33" s="28">
        <v>5.0907999999999998</v>
      </c>
      <c r="L33" s="32">
        <v>4.9957000000000003</v>
      </c>
      <c r="M33" s="28">
        <v>5.3025000000000002</v>
      </c>
      <c r="N33" s="28">
        <v>5.8871000000000002</v>
      </c>
      <c r="O33" s="28">
        <v>6.1479999999999997</v>
      </c>
      <c r="P33" s="28">
        <v>6.0155000000000003</v>
      </c>
      <c r="Q33" s="28">
        <v>5.4587000000000003</v>
      </c>
      <c r="R33" s="28"/>
      <c r="S33" s="28"/>
      <c r="T33" s="28"/>
      <c r="U33" s="28">
        <v>4.9844999999999997</v>
      </c>
      <c r="V33" s="33">
        <f t="shared" si="3"/>
        <v>4</v>
      </c>
      <c r="W33" s="33">
        <f t="shared" si="20"/>
        <v>4</v>
      </c>
      <c r="X33" s="33">
        <f t="shared" si="21"/>
        <v>4</v>
      </c>
      <c r="Y33" s="33">
        <f t="shared" si="22"/>
        <v>4</v>
      </c>
      <c r="Z33" s="33">
        <f t="shared" si="23"/>
        <v>3</v>
      </c>
      <c r="AA33" s="33">
        <f t="shared" si="24"/>
        <v>3</v>
      </c>
      <c r="AB33" s="33">
        <f t="shared" si="25"/>
        <v>3</v>
      </c>
      <c r="AC33" s="33">
        <f t="shared" si="26"/>
        <v>3</v>
      </c>
      <c r="AD33" s="33">
        <f t="shared" si="27"/>
        <v>3</v>
      </c>
      <c r="AE33" s="33">
        <f t="shared" si="28"/>
        <v>3</v>
      </c>
      <c r="AF33" s="33">
        <f t="shared" si="29"/>
        <v>3</v>
      </c>
      <c r="AG33" s="33">
        <f t="shared" si="30"/>
        <v>2</v>
      </c>
      <c r="AH33" s="33">
        <f t="shared" si="31"/>
        <v>0</v>
      </c>
      <c r="AI33" s="33">
        <f t="shared" si="32"/>
        <v>0</v>
      </c>
      <c r="AJ33" s="33">
        <f t="shared" si="33"/>
        <v>0</v>
      </c>
      <c r="AK33" s="33">
        <f t="shared" si="34"/>
        <v>4</v>
      </c>
      <c r="AL33" s="28">
        <v>34.647599999999997</v>
      </c>
      <c r="AM33" s="28"/>
      <c r="AN33" s="28">
        <v>65.352400000000003</v>
      </c>
      <c r="AO33" s="28">
        <v>1.66E-2</v>
      </c>
      <c r="AP33" s="28">
        <v>1.67E-2</v>
      </c>
      <c r="AQ33" s="28">
        <v>6.32</v>
      </c>
      <c r="AR33" s="28">
        <v>0.19</v>
      </c>
    </row>
    <row r="34" spans="1:44">
      <c r="A34" s="48" t="s">
        <v>2460</v>
      </c>
      <c r="B34" s="29">
        <v>43753</v>
      </c>
      <c r="C34" s="30">
        <v>1530.4354000000001</v>
      </c>
      <c r="D34" s="31">
        <v>708.1232</v>
      </c>
      <c r="E34" s="28">
        <v>1378.7748999999999</v>
      </c>
      <c r="F34" s="28">
        <v>4.8906999999999998</v>
      </c>
      <c r="G34" s="28">
        <v>4.8898000000000001</v>
      </c>
      <c r="H34" s="28">
        <v>4.8676000000000004</v>
      </c>
      <c r="I34" s="28">
        <v>4.9638</v>
      </c>
      <c r="J34" s="28">
        <v>4.9318999999999997</v>
      </c>
      <c r="K34" s="28">
        <v>5.1150000000000002</v>
      </c>
      <c r="L34" s="32">
        <v>5.0136000000000003</v>
      </c>
      <c r="M34" s="28">
        <v>5.3365</v>
      </c>
      <c r="N34" s="28">
        <v>5.9202000000000004</v>
      </c>
      <c r="O34" s="28">
        <v>6.1829999999999998</v>
      </c>
      <c r="P34" s="28">
        <v>6.0461</v>
      </c>
      <c r="Q34" s="28">
        <v>5.4884000000000004</v>
      </c>
      <c r="R34" s="28"/>
      <c r="S34" s="28"/>
      <c r="T34" s="28"/>
      <c r="U34" s="28">
        <v>5.0297000000000001</v>
      </c>
      <c r="V34" s="33">
        <f t="shared" si="3"/>
        <v>3</v>
      </c>
      <c r="W34" s="33">
        <f t="shared" si="20"/>
        <v>3</v>
      </c>
      <c r="X34" s="33">
        <f t="shared" si="21"/>
        <v>2</v>
      </c>
      <c r="Y34" s="33">
        <f t="shared" si="22"/>
        <v>3</v>
      </c>
      <c r="Z34" s="33">
        <f t="shared" si="23"/>
        <v>3</v>
      </c>
      <c r="AA34" s="33">
        <f t="shared" si="24"/>
        <v>2</v>
      </c>
      <c r="AB34" s="33">
        <f t="shared" si="25"/>
        <v>2</v>
      </c>
      <c r="AC34" s="33">
        <f t="shared" si="26"/>
        <v>2</v>
      </c>
      <c r="AD34" s="33">
        <f t="shared" si="27"/>
        <v>1</v>
      </c>
      <c r="AE34" s="33">
        <f t="shared" si="28"/>
        <v>2</v>
      </c>
      <c r="AF34" s="33">
        <f t="shared" si="29"/>
        <v>2</v>
      </c>
      <c r="AG34" s="33">
        <f t="shared" si="30"/>
        <v>1</v>
      </c>
      <c r="AH34" s="33">
        <f t="shared" si="31"/>
        <v>0</v>
      </c>
      <c r="AI34" s="33">
        <f t="shared" si="32"/>
        <v>0</v>
      </c>
      <c r="AJ34" s="33">
        <f t="shared" si="33"/>
        <v>0</v>
      </c>
      <c r="AK34" s="33">
        <f t="shared" si="34"/>
        <v>3</v>
      </c>
      <c r="AL34" s="28">
        <v>7.0571999999999999</v>
      </c>
      <c r="AM34" s="28"/>
      <c r="AN34" s="28">
        <v>92.942800000000005</v>
      </c>
      <c r="AO34" s="28">
        <v>0.01</v>
      </c>
      <c r="AP34" s="28">
        <v>7.1999999999999998E-3</v>
      </c>
      <c r="AQ34" s="28">
        <v>6.39</v>
      </c>
      <c r="AR34" s="28">
        <v>0.17</v>
      </c>
    </row>
    <row r="35" spans="1:44">
      <c r="A35" s="48" t="s">
        <v>2461</v>
      </c>
      <c r="B35" s="29">
        <v>43452</v>
      </c>
      <c r="C35" s="30">
        <v>6730.1800999999996</v>
      </c>
      <c r="D35" s="31">
        <v>3903.1226000000001</v>
      </c>
      <c r="E35" s="28">
        <v>144.31</v>
      </c>
      <c r="F35" s="28">
        <v>4.8968999999999996</v>
      </c>
      <c r="G35" s="28">
        <v>4.907</v>
      </c>
      <c r="H35" s="28">
        <v>4.8856000000000002</v>
      </c>
      <c r="I35" s="28">
        <v>5.0483000000000002</v>
      </c>
      <c r="J35" s="28">
        <v>4.9755000000000003</v>
      </c>
      <c r="K35" s="28">
        <v>5.1326999999999998</v>
      </c>
      <c r="L35" s="32">
        <v>5.0441000000000003</v>
      </c>
      <c r="M35" s="28">
        <v>5.3384</v>
      </c>
      <c r="N35" s="28">
        <v>5.9313000000000002</v>
      </c>
      <c r="O35" s="28">
        <v>6.1883999999999997</v>
      </c>
      <c r="P35" s="28">
        <v>6.0487000000000002</v>
      </c>
      <c r="Q35" s="28">
        <v>5.4805999999999999</v>
      </c>
      <c r="R35" s="28">
        <v>5.0382999999999996</v>
      </c>
      <c r="S35" s="28"/>
      <c r="T35" s="28"/>
      <c r="U35" s="28">
        <v>5.1029</v>
      </c>
      <c r="V35" s="33">
        <f t="shared" si="3"/>
        <v>3</v>
      </c>
      <c r="W35" s="33">
        <f t="shared" si="20"/>
        <v>2</v>
      </c>
      <c r="X35" s="33">
        <f t="shared" si="21"/>
        <v>2</v>
      </c>
      <c r="Y35" s="33">
        <f t="shared" si="22"/>
        <v>1</v>
      </c>
      <c r="Z35" s="33">
        <f t="shared" si="23"/>
        <v>2</v>
      </c>
      <c r="AA35" s="33">
        <f t="shared" si="24"/>
        <v>2</v>
      </c>
      <c r="AB35" s="33">
        <f t="shared" si="25"/>
        <v>2</v>
      </c>
      <c r="AC35" s="33">
        <f t="shared" si="26"/>
        <v>1</v>
      </c>
      <c r="AD35" s="33">
        <f t="shared" si="27"/>
        <v>1</v>
      </c>
      <c r="AE35" s="33">
        <f t="shared" si="28"/>
        <v>1</v>
      </c>
      <c r="AF35" s="33">
        <f t="shared" si="29"/>
        <v>1</v>
      </c>
      <c r="AG35" s="33">
        <f t="shared" si="30"/>
        <v>2</v>
      </c>
      <c r="AH35" s="33">
        <f t="shared" si="31"/>
        <v>2</v>
      </c>
      <c r="AI35" s="33">
        <f t="shared" si="32"/>
        <v>0</v>
      </c>
      <c r="AJ35" s="33">
        <f t="shared" si="33"/>
        <v>0</v>
      </c>
      <c r="AK35" s="33">
        <f t="shared" si="34"/>
        <v>2</v>
      </c>
      <c r="AL35" s="28">
        <v>12.7874</v>
      </c>
      <c r="AM35" s="28"/>
      <c r="AN35" s="28">
        <v>87.212599999999995</v>
      </c>
      <c r="AO35" s="28">
        <v>1.0999999999999999E-2</v>
      </c>
      <c r="AP35" s="28">
        <v>1.0999999999999999E-2</v>
      </c>
      <c r="AQ35" s="28">
        <v>7.14</v>
      </c>
      <c r="AR35" s="28">
        <v>0.16</v>
      </c>
    </row>
    <row r="36" spans="1:44">
      <c r="A36" s="48" t="s">
        <v>2462</v>
      </c>
      <c r="B36" s="29">
        <v>44774</v>
      </c>
      <c r="C36" s="30">
        <v>409.20440000000002</v>
      </c>
      <c r="D36" s="31">
        <v>360.87459999999999</v>
      </c>
      <c r="E36" s="28">
        <v>1247.029</v>
      </c>
      <c r="F36" s="28">
        <v>4.8811</v>
      </c>
      <c r="G36" s="28">
        <v>4.8586</v>
      </c>
      <c r="H36" s="28">
        <v>4.7803000000000004</v>
      </c>
      <c r="I36" s="28">
        <v>4.9260999999999999</v>
      </c>
      <c r="J36" s="28">
        <v>4.8518999999999997</v>
      </c>
      <c r="K36" s="28">
        <v>4.9922000000000004</v>
      </c>
      <c r="L36" s="32">
        <v>4.9188999999999998</v>
      </c>
      <c r="M36" s="28">
        <v>5.2230999999999996</v>
      </c>
      <c r="N36" s="28">
        <v>5.8038999999999996</v>
      </c>
      <c r="O36" s="28">
        <v>6.0781000000000001</v>
      </c>
      <c r="P36" s="28"/>
      <c r="Q36" s="28"/>
      <c r="R36" s="28"/>
      <c r="S36" s="28"/>
      <c r="T36" s="28"/>
      <c r="U36" s="28">
        <v>6.0632999999999999</v>
      </c>
      <c r="V36" s="33">
        <f t="shared" si="3"/>
        <v>3</v>
      </c>
      <c r="W36" s="33">
        <f t="shared" si="20"/>
        <v>3</v>
      </c>
      <c r="X36" s="33">
        <f t="shared" si="21"/>
        <v>4</v>
      </c>
      <c r="Y36" s="33">
        <f t="shared" si="22"/>
        <v>3</v>
      </c>
      <c r="Z36" s="33">
        <f t="shared" si="23"/>
        <v>4</v>
      </c>
      <c r="AA36" s="33">
        <f t="shared" si="24"/>
        <v>4</v>
      </c>
      <c r="AB36" s="33">
        <f t="shared" si="25"/>
        <v>4</v>
      </c>
      <c r="AC36" s="33">
        <f t="shared" si="26"/>
        <v>4</v>
      </c>
      <c r="AD36" s="33">
        <f t="shared" si="27"/>
        <v>4</v>
      </c>
      <c r="AE36" s="33">
        <f t="shared" si="28"/>
        <v>4</v>
      </c>
      <c r="AF36" s="33">
        <f t="shared" si="29"/>
        <v>0</v>
      </c>
      <c r="AG36" s="33">
        <f t="shared" si="30"/>
        <v>0</v>
      </c>
      <c r="AH36" s="33">
        <f t="shared" si="31"/>
        <v>0</v>
      </c>
      <c r="AI36" s="33">
        <f t="shared" si="32"/>
        <v>0</v>
      </c>
      <c r="AJ36" s="33">
        <f t="shared" si="33"/>
        <v>0</v>
      </c>
      <c r="AK36" s="33">
        <f t="shared" si="34"/>
        <v>1</v>
      </c>
      <c r="AL36" s="28"/>
      <c r="AM36" s="28"/>
      <c r="AN36" s="28">
        <v>100</v>
      </c>
      <c r="AO36" s="28">
        <v>5.4999999999999997E-3</v>
      </c>
      <c r="AP36" s="28">
        <v>5.4999999999999997E-3</v>
      </c>
      <c r="AQ36" s="28">
        <v>6.31</v>
      </c>
      <c r="AR36" s="28">
        <v>0.15</v>
      </c>
    </row>
    <row r="37" spans="1:44">
      <c r="A37" s="48" t="s">
        <v>2463</v>
      </c>
      <c r="B37" s="29">
        <v>43704</v>
      </c>
      <c r="C37" s="30">
        <v>46.465000000000003</v>
      </c>
      <c r="D37" s="31">
        <v>40.832900000000002</v>
      </c>
      <c r="E37" s="28">
        <v>1388.1306999999999</v>
      </c>
      <c r="F37" s="28">
        <v>4.8920000000000003</v>
      </c>
      <c r="G37" s="28">
        <v>4.8442999999999996</v>
      </c>
      <c r="H37" s="28">
        <v>4.8014000000000001</v>
      </c>
      <c r="I37" s="28">
        <v>4.8261000000000003</v>
      </c>
      <c r="J37" s="28">
        <v>4.8143000000000002</v>
      </c>
      <c r="K37" s="28">
        <v>5.0492999999999997</v>
      </c>
      <c r="L37" s="32">
        <v>4.9028</v>
      </c>
      <c r="M37" s="28">
        <v>5.2723000000000004</v>
      </c>
      <c r="N37" s="28">
        <v>5.9096000000000002</v>
      </c>
      <c r="O37" s="28">
        <v>6.1703000000000001</v>
      </c>
      <c r="P37" s="28">
        <v>6.0316999999999998</v>
      </c>
      <c r="Q37" s="28">
        <v>5.4809999999999999</v>
      </c>
      <c r="R37" s="28"/>
      <c r="S37" s="28"/>
      <c r="T37" s="28"/>
      <c r="U37" s="28">
        <v>5.0324999999999998</v>
      </c>
      <c r="V37" s="33">
        <f t="shared" si="3"/>
        <v>3</v>
      </c>
      <c r="W37" s="33">
        <f t="shared" si="20"/>
        <v>4</v>
      </c>
      <c r="X37" s="33">
        <f t="shared" si="21"/>
        <v>3</v>
      </c>
      <c r="Y37" s="33">
        <f t="shared" si="22"/>
        <v>4</v>
      </c>
      <c r="Z37" s="33">
        <f t="shared" si="23"/>
        <v>4</v>
      </c>
      <c r="AA37" s="33">
        <f t="shared" si="24"/>
        <v>4</v>
      </c>
      <c r="AB37" s="33">
        <f t="shared" si="25"/>
        <v>4</v>
      </c>
      <c r="AC37" s="33">
        <f t="shared" si="26"/>
        <v>3</v>
      </c>
      <c r="AD37" s="33">
        <f t="shared" si="27"/>
        <v>2</v>
      </c>
      <c r="AE37" s="33">
        <f t="shared" si="28"/>
        <v>2</v>
      </c>
      <c r="AF37" s="33">
        <f t="shared" si="29"/>
        <v>2</v>
      </c>
      <c r="AG37" s="33">
        <f t="shared" si="30"/>
        <v>2</v>
      </c>
      <c r="AH37" s="33">
        <f t="shared" si="31"/>
        <v>0</v>
      </c>
      <c r="AI37" s="33">
        <f t="shared" si="32"/>
        <v>0</v>
      </c>
      <c r="AJ37" s="33">
        <f t="shared" si="33"/>
        <v>0</v>
      </c>
      <c r="AK37" s="33">
        <f t="shared" si="34"/>
        <v>3</v>
      </c>
      <c r="AL37" s="28">
        <v>4.8822999999999999</v>
      </c>
      <c r="AM37" s="28"/>
      <c r="AN37" s="28">
        <v>95.117699999999999</v>
      </c>
      <c r="AO37" s="28">
        <v>2.7000000000000001E-3</v>
      </c>
      <c r="AP37" s="28">
        <v>2.7000000000000001E-3</v>
      </c>
      <c r="AQ37" s="28">
        <v>5.53</v>
      </c>
      <c r="AR37" s="28">
        <v>0.18</v>
      </c>
    </row>
    <row r="38" spans="1:44">
      <c r="A38" s="48" t="s">
        <v>2464</v>
      </c>
      <c r="B38" s="29">
        <v>44900</v>
      </c>
      <c r="C38" s="30">
        <v>54.288699999999999</v>
      </c>
      <c r="D38" s="31">
        <v>55.923400000000001</v>
      </c>
      <c r="E38" s="28">
        <v>12.316599999999999</v>
      </c>
      <c r="F38" s="28">
        <v>4.7458999999999998</v>
      </c>
      <c r="G38" s="28">
        <v>4.7502000000000004</v>
      </c>
      <c r="H38" s="28">
        <v>4.6836000000000002</v>
      </c>
      <c r="I38" s="28">
        <v>4.7222</v>
      </c>
      <c r="J38" s="28">
        <v>4.673</v>
      </c>
      <c r="K38" s="28">
        <v>4.8597999999999999</v>
      </c>
      <c r="L38" s="32">
        <v>4.7630999999999997</v>
      </c>
      <c r="M38" s="28">
        <v>5.1443000000000003</v>
      </c>
      <c r="N38" s="28">
        <v>5.8563999999999998</v>
      </c>
      <c r="O38" s="28">
        <v>6.2992999999999997</v>
      </c>
      <c r="P38" s="28"/>
      <c r="Q38" s="28"/>
      <c r="R38" s="28"/>
      <c r="S38" s="28"/>
      <c r="T38" s="28"/>
      <c r="U38" s="28">
        <v>6.3101000000000003</v>
      </c>
      <c r="V38" s="33">
        <f t="shared" si="3"/>
        <v>4</v>
      </c>
      <c r="W38" s="33">
        <f t="shared" si="20"/>
        <v>4</v>
      </c>
      <c r="X38" s="33">
        <f t="shared" si="21"/>
        <v>4</v>
      </c>
      <c r="Y38" s="33">
        <f t="shared" si="22"/>
        <v>4</v>
      </c>
      <c r="Z38" s="33">
        <f t="shared" si="23"/>
        <v>4</v>
      </c>
      <c r="AA38" s="33">
        <f t="shared" si="24"/>
        <v>4</v>
      </c>
      <c r="AB38" s="33">
        <f t="shared" si="25"/>
        <v>4</v>
      </c>
      <c r="AC38" s="33">
        <f t="shared" si="26"/>
        <v>4</v>
      </c>
      <c r="AD38" s="33">
        <f t="shared" si="27"/>
        <v>4</v>
      </c>
      <c r="AE38" s="33">
        <f t="shared" si="28"/>
        <v>1</v>
      </c>
      <c r="AF38" s="33">
        <f t="shared" si="29"/>
        <v>0</v>
      </c>
      <c r="AG38" s="33">
        <f t="shared" si="30"/>
        <v>0</v>
      </c>
      <c r="AH38" s="33">
        <f t="shared" si="31"/>
        <v>0</v>
      </c>
      <c r="AI38" s="33">
        <f t="shared" si="32"/>
        <v>0</v>
      </c>
      <c r="AJ38" s="33">
        <f t="shared" si="33"/>
        <v>0</v>
      </c>
      <c r="AK38" s="33">
        <f t="shared" si="34"/>
        <v>1</v>
      </c>
      <c r="AL38" s="28"/>
      <c r="AM38" s="28"/>
      <c r="AN38" s="28">
        <v>100</v>
      </c>
      <c r="AO38" s="28">
        <v>8.2000000000000007E-3</v>
      </c>
      <c r="AP38" s="28">
        <v>8.2000000000000007E-3</v>
      </c>
      <c r="AQ38" s="28">
        <v>5.05</v>
      </c>
      <c r="AR38" s="28">
        <v>0.24</v>
      </c>
    </row>
    <row r="39" spans="1:44">
      <c r="A39" s="48" t="s">
        <v>2465</v>
      </c>
      <c r="B39" s="29">
        <v>44846</v>
      </c>
      <c r="C39" s="30">
        <v>30.886800000000001</v>
      </c>
      <c r="D39" s="31">
        <v>22.741199999999999</v>
      </c>
      <c r="E39" s="28">
        <v>1225.58</v>
      </c>
      <c r="F39" s="28">
        <v>4.6845999999999997</v>
      </c>
      <c r="G39" s="28">
        <v>4.6802999999999999</v>
      </c>
      <c r="H39" s="28">
        <v>4.5315000000000003</v>
      </c>
      <c r="I39" s="28">
        <v>4.4992999999999999</v>
      </c>
      <c r="J39" s="28">
        <v>4.4888000000000003</v>
      </c>
      <c r="K39" s="28">
        <v>4.6814999999999998</v>
      </c>
      <c r="L39" s="32">
        <v>4.5711000000000004</v>
      </c>
      <c r="M39" s="28">
        <v>4.9267000000000003</v>
      </c>
      <c r="N39" s="28">
        <v>5.5223000000000004</v>
      </c>
      <c r="O39" s="28">
        <v>5.8297999999999996</v>
      </c>
      <c r="P39" s="28"/>
      <c r="Q39" s="28"/>
      <c r="R39" s="28"/>
      <c r="S39" s="28"/>
      <c r="T39" s="28"/>
      <c r="U39" s="28">
        <v>5.8962000000000003</v>
      </c>
      <c r="V39" s="33">
        <f t="shared" si="3"/>
        <v>4</v>
      </c>
      <c r="W39" s="33">
        <f t="shared" si="20"/>
        <v>4</v>
      </c>
      <c r="X39" s="33">
        <f t="shared" si="21"/>
        <v>4</v>
      </c>
      <c r="Y39" s="33">
        <f t="shared" si="22"/>
        <v>4</v>
      </c>
      <c r="Z39" s="33">
        <f t="shared" si="23"/>
        <v>4</v>
      </c>
      <c r="AA39" s="33">
        <f t="shared" si="24"/>
        <v>4</v>
      </c>
      <c r="AB39" s="33">
        <f t="shared" si="25"/>
        <v>4</v>
      </c>
      <c r="AC39" s="33">
        <f t="shared" si="26"/>
        <v>4</v>
      </c>
      <c r="AD39" s="33">
        <f t="shared" si="27"/>
        <v>4</v>
      </c>
      <c r="AE39" s="33">
        <f t="shared" si="28"/>
        <v>4</v>
      </c>
      <c r="AF39" s="33">
        <f t="shared" si="29"/>
        <v>0</v>
      </c>
      <c r="AG39" s="33">
        <f t="shared" si="30"/>
        <v>0</v>
      </c>
      <c r="AH39" s="33">
        <f t="shared" si="31"/>
        <v>0</v>
      </c>
      <c r="AI39" s="33">
        <f t="shared" si="32"/>
        <v>0</v>
      </c>
      <c r="AJ39" s="33">
        <f t="shared" si="33"/>
        <v>0</v>
      </c>
      <c r="AK39" s="33">
        <f t="shared" si="34"/>
        <v>1</v>
      </c>
      <c r="AL39" s="28"/>
      <c r="AM39" s="28"/>
      <c r="AN39" s="28">
        <v>100</v>
      </c>
      <c r="AO39" s="28">
        <v>5.4999999999999997E-3</v>
      </c>
      <c r="AP39" s="28">
        <v>5.4999999999999997E-3</v>
      </c>
      <c r="AQ39" s="28">
        <v>5.01</v>
      </c>
      <c r="AR39" s="28">
        <v>0.33</v>
      </c>
    </row>
    <row r="40" spans="1:44">
      <c r="A40" s="48" t="s">
        <v>2466</v>
      </c>
      <c r="B40" s="29">
        <v>37523</v>
      </c>
      <c r="C40" s="30">
        <v>28880.190200000001</v>
      </c>
      <c r="D40" s="31">
        <v>17848.676599999999</v>
      </c>
      <c r="E40" s="28">
        <v>4338.4368999999997</v>
      </c>
      <c r="F40" s="28">
        <v>4.9311999999999996</v>
      </c>
      <c r="G40" s="28">
        <v>4.9147999999999996</v>
      </c>
      <c r="H40" s="28">
        <v>4.8611000000000004</v>
      </c>
      <c r="I40" s="28">
        <v>4.9767000000000001</v>
      </c>
      <c r="J40" s="28">
        <v>4.9298000000000002</v>
      </c>
      <c r="K40" s="28">
        <v>5.0888</v>
      </c>
      <c r="L40" s="32">
        <v>4.9996999999999998</v>
      </c>
      <c r="M40" s="28">
        <v>5.3098000000000001</v>
      </c>
      <c r="N40" s="28">
        <v>5.8886000000000003</v>
      </c>
      <c r="O40" s="28">
        <v>6.1425999999999998</v>
      </c>
      <c r="P40" s="28">
        <v>6.0069999999999997</v>
      </c>
      <c r="Q40" s="28">
        <v>5.4451000000000001</v>
      </c>
      <c r="R40" s="28">
        <v>5.0050999999999997</v>
      </c>
      <c r="S40" s="28">
        <v>5.3315999999999999</v>
      </c>
      <c r="T40" s="28">
        <v>6.4202000000000004</v>
      </c>
      <c r="U40" s="28">
        <v>6.4118000000000004</v>
      </c>
      <c r="V40" s="33">
        <f t="shared" si="3"/>
        <v>2</v>
      </c>
      <c r="W40" s="33">
        <f t="shared" si="20"/>
        <v>2</v>
      </c>
      <c r="X40" s="33">
        <f t="shared" si="21"/>
        <v>3</v>
      </c>
      <c r="Y40" s="33">
        <f t="shared" si="22"/>
        <v>3</v>
      </c>
      <c r="Z40" s="33">
        <f t="shared" si="23"/>
        <v>3</v>
      </c>
      <c r="AA40" s="33">
        <f t="shared" si="24"/>
        <v>3</v>
      </c>
      <c r="AB40" s="33">
        <f t="shared" si="25"/>
        <v>3</v>
      </c>
      <c r="AC40" s="33">
        <f t="shared" si="26"/>
        <v>2</v>
      </c>
      <c r="AD40" s="33">
        <f t="shared" si="27"/>
        <v>3</v>
      </c>
      <c r="AE40" s="33">
        <f t="shared" si="28"/>
        <v>3</v>
      </c>
      <c r="AF40" s="33">
        <f t="shared" si="29"/>
        <v>4</v>
      </c>
      <c r="AG40" s="33">
        <f t="shared" si="30"/>
        <v>3</v>
      </c>
      <c r="AH40" s="33">
        <f t="shared" si="31"/>
        <v>3</v>
      </c>
      <c r="AI40" s="33">
        <f t="shared" si="32"/>
        <v>2</v>
      </c>
      <c r="AJ40" s="33">
        <f t="shared" si="33"/>
        <v>2</v>
      </c>
      <c r="AK40" s="33">
        <f t="shared" si="34"/>
        <v>1</v>
      </c>
      <c r="AL40" s="28">
        <v>5.9585999999999997</v>
      </c>
      <c r="AM40" s="28"/>
      <c r="AN40" s="28">
        <v>94.041399999999996</v>
      </c>
      <c r="AO40" s="28">
        <v>2.7000000000000001E-3</v>
      </c>
      <c r="AP40" s="28">
        <v>2.7000000000000001E-3</v>
      </c>
      <c r="AQ40" s="28">
        <v>6.5</v>
      </c>
      <c r="AR40" s="28">
        <v>0.14000000000000001</v>
      </c>
    </row>
    <row r="41" spans="1:44">
      <c r="A41" s="48" t="s">
        <v>2467</v>
      </c>
      <c r="B41" s="29">
        <v>44799</v>
      </c>
      <c r="C41" s="30">
        <v>123.7008</v>
      </c>
      <c r="D41" s="31">
        <v>108.3626</v>
      </c>
      <c r="E41" s="28">
        <v>12.451000000000001</v>
      </c>
      <c r="F41" s="28">
        <v>4.9043999999999999</v>
      </c>
      <c r="G41" s="28">
        <v>4.8879999999999999</v>
      </c>
      <c r="H41" s="28">
        <v>4.8433999999999999</v>
      </c>
      <c r="I41" s="28">
        <v>5.0143000000000004</v>
      </c>
      <c r="J41" s="28">
        <v>4.9854000000000003</v>
      </c>
      <c r="K41" s="28">
        <v>5.1173000000000002</v>
      </c>
      <c r="L41" s="32">
        <v>5.0312000000000001</v>
      </c>
      <c r="M41" s="28">
        <v>5.3028000000000004</v>
      </c>
      <c r="N41" s="28">
        <v>5.8369999999999997</v>
      </c>
      <c r="O41" s="28">
        <v>6.1063999999999998</v>
      </c>
      <c r="P41" s="28"/>
      <c r="Q41" s="28"/>
      <c r="R41" s="28"/>
      <c r="S41" s="28"/>
      <c r="T41" s="28"/>
      <c r="U41" s="28">
        <v>6.1388999999999996</v>
      </c>
      <c r="V41" s="33">
        <f t="shared" si="3"/>
        <v>2</v>
      </c>
      <c r="W41" s="33">
        <f t="shared" si="20"/>
        <v>3</v>
      </c>
      <c r="X41" s="33">
        <f t="shared" si="21"/>
        <v>3</v>
      </c>
      <c r="Y41" s="33">
        <f t="shared" si="22"/>
        <v>2</v>
      </c>
      <c r="Z41" s="33">
        <f t="shared" si="23"/>
        <v>1</v>
      </c>
      <c r="AA41" s="33">
        <f t="shared" si="24"/>
        <v>2</v>
      </c>
      <c r="AB41" s="33">
        <f t="shared" si="25"/>
        <v>2</v>
      </c>
      <c r="AC41" s="33">
        <f t="shared" si="26"/>
        <v>3</v>
      </c>
      <c r="AD41" s="33">
        <f t="shared" si="27"/>
        <v>4</v>
      </c>
      <c r="AE41" s="33">
        <f t="shared" si="28"/>
        <v>4</v>
      </c>
      <c r="AF41" s="33">
        <f t="shared" si="29"/>
        <v>0</v>
      </c>
      <c r="AG41" s="33">
        <f t="shared" si="30"/>
        <v>0</v>
      </c>
      <c r="AH41" s="33">
        <f t="shared" si="31"/>
        <v>0</v>
      </c>
      <c r="AI41" s="33">
        <f t="shared" si="32"/>
        <v>0</v>
      </c>
      <c r="AJ41" s="33">
        <f t="shared" si="33"/>
        <v>0</v>
      </c>
      <c r="AK41" s="33">
        <f t="shared" si="34"/>
        <v>1</v>
      </c>
      <c r="AL41" s="28">
        <v>4.5994999999999999</v>
      </c>
      <c r="AM41" s="28"/>
      <c r="AN41" s="28">
        <v>95.400499999999994</v>
      </c>
      <c r="AO41" s="28">
        <v>7.7000000000000002E-3</v>
      </c>
      <c r="AP41" s="28">
        <v>8.2000000000000007E-3</v>
      </c>
      <c r="AQ41" s="28">
        <v>7.4</v>
      </c>
      <c r="AR41" s="28">
        <v>0.15</v>
      </c>
    </row>
    <row r="42" spans="1:44">
      <c r="A42" s="48" t="s">
        <v>2468</v>
      </c>
      <c r="B42" s="29">
        <v>43544</v>
      </c>
      <c r="C42" s="30">
        <v>1116.9407000000001</v>
      </c>
      <c r="D42" s="31">
        <v>345.80419999999998</v>
      </c>
      <c r="E42" s="28">
        <v>1426.4825000000001</v>
      </c>
      <c r="F42" s="28">
        <v>4.8848000000000003</v>
      </c>
      <c r="G42" s="28">
        <v>4.8658999999999999</v>
      </c>
      <c r="H42" s="28">
        <v>4.9505999999999997</v>
      </c>
      <c r="I42" s="28">
        <v>5.0042999999999997</v>
      </c>
      <c r="J42" s="28">
        <v>4.8821000000000003</v>
      </c>
      <c r="K42" s="28">
        <v>5.0522999999999998</v>
      </c>
      <c r="L42" s="32">
        <v>4.9505999999999997</v>
      </c>
      <c r="M42" s="28">
        <v>5.2685000000000004</v>
      </c>
      <c r="N42" s="28">
        <v>5.8727999999999998</v>
      </c>
      <c r="O42" s="28">
        <v>6.1376999999999997</v>
      </c>
      <c r="P42" s="28">
        <v>6.0096999999999996</v>
      </c>
      <c r="Q42" s="28">
        <v>5.4326999999999996</v>
      </c>
      <c r="R42" s="28">
        <v>5.0044000000000004</v>
      </c>
      <c r="S42" s="28"/>
      <c r="T42" s="28"/>
      <c r="U42" s="28">
        <v>5.1170999999999998</v>
      </c>
      <c r="V42" s="33">
        <f t="shared" si="3"/>
        <v>3</v>
      </c>
      <c r="W42" s="33">
        <f t="shared" si="20"/>
        <v>3</v>
      </c>
      <c r="X42" s="33">
        <f t="shared" si="21"/>
        <v>1</v>
      </c>
      <c r="Y42" s="33">
        <f t="shared" si="22"/>
        <v>2</v>
      </c>
      <c r="Z42" s="33">
        <f t="shared" si="23"/>
        <v>3</v>
      </c>
      <c r="AA42" s="33">
        <f t="shared" si="24"/>
        <v>3</v>
      </c>
      <c r="AB42" s="33">
        <f t="shared" si="25"/>
        <v>3</v>
      </c>
      <c r="AC42" s="33">
        <f t="shared" si="26"/>
        <v>4</v>
      </c>
      <c r="AD42" s="33">
        <f t="shared" si="27"/>
        <v>3</v>
      </c>
      <c r="AE42" s="33">
        <f t="shared" si="28"/>
        <v>4</v>
      </c>
      <c r="AF42" s="33">
        <f t="shared" si="29"/>
        <v>4</v>
      </c>
      <c r="AG42" s="33">
        <f t="shared" si="30"/>
        <v>4</v>
      </c>
      <c r="AH42" s="33">
        <f t="shared" si="31"/>
        <v>3</v>
      </c>
      <c r="AI42" s="33">
        <f t="shared" si="32"/>
        <v>0</v>
      </c>
      <c r="AJ42" s="33">
        <f t="shared" si="33"/>
        <v>0</v>
      </c>
      <c r="AK42" s="33">
        <f t="shared" si="34"/>
        <v>2</v>
      </c>
      <c r="AL42" s="28">
        <v>5.7712000000000003</v>
      </c>
      <c r="AM42" s="28"/>
      <c r="AN42" s="28">
        <v>94.228800000000007</v>
      </c>
      <c r="AO42" s="28"/>
      <c r="AP42" s="28"/>
      <c r="AQ42" s="28">
        <v>6.5</v>
      </c>
      <c r="AR42" s="28">
        <v>0.18</v>
      </c>
    </row>
    <row r="43" spans="1:44">
      <c r="A43" s="48" t="s">
        <v>2469</v>
      </c>
      <c r="B43" s="29">
        <v>43551</v>
      </c>
      <c r="C43" s="30">
        <v>4055.105</v>
      </c>
      <c r="D43" s="31">
        <v>2568.8272000000002</v>
      </c>
      <c r="E43" s="28">
        <v>1416.3076000000001</v>
      </c>
      <c r="F43" s="28">
        <v>4.9004000000000003</v>
      </c>
      <c r="G43" s="28">
        <v>4.8757999999999999</v>
      </c>
      <c r="H43" s="28">
        <v>4.8569000000000004</v>
      </c>
      <c r="I43" s="28">
        <v>4.9931999999999999</v>
      </c>
      <c r="J43" s="28">
        <v>4.9435000000000002</v>
      </c>
      <c r="K43" s="28">
        <v>5.1036999999999999</v>
      </c>
      <c r="L43" s="32">
        <v>5.008</v>
      </c>
      <c r="M43" s="28">
        <v>5.3113000000000001</v>
      </c>
      <c r="N43" s="28">
        <v>5.8986000000000001</v>
      </c>
      <c r="O43" s="28">
        <v>6.1555999999999997</v>
      </c>
      <c r="P43" s="28">
        <v>6.0143000000000004</v>
      </c>
      <c r="Q43" s="28">
        <v>5.4462999999999999</v>
      </c>
      <c r="R43" s="28">
        <v>5.0057999999999998</v>
      </c>
      <c r="S43" s="28"/>
      <c r="T43" s="28"/>
      <c r="U43" s="28">
        <v>5.0204000000000004</v>
      </c>
      <c r="V43" s="33">
        <f t="shared" si="3"/>
        <v>2</v>
      </c>
      <c r="W43" s="33">
        <f t="shared" si="20"/>
        <v>3</v>
      </c>
      <c r="X43" s="33">
        <f t="shared" si="21"/>
        <v>3</v>
      </c>
      <c r="Y43" s="33">
        <f t="shared" si="22"/>
        <v>3</v>
      </c>
      <c r="Z43" s="33">
        <f t="shared" si="23"/>
        <v>2</v>
      </c>
      <c r="AA43" s="33">
        <f t="shared" si="24"/>
        <v>3</v>
      </c>
      <c r="AB43" s="33">
        <f t="shared" si="25"/>
        <v>3</v>
      </c>
      <c r="AC43" s="33">
        <f t="shared" si="26"/>
        <v>2</v>
      </c>
      <c r="AD43" s="33">
        <f t="shared" si="27"/>
        <v>2</v>
      </c>
      <c r="AE43" s="33">
        <f t="shared" si="28"/>
        <v>2</v>
      </c>
      <c r="AF43" s="33">
        <f t="shared" si="29"/>
        <v>3</v>
      </c>
      <c r="AG43" s="33">
        <f t="shared" si="30"/>
        <v>3</v>
      </c>
      <c r="AH43" s="33">
        <f t="shared" si="31"/>
        <v>3</v>
      </c>
      <c r="AI43" s="33">
        <f t="shared" si="32"/>
        <v>0</v>
      </c>
      <c r="AJ43" s="33">
        <f t="shared" si="33"/>
        <v>0</v>
      </c>
      <c r="AK43" s="33">
        <f t="shared" si="34"/>
        <v>3</v>
      </c>
      <c r="AL43" s="28">
        <v>7.3838999999999997</v>
      </c>
      <c r="AM43" s="28"/>
      <c r="AN43" s="28">
        <v>92.616100000000003</v>
      </c>
      <c r="AO43" s="28">
        <v>1.0999999999999999E-2</v>
      </c>
      <c r="AP43" s="28">
        <v>1.0999999999999999E-2</v>
      </c>
      <c r="AQ43" s="28">
        <v>6.97</v>
      </c>
      <c r="AR43" s="28">
        <v>0.18</v>
      </c>
    </row>
    <row r="44" spans="1:44">
      <c r="A44" s="48" t="s">
        <v>2470</v>
      </c>
      <c r="B44" s="29">
        <v>44579</v>
      </c>
      <c r="C44" s="30">
        <v>91.502700000000004</v>
      </c>
      <c r="D44" s="31">
        <v>14.295500000000001</v>
      </c>
      <c r="E44" s="28">
        <v>1276.1043999999999</v>
      </c>
      <c r="F44" s="28">
        <v>4.9696999999999996</v>
      </c>
      <c r="G44" s="28">
        <v>4.9000000000000004</v>
      </c>
      <c r="H44" s="28">
        <v>4.7941000000000003</v>
      </c>
      <c r="I44" s="28">
        <v>4.8437999999999999</v>
      </c>
      <c r="J44" s="28">
        <v>4.8011999999999997</v>
      </c>
      <c r="K44" s="28">
        <v>4.9847000000000001</v>
      </c>
      <c r="L44" s="32">
        <v>4.8819999999999997</v>
      </c>
      <c r="M44" s="28">
        <v>5.2507000000000001</v>
      </c>
      <c r="N44" s="28">
        <v>5.8800999999999997</v>
      </c>
      <c r="O44" s="28">
        <v>6.1532</v>
      </c>
      <c r="P44" s="28">
        <v>6.0247999999999999</v>
      </c>
      <c r="Q44" s="28"/>
      <c r="R44" s="28"/>
      <c r="S44" s="28"/>
      <c r="T44" s="28"/>
      <c r="U44" s="28">
        <v>5.8587999999999996</v>
      </c>
      <c r="V44" s="33">
        <f t="shared" si="3"/>
        <v>1</v>
      </c>
      <c r="W44" s="33">
        <f t="shared" si="20"/>
        <v>2</v>
      </c>
      <c r="X44" s="33">
        <f t="shared" si="21"/>
        <v>4</v>
      </c>
      <c r="Y44" s="33">
        <f t="shared" si="22"/>
        <v>4</v>
      </c>
      <c r="Z44" s="33">
        <f t="shared" si="23"/>
        <v>4</v>
      </c>
      <c r="AA44" s="33">
        <f t="shared" si="24"/>
        <v>4</v>
      </c>
      <c r="AB44" s="33">
        <f t="shared" si="25"/>
        <v>4</v>
      </c>
      <c r="AC44" s="33">
        <f t="shared" si="26"/>
        <v>4</v>
      </c>
      <c r="AD44" s="33">
        <f t="shared" si="27"/>
        <v>3</v>
      </c>
      <c r="AE44" s="33">
        <f t="shared" si="28"/>
        <v>3</v>
      </c>
      <c r="AF44" s="33">
        <f t="shared" si="29"/>
        <v>2</v>
      </c>
      <c r="AG44" s="33">
        <f t="shared" si="30"/>
        <v>0</v>
      </c>
      <c r="AH44" s="33">
        <f t="shared" si="31"/>
        <v>0</v>
      </c>
      <c r="AI44" s="33">
        <f t="shared" si="32"/>
        <v>0</v>
      </c>
      <c r="AJ44" s="33">
        <f t="shared" si="33"/>
        <v>0</v>
      </c>
      <c r="AK44" s="33">
        <f t="shared" si="34"/>
        <v>1</v>
      </c>
      <c r="AL44" s="28">
        <v>11.8779</v>
      </c>
      <c r="AM44" s="28"/>
      <c r="AN44" s="28">
        <v>88.122100000000003</v>
      </c>
      <c r="AO44" s="28">
        <v>8.2000000000000007E-3</v>
      </c>
      <c r="AP44" s="28">
        <v>8.2000000000000007E-3</v>
      </c>
      <c r="AQ44" s="28">
        <v>5.64</v>
      </c>
      <c r="AR44" s="28">
        <v>0.12</v>
      </c>
    </row>
    <row r="45" spans="1:44">
      <c r="A45" s="48" t="s">
        <v>2471</v>
      </c>
      <c r="B45" s="29">
        <v>43551</v>
      </c>
      <c r="C45" s="30">
        <v>296.50599999999997</v>
      </c>
      <c r="D45" s="31">
        <v>398.3306</v>
      </c>
      <c r="E45" s="28">
        <v>1413.7080000000001</v>
      </c>
      <c r="F45" s="28">
        <v>4.9570999999999996</v>
      </c>
      <c r="G45" s="28">
        <v>4.9513999999999996</v>
      </c>
      <c r="H45" s="28">
        <v>4.9157999999999999</v>
      </c>
      <c r="I45" s="28">
        <v>5.0675999999999997</v>
      </c>
      <c r="J45" s="28">
        <v>4.9501999999999997</v>
      </c>
      <c r="K45" s="28">
        <v>5.0930999999999997</v>
      </c>
      <c r="L45" s="32">
        <v>5.0136000000000003</v>
      </c>
      <c r="M45" s="28">
        <v>5.2983000000000002</v>
      </c>
      <c r="N45" s="28">
        <v>5.8840000000000003</v>
      </c>
      <c r="O45" s="28">
        <v>6.1475</v>
      </c>
      <c r="P45" s="28">
        <v>6.01</v>
      </c>
      <c r="Q45" s="28">
        <v>5.4467999999999996</v>
      </c>
      <c r="R45" s="28">
        <v>4.9824000000000002</v>
      </c>
      <c r="S45" s="28"/>
      <c r="T45" s="28"/>
      <c r="U45" s="28">
        <v>4.9958</v>
      </c>
      <c r="V45" s="33">
        <f t="shared" si="3"/>
        <v>1</v>
      </c>
      <c r="W45" s="33">
        <f t="shared" si="20"/>
        <v>1</v>
      </c>
      <c r="X45" s="33">
        <f t="shared" si="21"/>
        <v>1</v>
      </c>
      <c r="Y45" s="33">
        <f t="shared" si="22"/>
        <v>1</v>
      </c>
      <c r="Z45" s="33">
        <f t="shared" si="23"/>
        <v>2</v>
      </c>
      <c r="AA45" s="33">
        <f t="shared" si="24"/>
        <v>3</v>
      </c>
      <c r="AB45" s="33">
        <f t="shared" si="25"/>
        <v>2</v>
      </c>
      <c r="AC45" s="33">
        <f t="shared" si="26"/>
        <v>3</v>
      </c>
      <c r="AD45" s="33">
        <f t="shared" si="27"/>
        <v>3</v>
      </c>
      <c r="AE45" s="33">
        <f t="shared" si="28"/>
        <v>3</v>
      </c>
      <c r="AF45" s="33">
        <f t="shared" si="29"/>
        <v>3</v>
      </c>
      <c r="AG45" s="33">
        <f t="shared" si="30"/>
        <v>3</v>
      </c>
      <c r="AH45" s="33">
        <f t="shared" si="31"/>
        <v>4</v>
      </c>
      <c r="AI45" s="33">
        <f t="shared" si="32"/>
        <v>0</v>
      </c>
      <c r="AJ45" s="33">
        <f t="shared" si="33"/>
        <v>0</v>
      </c>
      <c r="AK45" s="33">
        <f t="shared" si="34"/>
        <v>4</v>
      </c>
      <c r="AL45" s="28">
        <v>12.525700000000001</v>
      </c>
      <c r="AM45" s="28"/>
      <c r="AN45" s="28">
        <v>87.474299999999999</v>
      </c>
      <c r="AO45" s="28">
        <v>9.5999999999999992E-3</v>
      </c>
      <c r="AP45" s="28">
        <v>1.0200000000000001E-2</v>
      </c>
      <c r="AQ45" s="28">
        <v>7.13</v>
      </c>
      <c r="AR45" s="28">
        <v>0.16</v>
      </c>
    </row>
    <row r="46" spans="1:44" s="118" customFormat="1">
      <c r="A46" s="48" t="s">
        <v>2472</v>
      </c>
      <c r="B46" s="29">
        <v>37964</v>
      </c>
      <c r="C46" s="30">
        <v>5552.3161</v>
      </c>
      <c r="D46" s="31">
        <v>2972.7712000000001</v>
      </c>
      <c r="E46" s="28">
        <v>3660.8793999999998</v>
      </c>
      <c r="F46" s="28">
        <v>4.9344999999999999</v>
      </c>
      <c r="G46" s="28">
        <v>4.9329000000000001</v>
      </c>
      <c r="H46" s="28">
        <v>4.9085999999999999</v>
      </c>
      <c r="I46" s="28">
        <v>5.0974000000000004</v>
      </c>
      <c r="J46" s="28">
        <v>4.9953000000000003</v>
      </c>
      <c r="K46" s="28">
        <v>5.1512000000000002</v>
      </c>
      <c r="L46" s="32">
        <v>5.0689000000000002</v>
      </c>
      <c r="M46" s="28">
        <v>5.3577000000000004</v>
      </c>
      <c r="N46" s="28">
        <v>5.944</v>
      </c>
      <c r="O46" s="28">
        <v>6.2084000000000001</v>
      </c>
      <c r="P46" s="28">
        <v>6.0686999999999998</v>
      </c>
      <c r="Q46" s="28">
        <v>5.5</v>
      </c>
      <c r="R46" s="28">
        <v>5.0549999999999997</v>
      </c>
      <c r="S46" s="28">
        <v>5.5148999999999999</v>
      </c>
      <c r="T46" s="28">
        <v>6.4240000000000004</v>
      </c>
      <c r="U46" s="28">
        <v>5.9629000000000003</v>
      </c>
      <c r="V46" s="33">
        <f t="shared" ref="V46:AK46" si="35">IF(F46="",0,IF(F46&lt;=CB$3,4,IF(F46&gt;=CB$5,1,IF(F46&gt;=CB$4,2,3))))</f>
        <v>2</v>
      </c>
      <c r="W46" s="33">
        <f t="shared" si="35"/>
        <v>1</v>
      </c>
      <c r="X46" s="33">
        <f t="shared" si="35"/>
        <v>1</v>
      </c>
      <c r="Y46" s="33">
        <f t="shared" si="35"/>
        <v>1</v>
      </c>
      <c r="Z46" s="33">
        <f t="shared" si="35"/>
        <v>1</v>
      </c>
      <c r="AA46" s="33">
        <f t="shared" si="35"/>
        <v>1</v>
      </c>
      <c r="AB46" s="33">
        <f t="shared" si="35"/>
        <v>1</v>
      </c>
      <c r="AC46" s="33">
        <f t="shared" si="35"/>
        <v>1</v>
      </c>
      <c r="AD46" s="33">
        <f t="shared" si="35"/>
        <v>1</v>
      </c>
      <c r="AE46" s="33">
        <f t="shared" si="35"/>
        <v>1</v>
      </c>
      <c r="AF46" s="33">
        <f t="shared" si="35"/>
        <v>1</v>
      </c>
      <c r="AG46" s="33">
        <f t="shared" si="35"/>
        <v>1</v>
      </c>
      <c r="AH46" s="33">
        <f t="shared" si="35"/>
        <v>1</v>
      </c>
      <c r="AI46" s="33">
        <f t="shared" si="35"/>
        <v>1</v>
      </c>
      <c r="AJ46" s="33">
        <f t="shared" si="35"/>
        <v>1</v>
      </c>
      <c r="AK46" s="33">
        <f t="shared" si="35"/>
        <v>1</v>
      </c>
      <c r="AL46" s="28">
        <v>6.3836000000000004</v>
      </c>
      <c r="AM46" s="28"/>
      <c r="AN46" s="28">
        <v>93.024100000000004</v>
      </c>
      <c r="AO46" s="28">
        <v>5.4999999999999997E-3</v>
      </c>
      <c r="AP46" s="28">
        <v>5.4999999999999997E-3</v>
      </c>
      <c r="AQ46" s="28">
        <v>6.32</v>
      </c>
      <c r="AR46" s="28">
        <v>0.12</v>
      </c>
    </row>
    <row r="47" spans="1:44">
      <c r="A47" s="48"/>
      <c r="B47" s="29"/>
      <c r="C47" s="30"/>
      <c r="D47" s="31"/>
      <c r="E47" s="28"/>
      <c r="F47" s="28"/>
      <c r="G47" s="28"/>
      <c r="H47" s="28"/>
      <c r="I47" s="28"/>
      <c r="J47" s="28"/>
      <c r="K47" s="28"/>
      <c r="L47" s="32"/>
      <c r="M47" s="28"/>
      <c r="N47" s="28"/>
      <c r="O47" s="28"/>
      <c r="P47" s="28"/>
      <c r="Q47" s="28"/>
      <c r="R47" s="28"/>
      <c r="S47" s="28"/>
      <c r="T47" s="28"/>
      <c r="U47" s="28"/>
      <c r="V47" s="33">
        <f t="shared" si="3"/>
        <v>0</v>
      </c>
      <c r="W47" s="33">
        <f t="shared" si="20"/>
        <v>0</v>
      </c>
      <c r="X47" s="33">
        <f t="shared" si="21"/>
        <v>0</v>
      </c>
      <c r="Y47" s="33">
        <f t="shared" si="22"/>
        <v>0</v>
      </c>
      <c r="Z47" s="33">
        <f t="shared" si="23"/>
        <v>0</v>
      </c>
      <c r="AA47" s="33">
        <f t="shared" si="24"/>
        <v>0</v>
      </c>
      <c r="AB47" s="33">
        <f t="shared" si="25"/>
        <v>0</v>
      </c>
      <c r="AC47" s="33">
        <f t="shared" si="26"/>
        <v>0</v>
      </c>
      <c r="AD47" s="33">
        <f t="shared" si="27"/>
        <v>0</v>
      </c>
      <c r="AE47" s="33">
        <f t="shared" si="28"/>
        <v>0</v>
      </c>
      <c r="AF47" s="33">
        <f t="shared" si="29"/>
        <v>0</v>
      </c>
      <c r="AG47" s="33">
        <f t="shared" si="30"/>
        <v>0</v>
      </c>
      <c r="AH47" s="33">
        <f t="shared" si="31"/>
        <v>0</v>
      </c>
      <c r="AI47" s="33">
        <f t="shared" si="32"/>
        <v>0</v>
      </c>
      <c r="AJ47" s="33">
        <f t="shared" si="33"/>
        <v>0</v>
      </c>
      <c r="AK47" s="33">
        <f t="shared" si="34"/>
        <v>0</v>
      </c>
      <c r="AL47" s="28"/>
      <c r="AM47" s="28"/>
      <c r="AN47" s="28"/>
      <c r="AO47" s="28"/>
      <c r="AP47" s="28"/>
      <c r="AQ47" s="28"/>
      <c r="AR47" s="28"/>
    </row>
    <row r="48" spans="1:44">
      <c r="A48" s="48"/>
      <c r="B48" s="29"/>
      <c r="C48" s="30"/>
      <c r="D48" s="31"/>
      <c r="E48" s="28"/>
      <c r="F48" s="28"/>
      <c r="G48" s="28"/>
      <c r="H48" s="28"/>
      <c r="I48" s="28"/>
      <c r="J48" s="28"/>
      <c r="K48" s="28"/>
      <c r="L48" s="32"/>
      <c r="M48" s="28"/>
      <c r="N48" s="28"/>
      <c r="O48" s="28"/>
      <c r="P48" s="28"/>
      <c r="Q48" s="28"/>
      <c r="R48" s="28"/>
      <c r="S48" s="28"/>
      <c r="T48" s="28"/>
      <c r="U48" s="28"/>
      <c r="V48" s="33">
        <f t="shared" si="3"/>
        <v>0</v>
      </c>
      <c r="W48" s="33">
        <f t="shared" si="20"/>
        <v>0</v>
      </c>
      <c r="X48" s="33">
        <f t="shared" si="21"/>
        <v>0</v>
      </c>
      <c r="Y48" s="33">
        <f t="shared" si="22"/>
        <v>0</v>
      </c>
      <c r="Z48" s="33">
        <f t="shared" si="23"/>
        <v>0</v>
      </c>
      <c r="AA48" s="33">
        <f t="shared" si="24"/>
        <v>0</v>
      </c>
      <c r="AB48" s="33">
        <f t="shared" si="25"/>
        <v>0</v>
      </c>
      <c r="AC48" s="33">
        <f t="shared" si="26"/>
        <v>0</v>
      </c>
      <c r="AD48" s="33">
        <f t="shared" si="27"/>
        <v>0</v>
      </c>
      <c r="AE48" s="33">
        <f t="shared" si="28"/>
        <v>0</v>
      </c>
      <c r="AF48" s="33">
        <f t="shared" si="29"/>
        <v>0</v>
      </c>
      <c r="AG48" s="33">
        <f t="shared" si="30"/>
        <v>0</v>
      </c>
      <c r="AH48" s="33">
        <f t="shared" si="31"/>
        <v>0</v>
      </c>
      <c r="AI48" s="33">
        <f t="shared" si="32"/>
        <v>0</v>
      </c>
      <c r="AJ48" s="33">
        <f t="shared" si="33"/>
        <v>0</v>
      </c>
      <c r="AK48" s="33">
        <f t="shared" si="34"/>
        <v>0</v>
      </c>
      <c r="AL48" s="28"/>
      <c r="AM48" s="28"/>
      <c r="AN48" s="28"/>
      <c r="AO48" s="28"/>
      <c r="AP48" s="28"/>
      <c r="AQ48" s="28"/>
      <c r="AR48" s="28"/>
    </row>
    <row r="49" spans="1:44">
      <c r="A49" s="58" t="s">
        <v>235</v>
      </c>
      <c r="B49" s="59"/>
      <c r="C49" s="60"/>
      <c r="D49" s="60"/>
      <c r="E49" s="60"/>
      <c r="F49" s="60">
        <f>SUMPRODUCT($D12:$D48,F12:F48)/SUMIF(F12:F48,"&lt;&gt;"&amp;"",$D12:$D48)</f>
        <v>4.8997274851291124</v>
      </c>
      <c r="G49" s="60">
        <f t="shared" ref="G49:U49" si="36">SUMPRODUCT($D12:$D48,G12:G48)/SUMIF(G12:G48,"&lt;&gt;"&amp;"",$D12:$D48)</f>
        <v>4.8968732011250946</v>
      </c>
      <c r="H49" s="60">
        <f t="shared" si="36"/>
        <v>4.8618320879470271</v>
      </c>
      <c r="I49" s="60">
        <f t="shared" si="36"/>
        <v>5.0186240276050418</v>
      </c>
      <c r="J49" s="60">
        <f t="shared" si="36"/>
        <v>4.960853749929738</v>
      </c>
      <c r="K49" s="60">
        <f t="shared" si="36"/>
        <v>5.1175712605849348</v>
      </c>
      <c r="L49" s="60">
        <f t="shared" si="36"/>
        <v>5.0309286325437759</v>
      </c>
      <c r="M49" s="60">
        <f t="shared" si="36"/>
        <v>5.3245389224195723</v>
      </c>
      <c r="N49" s="60">
        <f t="shared" si="36"/>
        <v>5.9064812026623388</v>
      </c>
      <c r="O49" s="60">
        <f t="shared" si="36"/>
        <v>6.1674721849722403</v>
      </c>
      <c r="P49" s="60">
        <f t="shared" si="36"/>
        <v>6.0284284877473082</v>
      </c>
      <c r="Q49" s="60">
        <f t="shared" si="36"/>
        <v>5.4620383115997049</v>
      </c>
      <c r="R49" s="60">
        <f t="shared" si="36"/>
        <v>5.0172453053026747</v>
      </c>
      <c r="S49" s="60">
        <f t="shared" si="36"/>
        <v>5.3423608260092053</v>
      </c>
      <c r="T49" s="60">
        <f t="shared" si="36"/>
        <v>6.3511422125635422</v>
      </c>
      <c r="U49" s="60">
        <f t="shared" si="36"/>
        <v>5.5358492531156642</v>
      </c>
      <c r="V49" s="61"/>
      <c r="W49" s="61"/>
      <c r="X49" s="61"/>
      <c r="Y49" s="61"/>
      <c r="Z49" s="61"/>
      <c r="AA49" s="61"/>
      <c r="AB49" s="61"/>
      <c r="AC49" s="61"/>
      <c r="AD49" s="61"/>
      <c r="AE49" s="61"/>
      <c r="AF49" s="61"/>
      <c r="AG49" s="61"/>
      <c r="AH49" s="61"/>
      <c r="AI49" s="61"/>
      <c r="AJ49" s="61"/>
      <c r="AK49" s="61"/>
      <c r="AL49" s="60"/>
      <c r="AM49" s="60"/>
      <c r="AN49" s="60"/>
      <c r="AO49" s="60"/>
      <c r="AP49" s="60"/>
      <c r="AQ49" s="60"/>
      <c r="AR49" s="60"/>
    </row>
    <row r="50" spans="1:44">
      <c r="A50" s="56" t="s">
        <v>236</v>
      </c>
      <c r="B50" s="51"/>
      <c r="C50" s="52"/>
      <c r="D50" s="53"/>
      <c r="E50" s="54"/>
      <c r="F50" s="54">
        <f>MIN(F12:F48)</f>
        <v>4.6845999999999997</v>
      </c>
      <c r="G50" s="54">
        <f t="shared" ref="G50:R50" si="37">MIN(G12:G48)</f>
        <v>4.6802999999999999</v>
      </c>
      <c r="H50" s="54">
        <f t="shared" si="37"/>
        <v>4.5315000000000003</v>
      </c>
      <c r="I50" s="54">
        <f t="shared" si="37"/>
        <v>4.4992999999999999</v>
      </c>
      <c r="J50" s="54">
        <f t="shared" si="37"/>
        <v>4.4888000000000003</v>
      </c>
      <c r="K50" s="54">
        <f t="shared" si="37"/>
        <v>4.6814999999999998</v>
      </c>
      <c r="L50" s="54">
        <f t="shared" si="37"/>
        <v>4.5711000000000004</v>
      </c>
      <c r="M50" s="54">
        <f t="shared" si="37"/>
        <v>4.9267000000000003</v>
      </c>
      <c r="N50" s="54">
        <f t="shared" si="37"/>
        <v>5.5223000000000004</v>
      </c>
      <c r="O50" s="54">
        <f t="shared" si="37"/>
        <v>5.8297999999999996</v>
      </c>
      <c r="P50" s="54">
        <f t="shared" si="37"/>
        <v>5.8044000000000002</v>
      </c>
      <c r="Q50" s="54">
        <f t="shared" si="37"/>
        <v>5.2708000000000004</v>
      </c>
      <c r="R50" s="54">
        <f t="shared" si="37"/>
        <v>4.9683000000000002</v>
      </c>
      <c r="S50" s="54">
        <f>MIN(S12:S48)</f>
        <v>5.2991999999999999</v>
      </c>
      <c r="T50" s="54">
        <f>MIN(T12:T48)</f>
        <v>6.1562000000000001</v>
      </c>
      <c r="U50" s="54">
        <f>MIN(U12:U48)</f>
        <v>4.8250000000000002</v>
      </c>
      <c r="V50" s="55"/>
      <c r="W50" s="55"/>
      <c r="X50" s="55"/>
      <c r="Y50" s="55"/>
      <c r="Z50" s="55"/>
      <c r="AA50" s="55"/>
      <c r="AB50" s="55"/>
      <c r="AC50" s="55"/>
      <c r="AD50" s="55"/>
      <c r="AE50" s="55"/>
      <c r="AF50" s="55"/>
      <c r="AG50" s="55"/>
      <c r="AH50" s="55"/>
      <c r="AI50" s="55"/>
      <c r="AJ50" s="55"/>
      <c r="AK50" s="55"/>
      <c r="AL50" s="54"/>
      <c r="AM50" s="54"/>
      <c r="AN50" s="54"/>
      <c r="AO50" s="54"/>
      <c r="AP50" s="54"/>
      <c r="AQ50" s="54"/>
      <c r="AR50" s="54"/>
    </row>
    <row r="51" spans="1:44">
      <c r="A51" s="63" t="s">
        <v>237</v>
      </c>
      <c r="B51" s="51"/>
      <c r="C51" s="52"/>
      <c r="D51" s="53"/>
      <c r="E51" s="54"/>
      <c r="F51" s="54">
        <f>MAX(F12:F48)</f>
        <v>5.0353000000000003</v>
      </c>
      <c r="G51" s="54">
        <f t="shared" ref="G51:R51" si="38">MAX(G12:G48)</f>
        <v>5.0483000000000002</v>
      </c>
      <c r="H51" s="54">
        <f t="shared" si="38"/>
        <v>4.952</v>
      </c>
      <c r="I51" s="54">
        <f t="shared" si="38"/>
        <v>5.1492000000000004</v>
      </c>
      <c r="J51" s="54">
        <f t="shared" si="38"/>
        <v>5.0749000000000004</v>
      </c>
      <c r="K51" s="54">
        <f t="shared" si="38"/>
        <v>5.2309999999999999</v>
      </c>
      <c r="L51" s="54">
        <f t="shared" si="38"/>
        <v>5.1515000000000004</v>
      </c>
      <c r="M51" s="54">
        <f t="shared" si="38"/>
        <v>5.4694000000000003</v>
      </c>
      <c r="N51" s="54">
        <f t="shared" si="38"/>
        <v>6.0591999999999997</v>
      </c>
      <c r="O51" s="54">
        <f t="shared" si="38"/>
        <v>6.319</v>
      </c>
      <c r="P51" s="54">
        <f t="shared" si="38"/>
        <v>6.1772</v>
      </c>
      <c r="Q51" s="54">
        <f t="shared" si="38"/>
        <v>5.6082999999999998</v>
      </c>
      <c r="R51" s="54">
        <f t="shared" si="38"/>
        <v>5.0845000000000002</v>
      </c>
      <c r="S51" s="54">
        <f>MAX(S12:S48)</f>
        <v>5.5148999999999999</v>
      </c>
      <c r="T51" s="54">
        <f>MAX(T12:T48)</f>
        <v>6.4240000000000004</v>
      </c>
      <c r="U51" s="54">
        <f>MAX(U12:U48)</f>
        <v>6.4118000000000004</v>
      </c>
      <c r="V51" s="55"/>
      <c r="W51" s="55"/>
      <c r="X51" s="55"/>
      <c r="Y51" s="55"/>
      <c r="Z51" s="55"/>
      <c r="AA51" s="55"/>
      <c r="AB51" s="55"/>
      <c r="AC51" s="55"/>
      <c r="AD51" s="55"/>
      <c r="AE51" s="55"/>
      <c r="AF51" s="55"/>
      <c r="AG51" s="55"/>
      <c r="AH51" s="55"/>
      <c r="AI51" s="55"/>
      <c r="AJ51" s="55"/>
      <c r="AK51" s="55"/>
      <c r="AL51" s="54"/>
      <c r="AM51" s="54"/>
      <c r="AN51" s="54"/>
      <c r="AO51" s="54"/>
      <c r="AP51" s="54"/>
      <c r="AQ51" s="54"/>
      <c r="AR51" s="54"/>
    </row>
    <row r="52" spans="1:44">
      <c r="A52" s="56" t="s">
        <v>238</v>
      </c>
      <c r="B52" s="51"/>
      <c r="C52" s="52"/>
      <c r="D52" s="53"/>
      <c r="E52" s="54"/>
      <c r="F52" s="54">
        <f>MEDIAN(F12:F48)</f>
        <v>4.8990999999999998</v>
      </c>
      <c r="G52" s="54">
        <f t="shared" ref="G52:R52" si="39">MEDIAN(G12:G48)</f>
        <v>4.8905000000000003</v>
      </c>
      <c r="H52" s="54">
        <f t="shared" si="39"/>
        <v>4.8662999999999998</v>
      </c>
      <c r="I52" s="54">
        <f t="shared" si="39"/>
        <v>5.0042999999999997</v>
      </c>
      <c r="J52" s="54">
        <f t="shared" si="39"/>
        <v>4.9435000000000002</v>
      </c>
      <c r="K52" s="54">
        <f t="shared" si="39"/>
        <v>5.1060999999999996</v>
      </c>
      <c r="L52" s="54">
        <f t="shared" si="39"/>
        <v>5.0136000000000003</v>
      </c>
      <c r="M52" s="54">
        <f t="shared" si="39"/>
        <v>5.3072999999999997</v>
      </c>
      <c r="N52" s="54">
        <f t="shared" si="39"/>
        <v>5.8894000000000002</v>
      </c>
      <c r="O52" s="54">
        <f t="shared" si="39"/>
        <v>6.1549999999999994</v>
      </c>
      <c r="P52" s="54">
        <f t="shared" si="39"/>
        <v>6.0247999999999999</v>
      </c>
      <c r="Q52" s="54">
        <f t="shared" si="39"/>
        <v>5.4587000000000003</v>
      </c>
      <c r="R52" s="54">
        <f t="shared" si="39"/>
        <v>5.0080499999999999</v>
      </c>
      <c r="S52" s="54">
        <f>MEDIAN(S12:S48)</f>
        <v>5.3315999999999999</v>
      </c>
      <c r="T52" s="54">
        <f>MEDIAN(T12:T48)</f>
        <v>6.4202000000000004</v>
      </c>
      <c r="U52" s="54">
        <f>MEDIAN(U12:U48)</f>
        <v>5.0823</v>
      </c>
      <c r="V52" s="55"/>
      <c r="W52" s="55"/>
      <c r="X52" s="55"/>
      <c r="Y52" s="55"/>
      <c r="Z52" s="55"/>
      <c r="AA52" s="55"/>
      <c r="AB52" s="55"/>
      <c r="AC52" s="55"/>
      <c r="AD52" s="55"/>
      <c r="AE52" s="55"/>
      <c r="AF52" s="55"/>
      <c r="AG52" s="55"/>
      <c r="AH52" s="55"/>
      <c r="AI52" s="55"/>
      <c r="AJ52" s="55"/>
      <c r="AK52" s="55"/>
      <c r="AL52" s="54"/>
      <c r="AM52" s="54"/>
      <c r="AN52" s="54"/>
      <c r="AO52" s="54"/>
      <c r="AP52" s="54"/>
      <c r="AQ52" s="54"/>
      <c r="AR52" s="54"/>
    </row>
    <row r="53" spans="1:44" s="93" customFormat="1">
      <c r="A53" s="66" t="s">
        <v>265</v>
      </c>
      <c r="B53" s="113"/>
      <c r="C53" s="114"/>
      <c r="D53" s="115"/>
      <c r="E53" s="116"/>
      <c r="F53" s="116"/>
      <c r="G53" s="116"/>
      <c r="H53" s="116"/>
      <c r="I53" s="116"/>
      <c r="J53" s="116"/>
      <c r="K53" s="116"/>
      <c r="L53" s="116"/>
      <c r="M53" s="116"/>
      <c r="N53" s="116"/>
      <c r="O53" s="116"/>
      <c r="P53" s="116"/>
      <c r="Q53" s="116"/>
      <c r="R53" s="116"/>
      <c r="S53" s="116"/>
      <c r="T53" s="116"/>
      <c r="U53" s="116"/>
      <c r="V53" s="117"/>
      <c r="W53" s="117"/>
      <c r="X53" s="117"/>
      <c r="Y53" s="117"/>
      <c r="Z53" s="117"/>
      <c r="AA53" s="117"/>
      <c r="AB53" s="117"/>
      <c r="AC53" s="117"/>
      <c r="AD53" s="117"/>
      <c r="AE53" s="117"/>
      <c r="AF53" s="117"/>
      <c r="AG53" s="117"/>
      <c r="AH53" s="117"/>
      <c r="AI53" s="117"/>
      <c r="AJ53" s="117"/>
      <c r="AK53" s="117"/>
      <c r="AL53" s="116"/>
      <c r="AM53" s="116"/>
      <c r="AN53" s="116"/>
      <c r="AO53" s="116"/>
      <c r="AP53" s="116"/>
      <c r="AQ53" s="116"/>
      <c r="AR53" s="116"/>
    </row>
    <row r="54" spans="1:44" s="93" customFormat="1">
      <c r="A54" s="56" t="s">
        <v>4360</v>
      </c>
      <c r="B54" s="51"/>
      <c r="C54" s="52"/>
      <c r="D54" s="53"/>
      <c r="E54" s="54">
        <f>IFERROR(INDEX(Benchmark!$A$4:$O$813,MATCH('Overnight Fund'!$A54,Benchmark!$A$4:$A$813,0),MATCH('Overnight Fund'!E$9,Benchmark!$A$3:$O$3,0)),0)</f>
        <v>3571.1469999999999</v>
      </c>
      <c r="F54" s="54">
        <f>IFERROR(INDEX(Benchmark!$A$4:$O$813,MATCH('Overnight Fund'!$A54,Benchmark!$A$4:$A$813,0),MATCH('Overnight Fund'!F$9,Benchmark!$A$3:$O$3,0)),0)</f>
        <v>0</v>
      </c>
      <c r="G54" s="54">
        <f>IFERROR(INDEX(Benchmark!$A$4:$O$813,MATCH('Overnight Fund'!$A54,Benchmark!$A$4:$A$813,0),MATCH('Overnight Fund'!G$9,Benchmark!$A$3:$O$3,0)),0)</f>
        <v>0</v>
      </c>
      <c r="H54" s="54">
        <f>IFERROR(INDEX(Benchmark!$A$4:$O$813,MATCH('Overnight Fund'!$A54,Benchmark!$A$4:$A$813,0),MATCH('Overnight Fund'!H$9,Benchmark!$A$3:$O$3,0)),0)</f>
        <v>0</v>
      </c>
      <c r="I54" s="54"/>
      <c r="J54" s="54"/>
      <c r="K54" s="54"/>
      <c r="L54" s="54"/>
      <c r="M54" s="54"/>
      <c r="N54" s="54"/>
      <c r="O54" s="54"/>
      <c r="P54" s="54"/>
      <c r="Q54" s="54"/>
      <c r="R54" s="54"/>
      <c r="S54" s="54"/>
      <c r="T54" s="54"/>
      <c r="U54" s="116"/>
      <c r="V54" s="117"/>
      <c r="W54" s="117"/>
      <c r="X54" s="117"/>
      <c r="Y54" s="117"/>
      <c r="Z54" s="117"/>
      <c r="AA54" s="117"/>
      <c r="AB54" s="117"/>
      <c r="AC54" s="117"/>
      <c r="AD54" s="117"/>
      <c r="AE54" s="117"/>
      <c r="AF54" s="117"/>
      <c r="AG54" s="117"/>
      <c r="AH54" s="117"/>
      <c r="AI54" s="117"/>
      <c r="AJ54" s="117"/>
      <c r="AK54" s="117"/>
      <c r="AL54" s="116"/>
      <c r="AM54" s="116"/>
      <c r="AN54" s="116"/>
      <c r="AO54" s="116"/>
      <c r="AP54" s="116"/>
      <c r="AQ54" s="116"/>
      <c r="AR54" s="116"/>
    </row>
    <row r="55" spans="1:44" s="93" customFormat="1">
      <c r="A55" s="56" t="s">
        <v>4083</v>
      </c>
      <c r="B55" s="51"/>
      <c r="C55" s="52"/>
      <c r="D55" s="53"/>
      <c r="E55" s="54">
        <f>IFERROR(INDEX(Benchmark!$A$4:$O$813,MATCH('Overnight Fund'!$A55,Benchmark!$A$4:$A$813,0),MATCH('Overnight Fund'!E$9,Benchmark!$A$3:$O$3,0)),0)</f>
        <v>2490.6999999999998</v>
      </c>
      <c r="F55" s="54">
        <f>IFERROR(INDEX(Benchmark!$A$4:$O$813,MATCH('Overnight Fund'!$A55,Benchmark!$A$4:$A$813,0),MATCH('Overnight Fund'!F$9,Benchmark!$A$3:$O$3,0)),0)</f>
        <v>0</v>
      </c>
      <c r="G55" s="54">
        <f>IFERROR(INDEX(Benchmark!$A$4:$O$813,MATCH('Overnight Fund'!$A55,Benchmark!$A$4:$A$813,0),MATCH('Overnight Fund'!G$9,Benchmark!$A$3:$O$3,0)),0)</f>
        <v>0</v>
      </c>
      <c r="H55" s="54">
        <f>IFERROR(INDEX(Benchmark!$A$4:$O$813,MATCH('Overnight Fund'!$A55,Benchmark!$A$4:$A$813,0),MATCH('Overnight Fund'!H$9,Benchmark!$A$3:$O$3,0)),0)</f>
        <v>0</v>
      </c>
      <c r="I55" s="54"/>
      <c r="J55" s="54"/>
      <c r="K55" s="54"/>
      <c r="L55" s="54"/>
      <c r="M55" s="54"/>
      <c r="N55" s="54"/>
      <c r="O55" s="54"/>
      <c r="P55" s="54"/>
      <c r="Q55" s="54"/>
      <c r="R55" s="54"/>
      <c r="S55" s="54"/>
      <c r="T55" s="54"/>
      <c r="U55" s="116"/>
      <c r="V55" s="117"/>
      <c r="W55" s="117"/>
      <c r="X55" s="117"/>
      <c r="Y55" s="117"/>
      <c r="Z55" s="117"/>
      <c r="AA55" s="117"/>
      <c r="AB55" s="117"/>
      <c r="AC55" s="117"/>
      <c r="AD55" s="117"/>
      <c r="AE55" s="117"/>
      <c r="AF55" s="117"/>
      <c r="AG55" s="117"/>
      <c r="AH55" s="117"/>
      <c r="AI55" s="117"/>
      <c r="AJ55" s="117"/>
      <c r="AK55" s="117"/>
      <c r="AL55" s="116"/>
      <c r="AM55" s="116"/>
      <c r="AN55" s="116"/>
      <c r="AO55" s="116"/>
      <c r="AP55" s="116"/>
      <c r="AQ55" s="116"/>
      <c r="AR55" s="116"/>
    </row>
    <row r="56" spans="1:44">
      <c r="A56" s="50" t="s">
        <v>239</v>
      </c>
      <c r="B56" s="45"/>
      <c r="C56" s="44"/>
      <c r="D56" s="44"/>
      <c r="E56" s="44"/>
      <c r="F56" s="44"/>
      <c r="G56" s="44"/>
      <c r="H56" s="44"/>
      <c r="I56" s="44"/>
      <c r="J56" s="44"/>
      <c r="K56" s="44"/>
      <c r="L56" s="46"/>
      <c r="M56" s="44"/>
      <c r="N56" s="44"/>
      <c r="O56" s="44"/>
      <c r="P56" s="44"/>
      <c r="Q56" s="44"/>
      <c r="R56" s="44"/>
      <c r="S56" s="44"/>
      <c r="T56" s="44"/>
      <c r="U56" s="44"/>
      <c r="V56" s="45"/>
      <c r="W56" s="45"/>
      <c r="X56" s="45"/>
      <c r="Y56" s="45"/>
      <c r="Z56" s="45"/>
      <c r="AA56" s="45"/>
      <c r="AB56" s="47"/>
      <c r="AC56" s="45"/>
      <c r="AD56" s="45"/>
      <c r="AE56" s="45"/>
      <c r="AF56" s="45"/>
      <c r="AG56" s="45"/>
      <c r="AH56" s="45"/>
      <c r="AI56" s="45"/>
      <c r="AJ56" s="45"/>
      <c r="AK56" s="45"/>
      <c r="AL56" s="44"/>
      <c r="AM56" s="44"/>
      <c r="AN56" s="44"/>
      <c r="AO56" s="44"/>
      <c r="AP56" s="44"/>
      <c r="AQ56" s="44"/>
      <c r="AR56" s="44"/>
    </row>
    <row r="57" spans="1:44">
      <c r="A57" s="50" t="s">
        <v>240</v>
      </c>
      <c r="B57" s="45"/>
      <c r="C57" s="44"/>
      <c r="D57" s="44"/>
      <c r="E57" s="44"/>
      <c r="F57" s="44"/>
      <c r="G57" s="44"/>
      <c r="H57" s="44"/>
      <c r="I57" s="44"/>
      <c r="J57" s="44"/>
      <c r="K57" s="44"/>
      <c r="L57" s="46"/>
      <c r="M57" s="44"/>
      <c r="N57" s="44"/>
      <c r="O57" s="44"/>
      <c r="P57" s="44"/>
      <c r="Q57" s="44"/>
      <c r="R57" s="44"/>
      <c r="S57" s="44"/>
      <c r="T57" s="44"/>
      <c r="U57" s="44"/>
      <c r="V57" s="45"/>
      <c r="W57" s="45"/>
      <c r="X57" s="45"/>
      <c r="Y57" s="45"/>
      <c r="Z57" s="45"/>
      <c r="AA57" s="45"/>
      <c r="AB57" s="47"/>
      <c r="AC57" s="45"/>
      <c r="AD57" s="45"/>
      <c r="AE57" s="45"/>
      <c r="AF57" s="45"/>
      <c r="AG57" s="45"/>
      <c r="AH57" s="45"/>
      <c r="AI57" s="45"/>
      <c r="AJ57" s="45"/>
      <c r="AK57" s="45"/>
      <c r="AL57" s="44"/>
      <c r="AM57" s="44"/>
      <c r="AN57" s="44"/>
      <c r="AO57" s="44"/>
      <c r="AP57" s="44"/>
      <c r="AQ57" s="44"/>
      <c r="AR57" s="44"/>
    </row>
    <row r="58" spans="1:44">
      <c r="A58" s="50"/>
      <c r="B58" s="45"/>
      <c r="C58" s="44"/>
      <c r="D58" s="44"/>
      <c r="E58" s="44"/>
      <c r="F58" s="44"/>
      <c r="G58" s="44"/>
      <c r="H58" s="44"/>
      <c r="I58" s="44"/>
      <c r="J58" s="44"/>
      <c r="K58" s="44"/>
      <c r="L58" s="44"/>
      <c r="M58" s="44"/>
      <c r="N58" s="44"/>
      <c r="O58" s="44"/>
      <c r="P58" s="44"/>
      <c r="Q58" s="44"/>
      <c r="R58" s="44"/>
      <c r="S58" s="44"/>
      <c r="T58" s="44"/>
      <c r="U58" s="44"/>
      <c r="V58" s="45"/>
      <c r="W58" s="45"/>
      <c r="X58" s="45"/>
      <c r="Y58" s="45"/>
      <c r="Z58" s="45"/>
      <c r="AA58" s="45"/>
      <c r="AB58" s="45"/>
      <c r="AC58" s="45"/>
      <c r="AD58" s="45"/>
      <c r="AE58" s="45"/>
      <c r="AF58" s="45"/>
      <c r="AG58" s="45"/>
      <c r="AH58" s="45"/>
      <c r="AI58" s="45"/>
      <c r="AJ58" s="45"/>
      <c r="AK58" s="45"/>
      <c r="AL58" s="44"/>
      <c r="AM58" s="44"/>
      <c r="AN58" s="44"/>
      <c r="AO58" s="44"/>
      <c r="AP58" s="44"/>
      <c r="AQ58" s="44"/>
      <c r="AR58" s="44"/>
    </row>
    <row r="59" spans="1:44">
      <c r="A59" s="50"/>
      <c r="B59" s="45"/>
      <c r="C59" s="44"/>
      <c r="D59" s="44"/>
      <c r="E59" s="44"/>
      <c r="F59" s="44"/>
      <c r="G59" s="44"/>
      <c r="H59" s="44"/>
      <c r="I59" s="44"/>
      <c r="J59" s="44"/>
      <c r="K59" s="44"/>
      <c r="L59" s="44"/>
      <c r="M59" s="44"/>
      <c r="N59" s="44"/>
      <c r="O59" s="44"/>
      <c r="P59" s="44"/>
      <c r="Q59" s="44"/>
      <c r="R59" s="44"/>
      <c r="S59" s="44"/>
      <c r="T59" s="44"/>
      <c r="U59" s="44"/>
      <c r="V59" s="45"/>
      <c r="W59" s="45"/>
      <c r="X59" s="45"/>
      <c r="Y59" s="45"/>
      <c r="Z59" s="45"/>
      <c r="AA59" s="45"/>
      <c r="AB59" s="45"/>
      <c r="AC59" s="45"/>
      <c r="AD59" s="45"/>
      <c r="AE59" s="45"/>
      <c r="AF59" s="45"/>
      <c r="AG59" s="45"/>
      <c r="AH59" s="45"/>
      <c r="AI59" s="45"/>
      <c r="AJ59" s="45"/>
      <c r="AK59" s="45"/>
      <c r="AL59" s="44"/>
      <c r="AM59" s="44"/>
      <c r="AN59" s="44"/>
      <c r="AO59" s="44"/>
      <c r="AP59" s="44"/>
      <c r="AQ59" s="44"/>
      <c r="AR59" s="44"/>
    </row>
    <row r="60" spans="1:44">
      <c r="A60" s="50"/>
      <c r="B60" s="45"/>
      <c r="C60" s="44"/>
      <c r="D60" s="44"/>
      <c r="E60" s="44"/>
      <c r="F60" s="44"/>
      <c r="G60" s="44"/>
      <c r="H60" s="44"/>
      <c r="I60" s="44"/>
      <c r="J60" s="44"/>
      <c r="K60" s="44"/>
      <c r="L60" s="44"/>
      <c r="M60" s="44"/>
      <c r="N60" s="44"/>
      <c r="O60" s="44"/>
      <c r="P60" s="44"/>
      <c r="Q60" s="44"/>
      <c r="R60" s="44"/>
      <c r="S60" s="44"/>
      <c r="T60" s="44"/>
      <c r="U60" s="44"/>
      <c r="V60" s="45"/>
      <c r="W60" s="45"/>
      <c r="X60" s="45"/>
      <c r="Y60" s="45"/>
      <c r="Z60" s="45"/>
      <c r="AA60" s="45"/>
      <c r="AB60" s="45"/>
      <c r="AC60" s="45"/>
      <c r="AD60" s="45"/>
      <c r="AE60" s="45"/>
      <c r="AF60" s="45"/>
      <c r="AG60" s="45"/>
      <c r="AH60" s="45"/>
      <c r="AI60" s="45"/>
      <c r="AJ60" s="45"/>
      <c r="AK60" s="45"/>
      <c r="AL60" s="44"/>
      <c r="AM60" s="44"/>
      <c r="AN60" s="44"/>
      <c r="AO60" s="44"/>
      <c r="AP60" s="44"/>
      <c r="AQ60" s="44"/>
      <c r="AR60" s="44"/>
    </row>
  </sheetData>
  <mergeCells count="10">
    <mergeCell ref="AQ8:AQ9"/>
    <mergeCell ref="M8:T8"/>
    <mergeCell ref="B8:E8"/>
    <mergeCell ref="F8:L8"/>
    <mergeCell ref="AR8:AR9"/>
    <mergeCell ref="AL8:AN8"/>
    <mergeCell ref="U8:U9"/>
    <mergeCell ref="AO8:AO9"/>
    <mergeCell ref="AP8:AP9"/>
    <mergeCell ref="V8:AK8"/>
  </mergeCells>
  <hyperlinks>
    <hyperlink ref="A1" location="'Main Page'!A1" tooltip="E:\ACEMFV2\AceCustomTemplates - #'Main Page'!A1" display="'Main Page'!A1"/>
    <hyperlink ref="A10" location="'Load'!A1" tooltip="E:\ACEMFV2\AceCustomTemplates - #'Load'!A1" display="'Load'!A1"/>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CQ48"/>
  <sheetViews>
    <sheetView showGridLines="0" zoomScale="90" zoomScaleNormal="90" workbookViewId="0">
      <pane xSplit="1" ySplit="10" topLeftCell="B11" activePane="bottomRight" state="frozen"/>
      <selection activeCell="I54" sqref="I54"/>
      <selection pane="topRight" activeCell="I54" sqref="I54"/>
      <selection pane="bottomLeft" activeCell="I54" sqref="I54"/>
      <selection pane="bottomRight" activeCell="A12" sqref="A12:U36"/>
    </sheetView>
  </sheetViews>
  <sheetFormatPr defaultRowHeight="14.4"/>
  <cols>
    <col min="1" max="1" width="31.21875" style="14" customWidth="1"/>
    <col min="2" max="2" width="9.109375" customWidth="1"/>
    <col min="3" max="21" width="9.109375" style="14" customWidth="1"/>
    <col min="22" max="37" width="9.109375" customWidth="1"/>
    <col min="38" max="44" width="9.109375" style="14" customWidth="1"/>
  </cols>
  <sheetData>
    <row r="1" spans="1:95" ht="15" customHeight="1">
      <c r="A1" s="13" t="s">
        <v>0</v>
      </c>
      <c r="E1" s="15" t="s">
        <v>3953</v>
      </c>
      <c r="CA1" s="93" t="s">
        <v>3954</v>
      </c>
      <c r="CB1" s="27" t="s">
        <v>181</v>
      </c>
      <c r="CC1" s="27" t="s">
        <v>182</v>
      </c>
      <c r="CD1" s="27" t="s">
        <v>183</v>
      </c>
      <c r="CE1" s="27" t="s">
        <v>184</v>
      </c>
      <c r="CF1" s="27" t="s">
        <v>3955</v>
      </c>
      <c r="CG1" s="27" t="s">
        <v>186</v>
      </c>
      <c r="CH1" s="27" t="s">
        <v>187</v>
      </c>
      <c r="CI1" s="27" t="s">
        <v>188</v>
      </c>
      <c r="CJ1" s="27" t="s">
        <v>3956</v>
      </c>
      <c r="CK1" s="27" t="s">
        <v>3957</v>
      </c>
      <c r="CL1" s="27" t="s">
        <v>191</v>
      </c>
      <c r="CM1" s="27" t="s">
        <v>192</v>
      </c>
      <c r="CN1" s="27" t="s">
        <v>193</v>
      </c>
      <c r="CO1" s="27" t="s">
        <v>194</v>
      </c>
      <c r="CP1" s="27" t="s">
        <v>2437</v>
      </c>
      <c r="CQ1" s="27" t="s">
        <v>3958</v>
      </c>
    </row>
    <row r="2" spans="1:95">
      <c r="CA2" s="93">
        <v>0</v>
      </c>
      <c r="CB2" s="93">
        <f t="shared" ref="CB2:CQ7" si="0">_xlfn.QUARTILE.INC(F$12:F$36,$CA2)</f>
        <v>-1.9426000000000001</v>
      </c>
      <c r="CC2" s="93">
        <f t="shared" si="0"/>
        <v>-0.31190000000000001</v>
      </c>
      <c r="CD2" s="93">
        <f t="shared" si="0"/>
        <v>2.7972000000000001</v>
      </c>
      <c r="CE2" s="93">
        <f t="shared" si="0"/>
        <v>3.9817</v>
      </c>
      <c r="CF2" s="93">
        <f t="shared" si="0"/>
        <v>4.7596999999999996</v>
      </c>
      <c r="CG2" s="93">
        <f t="shared" si="0"/>
        <v>5.2569999999999997</v>
      </c>
      <c r="CH2" s="93">
        <f t="shared" si="0"/>
        <v>4.3556999999999997</v>
      </c>
      <c r="CI2" s="93">
        <f t="shared" si="0"/>
        <v>5.7592999999999996</v>
      </c>
      <c r="CJ2" s="93">
        <f t="shared" si="0"/>
        <v>6.2492000000000001</v>
      </c>
      <c r="CK2" s="93">
        <f t="shared" si="0"/>
        <v>6.3141999999999996</v>
      </c>
      <c r="CL2" s="93">
        <f t="shared" si="0"/>
        <v>6.0918000000000001</v>
      </c>
      <c r="CM2" s="93">
        <f t="shared" si="0"/>
        <v>5.4494999999999996</v>
      </c>
      <c r="CN2" s="93">
        <f t="shared" si="0"/>
        <v>5.6216999999999997</v>
      </c>
      <c r="CO2" s="93">
        <f t="shared" si="0"/>
        <v>5.8703000000000003</v>
      </c>
      <c r="CP2" s="93">
        <f t="shared" si="0"/>
        <v>6.7110000000000003</v>
      </c>
      <c r="CQ2" s="93">
        <f t="shared" si="0"/>
        <v>4.7199</v>
      </c>
    </row>
    <row r="3" spans="1:95">
      <c r="CA3" s="93">
        <v>1</v>
      </c>
      <c r="CB3" s="93">
        <f t="shared" si="0"/>
        <v>-1.5878000000000001</v>
      </c>
      <c r="CC3" s="93">
        <f t="shared" si="0"/>
        <v>7.22E-2</v>
      </c>
      <c r="CD3" s="93">
        <f t="shared" si="0"/>
        <v>3.8083999999999998</v>
      </c>
      <c r="CE3" s="93">
        <f t="shared" si="0"/>
        <v>7.1429999999999998</v>
      </c>
      <c r="CF3" s="93">
        <f t="shared" si="0"/>
        <v>5.9717000000000002</v>
      </c>
      <c r="CG3" s="93">
        <f t="shared" si="0"/>
        <v>5.5566999999999993</v>
      </c>
      <c r="CH3" s="93">
        <f t="shared" si="0"/>
        <v>5.4058000000000002</v>
      </c>
      <c r="CI3" s="93">
        <f t="shared" si="0"/>
        <v>6.0357749999999992</v>
      </c>
      <c r="CJ3" s="93">
        <f t="shared" si="0"/>
        <v>6.8320500000000006</v>
      </c>
      <c r="CK3" s="93">
        <f t="shared" si="0"/>
        <v>6.8903249999999998</v>
      </c>
      <c r="CL3" s="93">
        <f t="shared" si="0"/>
        <v>6.5558499999999995</v>
      </c>
      <c r="CM3" s="93">
        <f t="shared" si="0"/>
        <v>5.9005999999999998</v>
      </c>
      <c r="CN3" s="93">
        <f t="shared" si="0"/>
        <v>5.9560500000000003</v>
      </c>
      <c r="CO3" s="93">
        <f t="shared" si="0"/>
        <v>6.2502250000000004</v>
      </c>
      <c r="CP3" s="93">
        <f t="shared" si="0"/>
        <v>6.9813749999999999</v>
      </c>
      <c r="CQ3" s="93">
        <f t="shared" si="0"/>
        <v>6.1688000000000001</v>
      </c>
    </row>
    <row r="4" spans="1:95">
      <c r="CA4" s="93">
        <v>2</v>
      </c>
      <c r="CB4" s="93">
        <f t="shared" si="0"/>
        <v>-1.2768999999999999</v>
      </c>
      <c r="CC4" s="93">
        <f t="shared" si="0"/>
        <v>0.30209999999999998</v>
      </c>
      <c r="CD4" s="93">
        <f t="shared" si="0"/>
        <v>3.9733999999999998</v>
      </c>
      <c r="CE4" s="93">
        <f t="shared" si="0"/>
        <v>7.3478000000000003</v>
      </c>
      <c r="CF4" s="93">
        <f t="shared" si="0"/>
        <v>6.2301000000000002</v>
      </c>
      <c r="CG4" s="93">
        <f t="shared" si="0"/>
        <v>5.6907499999999995</v>
      </c>
      <c r="CH4" s="93">
        <f t="shared" si="0"/>
        <v>5.5532000000000004</v>
      </c>
      <c r="CI4" s="93">
        <f t="shared" si="0"/>
        <v>6.2300500000000003</v>
      </c>
      <c r="CJ4" s="93">
        <f t="shared" si="0"/>
        <v>7.0002000000000004</v>
      </c>
      <c r="CK4" s="93">
        <f t="shared" si="0"/>
        <v>7.0282</v>
      </c>
      <c r="CL4" s="93">
        <f t="shared" si="0"/>
        <v>6.7036999999999995</v>
      </c>
      <c r="CM4" s="93">
        <f t="shared" si="0"/>
        <v>6.1497999999999999</v>
      </c>
      <c r="CN4" s="93">
        <f t="shared" si="0"/>
        <v>6.2347000000000001</v>
      </c>
      <c r="CO4" s="93">
        <f t="shared" si="0"/>
        <v>6.53165</v>
      </c>
      <c r="CP4" s="93">
        <f t="shared" si="0"/>
        <v>7.3715999999999999</v>
      </c>
      <c r="CQ4" s="93">
        <f t="shared" si="0"/>
        <v>6.7413999999999996</v>
      </c>
    </row>
    <row r="5" spans="1:95">
      <c r="CA5" s="93">
        <v>3</v>
      </c>
      <c r="CB5" s="93">
        <f t="shared" si="0"/>
        <v>-0.95899999999999996</v>
      </c>
      <c r="CC5" s="93">
        <f t="shared" si="0"/>
        <v>0.56579999999999997</v>
      </c>
      <c r="CD5" s="93">
        <f t="shared" si="0"/>
        <v>4.1166</v>
      </c>
      <c r="CE5" s="93">
        <f t="shared" si="0"/>
        <v>7.5029000000000003</v>
      </c>
      <c r="CF5" s="93">
        <f t="shared" si="0"/>
        <v>6.3234000000000004</v>
      </c>
      <c r="CG5" s="93">
        <f t="shared" si="0"/>
        <v>5.7698999999999998</v>
      </c>
      <c r="CH5" s="93">
        <f t="shared" si="0"/>
        <v>5.6820000000000004</v>
      </c>
      <c r="CI5" s="93">
        <f t="shared" si="0"/>
        <v>6.2977249999999998</v>
      </c>
      <c r="CJ5" s="93">
        <f t="shared" si="0"/>
        <v>7.1448999999999998</v>
      </c>
      <c r="CK5" s="93">
        <f t="shared" si="0"/>
        <v>7.2639750000000003</v>
      </c>
      <c r="CL5" s="93">
        <f t="shared" si="0"/>
        <v>6.9441500000000005</v>
      </c>
      <c r="CM5" s="93">
        <f t="shared" si="0"/>
        <v>6.3202999999999996</v>
      </c>
      <c r="CN5" s="93">
        <f t="shared" si="0"/>
        <v>6.3423999999999996</v>
      </c>
      <c r="CO5" s="93">
        <f t="shared" si="0"/>
        <v>6.6323749999999997</v>
      </c>
      <c r="CP5" s="93">
        <f t="shared" si="0"/>
        <v>7.4084000000000003</v>
      </c>
      <c r="CQ5" s="93">
        <f t="shared" si="0"/>
        <v>7.0434999999999999</v>
      </c>
    </row>
    <row r="6" spans="1:95" hidden="1">
      <c r="CA6" s="93"/>
      <c r="CB6" s="93">
        <f t="shared" si="0"/>
        <v>-1.9426000000000001</v>
      </c>
      <c r="CC6" s="93">
        <f t="shared" si="0"/>
        <v>-0.31190000000000001</v>
      </c>
      <c r="CD6" s="93">
        <f t="shared" si="0"/>
        <v>2.7972000000000001</v>
      </c>
      <c r="CE6" s="93">
        <f t="shared" si="0"/>
        <v>3.9817</v>
      </c>
      <c r="CF6" s="93">
        <f t="shared" si="0"/>
        <v>4.7596999999999996</v>
      </c>
      <c r="CG6" s="93">
        <f t="shared" si="0"/>
        <v>5.2569999999999997</v>
      </c>
      <c r="CH6" s="93">
        <f t="shared" si="0"/>
        <v>4.3556999999999997</v>
      </c>
      <c r="CI6" s="93">
        <f t="shared" si="0"/>
        <v>5.7592999999999996</v>
      </c>
      <c r="CJ6" s="93">
        <f t="shared" si="0"/>
        <v>6.2492000000000001</v>
      </c>
      <c r="CK6" s="93">
        <f t="shared" si="0"/>
        <v>6.3141999999999996</v>
      </c>
      <c r="CL6" s="93">
        <f t="shared" si="0"/>
        <v>6.0918000000000001</v>
      </c>
      <c r="CM6" s="93">
        <f t="shared" si="0"/>
        <v>5.4494999999999996</v>
      </c>
      <c r="CN6" s="93">
        <f t="shared" si="0"/>
        <v>5.6216999999999997</v>
      </c>
      <c r="CO6" s="93">
        <f t="shared" si="0"/>
        <v>5.8703000000000003</v>
      </c>
      <c r="CP6" s="93">
        <f t="shared" si="0"/>
        <v>6.7110000000000003</v>
      </c>
      <c r="CQ6" s="93">
        <f t="shared" si="0"/>
        <v>4.7199</v>
      </c>
    </row>
    <row r="7" spans="1:95" ht="21" thickBot="1">
      <c r="A7" s="16" t="s">
        <v>105</v>
      </c>
      <c r="CA7" s="93">
        <v>4</v>
      </c>
      <c r="CB7" s="93">
        <f t="shared" si="0"/>
        <v>0.86890000000000001</v>
      </c>
      <c r="CC7" s="93">
        <f t="shared" si="0"/>
        <v>1.9289000000000001</v>
      </c>
      <c r="CD7" s="93">
        <f t="shared" si="0"/>
        <v>4.8624000000000001</v>
      </c>
      <c r="CE7" s="93">
        <f t="shared" si="0"/>
        <v>7.8209</v>
      </c>
      <c r="CF7" s="93">
        <f t="shared" si="0"/>
        <v>6.4843000000000002</v>
      </c>
      <c r="CG7" s="93">
        <f t="shared" si="0"/>
        <v>5.8440000000000003</v>
      </c>
      <c r="CH7" s="93">
        <f t="shared" si="0"/>
        <v>5.8460999999999999</v>
      </c>
      <c r="CI7" s="93">
        <f t="shared" si="0"/>
        <v>6.3445</v>
      </c>
      <c r="CJ7" s="93">
        <f t="shared" si="0"/>
        <v>7.2027999999999999</v>
      </c>
      <c r="CK7" s="93">
        <f t="shared" si="0"/>
        <v>7.3075000000000001</v>
      </c>
      <c r="CL7" s="93">
        <f t="shared" si="0"/>
        <v>7.0023999999999997</v>
      </c>
      <c r="CM7" s="93">
        <f t="shared" si="0"/>
        <v>6.3693</v>
      </c>
      <c r="CN7" s="93">
        <f t="shared" si="0"/>
        <v>6.4321999999999999</v>
      </c>
      <c r="CO7" s="93">
        <f t="shared" si="0"/>
        <v>6.7276999999999996</v>
      </c>
      <c r="CP7" s="93">
        <f t="shared" si="0"/>
        <v>7.5248999999999997</v>
      </c>
      <c r="CQ7" s="93">
        <f t="shared" si="0"/>
        <v>7.31</v>
      </c>
    </row>
    <row r="8" spans="1:95" ht="15" customHeight="1">
      <c r="A8" s="17" t="str">
        <f>'Liquid Fund'!A8</f>
        <v>(As on 30 Apr 2026)</v>
      </c>
      <c r="B8" s="137" t="s">
        <v>37</v>
      </c>
      <c r="C8" s="138"/>
      <c r="D8" s="138"/>
      <c r="E8" s="138"/>
      <c r="F8" s="136" t="s">
        <v>242</v>
      </c>
      <c r="G8" s="136"/>
      <c r="H8" s="136"/>
      <c r="I8" s="136"/>
      <c r="J8" s="136"/>
      <c r="K8" s="136"/>
      <c r="L8" s="136"/>
      <c r="M8" s="136" t="s">
        <v>241</v>
      </c>
      <c r="N8" s="136"/>
      <c r="O8" s="136"/>
      <c r="P8" s="136"/>
      <c r="Q8" s="136"/>
      <c r="R8" s="136"/>
      <c r="S8" s="136"/>
      <c r="T8" s="136"/>
      <c r="U8" s="139" t="s">
        <v>174</v>
      </c>
      <c r="V8" s="136" t="s">
        <v>175</v>
      </c>
      <c r="W8" s="136"/>
      <c r="X8" s="136"/>
      <c r="Y8" s="136"/>
      <c r="Z8" s="136"/>
      <c r="AA8" s="136"/>
      <c r="AB8" s="136"/>
      <c r="AC8" s="136"/>
      <c r="AD8" s="136"/>
      <c r="AE8" s="136"/>
      <c r="AF8" s="136"/>
      <c r="AG8" s="136"/>
      <c r="AH8" s="136"/>
      <c r="AI8" s="136"/>
      <c r="AJ8" s="136"/>
      <c r="AK8" s="136"/>
      <c r="AL8" s="136" t="s">
        <v>176</v>
      </c>
      <c r="AM8" s="136"/>
      <c r="AN8" s="136"/>
      <c r="AO8" s="139" t="s">
        <v>178</v>
      </c>
      <c r="AP8" s="139" t="s">
        <v>177</v>
      </c>
      <c r="AQ8" s="134" t="s">
        <v>180</v>
      </c>
      <c r="AR8" s="139" t="s">
        <v>179</v>
      </c>
    </row>
    <row r="9" spans="1:95" ht="42" customHeight="1">
      <c r="A9" s="19" t="s">
        <v>171</v>
      </c>
      <c r="B9" s="25" t="s">
        <v>172</v>
      </c>
      <c r="C9" s="26" t="s">
        <v>5077</v>
      </c>
      <c r="D9" s="26" t="s">
        <v>5105</v>
      </c>
      <c r="E9" s="26" t="s">
        <v>173</v>
      </c>
      <c r="F9" s="26" t="s">
        <v>181</v>
      </c>
      <c r="G9" s="26" t="s">
        <v>182</v>
      </c>
      <c r="H9" s="26" t="s">
        <v>183</v>
      </c>
      <c r="I9" s="26" t="s">
        <v>184</v>
      </c>
      <c r="J9" s="26" t="s">
        <v>185</v>
      </c>
      <c r="K9" s="26" t="s">
        <v>186</v>
      </c>
      <c r="L9" s="26" t="s">
        <v>187</v>
      </c>
      <c r="M9" s="26" t="s">
        <v>188</v>
      </c>
      <c r="N9" s="26" t="s">
        <v>189</v>
      </c>
      <c r="O9" s="26" t="s">
        <v>190</v>
      </c>
      <c r="P9" s="26" t="s">
        <v>191</v>
      </c>
      <c r="Q9" s="26" t="s">
        <v>192</v>
      </c>
      <c r="R9" s="26" t="s">
        <v>193</v>
      </c>
      <c r="S9" s="26" t="s">
        <v>194</v>
      </c>
      <c r="T9" s="26" t="s">
        <v>2437</v>
      </c>
      <c r="U9" s="140"/>
      <c r="V9" s="27" t="s">
        <v>181</v>
      </c>
      <c r="W9" s="27" t="s">
        <v>182</v>
      </c>
      <c r="X9" s="27" t="s">
        <v>183</v>
      </c>
      <c r="Y9" s="27" t="s">
        <v>184</v>
      </c>
      <c r="Z9" s="27" t="s">
        <v>185</v>
      </c>
      <c r="AA9" s="27" t="s">
        <v>186</v>
      </c>
      <c r="AB9" s="27" t="s">
        <v>187</v>
      </c>
      <c r="AC9" s="27" t="s">
        <v>188</v>
      </c>
      <c r="AD9" s="27" t="s">
        <v>189</v>
      </c>
      <c r="AE9" s="27" t="s">
        <v>190</v>
      </c>
      <c r="AF9" s="27" t="s">
        <v>191</v>
      </c>
      <c r="AG9" s="27" t="s">
        <v>192</v>
      </c>
      <c r="AH9" s="27" t="s">
        <v>193</v>
      </c>
      <c r="AI9" s="27" t="s">
        <v>194</v>
      </c>
      <c r="AJ9" s="27" t="s">
        <v>2437</v>
      </c>
      <c r="AK9" s="27" t="s">
        <v>174</v>
      </c>
      <c r="AL9" s="26" t="s">
        <v>195</v>
      </c>
      <c r="AM9" s="26" t="s">
        <v>196</v>
      </c>
      <c r="AN9" s="26" t="s">
        <v>197</v>
      </c>
      <c r="AO9" s="140"/>
      <c r="AP9" s="140"/>
      <c r="AQ9" s="135"/>
      <c r="AR9" s="140"/>
    </row>
    <row r="10" spans="1:95" ht="15" customHeight="1" thickBot="1">
      <c r="A10" s="20" t="s">
        <v>38</v>
      </c>
    </row>
    <row r="11" spans="1:95" ht="18.600000000000001" thickBot="1">
      <c r="A11" s="21" t="s">
        <v>94</v>
      </c>
      <c r="B11" s="22"/>
      <c r="C11" s="23"/>
      <c r="D11" s="23"/>
      <c r="E11" s="23"/>
      <c r="F11" s="23"/>
      <c r="G11" s="23"/>
      <c r="H11" s="23"/>
      <c r="I11" s="23"/>
      <c r="J11" s="23"/>
      <c r="K11" s="23"/>
      <c r="L11" s="23"/>
      <c r="M11" s="23"/>
      <c r="N11" s="23"/>
      <c r="O11" s="23"/>
      <c r="P11" s="23"/>
      <c r="Q11" s="23"/>
      <c r="R11" s="23"/>
      <c r="S11" s="23"/>
      <c r="T11" s="23"/>
      <c r="U11" s="23"/>
      <c r="V11" s="22"/>
      <c r="W11" s="22"/>
      <c r="X11" s="22"/>
      <c r="Y11" s="22"/>
      <c r="Z11" s="22"/>
      <c r="AA11" s="22"/>
      <c r="AB11" s="22"/>
      <c r="AC11" s="22"/>
      <c r="AD11" s="22"/>
      <c r="AE11" s="22"/>
      <c r="AF11" s="22"/>
      <c r="AG11" s="22"/>
      <c r="AH11" s="22"/>
      <c r="AI11" s="22"/>
      <c r="AJ11" s="22"/>
      <c r="AK11" s="22"/>
      <c r="AL11" s="23"/>
      <c r="AM11" s="23"/>
      <c r="AN11" s="23"/>
      <c r="AO11" s="23"/>
      <c r="AP11" s="23"/>
      <c r="AQ11" s="23"/>
      <c r="AR11" s="23"/>
    </row>
    <row r="12" spans="1:95">
      <c r="A12" s="48" t="s">
        <v>2473</v>
      </c>
      <c r="B12" s="29">
        <v>38638</v>
      </c>
      <c r="C12" s="30">
        <v>30777.5445</v>
      </c>
      <c r="D12" s="31">
        <v>28780.110799999999</v>
      </c>
      <c r="E12" s="28">
        <v>389.14620000000002</v>
      </c>
      <c r="F12" s="28">
        <v>-1.4092</v>
      </c>
      <c r="G12" s="28">
        <v>8.3699999999999997E-2</v>
      </c>
      <c r="H12" s="28">
        <v>3.9649000000000001</v>
      </c>
      <c r="I12" s="28">
        <v>7.5801999999999996</v>
      </c>
      <c r="J12" s="28">
        <v>6.4843000000000002</v>
      </c>
      <c r="K12" s="28">
        <v>5.6982999999999997</v>
      </c>
      <c r="L12" s="32">
        <v>5.5757000000000003</v>
      </c>
      <c r="M12" s="28">
        <v>6.2975000000000003</v>
      </c>
      <c r="N12" s="28">
        <v>7.1417999999999999</v>
      </c>
      <c r="O12" s="28">
        <v>7.2751999999999999</v>
      </c>
      <c r="P12" s="28">
        <v>6.9668000000000001</v>
      </c>
      <c r="Q12" s="28">
        <v>6.3494999999999999</v>
      </c>
      <c r="R12" s="28">
        <v>6.4321999999999999</v>
      </c>
      <c r="S12" s="28">
        <v>6.7276999999999996</v>
      </c>
      <c r="T12" s="28">
        <v>7.5248999999999997</v>
      </c>
      <c r="U12" s="28">
        <v>6.8318000000000003</v>
      </c>
      <c r="V12" s="33">
        <f>IF(F12="",0,IF(F12&lt;=CB$3,4,IF(F12&gt;=CB$5,1,IF(F12&gt;=CB$4,2,3))))</f>
        <v>3</v>
      </c>
      <c r="W12" s="33">
        <f t="shared" ref="W12:AI12" si="1">IF(G12="",0,IF(G12&lt;=CC$3,4,IF(G12&gt;=CC$5,1,IF(G12&gt;=CC$4,2,3))))</f>
        <v>3</v>
      </c>
      <c r="X12" s="33">
        <f t="shared" si="1"/>
        <v>3</v>
      </c>
      <c r="Y12" s="33">
        <f t="shared" si="1"/>
        <v>1</v>
      </c>
      <c r="Z12" s="33">
        <f t="shared" si="1"/>
        <v>1</v>
      </c>
      <c r="AA12" s="33">
        <f t="shared" si="1"/>
        <v>2</v>
      </c>
      <c r="AB12" s="33">
        <f t="shared" si="1"/>
        <v>2</v>
      </c>
      <c r="AC12" s="33">
        <f t="shared" si="1"/>
        <v>2</v>
      </c>
      <c r="AD12" s="33">
        <f t="shared" si="1"/>
        <v>2</v>
      </c>
      <c r="AE12" s="33">
        <f t="shared" si="1"/>
        <v>1</v>
      </c>
      <c r="AF12" s="33">
        <f t="shared" si="1"/>
        <v>1</v>
      </c>
      <c r="AG12" s="33">
        <f t="shared" si="1"/>
        <v>1</v>
      </c>
      <c r="AH12" s="33">
        <f t="shared" si="1"/>
        <v>1</v>
      </c>
      <c r="AI12" s="33">
        <f t="shared" si="1"/>
        <v>1</v>
      </c>
      <c r="AJ12" s="33">
        <f>IF(T12="",0,IF(T12&lt;=CP$3,4,IF(T12&gt;=CP$5,1,IF(T12&gt;=CP$4,2,3))))</f>
        <v>1</v>
      </c>
      <c r="AK12" s="33">
        <f>IF(U12="",0,IF(U12&lt;=CQ$3,4,IF(U12&gt;=CQ$5,1,IF(U12&gt;=CQ$4,2,3))))</f>
        <v>2</v>
      </c>
      <c r="AL12" s="28">
        <v>101.61490000000001</v>
      </c>
      <c r="AM12" s="28">
        <v>0.27589999999999998</v>
      </c>
      <c r="AN12" s="28">
        <v>-1.8908</v>
      </c>
      <c r="AO12" s="28">
        <v>0.76</v>
      </c>
      <c r="AP12" s="28">
        <v>0.76</v>
      </c>
      <c r="AQ12" s="28">
        <v>7.38</v>
      </c>
      <c r="AR12" s="28">
        <v>0.37</v>
      </c>
    </row>
    <row r="13" spans="1:95">
      <c r="A13" s="48" t="s">
        <v>2474</v>
      </c>
      <c r="B13" s="29">
        <v>43683</v>
      </c>
      <c r="C13" s="30">
        <v>23789.6754</v>
      </c>
      <c r="D13" s="31">
        <v>20349.4676</v>
      </c>
      <c r="E13" s="28">
        <v>1505.8142</v>
      </c>
      <c r="F13" s="28">
        <v>-1.0262</v>
      </c>
      <c r="G13" s="28">
        <v>0.42720000000000002</v>
      </c>
      <c r="H13" s="28">
        <v>4.1093000000000002</v>
      </c>
      <c r="I13" s="28">
        <v>7.4741</v>
      </c>
      <c r="J13" s="28">
        <v>6.3036000000000003</v>
      </c>
      <c r="K13" s="28">
        <v>5.8177000000000003</v>
      </c>
      <c r="L13" s="32">
        <v>5.7126000000000001</v>
      </c>
      <c r="M13" s="28">
        <v>6.3445</v>
      </c>
      <c r="N13" s="28">
        <v>7.1905000000000001</v>
      </c>
      <c r="O13" s="28">
        <v>7.2812000000000001</v>
      </c>
      <c r="P13" s="28">
        <v>6.9561999999999999</v>
      </c>
      <c r="Q13" s="28">
        <v>6.3235000000000001</v>
      </c>
      <c r="R13" s="28"/>
      <c r="S13" s="28"/>
      <c r="T13" s="28"/>
      <c r="U13" s="28">
        <v>6.2643000000000004</v>
      </c>
      <c r="V13" s="33">
        <f t="shared" ref="V13:V36" si="2">IF(F13="",0,IF(F13&lt;=CB$3,4,IF(F13&gt;=CB$5,1,IF(F13&gt;=CB$4,2,3))))</f>
        <v>2</v>
      </c>
      <c r="W13" s="33">
        <f t="shared" ref="W13:W36" si="3">IF(G13="",0,IF(G13&lt;=CC$3,4,IF(G13&gt;=CC$5,1,IF(G13&gt;=CC$4,2,3))))</f>
        <v>2</v>
      </c>
      <c r="X13" s="33">
        <f t="shared" ref="X13:X36" si="4">IF(H13="",0,IF(H13&lt;=CD$3,4,IF(H13&gt;=CD$5,1,IF(H13&gt;=CD$4,2,3))))</f>
        <v>2</v>
      </c>
      <c r="Y13" s="33">
        <f t="shared" ref="Y13:Y36" si="5">IF(I13="",0,IF(I13&lt;=CE$3,4,IF(I13&gt;=CE$5,1,IF(I13&gt;=CE$4,2,3))))</f>
        <v>2</v>
      </c>
      <c r="Z13" s="33">
        <f t="shared" ref="Z13:Z36" si="6">IF(J13="",0,IF(J13&lt;=CF$3,4,IF(J13&gt;=CF$5,1,IF(J13&gt;=CF$4,2,3))))</f>
        <v>2</v>
      </c>
      <c r="AA13" s="33">
        <f t="shared" ref="AA13:AA36" si="7">IF(K13="",0,IF(K13&lt;=CG$3,4,IF(K13&gt;=CG$5,1,IF(K13&gt;=CG$4,2,3))))</f>
        <v>1</v>
      </c>
      <c r="AB13" s="33">
        <f t="shared" ref="AB13:AB36" si="8">IF(L13="",0,IF(L13&lt;=CH$3,4,IF(L13&gt;=CH$5,1,IF(L13&gt;=CH$4,2,3))))</f>
        <v>1</v>
      </c>
      <c r="AC13" s="33">
        <f t="shared" ref="AC13:AC36" si="9">IF(M13="",0,IF(M13&lt;=CI$3,4,IF(M13&gt;=CI$5,1,IF(M13&gt;=CI$4,2,3))))</f>
        <v>1</v>
      </c>
      <c r="AD13" s="33">
        <f t="shared" ref="AD13:AD36" si="10">IF(N13="",0,IF(N13&lt;=CJ$3,4,IF(N13&gt;=CJ$5,1,IF(N13&gt;=CJ$4,2,3))))</f>
        <v>1</v>
      </c>
      <c r="AE13" s="33">
        <f t="shared" ref="AE13:AE36" si="11">IF(O13="",0,IF(O13&lt;=CK$3,4,IF(O13&gt;=CK$5,1,IF(O13&gt;=CK$4,2,3))))</f>
        <v>1</v>
      </c>
      <c r="AF13" s="33">
        <f t="shared" ref="AF13:AF36" si="12">IF(P13="",0,IF(P13&lt;=CL$3,4,IF(P13&gt;=CL$5,1,IF(P13&gt;=CL$4,2,3))))</f>
        <v>1</v>
      </c>
      <c r="AG13" s="33">
        <f t="shared" ref="AG13:AG36" si="13">IF(Q13="",0,IF(Q13&lt;=CM$3,4,IF(Q13&gt;=CM$5,1,IF(Q13&gt;=CM$4,2,3))))</f>
        <v>1</v>
      </c>
      <c r="AH13" s="33">
        <f t="shared" ref="AH13:AH36" si="14">IF(R13="",0,IF(R13&lt;=CN$3,4,IF(R13&gt;=CN$5,1,IF(R13&gt;=CN$4,2,3))))</f>
        <v>0</v>
      </c>
      <c r="AI13" s="33">
        <f t="shared" ref="AI13:AI36" si="15">IF(S13="",0,IF(S13&lt;=CO$3,4,IF(S13&gt;=CO$5,1,IF(S13&gt;=CO$4,2,3))))</f>
        <v>0</v>
      </c>
      <c r="AJ13" s="33">
        <f t="shared" ref="AJ13:AJ36" si="16">IF(T13="",0,IF(T13&lt;=CP$3,4,IF(T13&gt;=CP$5,1,IF(T13&gt;=CP$4,2,3))))</f>
        <v>0</v>
      </c>
      <c r="AK13" s="33">
        <f t="shared" ref="AK13:AK36" si="17">IF(U13="",0,IF(U13&lt;=CQ$3,4,IF(U13&gt;=CQ$5,1,IF(U13&gt;=CQ$4,2,3))))</f>
        <v>3</v>
      </c>
      <c r="AL13" s="28">
        <v>103.00069999999999</v>
      </c>
      <c r="AM13" s="28">
        <v>0.29349999999999998</v>
      </c>
      <c r="AN13" s="28">
        <v>-3.2865000000000002</v>
      </c>
      <c r="AO13" s="28">
        <v>0.74250000000000005</v>
      </c>
      <c r="AP13" s="28">
        <v>0.79730000000000001</v>
      </c>
      <c r="AQ13" s="28">
        <v>7.19</v>
      </c>
      <c r="AR13" s="28">
        <v>0.34</v>
      </c>
    </row>
    <row r="14" spans="1:95">
      <c r="A14" s="48" t="s">
        <v>2475</v>
      </c>
      <c r="B14" s="29">
        <v>45131</v>
      </c>
      <c r="C14" s="30">
        <v>4991.4132</v>
      </c>
      <c r="D14" s="31">
        <v>4380.9921000000004</v>
      </c>
      <c r="E14" s="28">
        <v>1202.508</v>
      </c>
      <c r="F14" s="28">
        <v>-1.3794</v>
      </c>
      <c r="G14" s="28">
        <v>-7.9799999999999996E-2</v>
      </c>
      <c r="H14" s="28">
        <v>3.6103999999999998</v>
      </c>
      <c r="I14" s="28">
        <v>7.0763999999999996</v>
      </c>
      <c r="J14" s="28">
        <v>5.7107999999999999</v>
      </c>
      <c r="K14" s="28">
        <v>5.2569999999999997</v>
      </c>
      <c r="L14" s="32">
        <v>5.1761999999999997</v>
      </c>
      <c r="M14" s="28">
        <v>5.8019999999999996</v>
      </c>
      <c r="N14" s="28">
        <v>6.6593</v>
      </c>
      <c r="O14" s="28"/>
      <c r="P14" s="28"/>
      <c r="Q14" s="28"/>
      <c r="R14" s="28"/>
      <c r="S14" s="28"/>
      <c r="T14" s="28"/>
      <c r="U14" s="28">
        <v>6.8842999999999996</v>
      </c>
      <c r="V14" s="33">
        <f t="shared" si="2"/>
        <v>3</v>
      </c>
      <c r="W14" s="33">
        <f t="shared" si="3"/>
        <v>4</v>
      </c>
      <c r="X14" s="33">
        <f t="shared" si="4"/>
        <v>4</v>
      </c>
      <c r="Y14" s="33">
        <f t="shared" si="5"/>
        <v>4</v>
      </c>
      <c r="Z14" s="33">
        <f t="shared" si="6"/>
        <v>4</v>
      </c>
      <c r="AA14" s="33">
        <f t="shared" si="7"/>
        <v>4</v>
      </c>
      <c r="AB14" s="33">
        <f t="shared" si="8"/>
        <v>4</v>
      </c>
      <c r="AC14" s="33">
        <f t="shared" si="9"/>
        <v>4</v>
      </c>
      <c r="AD14" s="33">
        <f t="shared" si="10"/>
        <v>4</v>
      </c>
      <c r="AE14" s="33">
        <f t="shared" si="11"/>
        <v>0</v>
      </c>
      <c r="AF14" s="33">
        <f t="shared" si="12"/>
        <v>0</v>
      </c>
      <c r="AG14" s="33">
        <f t="shared" si="13"/>
        <v>0</v>
      </c>
      <c r="AH14" s="33">
        <f t="shared" si="14"/>
        <v>0</v>
      </c>
      <c r="AI14" s="33">
        <f t="shared" si="15"/>
        <v>0</v>
      </c>
      <c r="AJ14" s="33">
        <f t="shared" si="16"/>
        <v>0</v>
      </c>
      <c r="AK14" s="33">
        <f t="shared" si="17"/>
        <v>2</v>
      </c>
      <c r="AL14" s="28">
        <v>96.336699999999993</v>
      </c>
      <c r="AM14" s="28">
        <v>0.34720000000000001</v>
      </c>
      <c r="AN14" s="28">
        <v>3.3161</v>
      </c>
      <c r="AO14" s="28">
        <v>0.70960000000000001</v>
      </c>
      <c r="AP14" s="28">
        <v>0.75890000000000002</v>
      </c>
      <c r="AQ14" s="28">
        <v>7.12</v>
      </c>
      <c r="AR14" s="28">
        <v>0.76</v>
      </c>
    </row>
    <row r="15" spans="1:95">
      <c r="A15" s="48" t="s">
        <v>2476</v>
      </c>
      <c r="B15" s="29">
        <v>37670</v>
      </c>
      <c r="C15" s="30">
        <v>14805.349</v>
      </c>
      <c r="D15" s="31">
        <v>13437.1124</v>
      </c>
      <c r="E15" s="28">
        <v>42.402099999999997</v>
      </c>
      <c r="F15" s="28">
        <v>-0.95899999999999996</v>
      </c>
      <c r="G15" s="28">
        <v>0.56579999999999997</v>
      </c>
      <c r="H15" s="28">
        <v>4.4095000000000004</v>
      </c>
      <c r="I15" s="28">
        <v>7.3766999999999996</v>
      </c>
      <c r="J15" s="28">
        <v>6.2633999999999999</v>
      </c>
      <c r="K15" s="28">
        <v>5.8440000000000003</v>
      </c>
      <c r="L15" s="32">
        <v>5.7625999999999999</v>
      </c>
      <c r="M15" s="28">
        <v>6.3052999999999999</v>
      </c>
      <c r="N15" s="28">
        <v>7.0002000000000004</v>
      </c>
      <c r="O15" s="28">
        <v>6.9101999999999997</v>
      </c>
      <c r="P15" s="28">
        <v>6.4890999999999996</v>
      </c>
      <c r="Q15" s="28">
        <v>5.7923</v>
      </c>
      <c r="R15" s="28">
        <v>5.6216999999999997</v>
      </c>
      <c r="S15" s="28">
        <v>5.9249000000000001</v>
      </c>
      <c r="T15" s="28">
        <v>6.7774000000000001</v>
      </c>
      <c r="U15" s="28">
        <v>6.4215999999999998</v>
      </c>
      <c r="V15" s="33">
        <f t="shared" si="2"/>
        <v>1</v>
      </c>
      <c r="W15" s="33">
        <f t="shared" si="3"/>
        <v>1</v>
      </c>
      <c r="X15" s="33">
        <f t="shared" si="4"/>
        <v>1</v>
      </c>
      <c r="Y15" s="33">
        <f t="shared" si="5"/>
        <v>2</v>
      </c>
      <c r="Z15" s="33">
        <f t="shared" si="6"/>
        <v>2</v>
      </c>
      <c r="AA15" s="33">
        <f t="shared" si="7"/>
        <v>1</v>
      </c>
      <c r="AB15" s="33">
        <f t="shared" si="8"/>
        <v>1</v>
      </c>
      <c r="AC15" s="33">
        <f t="shared" si="9"/>
        <v>1</v>
      </c>
      <c r="AD15" s="33">
        <f t="shared" si="10"/>
        <v>2</v>
      </c>
      <c r="AE15" s="33">
        <f t="shared" si="11"/>
        <v>3</v>
      </c>
      <c r="AF15" s="33">
        <f t="shared" si="12"/>
        <v>4</v>
      </c>
      <c r="AG15" s="33">
        <f t="shared" si="13"/>
        <v>4</v>
      </c>
      <c r="AH15" s="33">
        <f t="shared" si="14"/>
        <v>4</v>
      </c>
      <c r="AI15" s="33">
        <f t="shared" si="15"/>
        <v>4</v>
      </c>
      <c r="AJ15" s="33">
        <f t="shared" si="16"/>
        <v>4</v>
      </c>
      <c r="AK15" s="33">
        <f t="shared" si="17"/>
        <v>3</v>
      </c>
      <c r="AL15" s="28">
        <v>96.047600000000003</v>
      </c>
      <c r="AM15" s="28">
        <v>0.26240000000000002</v>
      </c>
      <c r="AN15" s="28">
        <v>3.6901000000000002</v>
      </c>
      <c r="AO15" s="28">
        <v>0.74790000000000001</v>
      </c>
      <c r="AP15" s="28">
        <v>0.74790000000000001</v>
      </c>
      <c r="AQ15" s="28">
        <v>7.12</v>
      </c>
      <c r="AR15" s="28">
        <v>0.35</v>
      </c>
    </row>
    <row r="16" spans="1:95">
      <c r="A16" s="48" t="s">
        <v>2477</v>
      </c>
      <c r="B16" s="29">
        <v>45692</v>
      </c>
      <c r="C16" s="30">
        <v>400.65210000000002</v>
      </c>
      <c r="D16" s="31">
        <v>427.05579999999998</v>
      </c>
      <c r="E16" s="28">
        <v>10.8293</v>
      </c>
      <c r="F16" s="28">
        <v>-1.4922</v>
      </c>
      <c r="G16" s="28">
        <v>7.22E-2</v>
      </c>
      <c r="H16" s="28">
        <v>3.9733999999999998</v>
      </c>
      <c r="I16" s="28">
        <v>7.2088999999999999</v>
      </c>
      <c r="J16" s="28">
        <v>6.4486999999999997</v>
      </c>
      <c r="K16" s="28">
        <v>5.6161000000000003</v>
      </c>
      <c r="L16" s="32">
        <v>5.5861999999999998</v>
      </c>
      <c r="M16" s="28">
        <v>6.0458999999999996</v>
      </c>
      <c r="N16" s="28"/>
      <c r="O16" s="28"/>
      <c r="P16" s="28"/>
      <c r="Q16" s="28"/>
      <c r="R16" s="28"/>
      <c r="S16" s="28"/>
      <c r="T16" s="28"/>
      <c r="U16" s="28">
        <v>6.6755000000000004</v>
      </c>
      <c r="V16" s="33">
        <f t="shared" si="2"/>
        <v>3</v>
      </c>
      <c r="W16" s="33">
        <f t="shared" si="3"/>
        <v>4</v>
      </c>
      <c r="X16" s="33">
        <f t="shared" si="4"/>
        <v>2</v>
      </c>
      <c r="Y16" s="33">
        <f t="shared" si="5"/>
        <v>3</v>
      </c>
      <c r="Z16" s="33">
        <f t="shared" si="6"/>
        <v>1</v>
      </c>
      <c r="AA16" s="33">
        <f t="shared" si="7"/>
        <v>3</v>
      </c>
      <c r="AB16" s="33">
        <f t="shared" si="8"/>
        <v>2</v>
      </c>
      <c r="AC16" s="33">
        <f t="shared" si="9"/>
        <v>3</v>
      </c>
      <c r="AD16" s="33">
        <f t="shared" si="10"/>
        <v>0</v>
      </c>
      <c r="AE16" s="33">
        <f t="shared" si="11"/>
        <v>0</v>
      </c>
      <c r="AF16" s="33">
        <f t="shared" si="12"/>
        <v>0</v>
      </c>
      <c r="AG16" s="33">
        <f t="shared" si="13"/>
        <v>0</v>
      </c>
      <c r="AH16" s="33">
        <f t="shared" si="14"/>
        <v>0</v>
      </c>
      <c r="AI16" s="33">
        <f t="shared" si="15"/>
        <v>0</v>
      </c>
      <c r="AJ16" s="33">
        <f t="shared" si="16"/>
        <v>0</v>
      </c>
      <c r="AK16" s="33">
        <f t="shared" si="17"/>
        <v>3</v>
      </c>
      <c r="AL16" s="28">
        <v>104.49939999999999</v>
      </c>
      <c r="AM16" s="28">
        <v>0.22309999999999999</v>
      </c>
      <c r="AN16" s="28">
        <v>-4.7224000000000004</v>
      </c>
      <c r="AO16" s="28">
        <v>1.01</v>
      </c>
      <c r="AP16" s="28">
        <v>0.83</v>
      </c>
      <c r="AQ16" s="28">
        <v>7.17</v>
      </c>
      <c r="AR16" s="28">
        <v>0.56000000000000005</v>
      </c>
    </row>
    <row r="17" spans="1:44">
      <c r="A17" s="48" t="s">
        <v>2478</v>
      </c>
      <c r="B17" s="29">
        <v>43635</v>
      </c>
      <c r="C17" s="30">
        <v>4964.82</v>
      </c>
      <c r="D17" s="31">
        <v>4364.9691999999995</v>
      </c>
      <c r="E17" s="28">
        <v>1449.2525000000001</v>
      </c>
      <c r="F17" s="28">
        <v>-1.2768999999999999</v>
      </c>
      <c r="G17" s="28">
        <v>0.3165</v>
      </c>
      <c r="H17" s="28">
        <v>3.9407000000000001</v>
      </c>
      <c r="I17" s="28">
        <v>7.5869999999999997</v>
      </c>
      <c r="J17" s="28">
        <v>6.3258000000000001</v>
      </c>
      <c r="K17" s="28">
        <v>5.6150000000000002</v>
      </c>
      <c r="L17" s="32">
        <v>5.4819000000000004</v>
      </c>
      <c r="M17" s="28">
        <v>6.2594000000000003</v>
      </c>
      <c r="N17" s="28">
        <v>6.9962999999999997</v>
      </c>
      <c r="O17" s="28">
        <v>6.9927999999999999</v>
      </c>
      <c r="P17" s="28">
        <v>6.5777999999999999</v>
      </c>
      <c r="Q17" s="28">
        <v>5.9127999999999998</v>
      </c>
      <c r="R17" s="28"/>
      <c r="S17" s="28"/>
      <c r="T17" s="28"/>
      <c r="U17" s="28">
        <v>5.5507999999999997</v>
      </c>
      <c r="V17" s="33">
        <f t="shared" si="2"/>
        <v>2</v>
      </c>
      <c r="W17" s="33">
        <f t="shared" si="3"/>
        <v>2</v>
      </c>
      <c r="X17" s="33">
        <f t="shared" si="4"/>
        <v>3</v>
      </c>
      <c r="Y17" s="33">
        <f t="shared" si="5"/>
        <v>1</v>
      </c>
      <c r="Z17" s="33">
        <f t="shared" si="6"/>
        <v>1</v>
      </c>
      <c r="AA17" s="33">
        <f t="shared" si="7"/>
        <v>3</v>
      </c>
      <c r="AB17" s="33">
        <f t="shared" si="8"/>
        <v>3</v>
      </c>
      <c r="AC17" s="33">
        <f t="shared" si="9"/>
        <v>2</v>
      </c>
      <c r="AD17" s="33">
        <f t="shared" si="10"/>
        <v>3</v>
      </c>
      <c r="AE17" s="33">
        <f t="shared" si="11"/>
        <v>3</v>
      </c>
      <c r="AF17" s="33">
        <f t="shared" si="12"/>
        <v>3</v>
      </c>
      <c r="AG17" s="33">
        <f t="shared" si="13"/>
        <v>3</v>
      </c>
      <c r="AH17" s="33">
        <f t="shared" si="14"/>
        <v>0</v>
      </c>
      <c r="AI17" s="33">
        <f t="shared" si="15"/>
        <v>0</v>
      </c>
      <c r="AJ17" s="33">
        <f t="shared" si="16"/>
        <v>0</v>
      </c>
      <c r="AK17" s="33">
        <f t="shared" si="17"/>
        <v>4</v>
      </c>
      <c r="AL17" s="28">
        <v>99.694500000000005</v>
      </c>
      <c r="AM17" s="28">
        <v>0.29680000000000001</v>
      </c>
      <c r="AN17" s="28">
        <v>8.6999999999999994E-3</v>
      </c>
      <c r="AO17" s="28">
        <v>0.72</v>
      </c>
      <c r="AP17" s="28">
        <v>0.72</v>
      </c>
      <c r="AQ17" s="28">
        <v>7.26</v>
      </c>
      <c r="AR17" s="28">
        <v>0.37</v>
      </c>
    </row>
    <row r="18" spans="1:44">
      <c r="A18" s="48" t="s">
        <v>2479</v>
      </c>
      <c r="B18" s="29">
        <v>36433</v>
      </c>
      <c r="C18" s="30">
        <v>8549.0684000000001</v>
      </c>
      <c r="D18" s="31">
        <v>8947.3960000000006</v>
      </c>
      <c r="E18" s="28">
        <v>55.296500000000002</v>
      </c>
      <c r="F18" s="28">
        <v>-1.4235</v>
      </c>
      <c r="G18" s="28">
        <v>0.23580000000000001</v>
      </c>
      <c r="H18" s="28">
        <v>4.0042</v>
      </c>
      <c r="I18" s="28">
        <v>7.7157</v>
      </c>
      <c r="J18" s="28">
        <v>6.4722</v>
      </c>
      <c r="K18" s="28">
        <v>5.6872999999999996</v>
      </c>
      <c r="L18" s="32">
        <v>5.5773999999999999</v>
      </c>
      <c r="M18" s="28">
        <v>6.1755000000000004</v>
      </c>
      <c r="N18" s="28">
        <v>6.85</v>
      </c>
      <c r="O18" s="28">
        <v>6.9638</v>
      </c>
      <c r="P18" s="28">
        <v>6.5591999999999997</v>
      </c>
      <c r="Q18" s="28">
        <v>5.9356</v>
      </c>
      <c r="R18" s="28">
        <v>6.0027999999999997</v>
      </c>
      <c r="S18" s="28">
        <v>6.181</v>
      </c>
      <c r="T18" s="28">
        <v>6.8284000000000002</v>
      </c>
      <c r="U18" s="28">
        <v>6.6402000000000001</v>
      </c>
      <c r="V18" s="33">
        <f t="shared" si="2"/>
        <v>3</v>
      </c>
      <c r="W18" s="33">
        <f t="shared" si="3"/>
        <v>3</v>
      </c>
      <c r="X18" s="33">
        <f t="shared" si="4"/>
        <v>2</v>
      </c>
      <c r="Y18" s="33">
        <f t="shared" si="5"/>
        <v>1</v>
      </c>
      <c r="Z18" s="33">
        <f t="shared" si="6"/>
        <v>1</v>
      </c>
      <c r="AA18" s="33">
        <f t="shared" si="7"/>
        <v>3</v>
      </c>
      <c r="AB18" s="33">
        <f t="shared" si="8"/>
        <v>2</v>
      </c>
      <c r="AC18" s="33">
        <f t="shared" si="9"/>
        <v>3</v>
      </c>
      <c r="AD18" s="33">
        <f t="shared" si="10"/>
        <v>3</v>
      </c>
      <c r="AE18" s="33">
        <f t="shared" si="11"/>
        <v>3</v>
      </c>
      <c r="AF18" s="33">
        <f t="shared" si="12"/>
        <v>3</v>
      </c>
      <c r="AG18" s="33">
        <f t="shared" si="13"/>
        <v>3</v>
      </c>
      <c r="AH18" s="33">
        <f t="shared" si="14"/>
        <v>3</v>
      </c>
      <c r="AI18" s="33">
        <f t="shared" si="15"/>
        <v>4</v>
      </c>
      <c r="AJ18" s="33">
        <f t="shared" si="16"/>
        <v>4</v>
      </c>
      <c r="AK18" s="33">
        <f t="shared" si="17"/>
        <v>3</v>
      </c>
      <c r="AL18" s="28">
        <v>98.908600000000007</v>
      </c>
      <c r="AM18" s="28">
        <v>0.2651</v>
      </c>
      <c r="AN18" s="28">
        <v>0.82630000000000003</v>
      </c>
      <c r="AO18" s="28">
        <v>0.72</v>
      </c>
      <c r="AP18" s="28">
        <v>0.77</v>
      </c>
      <c r="AQ18" s="28">
        <v>7.26</v>
      </c>
      <c r="AR18" s="28">
        <v>0.4</v>
      </c>
    </row>
    <row r="19" spans="1:44">
      <c r="A19" s="48" t="s">
        <v>2480</v>
      </c>
      <c r="B19" s="29">
        <v>39626</v>
      </c>
      <c r="C19" s="30">
        <v>3026.9738000000002</v>
      </c>
      <c r="D19" s="31">
        <v>2508.4503</v>
      </c>
      <c r="E19" s="28">
        <v>29.783300000000001</v>
      </c>
      <c r="F19" s="28">
        <v>-1.9426000000000001</v>
      </c>
      <c r="G19" s="28">
        <v>-0.17510000000000001</v>
      </c>
      <c r="H19" s="28">
        <v>3.5613000000000001</v>
      </c>
      <c r="I19" s="28">
        <v>7.1352000000000002</v>
      </c>
      <c r="J19" s="28">
        <v>5.7938999999999998</v>
      </c>
      <c r="K19" s="28">
        <v>5.3388</v>
      </c>
      <c r="L19" s="32">
        <v>5.1048</v>
      </c>
      <c r="M19" s="28">
        <v>5.7592999999999996</v>
      </c>
      <c r="N19" s="28">
        <v>6.5537999999999998</v>
      </c>
      <c r="O19" s="28">
        <v>6.5763999999999996</v>
      </c>
      <c r="P19" s="28">
        <v>6.0918000000000001</v>
      </c>
      <c r="Q19" s="28">
        <v>5.4494999999999996</v>
      </c>
      <c r="R19" s="28">
        <v>6.1406000000000001</v>
      </c>
      <c r="S19" s="28">
        <v>6.2464000000000004</v>
      </c>
      <c r="T19" s="28">
        <v>6.7110000000000003</v>
      </c>
      <c r="U19" s="28">
        <v>6.3041</v>
      </c>
      <c r="V19" s="33">
        <f t="shared" si="2"/>
        <v>4</v>
      </c>
      <c r="W19" s="33">
        <f t="shared" si="3"/>
        <v>4</v>
      </c>
      <c r="X19" s="33">
        <f t="shared" si="4"/>
        <v>4</v>
      </c>
      <c r="Y19" s="33">
        <f t="shared" si="5"/>
        <v>4</v>
      </c>
      <c r="Z19" s="33">
        <f t="shared" si="6"/>
        <v>4</v>
      </c>
      <c r="AA19" s="33">
        <f t="shared" si="7"/>
        <v>4</v>
      </c>
      <c r="AB19" s="33">
        <f t="shared" si="8"/>
        <v>4</v>
      </c>
      <c r="AC19" s="33">
        <f t="shared" si="9"/>
        <v>4</v>
      </c>
      <c r="AD19" s="33">
        <f t="shared" si="10"/>
        <v>4</v>
      </c>
      <c r="AE19" s="33">
        <f t="shared" si="11"/>
        <v>4</v>
      </c>
      <c r="AF19" s="33">
        <f t="shared" si="12"/>
        <v>4</v>
      </c>
      <c r="AG19" s="33">
        <f t="shared" si="13"/>
        <v>4</v>
      </c>
      <c r="AH19" s="33">
        <f t="shared" si="14"/>
        <v>3</v>
      </c>
      <c r="AI19" s="33">
        <f t="shared" si="15"/>
        <v>4</v>
      </c>
      <c r="AJ19" s="33">
        <f t="shared" si="16"/>
        <v>4</v>
      </c>
      <c r="AK19" s="33">
        <f t="shared" si="17"/>
        <v>3</v>
      </c>
      <c r="AL19" s="28">
        <v>106.5972</v>
      </c>
      <c r="AM19" s="28">
        <v>0.27629999999999999</v>
      </c>
      <c r="AN19" s="28">
        <v>-6.8734999999999999</v>
      </c>
      <c r="AO19" s="28">
        <v>0.8</v>
      </c>
      <c r="AP19" s="28">
        <v>0.8</v>
      </c>
      <c r="AQ19" s="28">
        <v>7.23</v>
      </c>
      <c r="AR19" s="28">
        <v>0.77</v>
      </c>
    </row>
    <row r="20" spans="1:44">
      <c r="A20" s="48" t="s">
        <v>2481</v>
      </c>
      <c r="B20" s="29">
        <v>37298</v>
      </c>
      <c r="C20" s="30">
        <v>4351.8588</v>
      </c>
      <c r="D20" s="31">
        <v>3959.3795</v>
      </c>
      <c r="E20" s="28">
        <v>52.7761</v>
      </c>
      <c r="F20" s="28">
        <v>-0.50380000000000003</v>
      </c>
      <c r="G20" s="28">
        <v>0.74619999999999997</v>
      </c>
      <c r="H20" s="28">
        <v>4.1197999999999997</v>
      </c>
      <c r="I20" s="28">
        <v>7.5079000000000002</v>
      </c>
      <c r="J20" s="28">
        <v>6.1296999999999997</v>
      </c>
      <c r="K20" s="28">
        <v>5.8112000000000004</v>
      </c>
      <c r="L20" s="32">
        <v>5.6914999999999996</v>
      </c>
      <c r="M20" s="28">
        <v>6.2984</v>
      </c>
      <c r="N20" s="28">
        <v>7.1730999999999998</v>
      </c>
      <c r="O20" s="28">
        <v>7.2401999999999997</v>
      </c>
      <c r="P20" s="28">
        <v>6.8532000000000002</v>
      </c>
      <c r="Q20" s="28">
        <v>6.1939000000000002</v>
      </c>
      <c r="R20" s="28">
        <v>6.2580999999999998</v>
      </c>
      <c r="S20" s="28">
        <v>6.6611000000000002</v>
      </c>
      <c r="T20" s="28">
        <v>7.4085000000000001</v>
      </c>
      <c r="U20" s="28">
        <v>7.1064999999999996</v>
      </c>
      <c r="V20" s="33">
        <f t="shared" si="2"/>
        <v>1</v>
      </c>
      <c r="W20" s="33">
        <f t="shared" si="3"/>
        <v>1</v>
      </c>
      <c r="X20" s="33">
        <f t="shared" si="4"/>
        <v>1</v>
      </c>
      <c r="Y20" s="33">
        <f t="shared" si="5"/>
        <v>1</v>
      </c>
      <c r="Z20" s="33">
        <f t="shared" si="6"/>
        <v>3</v>
      </c>
      <c r="AA20" s="33">
        <f t="shared" si="7"/>
        <v>1</v>
      </c>
      <c r="AB20" s="33">
        <f t="shared" si="8"/>
        <v>1</v>
      </c>
      <c r="AC20" s="33">
        <f t="shared" si="9"/>
        <v>1</v>
      </c>
      <c r="AD20" s="33">
        <f t="shared" si="10"/>
        <v>1</v>
      </c>
      <c r="AE20" s="33">
        <f t="shared" si="11"/>
        <v>2</v>
      </c>
      <c r="AF20" s="33">
        <f t="shared" si="12"/>
        <v>2</v>
      </c>
      <c r="AG20" s="33">
        <f t="shared" si="13"/>
        <v>2</v>
      </c>
      <c r="AH20" s="33">
        <f t="shared" si="14"/>
        <v>2</v>
      </c>
      <c r="AI20" s="33">
        <f t="shared" si="15"/>
        <v>1</v>
      </c>
      <c r="AJ20" s="33">
        <f t="shared" si="16"/>
        <v>1</v>
      </c>
      <c r="AK20" s="33">
        <f t="shared" si="17"/>
        <v>1</v>
      </c>
      <c r="AL20" s="28">
        <v>99.611199999999997</v>
      </c>
      <c r="AM20" s="28">
        <v>0.2656</v>
      </c>
      <c r="AN20" s="28">
        <v>0.12330000000000001</v>
      </c>
      <c r="AO20" s="28">
        <v>0.73</v>
      </c>
      <c r="AP20" s="28">
        <v>0.78</v>
      </c>
      <c r="AQ20" s="28">
        <v>7.3</v>
      </c>
      <c r="AR20" s="28">
        <v>0.28000000000000003</v>
      </c>
    </row>
    <row r="21" spans="1:44">
      <c r="A21" s="48" t="s">
        <v>4920</v>
      </c>
      <c r="B21" s="29">
        <v>45980</v>
      </c>
      <c r="C21" s="30">
        <v>21.613900000000001</v>
      </c>
      <c r="D21" s="31">
        <v>73.219300000000004</v>
      </c>
      <c r="E21" s="28">
        <v>10.206799999999999</v>
      </c>
      <c r="F21" s="28">
        <v>0.51090000000000002</v>
      </c>
      <c r="G21" s="28">
        <v>1.3801000000000001</v>
      </c>
      <c r="H21" s="28">
        <v>2.7972000000000001</v>
      </c>
      <c r="I21" s="28">
        <v>3.9817</v>
      </c>
      <c r="J21" s="28">
        <v>4.7596999999999996</v>
      </c>
      <c r="K21" s="28"/>
      <c r="L21" s="32">
        <v>4.3556999999999997</v>
      </c>
      <c r="M21" s="28"/>
      <c r="N21" s="28"/>
      <c r="O21" s="28"/>
      <c r="P21" s="28"/>
      <c r="Q21" s="28"/>
      <c r="R21" s="28"/>
      <c r="S21" s="28"/>
      <c r="T21" s="28"/>
      <c r="U21" s="28">
        <v>4.7199</v>
      </c>
      <c r="V21" s="33">
        <f t="shared" si="2"/>
        <v>1</v>
      </c>
      <c r="W21" s="33">
        <f t="shared" si="3"/>
        <v>1</v>
      </c>
      <c r="X21" s="33">
        <f t="shared" si="4"/>
        <v>4</v>
      </c>
      <c r="Y21" s="33">
        <f t="shared" si="5"/>
        <v>4</v>
      </c>
      <c r="Z21" s="33">
        <f t="shared" si="6"/>
        <v>4</v>
      </c>
      <c r="AA21" s="33">
        <f t="shared" si="7"/>
        <v>0</v>
      </c>
      <c r="AB21" s="33">
        <f t="shared" si="8"/>
        <v>4</v>
      </c>
      <c r="AC21" s="33">
        <f t="shared" si="9"/>
        <v>0</v>
      </c>
      <c r="AD21" s="33">
        <f t="shared" si="10"/>
        <v>0</v>
      </c>
      <c r="AE21" s="33">
        <f t="shared" si="11"/>
        <v>0</v>
      </c>
      <c r="AF21" s="33">
        <f t="shared" si="12"/>
        <v>0</v>
      </c>
      <c r="AG21" s="33">
        <f t="shared" si="13"/>
        <v>0</v>
      </c>
      <c r="AH21" s="33">
        <f t="shared" si="14"/>
        <v>0</v>
      </c>
      <c r="AI21" s="33">
        <f t="shared" si="15"/>
        <v>0</v>
      </c>
      <c r="AJ21" s="33">
        <f t="shared" si="16"/>
        <v>0</v>
      </c>
      <c r="AK21" s="33">
        <f t="shared" si="17"/>
        <v>4</v>
      </c>
      <c r="AL21" s="28">
        <v>24.7423</v>
      </c>
      <c r="AM21" s="28">
        <v>7.8200000000000006E-2</v>
      </c>
      <c r="AN21" s="28">
        <v>75.179400000000001</v>
      </c>
      <c r="AO21" s="28">
        <v>0.17</v>
      </c>
      <c r="AP21" s="28">
        <v>0.17</v>
      </c>
      <c r="AQ21" s="28">
        <v>6.73</v>
      </c>
      <c r="AR21" s="28">
        <v>0.74</v>
      </c>
    </row>
    <row r="22" spans="1:44">
      <c r="A22" s="48" t="s">
        <v>2482</v>
      </c>
      <c r="B22" s="29">
        <v>36528</v>
      </c>
      <c r="C22" s="30">
        <v>33094.052000000003</v>
      </c>
      <c r="D22" s="31">
        <v>28187.695500000002</v>
      </c>
      <c r="E22" s="28">
        <v>6011.5762999999997</v>
      </c>
      <c r="F22" s="28">
        <v>-1.7154</v>
      </c>
      <c r="G22" s="28">
        <v>7.7000000000000002E-3</v>
      </c>
      <c r="H22" s="28">
        <v>3.7856999999999998</v>
      </c>
      <c r="I22" s="28">
        <v>7.2990000000000004</v>
      </c>
      <c r="J22" s="28">
        <v>6.2675000000000001</v>
      </c>
      <c r="K22" s="28">
        <v>5.7679999999999998</v>
      </c>
      <c r="L22" s="32">
        <v>5.6925999999999997</v>
      </c>
      <c r="M22" s="28">
        <v>6.2728999999999999</v>
      </c>
      <c r="N22" s="28">
        <v>7.1159999999999997</v>
      </c>
      <c r="O22" s="28">
        <v>7.2164000000000001</v>
      </c>
      <c r="P22" s="28">
        <v>6.8894000000000002</v>
      </c>
      <c r="Q22" s="28">
        <v>6.2713000000000001</v>
      </c>
      <c r="R22" s="28">
        <v>6.3734999999999999</v>
      </c>
      <c r="S22" s="28">
        <v>6.5846999999999998</v>
      </c>
      <c r="T22" s="28">
        <v>7.3833000000000002</v>
      </c>
      <c r="U22" s="28">
        <v>7.0012999999999996</v>
      </c>
      <c r="V22" s="33">
        <f t="shared" si="2"/>
        <v>4</v>
      </c>
      <c r="W22" s="33">
        <f t="shared" si="3"/>
        <v>4</v>
      </c>
      <c r="X22" s="33">
        <f t="shared" si="4"/>
        <v>4</v>
      </c>
      <c r="Y22" s="33">
        <f t="shared" si="5"/>
        <v>3</v>
      </c>
      <c r="Z22" s="33">
        <f t="shared" si="6"/>
        <v>2</v>
      </c>
      <c r="AA22" s="33">
        <f t="shared" si="7"/>
        <v>2</v>
      </c>
      <c r="AB22" s="33">
        <f t="shared" si="8"/>
        <v>1</v>
      </c>
      <c r="AC22" s="33">
        <f t="shared" si="9"/>
        <v>2</v>
      </c>
      <c r="AD22" s="33">
        <f t="shared" si="10"/>
        <v>2</v>
      </c>
      <c r="AE22" s="33">
        <f t="shared" si="11"/>
        <v>2</v>
      </c>
      <c r="AF22" s="33">
        <f t="shared" si="12"/>
        <v>2</v>
      </c>
      <c r="AG22" s="33">
        <f t="shared" si="13"/>
        <v>2</v>
      </c>
      <c r="AH22" s="33">
        <f t="shared" si="14"/>
        <v>1</v>
      </c>
      <c r="AI22" s="33">
        <f t="shared" si="15"/>
        <v>2</v>
      </c>
      <c r="AJ22" s="33">
        <f t="shared" si="16"/>
        <v>2</v>
      </c>
      <c r="AK22" s="33">
        <f t="shared" si="17"/>
        <v>2</v>
      </c>
      <c r="AL22" s="28">
        <v>96.343400000000003</v>
      </c>
      <c r="AM22" s="28">
        <v>0.32400000000000001</v>
      </c>
      <c r="AN22" s="28">
        <v>3.3325999999999998</v>
      </c>
      <c r="AO22" s="28">
        <v>0.66669999999999996</v>
      </c>
      <c r="AP22" s="28">
        <v>0.71899999999999997</v>
      </c>
      <c r="AQ22" s="28">
        <v>7.33</v>
      </c>
      <c r="AR22" s="28">
        <v>0.46</v>
      </c>
    </row>
    <row r="23" spans="1:44">
      <c r="A23" s="48" t="s">
        <v>2483</v>
      </c>
      <c r="B23" s="29">
        <v>38574</v>
      </c>
      <c r="C23" s="30">
        <v>5379.2925999999998</v>
      </c>
      <c r="D23" s="31">
        <v>5970.3620000000001</v>
      </c>
      <c r="E23" s="28">
        <v>27.736499999999999</v>
      </c>
      <c r="F23" s="28">
        <v>-1.2217</v>
      </c>
      <c r="G23" s="28">
        <v>0.36659999999999998</v>
      </c>
      <c r="H23" s="28">
        <v>4.1708999999999996</v>
      </c>
      <c r="I23" s="28">
        <v>7.4157999999999999</v>
      </c>
      <c r="J23" s="28">
        <v>6.0923999999999996</v>
      </c>
      <c r="K23" s="28">
        <v>5.6277999999999997</v>
      </c>
      <c r="L23" s="32">
        <v>5.4622000000000002</v>
      </c>
      <c r="M23" s="28">
        <v>6.1855000000000002</v>
      </c>
      <c r="N23" s="28">
        <v>7.0095999999999998</v>
      </c>
      <c r="O23" s="28">
        <v>7.0345000000000004</v>
      </c>
      <c r="P23" s="28">
        <v>6.6031000000000004</v>
      </c>
      <c r="Q23" s="28">
        <v>5.9015000000000004</v>
      </c>
      <c r="R23" s="28">
        <v>5.9063999999999997</v>
      </c>
      <c r="S23" s="28">
        <v>6.4923000000000002</v>
      </c>
      <c r="T23" s="28">
        <v>7.3598999999999997</v>
      </c>
      <c r="U23" s="28">
        <v>7.1173999999999999</v>
      </c>
      <c r="V23" s="33">
        <f t="shared" si="2"/>
        <v>2</v>
      </c>
      <c r="W23" s="33">
        <f t="shared" si="3"/>
        <v>2</v>
      </c>
      <c r="X23" s="33">
        <f t="shared" si="4"/>
        <v>1</v>
      </c>
      <c r="Y23" s="33">
        <f t="shared" si="5"/>
        <v>2</v>
      </c>
      <c r="Z23" s="33">
        <f t="shared" si="6"/>
        <v>3</v>
      </c>
      <c r="AA23" s="33">
        <f t="shared" si="7"/>
        <v>3</v>
      </c>
      <c r="AB23" s="33">
        <f t="shared" si="8"/>
        <v>3</v>
      </c>
      <c r="AC23" s="33">
        <f t="shared" si="9"/>
        <v>3</v>
      </c>
      <c r="AD23" s="33">
        <f t="shared" si="10"/>
        <v>2</v>
      </c>
      <c r="AE23" s="33">
        <f t="shared" si="11"/>
        <v>2</v>
      </c>
      <c r="AF23" s="33">
        <f t="shared" si="12"/>
        <v>3</v>
      </c>
      <c r="AG23" s="33">
        <f t="shared" si="13"/>
        <v>3</v>
      </c>
      <c r="AH23" s="33">
        <f t="shared" si="14"/>
        <v>4</v>
      </c>
      <c r="AI23" s="33">
        <f t="shared" si="15"/>
        <v>3</v>
      </c>
      <c r="AJ23" s="33">
        <f t="shared" si="16"/>
        <v>3</v>
      </c>
      <c r="AK23" s="33">
        <f t="shared" si="17"/>
        <v>1</v>
      </c>
      <c r="AL23" s="28">
        <v>97.551000000000002</v>
      </c>
      <c r="AM23" s="28">
        <v>0.22170000000000001</v>
      </c>
      <c r="AN23" s="28">
        <v>2.2273000000000001</v>
      </c>
      <c r="AO23" s="28">
        <v>0.75860000000000005</v>
      </c>
      <c r="AP23" s="28">
        <v>0.80620000000000003</v>
      </c>
      <c r="AQ23" s="28">
        <v>7.2</v>
      </c>
      <c r="AR23" s="28">
        <v>0.34</v>
      </c>
    </row>
    <row r="24" spans="1:44">
      <c r="A24" s="48" t="s">
        <v>2484</v>
      </c>
      <c r="B24" s="29">
        <v>38784</v>
      </c>
      <c r="C24" s="30">
        <v>35305.070699999997</v>
      </c>
      <c r="D24" s="31">
        <v>31749.719099999998</v>
      </c>
      <c r="E24" s="28">
        <v>399.1499</v>
      </c>
      <c r="F24" s="28">
        <v>-1.6363000000000001</v>
      </c>
      <c r="G24" s="28">
        <v>7.8399999999999997E-2</v>
      </c>
      <c r="H24" s="28">
        <v>3.8163999999999998</v>
      </c>
      <c r="I24" s="28">
        <v>7.1429999999999998</v>
      </c>
      <c r="J24" s="28">
        <v>6.0472999999999999</v>
      </c>
      <c r="K24" s="28">
        <v>5.7401</v>
      </c>
      <c r="L24" s="32">
        <v>5.5800999999999998</v>
      </c>
      <c r="M24" s="28">
        <v>6.2919999999999998</v>
      </c>
      <c r="N24" s="28">
        <v>7.1605999999999996</v>
      </c>
      <c r="O24" s="28">
        <v>7.2705000000000002</v>
      </c>
      <c r="P24" s="28">
        <v>6.9420000000000002</v>
      </c>
      <c r="Q24" s="28">
        <v>6.2977999999999996</v>
      </c>
      <c r="R24" s="28">
        <v>6.3085000000000004</v>
      </c>
      <c r="S24" s="28">
        <v>6.6013999999999999</v>
      </c>
      <c r="T24" s="28">
        <v>7.4047999999999998</v>
      </c>
      <c r="U24" s="28">
        <v>7.1074999999999999</v>
      </c>
      <c r="V24" s="33">
        <f t="shared" si="2"/>
        <v>4</v>
      </c>
      <c r="W24" s="33">
        <f t="shared" si="3"/>
        <v>3</v>
      </c>
      <c r="X24" s="33">
        <f t="shared" si="4"/>
        <v>3</v>
      </c>
      <c r="Y24" s="33">
        <f t="shared" si="5"/>
        <v>4</v>
      </c>
      <c r="Z24" s="33">
        <f t="shared" si="6"/>
        <v>3</v>
      </c>
      <c r="AA24" s="33">
        <f t="shared" si="7"/>
        <v>2</v>
      </c>
      <c r="AB24" s="33">
        <f t="shared" si="8"/>
        <v>2</v>
      </c>
      <c r="AC24" s="33">
        <f t="shared" si="9"/>
        <v>2</v>
      </c>
      <c r="AD24" s="33">
        <f t="shared" si="10"/>
        <v>1</v>
      </c>
      <c r="AE24" s="33">
        <f t="shared" si="11"/>
        <v>1</v>
      </c>
      <c r="AF24" s="33">
        <f t="shared" si="12"/>
        <v>2</v>
      </c>
      <c r="AG24" s="33">
        <f t="shared" si="13"/>
        <v>2</v>
      </c>
      <c r="AH24" s="33">
        <f t="shared" si="14"/>
        <v>2</v>
      </c>
      <c r="AI24" s="33">
        <f t="shared" si="15"/>
        <v>2</v>
      </c>
      <c r="AJ24" s="33">
        <f t="shared" si="16"/>
        <v>2</v>
      </c>
      <c r="AK24" s="33">
        <f t="shared" si="17"/>
        <v>1</v>
      </c>
      <c r="AL24" s="28">
        <v>99.333200000000005</v>
      </c>
      <c r="AM24" s="28">
        <v>0.28560000000000002</v>
      </c>
      <c r="AN24" s="28">
        <v>0.38119999999999998</v>
      </c>
      <c r="AO24" s="28">
        <v>0.73380000000000001</v>
      </c>
      <c r="AP24" s="28">
        <v>0.78979999999999995</v>
      </c>
      <c r="AQ24" s="28">
        <v>7.24</v>
      </c>
      <c r="AR24" s="28">
        <v>0.4</v>
      </c>
    </row>
    <row r="25" spans="1:44">
      <c r="A25" s="48" t="s">
        <v>2485</v>
      </c>
      <c r="B25" s="29">
        <v>40053</v>
      </c>
      <c r="C25" s="30">
        <v>6595.5639000000001</v>
      </c>
      <c r="D25" s="31">
        <v>7153.8554000000004</v>
      </c>
      <c r="E25" s="28">
        <v>3198.5216999999998</v>
      </c>
      <c r="F25" s="28">
        <v>-1.7692000000000001</v>
      </c>
      <c r="G25" s="28">
        <v>9.7600000000000006E-2</v>
      </c>
      <c r="H25" s="28">
        <v>3.8083999999999998</v>
      </c>
      <c r="I25" s="28">
        <v>7.1531000000000002</v>
      </c>
      <c r="J25" s="28">
        <v>5.9233000000000002</v>
      </c>
      <c r="K25" s="28">
        <v>5.5622999999999996</v>
      </c>
      <c r="L25" s="32">
        <v>5.4058000000000002</v>
      </c>
      <c r="M25" s="28">
        <v>6.0808999999999997</v>
      </c>
      <c r="N25" s="28">
        <v>6.8888999999999996</v>
      </c>
      <c r="O25" s="28">
        <v>6.9798999999999998</v>
      </c>
      <c r="P25" s="28">
        <v>6.5457999999999998</v>
      </c>
      <c r="Q25" s="28">
        <v>5.9002999999999997</v>
      </c>
      <c r="R25" s="28">
        <v>5.8403999999999998</v>
      </c>
      <c r="S25" s="28">
        <v>6.2648999999999999</v>
      </c>
      <c r="T25" s="28">
        <v>7.3407</v>
      </c>
      <c r="U25" s="28">
        <v>7.2183000000000002</v>
      </c>
      <c r="V25" s="33">
        <f t="shared" si="2"/>
        <v>4</v>
      </c>
      <c r="W25" s="33">
        <f t="shared" si="3"/>
        <v>3</v>
      </c>
      <c r="X25" s="33">
        <f t="shared" si="4"/>
        <v>4</v>
      </c>
      <c r="Y25" s="33">
        <f t="shared" si="5"/>
        <v>3</v>
      </c>
      <c r="Z25" s="33">
        <f t="shared" si="6"/>
        <v>4</v>
      </c>
      <c r="AA25" s="33">
        <f t="shared" si="7"/>
        <v>3</v>
      </c>
      <c r="AB25" s="33">
        <f t="shared" si="8"/>
        <v>4</v>
      </c>
      <c r="AC25" s="33">
        <f t="shared" si="9"/>
        <v>3</v>
      </c>
      <c r="AD25" s="33">
        <f t="shared" si="10"/>
        <v>3</v>
      </c>
      <c r="AE25" s="33">
        <f t="shared" si="11"/>
        <v>3</v>
      </c>
      <c r="AF25" s="33">
        <f t="shared" si="12"/>
        <v>4</v>
      </c>
      <c r="AG25" s="33">
        <f t="shared" si="13"/>
        <v>4</v>
      </c>
      <c r="AH25" s="33">
        <f t="shared" si="14"/>
        <v>4</v>
      </c>
      <c r="AI25" s="33">
        <f t="shared" si="15"/>
        <v>3</v>
      </c>
      <c r="AJ25" s="33">
        <f t="shared" si="16"/>
        <v>3</v>
      </c>
      <c r="AK25" s="33">
        <f t="shared" si="17"/>
        <v>1</v>
      </c>
      <c r="AL25" s="28">
        <v>93.925399999999996</v>
      </c>
      <c r="AM25" s="28">
        <v>0.23250000000000001</v>
      </c>
      <c r="AN25" s="28">
        <v>5.8421000000000003</v>
      </c>
      <c r="AO25" s="28">
        <v>0.69589999999999996</v>
      </c>
      <c r="AP25" s="28">
        <v>0.69589999999999996</v>
      </c>
      <c r="AQ25" s="28">
        <v>7.09</v>
      </c>
      <c r="AR25" s="28">
        <v>0.41</v>
      </c>
    </row>
    <row r="26" spans="1:44">
      <c r="A26" s="48" t="s">
        <v>2486</v>
      </c>
      <c r="B26" s="29">
        <v>37816</v>
      </c>
      <c r="C26" s="30">
        <v>33661.366399999999</v>
      </c>
      <c r="D26" s="31">
        <v>32331.253199999999</v>
      </c>
      <c r="E26" s="28">
        <v>4723.8423000000003</v>
      </c>
      <c r="F26" s="28">
        <v>-1.2109000000000001</v>
      </c>
      <c r="G26" s="28">
        <v>0.45500000000000002</v>
      </c>
      <c r="H26" s="28">
        <v>4.0410000000000004</v>
      </c>
      <c r="I26" s="28">
        <v>7.2389000000000001</v>
      </c>
      <c r="J26" s="28">
        <v>6.3352000000000004</v>
      </c>
      <c r="K26" s="28">
        <v>5.7813999999999997</v>
      </c>
      <c r="L26" s="32">
        <v>5.6820000000000004</v>
      </c>
      <c r="M26" s="28">
        <v>6.2942999999999998</v>
      </c>
      <c r="N26" s="28">
        <v>7.1363000000000003</v>
      </c>
      <c r="O26" s="28">
        <v>7.2443999999999997</v>
      </c>
      <c r="P26" s="28">
        <v>6.9291</v>
      </c>
      <c r="Q26" s="28">
        <v>6.3106999999999998</v>
      </c>
      <c r="R26" s="28">
        <v>6.2347000000000001</v>
      </c>
      <c r="S26" s="28">
        <v>6.5709999999999997</v>
      </c>
      <c r="T26" s="28">
        <v>7.4081000000000001</v>
      </c>
      <c r="U26" s="28">
        <v>7.0434999999999999</v>
      </c>
      <c r="V26" s="33">
        <f t="shared" si="2"/>
        <v>2</v>
      </c>
      <c r="W26" s="33">
        <f t="shared" si="3"/>
        <v>2</v>
      </c>
      <c r="X26" s="33">
        <f t="shared" si="4"/>
        <v>2</v>
      </c>
      <c r="Y26" s="33">
        <f t="shared" si="5"/>
        <v>3</v>
      </c>
      <c r="Z26" s="33">
        <f t="shared" si="6"/>
        <v>1</v>
      </c>
      <c r="AA26" s="33">
        <f t="shared" si="7"/>
        <v>1</v>
      </c>
      <c r="AB26" s="33">
        <f t="shared" si="8"/>
        <v>1</v>
      </c>
      <c r="AC26" s="33">
        <f t="shared" si="9"/>
        <v>2</v>
      </c>
      <c r="AD26" s="33">
        <f t="shared" si="10"/>
        <v>2</v>
      </c>
      <c r="AE26" s="33">
        <f t="shared" si="11"/>
        <v>2</v>
      </c>
      <c r="AF26" s="33">
        <f t="shared" si="12"/>
        <v>2</v>
      </c>
      <c r="AG26" s="33">
        <f t="shared" si="13"/>
        <v>2</v>
      </c>
      <c r="AH26" s="33">
        <f t="shared" si="14"/>
        <v>2</v>
      </c>
      <c r="AI26" s="33">
        <f t="shared" si="15"/>
        <v>2</v>
      </c>
      <c r="AJ26" s="33">
        <f t="shared" si="16"/>
        <v>2</v>
      </c>
      <c r="AK26" s="33">
        <f t="shared" si="17"/>
        <v>1</v>
      </c>
      <c r="AL26" s="28">
        <v>102.62220000000001</v>
      </c>
      <c r="AM26" s="28">
        <v>0.2863</v>
      </c>
      <c r="AN26" s="28">
        <v>-2.9085000000000001</v>
      </c>
      <c r="AO26" s="28">
        <v>0.73</v>
      </c>
      <c r="AP26" s="28">
        <v>0.73</v>
      </c>
      <c r="AQ26" s="28">
        <v>7.24</v>
      </c>
      <c r="AR26" s="28">
        <v>0.35</v>
      </c>
    </row>
    <row r="27" spans="1:44">
      <c r="A27" s="48" t="s">
        <v>2487</v>
      </c>
      <c r="B27" s="29">
        <v>44774</v>
      </c>
      <c r="C27" s="30">
        <v>4900.2506999999996</v>
      </c>
      <c r="D27" s="31">
        <v>4593.6322</v>
      </c>
      <c r="E27" s="28">
        <v>1249.6221</v>
      </c>
      <c r="F27" s="28">
        <v>0.32629999999999998</v>
      </c>
      <c r="G27" s="28">
        <v>1.7151000000000001</v>
      </c>
      <c r="H27" s="28">
        <v>4.8624000000000001</v>
      </c>
      <c r="I27" s="28">
        <v>7.4581</v>
      </c>
      <c r="J27" s="28">
        <v>6.2301000000000002</v>
      </c>
      <c r="K27" s="28">
        <v>5.6942000000000004</v>
      </c>
      <c r="L27" s="32">
        <v>5.5532000000000004</v>
      </c>
      <c r="M27" s="28">
        <v>6.2320000000000002</v>
      </c>
      <c r="N27" s="28">
        <v>6.2492000000000001</v>
      </c>
      <c r="O27" s="28">
        <v>6.3141999999999996</v>
      </c>
      <c r="P27" s="28"/>
      <c r="Q27" s="28"/>
      <c r="R27" s="28"/>
      <c r="S27" s="28"/>
      <c r="T27" s="28"/>
      <c r="U27" s="28">
        <v>6.1260000000000003</v>
      </c>
      <c r="V27" s="33">
        <f t="shared" si="2"/>
        <v>1</v>
      </c>
      <c r="W27" s="33">
        <f t="shared" si="3"/>
        <v>1</v>
      </c>
      <c r="X27" s="33">
        <f t="shared" si="4"/>
        <v>1</v>
      </c>
      <c r="Y27" s="33">
        <f t="shared" si="5"/>
        <v>2</v>
      </c>
      <c r="Z27" s="33">
        <f t="shared" si="6"/>
        <v>2</v>
      </c>
      <c r="AA27" s="33">
        <f t="shared" si="7"/>
        <v>2</v>
      </c>
      <c r="AB27" s="33">
        <f t="shared" si="8"/>
        <v>2</v>
      </c>
      <c r="AC27" s="33">
        <f t="shared" si="9"/>
        <v>2</v>
      </c>
      <c r="AD27" s="33">
        <f t="shared" si="10"/>
        <v>4</v>
      </c>
      <c r="AE27" s="33">
        <f t="shared" si="11"/>
        <v>4</v>
      </c>
      <c r="AF27" s="33">
        <f t="shared" si="12"/>
        <v>0</v>
      </c>
      <c r="AG27" s="33">
        <f t="shared" si="13"/>
        <v>0</v>
      </c>
      <c r="AH27" s="33">
        <f t="shared" si="14"/>
        <v>0</v>
      </c>
      <c r="AI27" s="33">
        <f t="shared" si="15"/>
        <v>0</v>
      </c>
      <c r="AJ27" s="33">
        <f t="shared" si="16"/>
        <v>0</v>
      </c>
      <c r="AK27" s="33">
        <f t="shared" si="17"/>
        <v>4</v>
      </c>
      <c r="AL27" s="28">
        <v>90.6875</v>
      </c>
      <c r="AM27" s="28">
        <v>0.25619999999999998</v>
      </c>
      <c r="AN27" s="28">
        <v>9.0562000000000005</v>
      </c>
      <c r="AO27" s="28">
        <v>0.57469999999999999</v>
      </c>
      <c r="AP27" s="28">
        <v>0.57469999999999999</v>
      </c>
      <c r="AQ27" s="28">
        <v>7.2</v>
      </c>
      <c r="AR27" s="28">
        <v>0.88</v>
      </c>
    </row>
    <row r="28" spans="1:44">
      <c r="A28" s="48" t="s">
        <v>2488</v>
      </c>
      <c r="B28" s="29">
        <v>44419</v>
      </c>
      <c r="C28" s="30">
        <v>3769.1610999999998</v>
      </c>
      <c r="D28" s="31">
        <v>3351.3804</v>
      </c>
      <c r="E28" s="28">
        <v>1322.4448</v>
      </c>
      <c r="F28" s="28">
        <v>-1.2819</v>
      </c>
      <c r="G28" s="28">
        <v>0.222</v>
      </c>
      <c r="H28" s="28">
        <v>3.9502000000000002</v>
      </c>
      <c r="I28" s="28">
        <v>7.2838000000000003</v>
      </c>
      <c r="J28" s="28">
        <v>5.9417999999999997</v>
      </c>
      <c r="K28" s="28">
        <v>5.4428000000000001</v>
      </c>
      <c r="L28" s="32">
        <v>5.2541000000000002</v>
      </c>
      <c r="M28" s="28">
        <v>6.0557999999999996</v>
      </c>
      <c r="N28" s="28">
        <v>6.9638</v>
      </c>
      <c r="O28" s="28">
        <v>7.0218999999999996</v>
      </c>
      <c r="P28" s="28">
        <v>6.6215000000000002</v>
      </c>
      <c r="Q28" s="28"/>
      <c r="R28" s="28"/>
      <c r="S28" s="28"/>
      <c r="T28" s="28"/>
      <c r="U28" s="28">
        <v>6.0993000000000004</v>
      </c>
      <c r="V28" s="33">
        <f t="shared" si="2"/>
        <v>3</v>
      </c>
      <c r="W28" s="33">
        <f t="shared" si="3"/>
        <v>3</v>
      </c>
      <c r="X28" s="33">
        <f t="shared" si="4"/>
        <v>3</v>
      </c>
      <c r="Y28" s="33">
        <f t="shared" si="5"/>
        <v>3</v>
      </c>
      <c r="Z28" s="33">
        <f t="shared" si="6"/>
        <v>4</v>
      </c>
      <c r="AA28" s="33">
        <f t="shared" si="7"/>
        <v>4</v>
      </c>
      <c r="AB28" s="33">
        <f t="shared" si="8"/>
        <v>4</v>
      </c>
      <c r="AC28" s="33">
        <f t="shared" si="9"/>
        <v>3</v>
      </c>
      <c r="AD28" s="33">
        <f t="shared" si="10"/>
        <v>3</v>
      </c>
      <c r="AE28" s="33">
        <f t="shared" si="11"/>
        <v>3</v>
      </c>
      <c r="AF28" s="33">
        <f t="shared" si="12"/>
        <v>3</v>
      </c>
      <c r="AG28" s="33">
        <f t="shared" si="13"/>
        <v>0</v>
      </c>
      <c r="AH28" s="33">
        <f t="shared" si="14"/>
        <v>0</v>
      </c>
      <c r="AI28" s="33">
        <f t="shared" si="15"/>
        <v>0</v>
      </c>
      <c r="AJ28" s="33">
        <f t="shared" si="16"/>
        <v>0</v>
      </c>
      <c r="AK28" s="33">
        <f t="shared" si="17"/>
        <v>4</v>
      </c>
      <c r="AL28" s="28">
        <v>93.792900000000003</v>
      </c>
      <c r="AM28" s="28">
        <v>0.25700000000000001</v>
      </c>
      <c r="AN28" s="28">
        <v>5.9500999999999999</v>
      </c>
      <c r="AO28" s="28">
        <v>0.77</v>
      </c>
      <c r="AP28" s="28">
        <v>0.82</v>
      </c>
      <c r="AQ28" s="28">
        <v>7.05</v>
      </c>
      <c r="AR28" s="28">
        <v>0.41</v>
      </c>
    </row>
    <row r="29" spans="1:44">
      <c r="A29" s="48" t="s">
        <v>2489</v>
      </c>
      <c r="B29" s="29">
        <v>38518</v>
      </c>
      <c r="C29" s="30">
        <v>21876.273399999998</v>
      </c>
      <c r="D29" s="31">
        <v>19419.682100000002</v>
      </c>
      <c r="E29" s="28">
        <v>4365.1764999999996</v>
      </c>
      <c r="F29" s="28">
        <v>-1.2377</v>
      </c>
      <c r="G29" s="28">
        <v>0.30209999999999998</v>
      </c>
      <c r="H29" s="28">
        <v>4.0232000000000001</v>
      </c>
      <c r="I29" s="28">
        <v>7.4305000000000003</v>
      </c>
      <c r="J29" s="28">
        <v>6.2645999999999997</v>
      </c>
      <c r="K29" s="28">
        <v>5.6970999999999998</v>
      </c>
      <c r="L29" s="32">
        <v>5.5522999999999998</v>
      </c>
      <c r="M29" s="28">
        <v>6.2998000000000003</v>
      </c>
      <c r="N29" s="28">
        <v>7.1479999999999997</v>
      </c>
      <c r="O29" s="28">
        <v>7.2706</v>
      </c>
      <c r="P29" s="28">
        <v>6.9817</v>
      </c>
      <c r="Q29" s="28">
        <v>6.3605999999999998</v>
      </c>
      <c r="R29" s="28">
        <v>6.3446999999999996</v>
      </c>
      <c r="S29" s="28">
        <v>6.6478000000000002</v>
      </c>
      <c r="T29" s="28">
        <v>7.4370000000000003</v>
      </c>
      <c r="U29" s="28">
        <v>7.31</v>
      </c>
      <c r="V29" s="33">
        <f t="shared" si="2"/>
        <v>2</v>
      </c>
      <c r="W29" s="33">
        <f t="shared" si="3"/>
        <v>2</v>
      </c>
      <c r="X29" s="33">
        <f t="shared" si="4"/>
        <v>2</v>
      </c>
      <c r="Y29" s="33">
        <f t="shared" si="5"/>
        <v>2</v>
      </c>
      <c r="Z29" s="33">
        <f t="shared" si="6"/>
        <v>2</v>
      </c>
      <c r="AA29" s="33">
        <f t="shared" si="7"/>
        <v>2</v>
      </c>
      <c r="AB29" s="33">
        <f t="shared" si="8"/>
        <v>3</v>
      </c>
      <c r="AC29" s="33">
        <f t="shared" si="9"/>
        <v>1</v>
      </c>
      <c r="AD29" s="33">
        <f t="shared" si="10"/>
        <v>1</v>
      </c>
      <c r="AE29" s="33">
        <f t="shared" si="11"/>
        <v>1</v>
      </c>
      <c r="AF29" s="33">
        <f t="shared" si="12"/>
        <v>1</v>
      </c>
      <c r="AG29" s="33">
        <f t="shared" si="13"/>
        <v>1</v>
      </c>
      <c r="AH29" s="33">
        <f t="shared" si="14"/>
        <v>1</v>
      </c>
      <c r="AI29" s="33">
        <f t="shared" si="15"/>
        <v>1</v>
      </c>
      <c r="AJ29" s="33">
        <f t="shared" si="16"/>
        <v>1</v>
      </c>
      <c r="AK29" s="33">
        <f t="shared" si="17"/>
        <v>1</v>
      </c>
      <c r="AL29" s="28">
        <v>101.73390000000001</v>
      </c>
      <c r="AM29" s="28">
        <v>0.30380000000000001</v>
      </c>
      <c r="AN29" s="28">
        <v>-2.0377000000000001</v>
      </c>
      <c r="AO29" s="28">
        <v>0.7288</v>
      </c>
      <c r="AP29" s="28">
        <v>0.78359999999999996</v>
      </c>
      <c r="AQ29" s="28">
        <v>7.32</v>
      </c>
      <c r="AR29" s="28">
        <v>0.41</v>
      </c>
    </row>
    <row r="30" spans="1:44">
      <c r="A30" s="48" t="s">
        <v>2490</v>
      </c>
      <c r="B30" s="29">
        <v>43896</v>
      </c>
      <c r="C30" s="30">
        <v>225.7338</v>
      </c>
      <c r="D30" s="31">
        <v>152.43770000000001</v>
      </c>
      <c r="E30" s="28">
        <v>1392.5621000000001</v>
      </c>
      <c r="F30" s="28">
        <v>-1.8139000000000001</v>
      </c>
      <c r="G30" s="28">
        <v>4.1799999999999997E-2</v>
      </c>
      <c r="H30" s="28">
        <v>3.8119000000000001</v>
      </c>
      <c r="I30" s="28">
        <v>7.5029000000000003</v>
      </c>
      <c r="J30" s="28">
        <v>5.9717000000000002</v>
      </c>
      <c r="K30" s="28">
        <v>5.4286000000000003</v>
      </c>
      <c r="L30" s="32">
        <v>5.3463000000000003</v>
      </c>
      <c r="M30" s="28">
        <v>6.0053999999999998</v>
      </c>
      <c r="N30" s="28">
        <v>6.8285</v>
      </c>
      <c r="O30" s="28">
        <v>6.8837000000000002</v>
      </c>
      <c r="P30" s="28">
        <v>6.6055000000000001</v>
      </c>
      <c r="Q30" s="28">
        <v>5.8949999999999996</v>
      </c>
      <c r="R30" s="28"/>
      <c r="S30" s="28"/>
      <c r="T30" s="28"/>
      <c r="U30" s="28">
        <v>5.5289000000000001</v>
      </c>
      <c r="V30" s="33">
        <f t="shared" si="2"/>
        <v>4</v>
      </c>
      <c r="W30" s="33">
        <f t="shared" si="3"/>
        <v>4</v>
      </c>
      <c r="X30" s="33">
        <f t="shared" si="4"/>
        <v>3</v>
      </c>
      <c r="Y30" s="33">
        <f t="shared" si="5"/>
        <v>1</v>
      </c>
      <c r="Z30" s="33">
        <f t="shared" si="6"/>
        <v>4</v>
      </c>
      <c r="AA30" s="33">
        <f t="shared" si="7"/>
        <v>4</v>
      </c>
      <c r="AB30" s="33">
        <f t="shared" si="8"/>
        <v>4</v>
      </c>
      <c r="AC30" s="33">
        <f t="shared" si="9"/>
        <v>4</v>
      </c>
      <c r="AD30" s="33">
        <f t="shared" si="10"/>
        <v>4</v>
      </c>
      <c r="AE30" s="33">
        <f t="shared" si="11"/>
        <v>4</v>
      </c>
      <c r="AF30" s="33">
        <f t="shared" si="12"/>
        <v>3</v>
      </c>
      <c r="AG30" s="33">
        <f t="shared" si="13"/>
        <v>4</v>
      </c>
      <c r="AH30" s="33">
        <f t="shared" si="14"/>
        <v>0</v>
      </c>
      <c r="AI30" s="33">
        <f t="shared" si="15"/>
        <v>0</v>
      </c>
      <c r="AJ30" s="33">
        <f t="shared" si="16"/>
        <v>0</v>
      </c>
      <c r="AK30" s="33">
        <f t="shared" si="17"/>
        <v>4</v>
      </c>
      <c r="AL30" s="28">
        <v>99.560599999999994</v>
      </c>
      <c r="AM30" s="28">
        <v>0.56879999999999997</v>
      </c>
      <c r="AN30" s="28">
        <v>-0.12939999999999999</v>
      </c>
      <c r="AO30" s="28">
        <v>0.74750000000000005</v>
      </c>
      <c r="AP30" s="28">
        <v>0.8</v>
      </c>
      <c r="AQ30" s="28">
        <v>7.42</v>
      </c>
      <c r="AR30" s="28">
        <v>0.46</v>
      </c>
    </row>
    <row r="31" spans="1:44">
      <c r="A31" s="48" t="s">
        <v>2491</v>
      </c>
      <c r="B31" s="29">
        <v>38182</v>
      </c>
      <c r="C31" s="30">
        <v>35417.752999999997</v>
      </c>
      <c r="D31" s="31">
        <v>34892.0553</v>
      </c>
      <c r="E31" s="28">
        <v>43.466700000000003</v>
      </c>
      <c r="F31" s="28">
        <v>-1.7269000000000001</v>
      </c>
      <c r="G31" s="28">
        <v>-0.31190000000000001</v>
      </c>
      <c r="H31" s="28">
        <v>3.4658000000000002</v>
      </c>
      <c r="I31" s="28">
        <v>7.0194000000000001</v>
      </c>
      <c r="J31" s="28">
        <v>5.6898999999999997</v>
      </c>
      <c r="K31" s="28">
        <v>5.3746999999999998</v>
      </c>
      <c r="L31" s="32">
        <v>5.2027999999999999</v>
      </c>
      <c r="M31" s="28">
        <v>5.9527999999999999</v>
      </c>
      <c r="N31" s="28">
        <v>6.7605000000000004</v>
      </c>
      <c r="O31" s="28">
        <v>6.8377999999999997</v>
      </c>
      <c r="P31" s="28">
        <v>6.4993999999999996</v>
      </c>
      <c r="Q31" s="28">
        <v>5.8712999999999997</v>
      </c>
      <c r="R31" s="28">
        <v>5.91</v>
      </c>
      <c r="S31" s="28">
        <v>6.2617000000000003</v>
      </c>
      <c r="T31" s="28">
        <v>7.2060000000000004</v>
      </c>
      <c r="U31" s="28">
        <v>6.9701000000000004</v>
      </c>
      <c r="V31" s="33">
        <f t="shared" si="2"/>
        <v>4</v>
      </c>
      <c r="W31" s="33">
        <f t="shared" si="3"/>
        <v>4</v>
      </c>
      <c r="X31" s="33">
        <f t="shared" si="4"/>
        <v>4</v>
      </c>
      <c r="Y31" s="33">
        <f t="shared" si="5"/>
        <v>4</v>
      </c>
      <c r="Z31" s="33">
        <f t="shared" si="6"/>
        <v>4</v>
      </c>
      <c r="AA31" s="33">
        <f t="shared" si="7"/>
        <v>4</v>
      </c>
      <c r="AB31" s="33">
        <f t="shared" si="8"/>
        <v>4</v>
      </c>
      <c r="AC31" s="33">
        <f t="shared" si="9"/>
        <v>4</v>
      </c>
      <c r="AD31" s="33">
        <f t="shared" si="10"/>
        <v>4</v>
      </c>
      <c r="AE31" s="33">
        <f t="shared" si="11"/>
        <v>4</v>
      </c>
      <c r="AF31" s="33">
        <f t="shared" si="12"/>
        <v>4</v>
      </c>
      <c r="AG31" s="33">
        <f t="shared" si="13"/>
        <v>4</v>
      </c>
      <c r="AH31" s="33">
        <f t="shared" si="14"/>
        <v>4</v>
      </c>
      <c r="AI31" s="33">
        <f t="shared" si="15"/>
        <v>3</v>
      </c>
      <c r="AJ31" s="33">
        <f t="shared" si="16"/>
        <v>3</v>
      </c>
      <c r="AK31" s="33">
        <f t="shared" si="17"/>
        <v>2</v>
      </c>
      <c r="AL31" s="28">
        <v>98.9602</v>
      </c>
      <c r="AM31" s="28">
        <v>0.27429999999999999</v>
      </c>
      <c r="AN31" s="28">
        <v>0.76539999999999997</v>
      </c>
      <c r="AO31" s="28">
        <v>0.78</v>
      </c>
      <c r="AP31" s="28">
        <v>0.84</v>
      </c>
      <c r="AQ31" s="28">
        <v>7.18</v>
      </c>
      <c r="AR31" s="28">
        <v>0.64</v>
      </c>
    </row>
    <row r="32" spans="1:44">
      <c r="A32" s="48" t="s">
        <v>2492</v>
      </c>
      <c r="B32" s="29">
        <v>43369</v>
      </c>
      <c r="C32" s="30">
        <v>2334.4780999999998</v>
      </c>
      <c r="D32" s="31">
        <v>1943.3542</v>
      </c>
      <c r="E32" s="28">
        <v>15.7582</v>
      </c>
      <c r="F32" s="28">
        <v>-1.5878000000000001</v>
      </c>
      <c r="G32" s="28">
        <v>-0.182</v>
      </c>
      <c r="H32" s="28">
        <v>3.6364000000000001</v>
      </c>
      <c r="I32" s="28">
        <v>7.1261000000000001</v>
      </c>
      <c r="J32" s="28">
        <v>6.0308000000000002</v>
      </c>
      <c r="K32" s="28">
        <v>5.6246</v>
      </c>
      <c r="L32" s="32">
        <v>5.4324000000000003</v>
      </c>
      <c r="M32" s="28">
        <v>6.2281000000000004</v>
      </c>
      <c r="N32" s="28">
        <v>7.0631000000000004</v>
      </c>
      <c r="O32" s="28">
        <v>7.0949</v>
      </c>
      <c r="P32" s="28">
        <v>6.7858999999999998</v>
      </c>
      <c r="Q32" s="28">
        <v>6.1056999999999997</v>
      </c>
      <c r="R32" s="28">
        <v>6.0021000000000004</v>
      </c>
      <c r="S32" s="28"/>
      <c r="T32" s="28"/>
      <c r="U32" s="28">
        <v>6.1688000000000001</v>
      </c>
      <c r="V32" s="33">
        <f t="shared" si="2"/>
        <v>4</v>
      </c>
      <c r="W32" s="33">
        <f t="shared" si="3"/>
        <v>4</v>
      </c>
      <c r="X32" s="33">
        <f t="shared" si="4"/>
        <v>4</v>
      </c>
      <c r="Y32" s="33">
        <f t="shared" si="5"/>
        <v>4</v>
      </c>
      <c r="Z32" s="33">
        <f t="shared" si="6"/>
        <v>3</v>
      </c>
      <c r="AA32" s="33">
        <f t="shared" si="7"/>
        <v>3</v>
      </c>
      <c r="AB32" s="33">
        <f t="shared" si="8"/>
        <v>3</v>
      </c>
      <c r="AC32" s="33">
        <f t="shared" si="9"/>
        <v>3</v>
      </c>
      <c r="AD32" s="33">
        <f t="shared" si="10"/>
        <v>2</v>
      </c>
      <c r="AE32" s="33">
        <f t="shared" si="11"/>
        <v>2</v>
      </c>
      <c r="AF32" s="33">
        <f t="shared" si="12"/>
        <v>2</v>
      </c>
      <c r="AG32" s="33">
        <f t="shared" si="13"/>
        <v>3</v>
      </c>
      <c r="AH32" s="33">
        <f t="shared" si="14"/>
        <v>3</v>
      </c>
      <c r="AI32" s="33">
        <f t="shared" si="15"/>
        <v>0</v>
      </c>
      <c r="AJ32" s="33">
        <f t="shared" si="16"/>
        <v>0</v>
      </c>
      <c r="AK32" s="33">
        <f t="shared" si="17"/>
        <v>4</v>
      </c>
      <c r="AL32" s="28">
        <v>102.4768</v>
      </c>
      <c r="AM32" s="28">
        <v>0.25180000000000002</v>
      </c>
      <c r="AN32" s="28">
        <v>-2.7286000000000001</v>
      </c>
      <c r="AO32" s="28">
        <v>0.84</v>
      </c>
      <c r="AP32" s="28">
        <v>0.84</v>
      </c>
      <c r="AQ32" s="28">
        <v>7.31</v>
      </c>
      <c r="AR32" s="28">
        <v>0.31</v>
      </c>
    </row>
    <row r="33" spans="1:44">
      <c r="A33" s="48" t="s">
        <v>2493</v>
      </c>
      <c r="B33" s="29">
        <v>37763</v>
      </c>
      <c r="C33" s="30">
        <v>36819.0461</v>
      </c>
      <c r="D33" s="31">
        <v>32382.400099999999</v>
      </c>
      <c r="E33" s="28">
        <v>4968.1518999999998</v>
      </c>
      <c r="F33" s="28">
        <v>-0.87649999999999995</v>
      </c>
      <c r="G33" s="28">
        <v>0.66649999999999998</v>
      </c>
      <c r="H33" s="28">
        <v>4.3905000000000003</v>
      </c>
      <c r="I33" s="28">
        <v>7.5770999999999997</v>
      </c>
      <c r="J33" s="28">
        <v>6.4631999999999996</v>
      </c>
      <c r="K33" s="28">
        <v>5.8151999999999999</v>
      </c>
      <c r="L33" s="32">
        <v>5.7693000000000003</v>
      </c>
      <c r="M33" s="28">
        <v>6.3311999999999999</v>
      </c>
      <c r="N33" s="28">
        <v>7.1615000000000002</v>
      </c>
      <c r="O33" s="28">
        <v>7.2732000000000001</v>
      </c>
      <c r="P33" s="28">
        <v>6.9505999999999997</v>
      </c>
      <c r="Q33" s="28">
        <v>6.3305999999999996</v>
      </c>
      <c r="R33" s="28">
        <v>6.3632999999999997</v>
      </c>
      <c r="S33" s="28">
        <v>5.8703000000000003</v>
      </c>
      <c r="T33" s="28">
        <v>6.9065000000000003</v>
      </c>
      <c r="U33" s="28">
        <v>6.7413999999999996</v>
      </c>
      <c r="V33" s="33">
        <f t="shared" si="2"/>
        <v>1</v>
      </c>
      <c r="W33" s="33">
        <f t="shared" si="3"/>
        <v>1</v>
      </c>
      <c r="X33" s="33">
        <f t="shared" si="4"/>
        <v>1</v>
      </c>
      <c r="Y33" s="33">
        <f t="shared" si="5"/>
        <v>1</v>
      </c>
      <c r="Z33" s="33">
        <f t="shared" si="6"/>
        <v>1</v>
      </c>
      <c r="AA33" s="33">
        <f t="shared" si="7"/>
        <v>1</v>
      </c>
      <c r="AB33" s="33">
        <f t="shared" si="8"/>
        <v>1</v>
      </c>
      <c r="AC33" s="33">
        <f t="shared" si="9"/>
        <v>1</v>
      </c>
      <c r="AD33" s="33">
        <f t="shared" si="10"/>
        <v>1</v>
      </c>
      <c r="AE33" s="33">
        <f t="shared" si="11"/>
        <v>1</v>
      </c>
      <c r="AF33" s="33">
        <f t="shared" si="12"/>
        <v>1</v>
      </c>
      <c r="AG33" s="33">
        <f t="shared" si="13"/>
        <v>1</v>
      </c>
      <c r="AH33" s="33">
        <f t="shared" si="14"/>
        <v>1</v>
      </c>
      <c r="AI33" s="33">
        <f t="shared" si="15"/>
        <v>4</v>
      </c>
      <c r="AJ33" s="33">
        <f t="shared" si="16"/>
        <v>4</v>
      </c>
      <c r="AK33" s="33">
        <f t="shared" si="17"/>
        <v>2</v>
      </c>
      <c r="AL33" s="28">
        <v>102.0391</v>
      </c>
      <c r="AM33" s="28">
        <v>0.30959999999999999</v>
      </c>
      <c r="AN33" s="28">
        <v>-2.3487</v>
      </c>
      <c r="AO33" s="28">
        <v>0.76670000000000005</v>
      </c>
      <c r="AP33" s="28">
        <v>0.76670000000000005</v>
      </c>
      <c r="AQ33" s="28">
        <v>7.38</v>
      </c>
      <c r="AR33" s="28">
        <v>0.41</v>
      </c>
    </row>
    <row r="34" spans="1:44">
      <c r="A34" s="48" t="s">
        <v>2494</v>
      </c>
      <c r="B34" s="29">
        <v>44790</v>
      </c>
      <c r="C34" s="30">
        <v>132.03739999999999</v>
      </c>
      <c r="D34" s="31">
        <v>110.4734</v>
      </c>
      <c r="E34" s="28">
        <v>1279.0961</v>
      </c>
      <c r="F34" s="28">
        <v>4.8899999999999999E-2</v>
      </c>
      <c r="G34" s="28">
        <v>1.0974999999999999</v>
      </c>
      <c r="H34" s="28">
        <v>4.1166</v>
      </c>
      <c r="I34" s="28">
        <v>6.7161999999999997</v>
      </c>
      <c r="J34" s="28">
        <v>5.9782999999999999</v>
      </c>
      <c r="K34" s="28">
        <v>5.5399000000000003</v>
      </c>
      <c r="L34" s="32">
        <v>5.4550000000000001</v>
      </c>
      <c r="M34" s="28">
        <v>6.0007000000000001</v>
      </c>
      <c r="N34" s="28">
        <v>6.8356000000000003</v>
      </c>
      <c r="O34" s="28">
        <v>6.8818000000000001</v>
      </c>
      <c r="P34" s="28"/>
      <c r="Q34" s="28"/>
      <c r="R34" s="28"/>
      <c r="S34" s="28"/>
      <c r="T34" s="28"/>
      <c r="U34" s="28">
        <v>6.8712</v>
      </c>
      <c r="V34" s="33">
        <f t="shared" si="2"/>
        <v>1</v>
      </c>
      <c r="W34" s="33">
        <f t="shared" si="3"/>
        <v>1</v>
      </c>
      <c r="X34" s="33">
        <f t="shared" si="4"/>
        <v>1</v>
      </c>
      <c r="Y34" s="33">
        <f t="shared" si="5"/>
        <v>4</v>
      </c>
      <c r="Z34" s="33">
        <f t="shared" si="6"/>
        <v>3</v>
      </c>
      <c r="AA34" s="33">
        <f t="shared" si="7"/>
        <v>4</v>
      </c>
      <c r="AB34" s="33">
        <f t="shared" si="8"/>
        <v>3</v>
      </c>
      <c r="AC34" s="33">
        <f t="shared" si="9"/>
        <v>4</v>
      </c>
      <c r="AD34" s="33">
        <f t="shared" si="10"/>
        <v>3</v>
      </c>
      <c r="AE34" s="33">
        <f t="shared" si="11"/>
        <v>4</v>
      </c>
      <c r="AF34" s="33">
        <f t="shared" si="12"/>
        <v>0</v>
      </c>
      <c r="AG34" s="33">
        <f t="shared" si="13"/>
        <v>0</v>
      </c>
      <c r="AH34" s="33">
        <f t="shared" si="14"/>
        <v>0</v>
      </c>
      <c r="AI34" s="33">
        <f t="shared" si="15"/>
        <v>0</v>
      </c>
      <c r="AJ34" s="33">
        <f t="shared" si="16"/>
        <v>0</v>
      </c>
      <c r="AK34" s="33">
        <f t="shared" si="17"/>
        <v>2</v>
      </c>
      <c r="AL34" s="28">
        <v>88.974299999999999</v>
      </c>
      <c r="AM34" s="28">
        <v>0.47460000000000002</v>
      </c>
      <c r="AN34" s="28">
        <v>10.5511</v>
      </c>
      <c r="AO34" s="28">
        <v>0.60819999999999996</v>
      </c>
      <c r="AP34" s="28">
        <v>0.60819999999999996</v>
      </c>
      <c r="AQ34" s="28">
        <v>6.86</v>
      </c>
      <c r="AR34" s="28">
        <v>0.46</v>
      </c>
    </row>
    <row r="35" spans="1:44" s="124" customFormat="1">
      <c r="A35" s="48" t="s">
        <v>2495</v>
      </c>
      <c r="B35" s="29">
        <v>44434</v>
      </c>
      <c r="C35" s="30">
        <v>399.30189999999999</v>
      </c>
      <c r="D35" s="31">
        <v>682.95100000000002</v>
      </c>
      <c r="E35" s="28">
        <v>1291.1004</v>
      </c>
      <c r="F35" s="28">
        <v>0.86890000000000001</v>
      </c>
      <c r="G35" s="28">
        <v>1.9289000000000001</v>
      </c>
      <c r="H35" s="28">
        <v>4.8188000000000004</v>
      </c>
      <c r="I35" s="28">
        <v>7.8209</v>
      </c>
      <c r="J35" s="28">
        <v>6.3234000000000004</v>
      </c>
      <c r="K35" s="28">
        <v>5.6947999999999999</v>
      </c>
      <c r="L35" s="32">
        <v>5.8460999999999999</v>
      </c>
      <c r="M35" s="28">
        <v>5.8154000000000003</v>
      </c>
      <c r="N35" s="28">
        <v>6.4337</v>
      </c>
      <c r="O35" s="28">
        <v>6.4009</v>
      </c>
      <c r="P35" s="28">
        <v>6.0922000000000001</v>
      </c>
      <c r="Q35" s="28"/>
      <c r="R35" s="28"/>
      <c r="S35" s="28"/>
      <c r="T35" s="28"/>
      <c r="U35" s="28">
        <v>5.6116999999999999</v>
      </c>
      <c r="V35" s="33">
        <f t="shared" ref="V35:AK35" si="18">IF(F35="",0,IF(F35&lt;=CB$3,4,IF(F35&gt;=CB$5,1,IF(F35&gt;=CB$4,2,3))))</f>
        <v>1</v>
      </c>
      <c r="W35" s="33">
        <f t="shared" si="18"/>
        <v>1</v>
      </c>
      <c r="X35" s="33">
        <f t="shared" si="18"/>
        <v>1</v>
      </c>
      <c r="Y35" s="33">
        <f t="shared" si="18"/>
        <v>1</v>
      </c>
      <c r="Z35" s="33">
        <f t="shared" si="18"/>
        <v>1</v>
      </c>
      <c r="AA35" s="33">
        <f t="shared" si="18"/>
        <v>2</v>
      </c>
      <c r="AB35" s="33">
        <f t="shared" si="18"/>
        <v>1</v>
      </c>
      <c r="AC35" s="33">
        <f t="shared" si="18"/>
        <v>4</v>
      </c>
      <c r="AD35" s="33">
        <f t="shared" si="18"/>
        <v>4</v>
      </c>
      <c r="AE35" s="33">
        <f t="shared" si="18"/>
        <v>4</v>
      </c>
      <c r="AF35" s="33">
        <f t="shared" si="18"/>
        <v>4</v>
      </c>
      <c r="AG35" s="33">
        <f t="shared" si="18"/>
        <v>0</v>
      </c>
      <c r="AH35" s="33">
        <f t="shared" si="18"/>
        <v>0</v>
      </c>
      <c r="AI35" s="33">
        <f t="shared" si="18"/>
        <v>0</v>
      </c>
      <c r="AJ35" s="33">
        <f t="shared" si="18"/>
        <v>0</v>
      </c>
      <c r="AK35" s="33">
        <f t="shared" si="18"/>
        <v>4</v>
      </c>
      <c r="AL35" s="28">
        <v>94.32</v>
      </c>
      <c r="AM35" s="28">
        <v>7.9500000000000001E-2</v>
      </c>
      <c r="AN35" s="28">
        <v>5.6005000000000003</v>
      </c>
      <c r="AO35" s="28">
        <v>0.32879999999999998</v>
      </c>
      <c r="AP35" s="28">
        <v>0.35070000000000001</v>
      </c>
      <c r="AQ35" s="28">
        <v>7.33</v>
      </c>
      <c r="AR35" s="28">
        <v>0.91</v>
      </c>
    </row>
    <row r="36" spans="1:44">
      <c r="A36" s="48" t="s">
        <v>2496</v>
      </c>
      <c r="B36" s="29">
        <v>40003</v>
      </c>
      <c r="C36" s="30">
        <v>20319.6489</v>
      </c>
      <c r="D36" s="31">
        <v>18343.774700000002</v>
      </c>
      <c r="E36" s="28">
        <v>3244.8265000000001</v>
      </c>
      <c r="F36" s="28">
        <v>-1.1105</v>
      </c>
      <c r="G36" s="28">
        <v>0.5302</v>
      </c>
      <c r="H36" s="28">
        <v>4.0542999999999996</v>
      </c>
      <c r="I36" s="28">
        <v>7.3478000000000003</v>
      </c>
      <c r="J36" s="28">
        <v>6.2431000000000001</v>
      </c>
      <c r="K36" s="28">
        <v>5.7755999999999998</v>
      </c>
      <c r="L36" s="32">
        <v>5.6009000000000002</v>
      </c>
      <c r="M36" s="28">
        <v>6.3426999999999998</v>
      </c>
      <c r="N36" s="28">
        <v>7.2027999999999999</v>
      </c>
      <c r="O36" s="28">
        <v>7.3075000000000001</v>
      </c>
      <c r="P36" s="28">
        <v>7.0023999999999997</v>
      </c>
      <c r="Q36" s="28">
        <v>6.3693</v>
      </c>
      <c r="R36" s="28">
        <v>6.3400999999999996</v>
      </c>
      <c r="S36" s="28">
        <v>6.6426999999999996</v>
      </c>
      <c r="T36" s="28">
        <v>7.4349999999999996</v>
      </c>
      <c r="U36" s="28">
        <v>7.2489999999999997</v>
      </c>
      <c r="V36" s="33">
        <f t="shared" si="2"/>
        <v>2</v>
      </c>
      <c r="W36" s="33">
        <f t="shared" si="3"/>
        <v>2</v>
      </c>
      <c r="X36" s="33">
        <f t="shared" si="4"/>
        <v>2</v>
      </c>
      <c r="Y36" s="33">
        <f t="shared" si="5"/>
        <v>2</v>
      </c>
      <c r="Z36" s="33">
        <f t="shared" si="6"/>
        <v>2</v>
      </c>
      <c r="AA36" s="33">
        <f t="shared" si="7"/>
        <v>1</v>
      </c>
      <c r="AB36" s="33">
        <f t="shared" si="8"/>
        <v>2</v>
      </c>
      <c r="AC36" s="33">
        <f t="shared" si="9"/>
        <v>1</v>
      </c>
      <c r="AD36" s="33">
        <f t="shared" si="10"/>
        <v>1</v>
      </c>
      <c r="AE36" s="33">
        <f t="shared" si="11"/>
        <v>1</v>
      </c>
      <c r="AF36" s="33">
        <f t="shared" si="12"/>
        <v>1</v>
      </c>
      <c r="AG36" s="33">
        <f t="shared" si="13"/>
        <v>1</v>
      </c>
      <c r="AH36" s="33">
        <f t="shared" si="14"/>
        <v>2</v>
      </c>
      <c r="AI36" s="33">
        <f t="shared" si="15"/>
        <v>1</v>
      </c>
      <c r="AJ36" s="33">
        <f t="shared" si="16"/>
        <v>1</v>
      </c>
      <c r="AK36" s="33">
        <f t="shared" si="17"/>
        <v>1</v>
      </c>
      <c r="AL36" s="28">
        <v>96.789100000000005</v>
      </c>
      <c r="AM36" s="28">
        <v>0.30669999999999997</v>
      </c>
      <c r="AN36" s="28">
        <v>2.8797999999999999</v>
      </c>
      <c r="AO36" s="28">
        <v>0.7288</v>
      </c>
      <c r="AP36" s="28">
        <v>0.7288</v>
      </c>
      <c r="AQ36" s="28">
        <v>7.39</v>
      </c>
      <c r="AR36" s="28">
        <v>0.22</v>
      </c>
    </row>
    <row r="37" spans="1:44">
      <c r="A37" s="58" t="s">
        <v>235</v>
      </c>
      <c r="B37" s="59"/>
      <c r="C37" s="60"/>
      <c r="D37" s="60"/>
      <c r="E37" s="60"/>
      <c r="F37" s="60">
        <f t="shared" ref="F37:U37" si="19">SUMPRODUCT($D12:$D36,F12:F36)/SUMIF(F12:F36,"&lt;&gt;"&amp;"",$D12:$D36)</f>
        <v>-1.3101026127835367</v>
      </c>
      <c r="G37" s="60">
        <f t="shared" si="19"/>
        <v>0.26193142117395263</v>
      </c>
      <c r="H37" s="60">
        <f t="shared" si="19"/>
        <v>3.9748852725018096</v>
      </c>
      <c r="I37" s="60">
        <f t="shared" si="19"/>
        <v>7.3410382539099794</v>
      </c>
      <c r="J37" s="60">
        <f t="shared" si="19"/>
        <v>6.2039873774971346</v>
      </c>
      <c r="K37" s="60">
        <f t="shared" si="19"/>
        <v>5.6947229250633145</v>
      </c>
      <c r="L37" s="60">
        <f t="shared" si="19"/>
        <v>5.57332185836969</v>
      </c>
      <c r="M37" s="60">
        <f t="shared" si="19"/>
        <v>6.2367853167528766</v>
      </c>
      <c r="N37" s="60">
        <f t="shared" si="19"/>
        <v>7.0529306087611152</v>
      </c>
      <c r="O37" s="60">
        <f t="shared" si="19"/>
        <v>7.1494398703952884</v>
      </c>
      <c r="P37" s="60">
        <f t="shared" si="19"/>
        <v>6.8261300513390903</v>
      </c>
      <c r="Q37" s="60">
        <f t="shared" si="19"/>
        <v>6.1977414203517487</v>
      </c>
      <c r="R37" s="60">
        <f t="shared" si="19"/>
        <v>6.2093527401265307</v>
      </c>
      <c r="S37" s="60">
        <f t="shared" si="19"/>
        <v>6.4213974611450118</v>
      </c>
      <c r="T37" s="60">
        <f t="shared" si="19"/>
        <v>7.2743221588288201</v>
      </c>
      <c r="U37" s="60">
        <f t="shared" si="19"/>
        <v>6.8677067713207629</v>
      </c>
      <c r="V37" s="61"/>
      <c r="W37" s="61"/>
      <c r="X37" s="61"/>
      <c r="Y37" s="61"/>
      <c r="Z37" s="61"/>
      <c r="AA37" s="61"/>
      <c r="AB37" s="61"/>
      <c r="AC37" s="61"/>
      <c r="AD37" s="61"/>
      <c r="AE37" s="61"/>
      <c r="AF37" s="61"/>
      <c r="AG37" s="61"/>
      <c r="AH37" s="61"/>
      <c r="AI37" s="61"/>
      <c r="AJ37" s="61"/>
      <c r="AK37" s="61"/>
      <c r="AL37" s="60"/>
      <c r="AM37" s="60"/>
      <c r="AN37" s="60"/>
      <c r="AO37" s="60"/>
      <c r="AP37" s="60"/>
      <c r="AQ37" s="60"/>
      <c r="AR37" s="60"/>
    </row>
    <row r="38" spans="1:44">
      <c r="A38" s="56" t="s">
        <v>236</v>
      </c>
      <c r="B38" s="51"/>
      <c r="C38" s="52"/>
      <c r="D38" s="53"/>
      <c r="E38" s="54"/>
      <c r="F38" s="54">
        <f t="shared" ref="F38:U38" si="20">MIN(F12:F36)</f>
        <v>-1.9426000000000001</v>
      </c>
      <c r="G38" s="54">
        <f t="shared" si="20"/>
        <v>-0.31190000000000001</v>
      </c>
      <c r="H38" s="54">
        <f t="shared" si="20"/>
        <v>2.7972000000000001</v>
      </c>
      <c r="I38" s="54">
        <f t="shared" si="20"/>
        <v>3.9817</v>
      </c>
      <c r="J38" s="54">
        <f t="shared" si="20"/>
        <v>4.7596999999999996</v>
      </c>
      <c r="K38" s="54">
        <f t="shared" si="20"/>
        <v>5.2569999999999997</v>
      </c>
      <c r="L38" s="54">
        <f t="shared" si="20"/>
        <v>4.3556999999999997</v>
      </c>
      <c r="M38" s="54">
        <f t="shared" si="20"/>
        <v>5.7592999999999996</v>
      </c>
      <c r="N38" s="54">
        <f t="shared" si="20"/>
        <v>6.2492000000000001</v>
      </c>
      <c r="O38" s="54">
        <f t="shared" si="20"/>
        <v>6.3141999999999996</v>
      </c>
      <c r="P38" s="54">
        <f t="shared" si="20"/>
        <v>6.0918000000000001</v>
      </c>
      <c r="Q38" s="54">
        <f t="shared" si="20"/>
        <v>5.4494999999999996</v>
      </c>
      <c r="R38" s="54">
        <f t="shared" si="20"/>
        <v>5.6216999999999997</v>
      </c>
      <c r="S38" s="54">
        <f t="shared" si="20"/>
        <v>5.8703000000000003</v>
      </c>
      <c r="T38" s="54">
        <f t="shared" si="20"/>
        <v>6.7110000000000003</v>
      </c>
      <c r="U38" s="54">
        <f t="shared" si="20"/>
        <v>4.7199</v>
      </c>
      <c r="V38" s="55"/>
      <c r="W38" s="55"/>
      <c r="X38" s="55"/>
      <c r="Y38" s="55"/>
      <c r="Z38" s="55"/>
      <c r="AA38" s="55"/>
      <c r="AB38" s="55"/>
      <c r="AC38" s="55"/>
      <c r="AD38" s="55"/>
      <c r="AE38" s="55"/>
      <c r="AF38" s="55"/>
      <c r="AG38" s="55"/>
      <c r="AH38" s="55"/>
      <c r="AI38" s="55"/>
      <c r="AJ38" s="55"/>
      <c r="AK38" s="55"/>
      <c r="AL38" s="54"/>
      <c r="AM38" s="54"/>
      <c r="AN38" s="54"/>
      <c r="AO38" s="54"/>
      <c r="AP38" s="54"/>
      <c r="AQ38" s="54"/>
      <c r="AR38" s="54"/>
    </row>
    <row r="39" spans="1:44">
      <c r="A39" s="63" t="s">
        <v>237</v>
      </c>
      <c r="B39" s="51"/>
      <c r="C39" s="52"/>
      <c r="D39" s="53"/>
      <c r="E39" s="54"/>
      <c r="F39" s="54">
        <f t="shared" ref="F39:U39" si="21">MAX(F12:F36)</f>
        <v>0.86890000000000001</v>
      </c>
      <c r="G39" s="54">
        <f t="shared" si="21"/>
        <v>1.9289000000000001</v>
      </c>
      <c r="H39" s="54">
        <f t="shared" si="21"/>
        <v>4.8624000000000001</v>
      </c>
      <c r="I39" s="54">
        <f t="shared" si="21"/>
        <v>7.8209</v>
      </c>
      <c r="J39" s="54">
        <f t="shared" si="21"/>
        <v>6.4843000000000002</v>
      </c>
      <c r="K39" s="54">
        <f t="shared" si="21"/>
        <v>5.8440000000000003</v>
      </c>
      <c r="L39" s="54">
        <f t="shared" si="21"/>
        <v>5.8460999999999999</v>
      </c>
      <c r="M39" s="54">
        <f t="shared" si="21"/>
        <v>6.3445</v>
      </c>
      <c r="N39" s="54">
        <f t="shared" si="21"/>
        <v>7.2027999999999999</v>
      </c>
      <c r="O39" s="54">
        <f t="shared" si="21"/>
        <v>7.3075000000000001</v>
      </c>
      <c r="P39" s="54">
        <f t="shared" si="21"/>
        <v>7.0023999999999997</v>
      </c>
      <c r="Q39" s="54">
        <f t="shared" si="21"/>
        <v>6.3693</v>
      </c>
      <c r="R39" s="54">
        <f t="shared" si="21"/>
        <v>6.4321999999999999</v>
      </c>
      <c r="S39" s="54">
        <f t="shared" si="21"/>
        <v>6.7276999999999996</v>
      </c>
      <c r="T39" s="54">
        <f t="shared" si="21"/>
        <v>7.5248999999999997</v>
      </c>
      <c r="U39" s="54">
        <f t="shared" si="21"/>
        <v>7.31</v>
      </c>
      <c r="V39" s="55"/>
      <c r="W39" s="55"/>
      <c r="X39" s="55"/>
      <c r="Y39" s="55"/>
      <c r="Z39" s="55"/>
      <c r="AA39" s="55"/>
      <c r="AB39" s="55"/>
      <c r="AC39" s="55"/>
      <c r="AD39" s="55"/>
      <c r="AE39" s="55"/>
      <c r="AF39" s="55"/>
      <c r="AG39" s="55"/>
      <c r="AH39" s="55"/>
      <c r="AI39" s="55"/>
      <c r="AJ39" s="55"/>
      <c r="AK39" s="55"/>
      <c r="AL39" s="54"/>
      <c r="AM39" s="54"/>
      <c r="AN39" s="54"/>
      <c r="AO39" s="54"/>
      <c r="AP39" s="54"/>
      <c r="AQ39" s="54"/>
      <c r="AR39" s="54"/>
    </row>
    <row r="40" spans="1:44">
      <c r="A40" s="56" t="s">
        <v>238</v>
      </c>
      <c r="B40" s="51"/>
      <c r="C40" s="52"/>
      <c r="D40" s="53"/>
      <c r="E40" s="54"/>
      <c r="F40" s="54">
        <f>MEDIAN(F12:F36)</f>
        <v>-1.2768999999999999</v>
      </c>
      <c r="G40" s="54">
        <f t="shared" ref="G40:U40" si="22">MEDIAN(G12:G36)</f>
        <v>0.30209999999999998</v>
      </c>
      <c r="H40" s="54">
        <f t="shared" si="22"/>
        <v>3.9733999999999998</v>
      </c>
      <c r="I40" s="54">
        <f t="shared" si="22"/>
        <v>7.3478000000000003</v>
      </c>
      <c r="J40" s="54">
        <f t="shared" si="22"/>
        <v>6.2301000000000002</v>
      </c>
      <c r="K40" s="54">
        <f t="shared" si="22"/>
        <v>5.6907499999999995</v>
      </c>
      <c r="L40" s="54">
        <f t="shared" si="22"/>
        <v>5.5532000000000004</v>
      </c>
      <c r="M40" s="54">
        <f t="shared" si="22"/>
        <v>6.2300500000000003</v>
      </c>
      <c r="N40" s="54">
        <f t="shared" si="22"/>
        <v>7.0002000000000004</v>
      </c>
      <c r="O40" s="54">
        <f t="shared" si="22"/>
        <v>7.0282</v>
      </c>
      <c r="P40" s="54">
        <f t="shared" si="22"/>
        <v>6.7036999999999995</v>
      </c>
      <c r="Q40" s="54">
        <f t="shared" si="22"/>
        <v>6.1497999999999999</v>
      </c>
      <c r="R40" s="54">
        <f t="shared" si="22"/>
        <v>6.2347000000000001</v>
      </c>
      <c r="S40" s="54">
        <f t="shared" si="22"/>
        <v>6.53165</v>
      </c>
      <c r="T40" s="54">
        <f t="shared" si="22"/>
        <v>7.3715999999999999</v>
      </c>
      <c r="U40" s="54">
        <f t="shared" si="22"/>
        <v>6.7413999999999996</v>
      </c>
      <c r="V40" s="55"/>
      <c r="W40" s="55"/>
      <c r="X40" s="55"/>
      <c r="Y40" s="55"/>
      <c r="Z40" s="55"/>
      <c r="AA40" s="55"/>
      <c r="AB40" s="55"/>
      <c r="AC40" s="55"/>
      <c r="AD40" s="55"/>
      <c r="AE40" s="55"/>
      <c r="AF40" s="55"/>
      <c r="AG40" s="55"/>
      <c r="AH40" s="55"/>
      <c r="AI40" s="55"/>
      <c r="AJ40" s="55"/>
      <c r="AK40" s="55"/>
      <c r="AL40" s="54"/>
      <c r="AM40" s="54"/>
      <c r="AN40" s="54"/>
      <c r="AO40" s="54"/>
      <c r="AP40" s="54"/>
      <c r="AQ40" s="54"/>
      <c r="AR40" s="54"/>
    </row>
    <row r="41" spans="1:44">
      <c r="A41" s="66" t="s">
        <v>265</v>
      </c>
      <c r="B41" s="67"/>
      <c r="C41" s="68"/>
      <c r="D41" s="69"/>
      <c r="E41" s="66"/>
      <c r="F41" s="66"/>
      <c r="G41" s="66"/>
      <c r="H41" s="66"/>
      <c r="I41" s="66"/>
      <c r="J41" s="66"/>
      <c r="K41" s="66"/>
      <c r="L41" s="66"/>
      <c r="M41" s="66"/>
      <c r="N41" s="66"/>
      <c r="O41" s="66"/>
      <c r="P41" s="66"/>
      <c r="Q41" s="66"/>
      <c r="R41" s="66"/>
      <c r="S41" s="66"/>
      <c r="T41" s="66"/>
      <c r="U41" s="66"/>
      <c r="V41" s="70"/>
      <c r="W41" s="70"/>
      <c r="X41" s="70"/>
      <c r="Y41" s="70"/>
      <c r="Z41" s="70"/>
      <c r="AA41" s="70"/>
      <c r="AB41" s="70"/>
      <c r="AC41" s="70"/>
      <c r="AD41" s="70"/>
      <c r="AE41" s="70"/>
      <c r="AF41" s="70"/>
      <c r="AG41" s="70"/>
      <c r="AH41" s="70"/>
      <c r="AI41" s="70"/>
      <c r="AJ41" s="70"/>
      <c r="AK41" s="70"/>
      <c r="AL41" s="66"/>
      <c r="AM41" s="66"/>
      <c r="AN41" s="66"/>
      <c r="AO41" s="66"/>
      <c r="AP41" s="66"/>
      <c r="AQ41" s="66"/>
      <c r="AR41" s="66"/>
    </row>
    <row r="42" spans="1:44">
      <c r="A42" s="48" t="s">
        <v>266</v>
      </c>
      <c r="B42" s="29" t="s">
        <v>199</v>
      </c>
      <c r="C42" s="30"/>
      <c r="D42" s="31"/>
      <c r="E42" s="28" t="s">
        <v>199</v>
      </c>
      <c r="F42" s="28" t="s">
        <v>199</v>
      </c>
      <c r="G42" s="28" t="s">
        <v>199</v>
      </c>
      <c r="H42" s="28" t="s">
        <v>199</v>
      </c>
      <c r="I42" s="28" t="s">
        <v>199</v>
      </c>
      <c r="J42" s="28" t="s">
        <v>199</v>
      </c>
      <c r="K42" s="28" t="s">
        <v>199</v>
      </c>
      <c r="L42" s="32" t="s">
        <v>199</v>
      </c>
      <c r="M42" s="28" t="s">
        <v>199</v>
      </c>
      <c r="N42" s="28" t="s">
        <v>199</v>
      </c>
      <c r="O42" s="28" t="s">
        <v>199</v>
      </c>
      <c r="P42" s="28" t="s">
        <v>199</v>
      </c>
      <c r="Q42" s="28" t="s">
        <v>199</v>
      </c>
      <c r="R42" s="28" t="s">
        <v>199</v>
      </c>
      <c r="S42" s="28"/>
      <c r="T42" s="28" t="s">
        <v>199</v>
      </c>
      <c r="U42" s="28" t="s">
        <v>199</v>
      </c>
      <c r="V42" s="33"/>
      <c r="W42" s="33"/>
      <c r="X42" s="33"/>
      <c r="Y42" s="33"/>
      <c r="Z42" s="33"/>
      <c r="AA42" s="33"/>
      <c r="AB42" s="34"/>
      <c r="AC42" s="33"/>
      <c r="AD42" s="33"/>
      <c r="AE42" s="33"/>
      <c r="AF42" s="33"/>
      <c r="AG42" s="33"/>
      <c r="AH42" s="33"/>
      <c r="AI42" s="33"/>
      <c r="AJ42" s="33"/>
      <c r="AK42" s="33"/>
      <c r="AL42" s="28"/>
      <c r="AM42" s="28"/>
      <c r="AN42" s="28"/>
      <c r="AO42" s="28"/>
      <c r="AP42" s="28"/>
      <c r="AQ42" s="28"/>
      <c r="AR42" s="28"/>
    </row>
    <row r="43" spans="1:44" ht="15" thickBot="1">
      <c r="A43" s="49"/>
      <c r="B43" s="37"/>
      <c r="C43" s="38"/>
      <c r="D43" s="39"/>
      <c r="E43" s="36"/>
      <c r="F43" s="36"/>
      <c r="G43" s="36"/>
      <c r="H43" s="36"/>
      <c r="I43" s="36"/>
      <c r="J43" s="36"/>
      <c r="K43" s="36"/>
      <c r="L43" s="40"/>
      <c r="M43" s="36"/>
      <c r="N43" s="36"/>
      <c r="O43" s="36"/>
      <c r="P43" s="36"/>
      <c r="Q43" s="36"/>
      <c r="R43" s="36"/>
      <c r="S43" s="36"/>
      <c r="T43" s="36"/>
      <c r="U43" s="36"/>
      <c r="V43" s="41"/>
      <c r="W43" s="41"/>
      <c r="X43" s="41"/>
      <c r="Y43" s="41"/>
      <c r="Z43" s="41"/>
      <c r="AA43" s="41"/>
      <c r="AB43" s="42"/>
      <c r="AC43" s="41"/>
      <c r="AD43" s="41"/>
      <c r="AE43" s="41"/>
      <c r="AF43" s="41"/>
      <c r="AG43" s="41"/>
      <c r="AH43" s="41"/>
      <c r="AI43" s="41"/>
      <c r="AJ43" s="41"/>
      <c r="AK43" s="41"/>
      <c r="AL43" s="36"/>
      <c r="AM43" s="36"/>
      <c r="AN43" s="36"/>
      <c r="AO43" s="36"/>
      <c r="AP43" s="36"/>
      <c r="AQ43" s="36"/>
      <c r="AR43" s="36"/>
    </row>
    <row r="44" spans="1:44">
      <c r="A44" s="50" t="s">
        <v>239</v>
      </c>
      <c r="B44" s="45"/>
      <c r="C44" s="44"/>
      <c r="D44" s="44"/>
      <c r="E44" s="44"/>
      <c r="F44" s="44"/>
      <c r="G44" s="44"/>
      <c r="H44" s="44"/>
      <c r="I44" s="44"/>
      <c r="J44" s="44"/>
      <c r="K44" s="44"/>
      <c r="L44" s="46"/>
      <c r="M44" s="44"/>
      <c r="N44" s="44"/>
      <c r="O44" s="44"/>
      <c r="P44" s="44"/>
      <c r="Q44" s="44"/>
      <c r="R44" s="44"/>
      <c r="S44" s="44"/>
      <c r="T44" s="44"/>
      <c r="U44" s="44"/>
      <c r="V44" s="45"/>
      <c r="W44" s="45"/>
      <c r="X44" s="45"/>
      <c r="Y44" s="45"/>
      <c r="Z44" s="45"/>
      <c r="AA44" s="45"/>
      <c r="AB44" s="47"/>
      <c r="AC44" s="45"/>
      <c r="AD44" s="45"/>
      <c r="AE44" s="45"/>
      <c r="AF44" s="45"/>
      <c r="AG44" s="45"/>
      <c r="AH44" s="45"/>
      <c r="AI44" s="45"/>
      <c r="AJ44" s="45"/>
      <c r="AK44" s="45"/>
      <c r="AL44" s="44"/>
      <c r="AM44" s="44"/>
      <c r="AN44" s="44"/>
      <c r="AO44" s="44"/>
      <c r="AP44" s="44"/>
      <c r="AQ44" s="44"/>
      <c r="AR44" s="44"/>
    </row>
    <row r="45" spans="1:44">
      <c r="A45" s="50" t="s">
        <v>240</v>
      </c>
      <c r="B45" s="45"/>
      <c r="C45" s="44"/>
      <c r="D45" s="44"/>
      <c r="E45" s="44"/>
      <c r="F45" s="44"/>
      <c r="G45" s="44"/>
      <c r="H45" s="44"/>
      <c r="I45" s="44"/>
      <c r="J45" s="44"/>
      <c r="K45" s="44"/>
      <c r="L45" s="46"/>
      <c r="M45" s="44"/>
      <c r="N45" s="44"/>
      <c r="O45" s="44"/>
      <c r="P45" s="44"/>
      <c r="Q45" s="44"/>
      <c r="R45" s="44"/>
      <c r="S45" s="44"/>
      <c r="T45" s="44"/>
      <c r="U45" s="44"/>
      <c r="V45" s="45"/>
      <c r="W45" s="45"/>
      <c r="X45" s="45"/>
      <c r="Y45" s="45"/>
      <c r="Z45" s="45"/>
      <c r="AA45" s="45"/>
      <c r="AB45" s="47"/>
      <c r="AC45" s="45"/>
      <c r="AD45" s="45"/>
      <c r="AE45" s="45"/>
      <c r="AF45" s="45"/>
      <c r="AG45" s="45"/>
      <c r="AH45" s="45"/>
      <c r="AI45" s="45"/>
      <c r="AJ45" s="45"/>
      <c r="AK45" s="45"/>
      <c r="AL45" s="44"/>
      <c r="AM45" s="44"/>
      <c r="AN45" s="44"/>
      <c r="AO45" s="44"/>
      <c r="AP45" s="44"/>
      <c r="AQ45" s="44"/>
      <c r="AR45" s="44"/>
    </row>
    <row r="46" spans="1:44">
      <c r="A46" s="50"/>
      <c r="B46" s="45"/>
      <c r="C46" s="44"/>
      <c r="D46" s="44"/>
      <c r="E46" s="44"/>
      <c r="F46" s="44"/>
      <c r="G46" s="44"/>
      <c r="H46" s="44"/>
      <c r="I46" s="44"/>
      <c r="J46" s="44"/>
      <c r="K46" s="44"/>
      <c r="L46" s="44"/>
      <c r="M46" s="44"/>
      <c r="N46" s="44"/>
      <c r="O46" s="44"/>
      <c r="P46" s="44"/>
      <c r="Q46" s="44"/>
      <c r="R46" s="44"/>
      <c r="S46" s="44"/>
      <c r="T46" s="44"/>
      <c r="U46" s="44"/>
      <c r="V46" s="45"/>
      <c r="W46" s="45"/>
      <c r="X46" s="45"/>
      <c r="Y46" s="45"/>
      <c r="Z46" s="45"/>
      <c r="AA46" s="45"/>
      <c r="AB46" s="45"/>
      <c r="AC46" s="45"/>
      <c r="AD46" s="45"/>
      <c r="AE46" s="45"/>
      <c r="AF46" s="45"/>
      <c r="AG46" s="45"/>
      <c r="AH46" s="45"/>
      <c r="AI46" s="45"/>
      <c r="AJ46" s="45"/>
      <c r="AK46" s="45"/>
      <c r="AL46" s="44"/>
      <c r="AM46" s="44"/>
      <c r="AN46" s="44"/>
      <c r="AO46" s="44"/>
      <c r="AP46" s="44"/>
      <c r="AQ46" s="44"/>
      <c r="AR46" s="44"/>
    </row>
    <row r="47" spans="1:44">
      <c r="A47" s="50"/>
      <c r="B47" s="45"/>
      <c r="C47" s="44"/>
      <c r="D47" s="44"/>
      <c r="E47" s="44"/>
      <c r="F47" s="44"/>
      <c r="G47" s="44"/>
      <c r="H47" s="44"/>
      <c r="I47" s="44"/>
      <c r="J47" s="44"/>
      <c r="K47" s="44"/>
      <c r="L47" s="44"/>
      <c r="M47" s="44"/>
      <c r="N47" s="44"/>
      <c r="O47" s="44"/>
      <c r="P47" s="44"/>
      <c r="Q47" s="44"/>
      <c r="R47" s="44"/>
      <c r="S47" s="44"/>
      <c r="T47" s="44"/>
      <c r="U47" s="44"/>
      <c r="V47" s="45"/>
      <c r="W47" s="45"/>
      <c r="X47" s="45"/>
      <c r="Y47" s="45"/>
      <c r="Z47" s="45"/>
      <c r="AA47" s="45"/>
      <c r="AB47" s="45"/>
      <c r="AC47" s="45"/>
      <c r="AD47" s="45"/>
      <c r="AE47" s="45"/>
      <c r="AF47" s="45"/>
      <c r="AG47" s="45"/>
      <c r="AH47" s="45"/>
      <c r="AI47" s="45"/>
      <c r="AJ47" s="45"/>
      <c r="AK47" s="45"/>
      <c r="AL47" s="44"/>
      <c r="AM47" s="44"/>
      <c r="AN47" s="44"/>
      <c r="AO47" s="44"/>
      <c r="AP47" s="44"/>
      <c r="AQ47" s="44"/>
      <c r="AR47" s="44"/>
    </row>
    <row r="48" spans="1:44">
      <c r="A48" s="50"/>
      <c r="B48" s="45"/>
      <c r="C48" s="44"/>
      <c r="D48" s="44"/>
      <c r="E48" s="44"/>
      <c r="F48" s="44"/>
      <c r="G48" s="44"/>
      <c r="H48" s="44"/>
      <c r="I48" s="44"/>
      <c r="J48" s="44"/>
      <c r="K48" s="44"/>
      <c r="L48" s="44"/>
      <c r="M48" s="44"/>
      <c r="N48" s="44"/>
      <c r="O48" s="44"/>
      <c r="P48" s="44"/>
      <c r="Q48" s="44"/>
      <c r="R48" s="44"/>
      <c r="S48" s="44"/>
      <c r="T48" s="44"/>
      <c r="U48" s="44"/>
      <c r="V48" s="45"/>
      <c r="W48" s="45"/>
      <c r="X48" s="45"/>
      <c r="Y48" s="45"/>
      <c r="Z48" s="45"/>
      <c r="AA48" s="45"/>
      <c r="AB48" s="45"/>
      <c r="AC48" s="45"/>
      <c r="AD48" s="45"/>
      <c r="AE48" s="45"/>
      <c r="AF48" s="45"/>
      <c r="AG48" s="45"/>
      <c r="AH48" s="45"/>
      <c r="AI48" s="45"/>
      <c r="AJ48" s="45"/>
      <c r="AK48" s="45"/>
      <c r="AL48" s="44"/>
      <c r="AM48" s="44"/>
      <c r="AN48" s="44"/>
      <c r="AO48" s="44"/>
      <c r="AP48" s="44"/>
      <c r="AQ48" s="44"/>
      <c r="AR48" s="44"/>
    </row>
  </sheetData>
  <mergeCells count="10">
    <mergeCell ref="AQ8:AQ9"/>
    <mergeCell ref="M8:T8"/>
    <mergeCell ref="B8:E8"/>
    <mergeCell ref="F8:L8"/>
    <mergeCell ref="AR8:AR9"/>
    <mergeCell ref="AL8:AN8"/>
    <mergeCell ref="U8:U9"/>
    <mergeCell ref="AO8:AO9"/>
    <mergeCell ref="AP8:AP9"/>
    <mergeCell ref="V8:AK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CQ62"/>
  <sheetViews>
    <sheetView showGridLines="0" zoomScale="90" zoomScaleNormal="90" workbookViewId="0">
      <pane xSplit="1" ySplit="10" topLeftCell="B11" activePane="bottomRight" state="frozen"/>
      <selection activeCell="I54" sqref="I54"/>
      <selection pane="topRight" activeCell="I54" sqref="I54"/>
      <selection pane="bottomLeft" activeCell="I54" sqref="I54"/>
      <selection pane="bottomRight" activeCell="A12" sqref="A12:U49"/>
    </sheetView>
  </sheetViews>
  <sheetFormatPr defaultRowHeight="14.4"/>
  <cols>
    <col min="1" max="1" width="31.21875" style="14" customWidth="1"/>
    <col min="2" max="2" width="9.109375" customWidth="1"/>
    <col min="3" max="21" width="9.109375" style="14" customWidth="1"/>
    <col min="22" max="34" width="9.109375" customWidth="1"/>
    <col min="35" max="35" width="9.109375" style="93" customWidth="1"/>
    <col min="36" max="37" width="9.109375" customWidth="1"/>
    <col min="38" max="44" width="9.109375" style="14" customWidth="1"/>
    <col min="80" max="82" width="8.77734375" style="93" customWidth="1"/>
  </cols>
  <sheetData>
    <row r="1" spans="1:95" ht="15" customHeight="1">
      <c r="A1" s="13" t="s">
        <v>0</v>
      </c>
      <c r="E1" s="15" t="s">
        <v>3953</v>
      </c>
      <c r="CA1" s="93" t="s">
        <v>3954</v>
      </c>
      <c r="CB1" s="27" t="s">
        <v>181</v>
      </c>
      <c r="CC1" s="27" t="s">
        <v>182</v>
      </c>
      <c r="CD1" s="27" t="s">
        <v>183</v>
      </c>
      <c r="CE1" s="27" t="s">
        <v>184</v>
      </c>
      <c r="CF1" s="27" t="s">
        <v>3955</v>
      </c>
      <c r="CG1" s="27" t="s">
        <v>186</v>
      </c>
      <c r="CH1" s="27" t="s">
        <v>187</v>
      </c>
      <c r="CI1" s="27" t="s">
        <v>188</v>
      </c>
      <c r="CJ1" s="27" t="s">
        <v>3956</v>
      </c>
      <c r="CK1" s="27" t="s">
        <v>3957</v>
      </c>
      <c r="CL1" s="27" t="s">
        <v>191</v>
      </c>
      <c r="CM1" s="27" t="s">
        <v>192</v>
      </c>
      <c r="CN1" s="27" t="s">
        <v>193</v>
      </c>
      <c r="CO1" s="27" t="s">
        <v>194</v>
      </c>
      <c r="CP1" s="27" t="s">
        <v>2437</v>
      </c>
      <c r="CQ1" s="27" t="s">
        <v>3958</v>
      </c>
    </row>
    <row r="2" spans="1:95">
      <c r="CA2" s="93">
        <v>0</v>
      </c>
      <c r="CB2" s="93">
        <f t="shared" ref="CB2:CQ7" si="0">_xlfn.QUARTILE.INC(F$12:F$50,$CA2)</f>
        <v>3.3588</v>
      </c>
      <c r="CC2" s="93">
        <f t="shared" si="0"/>
        <v>3.7839999999999998</v>
      </c>
      <c r="CD2" s="93">
        <f t="shared" si="0"/>
        <v>4.7916999999999996</v>
      </c>
      <c r="CE2" s="93">
        <f t="shared" si="0"/>
        <v>6.0751999999999997</v>
      </c>
      <c r="CF2" s="93">
        <f t="shared" si="0"/>
        <v>5.7645999999999997</v>
      </c>
      <c r="CG2" s="93">
        <f t="shared" si="0"/>
        <v>5.6535000000000002</v>
      </c>
      <c r="CH2" s="93">
        <f t="shared" si="0"/>
        <v>5.6642000000000001</v>
      </c>
      <c r="CI2" s="93">
        <f t="shared" si="0"/>
        <v>5.7465999999999999</v>
      </c>
      <c r="CJ2" s="93">
        <f t="shared" si="0"/>
        <v>6.2680999999999996</v>
      </c>
      <c r="CK2" s="93">
        <f t="shared" si="0"/>
        <v>6.4421999999999997</v>
      </c>
      <c r="CL2" s="93">
        <f t="shared" si="0"/>
        <v>6.1882999999999999</v>
      </c>
      <c r="CM2" s="93">
        <f t="shared" si="0"/>
        <v>5.5640999999999998</v>
      </c>
      <c r="CN2" s="93">
        <f t="shared" si="0"/>
        <v>5.0780000000000003</v>
      </c>
      <c r="CO2" s="93">
        <f t="shared" si="0"/>
        <v>5.0242000000000004</v>
      </c>
      <c r="CP2" s="93">
        <f t="shared" si="0"/>
        <v>4.0327999999999999</v>
      </c>
      <c r="CQ2" s="93">
        <f t="shared" si="0"/>
        <v>4.6963999999999997</v>
      </c>
    </row>
    <row r="3" spans="1:95">
      <c r="CA3" s="93">
        <v>1</v>
      </c>
      <c r="CB3" s="93">
        <f t="shared" si="0"/>
        <v>3.8737250000000003</v>
      </c>
      <c r="CC3" s="93">
        <f t="shared" si="0"/>
        <v>4.21035</v>
      </c>
      <c r="CD3" s="93">
        <f t="shared" si="0"/>
        <v>5.3199750000000003</v>
      </c>
      <c r="CE3" s="93">
        <f t="shared" si="0"/>
        <v>7.7460000000000004</v>
      </c>
      <c r="CF3" s="93">
        <f t="shared" si="0"/>
        <v>6.6837749999999998</v>
      </c>
      <c r="CG3" s="93">
        <f t="shared" si="0"/>
        <v>6.1326000000000001</v>
      </c>
      <c r="CH3" s="93">
        <f t="shared" si="0"/>
        <v>6.2866</v>
      </c>
      <c r="CI3" s="93">
        <f t="shared" si="0"/>
        <v>6.0831999999999997</v>
      </c>
      <c r="CJ3" s="93">
        <f t="shared" si="0"/>
        <v>6.636825</v>
      </c>
      <c r="CK3" s="93">
        <f t="shared" si="0"/>
        <v>6.8167999999999997</v>
      </c>
      <c r="CL3" s="93">
        <f t="shared" si="0"/>
        <v>6.5746000000000002</v>
      </c>
      <c r="CM3" s="93">
        <f t="shared" si="0"/>
        <v>5.8872</v>
      </c>
      <c r="CN3" s="93">
        <f t="shared" si="0"/>
        <v>5.5206</v>
      </c>
      <c r="CO3" s="93">
        <f t="shared" si="0"/>
        <v>5.9913500000000006</v>
      </c>
      <c r="CP3" s="93">
        <f t="shared" si="0"/>
        <v>6.9728750000000002</v>
      </c>
      <c r="CQ3" s="93">
        <f t="shared" si="0"/>
        <v>6.2006250000000005</v>
      </c>
    </row>
    <row r="4" spans="1:95">
      <c r="CA4" s="93">
        <v>2</v>
      </c>
      <c r="CB4" s="93">
        <f t="shared" si="0"/>
        <v>4.0362999999999998</v>
      </c>
      <c r="CC4" s="93">
        <f t="shared" si="0"/>
        <v>4.3201000000000001</v>
      </c>
      <c r="CD4" s="93">
        <f t="shared" si="0"/>
        <v>5.4089499999999999</v>
      </c>
      <c r="CE4" s="93">
        <f t="shared" si="0"/>
        <v>7.8754</v>
      </c>
      <c r="CF4" s="93">
        <f t="shared" si="0"/>
        <v>6.7849000000000004</v>
      </c>
      <c r="CG4" s="93">
        <f t="shared" si="0"/>
        <v>6.2412000000000001</v>
      </c>
      <c r="CH4" s="93">
        <f t="shared" si="0"/>
        <v>6.3948999999999998</v>
      </c>
      <c r="CI4" s="93">
        <f t="shared" si="0"/>
        <v>6.1741000000000001</v>
      </c>
      <c r="CJ4" s="93">
        <f t="shared" si="0"/>
        <v>6.7170500000000004</v>
      </c>
      <c r="CK4" s="93">
        <f t="shared" si="0"/>
        <v>6.8815999999999997</v>
      </c>
      <c r="CL4" s="93">
        <f t="shared" si="0"/>
        <v>6.6275000000000004</v>
      </c>
      <c r="CM4" s="93">
        <f t="shared" si="0"/>
        <v>5.97</v>
      </c>
      <c r="CN4" s="93">
        <f t="shared" si="0"/>
        <v>5.5957999999999997</v>
      </c>
      <c r="CO4" s="93">
        <f t="shared" si="0"/>
        <v>6.0377999999999998</v>
      </c>
      <c r="CP4" s="93">
        <f t="shared" si="0"/>
        <v>7.02475</v>
      </c>
      <c r="CQ4" s="93">
        <f t="shared" si="0"/>
        <v>6.8061999999999996</v>
      </c>
    </row>
    <row r="5" spans="1:95">
      <c r="CA5" s="93">
        <v>3</v>
      </c>
      <c r="CB5" s="93">
        <f t="shared" si="0"/>
        <v>4.1588750000000001</v>
      </c>
      <c r="CC5" s="93">
        <f t="shared" si="0"/>
        <v>4.3928250000000002</v>
      </c>
      <c r="CD5" s="93">
        <f t="shared" si="0"/>
        <v>5.4915750000000001</v>
      </c>
      <c r="CE5" s="93">
        <f t="shared" si="0"/>
        <v>8.0169500000000014</v>
      </c>
      <c r="CF5" s="93">
        <f t="shared" si="0"/>
        <v>6.8550500000000003</v>
      </c>
      <c r="CG5" s="93">
        <f t="shared" si="0"/>
        <v>6.2868000000000004</v>
      </c>
      <c r="CH5" s="93">
        <f t="shared" si="0"/>
        <v>6.4575000000000005</v>
      </c>
      <c r="CI5" s="93">
        <f t="shared" si="0"/>
        <v>6.2134</v>
      </c>
      <c r="CJ5" s="93">
        <f t="shared" si="0"/>
        <v>6.7534000000000001</v>
      </c>
      <c r="CK5" s="93">
        <f t="shared" si="0"/>
        <v>6.9093</v>
      </c>
      <c r="CL5" s="93">
        <f t="shared" si="0"/>
        <v>6.665</v>
      </c>
      <c r="CM5" s="93">
        <f t="shared" si="0"/>
        <v>6.0042999999999997</v>
      </c>
      <c r="CN5" s="93">
        <f t="shared" si="0"/>
        <v>5.6212749999999998</v>
      </c>
      <c r="CO5" s="93">
        <f t="shared" si="0"/>
        <v>6.07965</v>
      </c>
      <c r="CP5" s="93">
        <f t="shared" si="0"/>
        <v>7.061375</v>
      </c>
      <c r="CQ5" s="93">
        <f t="shared" si="0"/>
        <v>6.9419750000000002</v>
      </c>
    </row>
    <row r="6" spans="1:95" hidden="1">
      <c r="CA6" s="93"/>
      <c r="CB6" s="93">
        <f t="shared" si="0"/>
        <v>3.3588</v>
      </c>
      <c r="CC6" s="93">
        <f t="shared" si="0"/>
        <v>3.7839999999999998</v>
      </c>
      <c r="CD6" s="93">
        <f t="shared" si="0"/>
        <v>4.7916999999999996</v>
      </c>
      <c r="CE6" s="93">
        <f t="shared" si="0"/>
        <v>6.0751999999999997</v>
      </c>
      <c r="CF6" s="93">
        <f t="shared" si="0"/>
        <v>5.7645999999999997</v>
      </c>
      <c r="CG6" s="93">
        <f t="shared" si="0"/>
        <v>5.6535000000000002</v>
      </c>
      <c r="CH6" s="93">
        <f t="shared" si="0"/>
        <v>5.6642000000000001</v>
      </c>
      <c r="CI6" s="93">
        <f t="shared" si="0"/>
        <v>5.7465999999999999</v>
      </c>
      <c r="CJ6" s="93">
        <f t="shared" si="0"/>
        <v>6.2680999999999996</v>
      </c>
      <c r="CK6" s="93">
        <f t="shared" si="0"/>
        <v>6.4421999999999997</v>
      </c>
      <c r="CL6" s="93">
        <f t="shared" si="0"/>
        <v>6.1882999999999999</v>
      </c>
      <c r="CM6" s="93">
        <f t="shared" si="0"/>
        <v>5.5640999999999998</v>
      </c>
      <c r="CN6" s="93">
        <f t="shared" si="0"/>
        <v>5.0780000000000003</v>
      </c>
      <c r="CO6" s="93">
        <f t="shared" si="0"/>
        <v>5.0242000000000004</v>
      </c>
      <c r="CP6" s="93">
        <f t="shared" si="0"/>
        <v>4.0327999999999999</v>
      </c>
      <c r="CQ6" s="93">
        <f t="shared" si="0"/>
        <v>4.6963999999999997</v>
      </c>
    </row>
    <row r="7" spans="1:95" ht="21" thickBot="1">
      <c r="A7" s="16" t="s">
        <v>106</v>
      </c>
      <c r="CA7" s="93">
        <v>4</v>
      </c>
      <c r="CB7" s="93">
        <f t="shared" si="0"/>
        <v>5.0205000000000002</v>
      </c>
      <c r="CC7" s="93">
        <f t="shared" si="0"/>
        <v>5.0365000000000002</v>
      </c>
      <c r="CD7" s="93">
        <f t="shared" si="0"/>
        <v>5.6588000000000003</v>
      </c>
      <c r="CE7" s="93">
        <f t="shared" si="0"/>
        <v>8.2378</v>
      </c>
      <c r="CF7" s="93">
        <f t="shared" si="0"/>
        <v>6.9432</v>
      </c>
      <c r="CG7" s="93">
        <f t="shared" si="0"/>
        <v>6.3489000000000004</v>
      </c>
      <c r="CH7" s="93">
        <f t="shared" si="0"/>
        <v>6.5242000000000004</v>
      </c>
      <c r="CI7" s="93">
        <f t="shared" si="0"/>
        <v>6.2622999999999998</v>
      </c>
      <c r="CJ7" s="93">
        <f t="shared" si="0"/>
        <v>6.8071000000000002</v>
      </c>
      <c r="CK7" s="93">
        <f t="shared" si="0"/>
        <v>6.9755000000000003</v>
      </c>
      <c r="CL7" s="93">
        <f t="shared" si="0"/>
        <v>6.7309999999999999</v>
      </c>
      <c r="CM7" s="93">
        <f t="shared" si="0"/>
        <v>6.0631000000000004</v>
      </c>
      <c r="CN7" s="93">
        <f t="shared" si="0"/>
        <v>5.7316000000000003</v>
      </c>
      <c r="CO7" s="93">
        <f t="shared" si="0"/>
        <v>6.1622000000000003</v>
      </c>
      <c r="CP7" s="93">
        <f t="shared" si="0"/>
        <v>7.3109999999999999</v>
      </c>
      <c r="CQ7" s="93">
        <f t="shared" si="0"/>
        <v>7.3681999999999999</v>
      </c>
    </row>
    <row r="8" spans="1:95" ht="15" customHeight="1">
      <c r="A8" s="17" t="str">
        <f>'Ultra Short Duration Fund'!A8</f>
        <v>(As on 30 Apr 2026)</v>
      </c>
      <c r="B8" s="137" t="s">
        <v>37</v>
      </c>
      <c r="C8" s="138"/>
      <c r="D8" s="138"/>
      <c r="E8" s="138"/>
      <c r="F8" s="136" t="s">
        <v>242</v>
      </c>
      <c r="G8" s="136"/>
      <c r="H8" s="136"/>
      <c r="I8" s="136"/>
      <c r="J8" s="136"/>
      <c r="K8" s="136"/>
      <c r="L8" s="136"/>
      <c r="M8" s="136" t="s">
        <v>241</v>
      </c>
      <c r="N8" s="136"/>
      <c r="O8" s="136"/>
      <c r="P8" s="136"/>
      <c r="Q8" s="136"/>
      <c r="R8" s="136"/>
      <c r="S8" s="136"/>
      <c r="T8" s="136"/>
      <c r="U8" s="139" t="s">
        <v>174</v>
      </c>
      <c r="V8" s="136" t="s">
        <v>175</v>
      </c>
      <c r="W8" s="136"/>
      <c r="X8" s="136"/>
      <c r="Y8" s="136"/>
      <c r="Z8" s="136"/>
      <c r="AA8" s="136"/>
      <c r="AB8" s="136"/>
      <c r="AC8" s="136"/>
      <c r="AD8" s="136"/>
      <c r="AE8" s="136"/>
      <c r="AF8" s="136"/>
      <c r="AG8" s="136"/>
      <c r="AH8" s="136"/>
      <c r="AI8" s="136"/>
      <c r="AJ8" s="136"/>
      <c r="AK8" s="136"/>
      <c r="AL8" s="136" t="s">
        <v>176</v>
      </c>
      <c r="AM8" s="136"/>
      <c r="AN8" s="136"/>
      <c r="AO8" s="139" t="s">
        <v>178</v>
      </c>
      <c r="AP8" s="139" t="s">
        <v>177</v>
      </c>
      <c r="AQ8" s="134" t="s">
        <v>180</v>
      </c>
      <c r="AR8" s="139" t="s">
        <v>179</v>
      </c>
    </row>
    <row r="9" spans="1:95" ht="42" customHeight="1">
      <c r="A9" s="19" t="s">
        <v>171</v>
      </c>
      <c r="B9" s="25" t="s">
        <v>172</v>
      </c>
      <c r="C9" s="26" t="s">
        <v>5077</v>
      </c>
      <c r="D9" s="26" t="s">
        <v>5105</v>
      </c>
      <c r="E9" s="26" t="s">
        <v>173</v>
      </c>
      <c r="F9" s="26" t="s">
        <v>181</v>
      </c>
      <c r="G9" s="26" t="s">
        <v>182</v>
      </c>
      <c r="H9" s="26" t="s">
        <v>183</v>
      </c>
      <c r="I9" s="26" t="s">
        <v>184</v>
      </c>
      <c r="J9" s="26" t="s">
        <v>185</v>
      </c>
      <c r="K9" s="26" t="s">
        <v>186</v>
      </c>
      <c r="L9" s="26" t="s">
        <v>187</v>
      </c>
      <c r="M9" s="26" t="s">
        <v>188</v>
      </c>
      <c r="N9" s="26" t="s">
        <v>189</v>
      </c>
      <c r="O9" s="26" t="s">
        <v>190</v>
      </c>
      <c r="P9" s="26" t="s">
        <v>191</v>
      </c>
      <c r="Q9" s="26" t="s">
        <v>192</v>
      </c>
      <c r="R9" s="26" t="s">
        <v>193</v>
      </c>
      <c r="S9" s="26" t="s">
        <v>194</v>
      </c>
      <c r="T9" s="26" t="s">
        <v>2437</v>
      </c>
      <c r="U9" s="140"/>
      <c r="V9" s="27" t="s">
        <v>181</v>
      </c>
      <c r="W9" s="27" t="s">
        <v>182</v>
      </c>
      <c r="X9" s="27" t="s">
        <v>183</v>
      </c>
      <c r="Y9" s="27" t="s">
        <v>184</v>
      </c>
      <c r="Z9" s="27" t="s">
        <v>185</v>
      </c>
      <c r="AA9" s="27" t="s">
        <v>186</v>
      </c>
      <c r="AB9" s="27" t="s">
        <v>187</v>
      </c>
      <c r="AC9" s="27" t="s">
        <v>188</v>
      </c>
      <c r="AD9" s="27" t="s">
        <v>189</v>
      </c>
      <c r="AE9" s="27" t="s">
        <v>190</v>
      </c>
      <c r="AF9" s="27" t="s">
        <v>191</v>
      </c>
      <c r="AG9" s="27" t="s">
        <v>192</v>
      </c>
      <c r="AH9" s="27" t="s">
        <v>193</v>
      </c>
      <c r="AI9" s="27" t="s">
        <v>194</v>
      </c>
      <c r="AJ9" s="27" t="s">
        <v>2437</v>
      </c>
      <c r="AK9" s="27" t="s">
        <v>174</v>
      </c>
      <c r="AL9" s="26" t="s">
        <v>195</v>
      </c>
      <c r="AM9" s="26" t="s">
        <v>196</v>
      </c>
      <c r="AN9" s="26" t="s">
        <v>197</v>
      </c>
      <c r="AO9" s="140"/>
      <c r="AP9" s="140"/>
      <c r="AQ9" s="135"/>
      <c r="AR9" s="140"/>
    </row>
    <row r="10" spans="1:95" ht="15" customHeight="1" thickBot="1">
      <c r="A10" s="20" t="s">
        <v>38</v>
      </c>
    </row>
    <row r="11" spans="1:95" ht="18.600000000000001" thickBot="1">
      <c r="A11" s="21" t="s">
        <v>39</v>
      </c>
      <c r="B11" s="22"/>
      <c r="C11" s="23"/>
      <c r="D11" s="23"/>
      <c r="E11" s="23"/>
      <c r="F11" s="23"/>
      <c r="G11" s="23"/>
      <c r="H11" s="23"/>
      <c r="I11" s="23"/>
      <c r="J11" s="23"/>
      <c r="K11" s="23"/>
      <c r="L11" s="23"/>
      <c r="M11" s="23"/>
      <c r="N11" s="23"/>
      <c r="O11" s="23"/>
      <c r="P11" s="23"/>
      <c r="Q11" s="23"/>
      <c r="R11" s="23"/>
      <c r="S11" s="23"/>
      <c r="T11" s="23"/>
      <c r="U11" s="23"/>
      <c r="V11" s="22"/>
      <c r="W11" s="22"/>
      <c r="X11" s="22"/>
      <c r="Y11" s="22"/>
      <c r="Z11" s="22"/>
      <c r="AA11" s="22"/>
      <c r="AB11" s="22"/>
      <c r="AC11" s="22"/>
      <c r="AD11" s="22"/>
      <c r="AE11" s="22"/>
      <c r="AF11" s="22"/>
      <c r="AG11" s="22"/>
      <c r="AH11" s="22"/>
      <c r="AI11" s="22"/>
      <c r="AJ11" s="22"/>
      <c r="AK11" s="22"/>
      <c r="AL11" s="23"/>
      <c r="AM11" s="23"/>
      <c r="AN11" s="23"/>
      <c r="AO11" s="23"/>
      <c r="AP11" s="23"/>
      <c r="AQ11" s="23"/>
      <c r="AR11" s="23"/>
    </row>
    <row r="12" spans="1:95">
      <c r="A12" s="48" t="s">
        <v>2497</v>
      </c>
      <c r="B12" s="29">
        <v>41591</v>
      </c>
      <c r="C12" s="30">
        <v>1282.7940000000001</v>
      </c>
      <c r="D12" s="31">
        <v>1177.2258999999999</v>
      </c>
      <c r="E12" s="28">
        <v>2109.8793000000001</v>
      </c>
      <c r="F12" s="28">
        <v>3.6023000000000001</v>
      </c>
      <c r="G12" s="28">
        <v>4.0357000000000003</v>
      </c>
      <c r="H12" s="28">
        <v>5.2595000000000001</v>
      </c>
      <c r="I12" s="28">
        <v>7.7232000000000003</v>
      </c>
      <c r="J12" s="28">
        <v>6.7084999999999999</v>
      </c>
      <c r="K12" s="28">
        <v>6.1212999999999997</v>
      </c>
      <c r="L12" s="32">
        <v>6.2854999999999999</v>
      </c>
      <c r="M12" s="28">
        <v>6.0263</v>
      </c>
      <c r="N12" s="28">
        <v>6.5675999999999997</v>
      </c>
      <c r="O12" s="28">
        <v>6.7420999999999998</v>
      </c>
      <c r="P12" s="28">
        <v>6.5119999999999996</v>
      </c>
      <c r="Q12" s="28">
        <v>5.8464999999999998</v>
      </c>
      <c r="R12" s="28">
        <v>5.3231000000000002</v>
      </c>
      <c r="S12" s="28">
        <v>5.7073999999999998</v>
      </c>
      <c r="T12" s="28"/>
      <c r="U12" s="28">
        <v>6.1691000000000003</v>
      </c>
      <c r="V12" s="33">
        <f>IF(F12="",0,IF(F12&lt;=CB$3,4,IF(F12&gt;=CB$5,1,IF(F12&gt;=CB$4,2,3))))</f>
        <v>4</v>
      </c>
      <c r="W12" s="33">
        <f t="shared" ref="W12:AK12" si="1">IF(G12="",0,IF(G12&lt;=CC$3,4,IF(G12&gt;=CC$5,1,IF(G12&gt;=CC$4,2,3))))</f>
        <v>4</v>
      </c>
      <c r="X12" s="33">
        <f t="shared" si="1"/>
        <v>4</v>
      </c>
      <c r="Y12" s="33">
        <f t="shared" si="1"/>
        <v>4</v>
      </c>
      <c r="Z12" s="33">
        <f t="shared" si="1"/>
        <v>3</v>
      </c>
      <c r="AA12" s="33">
        <f t="shared" si="1"/>
        <v>4</v>
      </c>
      <c r="AB12" s="34">
        <f t="shared" si="1"/>
        <v>4</v>
      </c>
      <c r="AC12" s="33">
        <f t="shared" si="1"/>
        <v>4</v>
      </c>
      <c r="AD12" s="33">
        <f t="shared" si="1"/>
        <v>4</v>
      </c>
      <c r="AE12" s="33">
        <f t="shared" si="1"/>
        <v>4</v>
      </c>
      <c r="AF12" s="33">
        <f t="shared" si="1"/>
        <v>4</v>
      </c>
      <c r="AG12" s="33">
        <f t="shared" si="1"/>
        <v>4</v>
      </c>
      <c r="AH12" s="33">
        <f t="shared" si="1"/>
        <v>4</v>
      </c>
      <c r="AI12" s="33">
        <f t="shared" si="1"/>
        <v>4</v>
      </c>
      <c r="AJ12" s="33">
        <f t="shared" si="1"/>
        <v>0</v>
      </c>
      <c r="AK12" s="33">
        <f t="shared" si="1"/>
        <v>4</v>
      </c>
      <c r="AL12" s="28">
        <v>99.5839</v>
      </c>
      <c r="AM12" s="28">
        <v>0.25719999999999998</v>
      </c>
      <c r="AN12" s="28">
        <v>0.1588</v>
      </c>
      <c r="AO12" s="28">
        <v>0.14580000000000001</v>
      </c>
      <c r="AP12" s="28">
        <v>0.1565</v>
      </c>
      <c r="AQ12" s="28">
        <v>7.18</v>
      </c>
      <c r="AR12" s="28">
        <v>0.32</v>
      </c>
    </row>
    <row r="13" spans="1:95">
      <c r="A13" s="48" t="s">
        <v>2498</v>
      </c>
      <c r="B13" s="29">
        <v>38076</v>
      </c>
      <c r="C13" s="30">
        <v>51838.156999999999</v>
      </c>
      <c r="D13" s="31">
        <v>43022.178399999997</v>
      </c>
      <c r="E13" s="28">
        <v>442.23869999999999</v>
      </c>
      <c r="F13" s="28">
        <v>4.1417999999999999</v>
      </c>
      <c r="G13" s="28">
        <v>4.3841000000000001</v>
      </c>
      <c r="H13" s="28">
        <v>5.4644000000000004</v>
      </c>
      <c r="I13" s="28">
        <v>8.0831</v>
      </c>
      <c r="J13" s="28">
        <v>6.8650000000000002</v>
      </c>
      <c r="K13" s="28">
        <v>6.3086000000000002</v>
      </c>
      <c r="L13" s="32">
        <v>6.4850000000000003</v>
      </c>
      <c r="M13" s="28">
        <v>6.2187000000000001</v>
      </c>
      <c r="N13" s="28">
        <v>6.7538</v>
      </c>
      <c r="O13" s="28">
        <v>6.9112</v>
      </c>
      <c r="P13" s="28">
        <v>6.6776</v>
      </c>
      <c r="Q13" s="28">
        <v>6.0167000000000002</v>
      </c>
      <c r="R13" s="28">
        <v>5.6590999999999996</v>
      </c>
      <c r="S13" s="28">
        <v>6.1017000000000001</v>
      </c>
      <c r="T13" s="28">
        <v>7.0952000000000002</v>
      </c>
      <c r="U13" s="28">
        <v>6.9583000000000004</v>
      </c>
      <c r="V13" s="33">
        <f t="shared" ref="V13:V50" si="2">IF(F13="",0,IF(F13&lt;=CB$3,4,IF(F13&gt;=CB$5,1,IF(F13&gt;=CB$4,2,3))))</f>
        <v>2</v>
      </c>
      <c r="W13" s="33">
        <f t="shared" ref="W13:W50" si="3">IF(G13="",0,IF(G13&lt;=CC$3,4,IF(G13&gt;=CC$5,1,IF(G13&gt;=CC$4,2,3))))</f>
        <v>2</v>
      </c>
      <c r="X13" s="33">
        <f t="shared" ref="X13:X50" si="4">IF(H13="",0,IF(H13&lt;=CD$3,4,IF(H13&gt;=CD$5,1,IF(H13&gt;=CD$4,2,3))))</f>
        <v>2</v>
      </c>
      <c r="Y13" s="33">
        <f t="shared" ref="Y13:Y50" si="5">IF(I13="",0,IF(I13&lt;=CE$3,4,IF(I13&gt;=CE$5,1,IF(I13&gt;=CE$4,2,3))))</f>
        <v>1</v>
      </c>
      <c r="Z13" s="33">
        <f t="shared" ref="Z13:Z50" si="6">IF(J13="",0,IF(J13&lt;=CF$3,4,IF(J13&gt;=CF$5,1,IF(J13&gt;=CF$4,2,3))))</f>
        <v>1</v>
      </c>
      <c r="AA13" s="33">
        <f t="shared" ref="AA13:AA50" si="7">IF(K13="",0,IF(K13&lt;=CG$3,4,IF(K13&gt;=CG$5,1,IF(K13&gt;=CG$4,2,3))))</f>
        <v>1</v>
      </c>
      <c r="AB13" s="34">
        <f t="shared" ref="AB13:AB50" si="8">IF(L13="",0,IF(L13&lt;=CH$3,4,IF(L13&gt;=CH$5,1,IF(L13&gt;=CH$4,2,3))))</f>
        <v>1</v>
      </c>
      <c r="AC13" s="33">
        <f t="shared" ref="AC13:AC50" si="9">IF(M13="",0,IF(M13&lt;=CI$3,4,IF(M13&gt;=CI$5,1,IF(M13&gt;=CI$4,2,3))))</f>
        <v>1</v>
      </c>
      <c r="AD13" s="33">
        <f t="shared" ref="AD13:AD50" si="10">IF(N13="",0,IF(N13&lt;=CJ$3,4,IF(N13&gt;=CJ$5,1,IF(N13&gt;=CJ$4,2,3))))</f>
        <v>1</v>
      </c>
      <c r="AE13" s="33">
        <f t="shared" ref="AE13:AE50" si="11">IF(O13="",0,IF(O13&lt;=CK$3,4,IF(O13&gt;=CK$5,1,IF(O13&gt;=CK$4,2,3))))</f>
        <v>1</v>
      </c>
      <c r="AF13" s="33">
        <f t="shared" ref="AF13:AF50" si="12">IF(P13="",0,IF(P13&lt;=CL$3,4,IF(P13&gt;=CL$5,1,IF(P13&gt;=CL$4,2,3))))</f>
        <v>1</v>
      </c>
      <c r="AG13" s="33">
        <f t="shared" ref="AG13:AG50" si="13">IF(Q13="",0,IF(Q13&lt;=CM$3,4,IF(Q13&gt;=CM$5,1,IF(Q13&gt;=CM$4,2,3))))</f>
        <v>1</v>
      </c>
      <c r="AH13" s="33">
        <f t="shared" ref="AH13:AH50" si="14">IF(R13="",0,IF(R13&lt;=CN$3,4,IF(R13&gt;=CN$5,1,IF(R13&gt;=CN$4,2,3))))</f>
        <v>1</v>
      </c>
      <c r="AI13" s="33">
        <f t="shared" ref="AI13:AI50" si="15">IF(S13="",0,IF(S13&lt;=CO$3,4,IF(S13&gt;=CO$5,1,IF(S13&gt;=CO$4,2,3))))</f>
        <v>1</v>
      </c>
      <c r="AJ13" s="33">
        <f t="shared" ref="AJ13:AJ50" si="16">IF(T13="",0,IF(T13&lt;=CP$3,4,IF(T13&gt;=CP$5,1,IF(T13&gt;=CP$4,2,3))))</f>
        <v>1</v>
      </c>
      <c r="AK13" s="33">
        <f t="shared" ref="AK13:AK50" si="17">IF(U13="",0,IF(U13&lt;=CQ$3,4,IF(U13&gt;=CQ$5,1,IF(U13&gt;=CQ$4,2,3))))</f>
        <v>1</v>
      </c>
      <c r="AL13" s="28">
        <v>113.6365</v>
      </c>
      <c r="AM13" s="28">
        <v>0.32679999999999998</v>
      </c>
      <c r="AN13" s="28">
        <v>-13.963200000000001</v>
      </c>
      <c r="AO13" s="28">
        <v>0.18</v>
      </c>
      <c r="AP13" s="28">
        <v>0.18</v>
      </c>
      <c r="AQ13" s="28">
        <v>7.73</v>
      </c>
      <c r="AR13" s="28">
        <v>0.35</v>
      </c>
    </row>
    <row r="14" spans="1:95">
      <c r="A14" s="48" t="s">
        <v>2499</v>
      </c>
      <c r="B14" s="29">
        <v>40095</v>
      </c>
      <c r="C14" s="30">
        <v>43636.301299999999</v>
      </c>
      <c r="D14" s="31">
        <v>30187.516299999999</v>
      </c>
      <c r="E14" s="28">
        <v>3056.6963999999998</v>
      </c>
      <c r="F14" s="28">
        <v>4.2031999999999998</v>
      </c>
      <c r="G14" s="28">
        <v>4.4375999999999998</v>
      </c>
      <c r="H14" s="28">
        <v>5.5469999999999997</v>
      </c>
      <c r="I14" s="28">
        <v>8.1044999999999998</v>
      </c>
      <c r="J14" s="28">
        <v>6.9165000000000001</v>
      </c>
      <c r="K14" s="28">
        <v>6.3489000000000004</v>
      </c>
      <c r="L14" s="32">
        <v>6.5242000000000004</v>
      </c>
      <c r="M14" s="28">
        <v>6.2549999999999999</v>
      </c>
      <c r="N14" s="28">
        <v>6.7842000000000002</v>
      </c>
      <c r="O14" s="28">
        <v>6.9488000000000003</v>
      </c>
      <c r="P14" s="28">
        <v>6.7117000000000004</v>
      </c>
      <c r="Q14" s="28">
        <v>6.0481999999999996</v>
      </c>
      <c r="R14" s="28">
        <v>5.6703000000000001</v>
      </c>
      <c r="S14" s="28">
        <v>6.1193999999999997</v>
      </c>
      <c r="T14" s="28">
        <v>7.0845000000000002</v>
      </c>
      <c r="U14" s="28">
        <v>6.9768999999999997</v>
      </c>
      <c r="V14" s="33">
        <f t="shared" si="2"/>
        <v>1</v>
      </c>
      <c r="W14" s="33">
        <f t="shared" si="3"/>
        <v>1</v>
      </c>
      <c r="X14" s="33">
        <f t="shared" si="4"/>
        <v>1</v>
      </c>
      <c r="Y14" s="33">
        <f t="shared" si="5"/>
        <v>1</v>
      </c>
      <c r="Z14" s="33">
        <f t="shared" si="6"/>
        <v>1</v>
      </c>
      <c r="AA14" s="33">
        <f t="shared" si="7"/>
        <v>1</v>
      </c>
      <c r="AB14" s="34">
        <f t="shared" si="8"/>
        <v>1</v>
      </c>
      <c r="AC14" s="33">
        <f t="shared" si="9"/>
        <v>1</v>
      </c>
      <c r="AD14" s="33">
        <f t="shared" si="10"/>
        <v>1</v>
      </c>
      <c r="AE14" s="33">
        <f t="shared" si="11"/>
        <v>1</v>
      </c>
      <c r="AF14" s="33">
        <f t="shared" si="12"/>
        <v>1</v>
      </c>
      <c r="AG14" s="33">
        <f t="shared" si="13"/>
        <v>1</v>
      </c>
      <c r="AH14" s="33">
        <f t="shared" si="14"/>
        <v>1</v>
      </c>
      <c r="AI14" s="33">
        <f t="shared" si="15"/>
        <v>1</v>
      </c>
      <c r="AJ14" s="33">
        <f t="shared" si="16"/>
        <v>1</v>
      </c>
      <c r="AK14" s="33">
        <f t="shared" si="17"/>
        <v>1</v>
      </c>
      <c r="AL14" s="28">
        <v>119.6601</v>
      </c>
      <c r="AM14" s="28">
        <v>0.33429999999999999</v>
      </c>
      <c r="AN14" s="28">
        <v>-19.994399999999999</v>
      </c>
      <c r="AO14" s="28">
        <v>0.1699</v>
      </c>
      <c r="AP14" s="28">
        <v>0.18079999999999999</v>
      </c>
      <c r="AQ14" s="28">
        <v>7.77</v>
      </c>
      <c r="AR14" s="28">
        <v>0.21</v>
      </c>
    </row>
    <row r="15" spans="1:95">
      <c r="A15" s="48" t="s">
        <v>2500</v>
      </c>
      <c r="B15" s="29">
        <v>45112</v>
      </c>
      <c r="C15" s="30">
        <v>5690.1976999999997</v>
      </c>
      <c r="D15" s="31">
        <v>3178.5030000000002</v>
      </c>
      <c r="E15" s="28">
        <v>1204.2666999999999</v>
      </c>
      <c r="F15" s="28">
        <v>3.8681000000000001</v>
      </c>
      <c r="G15" s="28">
        <v>4.2523</v>
      </c>
      <c r="H15" s="28">
        <v>5.3357000000000001</v>
      </c>
      <c r="I15" s="28">
        <v>7.6064999999999996</v>
      </c>
      <c r="J15" s="28">
        <v>6.6584000000000003</v>
      </c>
      <c r="K15" s="28">
        <v>6.1311999999999998</v>
      </c>
      <c r="L15" s="32">
        <v>6.2697000000000003</v>
      </c>
      <c r="M15" s="28">
        <v>6.0787000000000004</v>
      </c>
      <c r="N15" s="28">
        <v>6.6429</v>
      </c>
      <c r="O15" s="28"/>
      <c r="P15" s="28"/>
      <c r="Q15" s="28"/>
      <c r="R15" s="28"/>
      <c r="S15" s="28"/>
      <c r="T15" s="28"/>
      <c r="U15" s="28">
        <v>6.8019999999999996</v>
      </c>
      <c r="V15" s="33">
        <f t="shared" si="2"/>
        <v>4</v>
      </c>
      <c r="W15" s="33">
        <f t="shared" si="3"/>
        <v>3</v>
      </c>
      <c r="X15" s="33">
        <f t="shared" si="4"/>
        <v>3</v>
      </c>
      <c r="Y15" s="33">
        <f t="shared" si="5"/>
        <v>4</v>
      </c>
      <c r="Z15" s="33">
        <f t="shared" si="6"/>
        <v>4</v>
      </c>
      <c r="AA15" s="33">
        <f t="shared" si="7"/>
        <v>4</v>
      </c>
      <c r="AB15" s="34">
        <f t="shared" si="8"/>
        <v>4</v>
      </c>
      <c r="AC15" s="33">
        <f t="shared" si="9"/>
        <v>4</v>
      </c>
      <c r="AD15" s="33">
        <f t="shared" si="10"/>
        <v>3</v>
      </c>
      <c r="AE15" s="33">
        <f t="shared" si="11"/>
        <v>0</v>
      </c>
      <c r="AF15" s="33">
        <f t="shared" si="12"/>
        <v>0</v>
      </c>
      <c r="AG15" s="33">
        <f t="shared" si="13"/>
        <v>0</v>
      </c>
      <c r="AH15" s="33">
        <f t="shared" si="14"/>
        <v>0</v>
      </c>
      <c r="AI15" s="33">
        <f t="shared" si="15"/>
        <v>0</v>
      </c>
      <c r="AJ15" s="33">
        <f t="shared" si="16"/>
        <v>0</v>
      </c>
      <c r="AK15" s="33">
        <f t="shared" si="17"/>
        <v>3</v>
      </c>
      <c r="AL15" s="28">
        <v>110.739</v>
      </c>
      <c r="AM15" s="28">
        <v>0.46820000000000001</v>
      </c>
      <c r="AN15" s="28">
        <v>-11.2072</v>
      </c>
      <c r="AO15" s="28">
        <v>0.15340000000000001</v>
      </c>
      <c r="AP15" s="28">
        <v>0.16439999999999999</v>
      </c>
      <c r="AQ15" s="28">
        <v>7.58</v>
      </c>
      <c r="AR15" s="28">
        <v>0.28000000000000003</v>
      </c>
    </row>
    <row r="16" spans="1:95">
      <c r="A16" s="48" t="s">
        <v>2501</v>
      </c>
      <c r="B16" s="29">
        <v>38079</v>
      </c>
      <c r="C16" s="30">
        <v>17384.1155</v>
      </c>
      <c r="D16" s="31">
        <v>12083.145</v>
      </c>
      <c r="E16" s="28">
        <v>3312.8744999999999</v>
      </c>
      <c r="F16" s="28">
        <v>4.1748000000000003</v>
      </c>
      <c r="G16" s="28">
        <v>4.3902000000000001</v>
      </c>
      <c r="H16" s="28">
        <v>5.4961000000000002</v>
      </c>
      <c r="I16" s="28">
        <v>7.9583000000000004</v>
      </c>
      <c r="J16" s="28">
        <v>6.8017000000000003</v>
      </c>
      <c r="K16" s="28">
        <v>6.2210000000000001</v>
      </c>
      <c r="L16" s="32">
        <v>6.367</v>
      </c>
      <c r="M16" s="28">
        <v>6.1296999999999997</v>
      </c>
      <c r="N16" s="28">
        <v>6.6691000000000003</v>
      </c>
      <c r="O16" s="28">
        <v>6.8445</v>
      </c>
      <c r="P16" s="28">
        <v>6.6101000000000001</v>
      </c>
      <c r="Q16" s="28">
        <v>5.9602000000000004</v>
      </c>
      <c r="R16" s="28">
        <v>5.5427</v>
      </c>
      <c r="S16" s="28">
        <v>5.992</v>
      </c>
      <c r="T16" s="28">
        <v>6.9931999999999999</v>
      </c>
      <c r="U16" s="28">
        <v>5.5713999999999997</v>
      </c>
      <c r="V16" s="33">
        <f t="shared" si="2"/>
        <v>1</v>
      </c>
      <c r="W16" s="33">
        <f t="shared" si="3"/>
        <v>2</v>
      </c>
      <c r="X16" s="33">
        <f t="shared" si="4"/>
        <v>1</v>
      </c>
      <c r="Y16" s="33">
        <f t="shared" si="5"/>
        <v>2</v>
      </c>
      <c r="Z16" s="33">
        <f t="shared" si="6"/>
        <v>2</v>
      </c>
      <c r="AA16" s="33">
        <f t="shared" si="7"/>
        <v>3</v>
      </c>
      <c r="AB16" s="34">
        <f t="shared" si="8"/>
        <v>3</v>
      </c>
      <c r="AC16" s="33">
        <f t="shared" si="9"/>
        <v>3</v>
      </c>
      <c r="AD16" s="33">
        <f t="shared" si="10"/>
        <v>3</v>
      </c>
      <c r="AE16" s="33">
        <f t="shared" si="11"/>
        <v>3</v>
      </c>
      <c r="AF16" s="33">
        <f t="shared" si="12"/>
        <v>3</v>
      </c>
      <c r="AG16" s="33">
        <f t="shared" si="13"/>
        <v>3</v>
      </c>
      <c r="AH16" s="33">
        <f t="shared" si="14"/>
        <v>3</v>
      </c>
      <c r="AI16" s="33">
        <f t="shared" si="15"/>
        <v>3</v>
      </c>
      <c r="AJ16" s="33">
        <f t="shared" si="16"/>
        <v>3</v>
      </c>
      <c r="AK16" s="33">
        <f t="shared" si="17"/>
        <v>4</v>
      </c>
      <c r="AL16" s="28">
        <v>122.0317</v>
      </c>
      <c r="AM16" s="28">
        <v>0.34470000000000001</v>
      </c>
      <c r="AN16" s="28">
        <v>-22.3764</v>
      </c>
      <c r="AO16" s="28">
        <v>0.18079999999999999</v>
      </c>
      <c r="AP16" s="28">
        <v>0.18360000000000001</v>
      </c>
      <c r="AQ16" s="28">
        <v>7.32</v>
      </c>
      <c r="AR16" s="28">
        <v>0.23</v>
      </c>
    </row>
    <row r="17" spans="1:44">
      <c r="A17" s="48" t="s">
        <v>2502</v>
      </c>
      <c r="B17" s="29">
        <v>39645</v>
      </c>
      <c r="C17" s="30">
        <v>1914.9123</v>
      </c>
      <c r="D17" s="31">
        <v>1611.3715</v>
      </c>
      <c r="E17" s="28">
        <v>3161.3525</v>
      </c>
      <c r="F17" s="28">
        <v>4.0571999999999999</v>
      </c>
      <c r="G17" s="28">
        <v>4.3323</v>
      </c>
      <c r="H17" s="28">
        <v>5.4779999999999998</v>
      </c>
      <c r="I17" s="28">
        <v>7.6779000000000002</v>
      </c>
      <c r="J17" s="28">
        <v>6.8120000000000003</v>
      </c>
      <c r="K17" s="28">
        <v>6.3262999999999998</v>
      </c>
      <c r="L17" s="32">
        <v>6.4562999999999997</v>
      </c>
      <c r="M17" s="28">
        <v>6.2622999999999998</v>
      </c>
      <c r="N17" s="28">
        <v>6.8071000000000002</v>
      </c>
      <c r="O17" s="28">
        <v>6.9755000000000003</v>
      </c>
      <c r="P17" s="28">
        <v>6.7309999999999999</v>
      </c>
      <c r="Q17" s="28">
        <v>6.0631000000000004</v>
      </c>
      <c r="R17" s="28">
        <v>5.6326999999999998</v>
      </c>
      <c r="S17" s="28">
        <v>6.0826000000000002</v>
      </c>
      <c r="T17" s="28">
        <v>6.9115000000000002</v>
      </c>
      <c r="U17" s="28">
        <v>6.6798999999999999</v>
      </c>
      <c r="V17" s="33">
        <f t="shared" si="2"/>
        <v>2</v>
      </c>
      <c r="W17" s="33">
        <f t="shared" si="3"/>
        <v>2</v>
      </c>
      <c r="X17" s="33">
        <f t="shared" si="4"/>
        <v>2</v>
      </c>
      <c r="Y17" s="33">
        <f t="shared" si="5"/>
        <v>4</v>
      </c>
      <c r="Z17" s="33">
        <f t="shared" si="6"/>
        <v>2</v>
      </c>
      <c r="AA17" s="33">
        <f t="shared" si="7"/>
        <v>1</v>
      </c>
      <c r="AB17" s="34">
        <f t="shared" si="8"/>
        <v>2</v>
      </c>
      <c r="AC17" s="33">
        <f t="shared" si="9"/>
        <v>1</v>
      </c>
      <c r="AD17" s="33">
        <f t="shared" si="10"/>
        <v>1</v>
      </c>
      <c r="AE17" s="33">
        <f t="shared" si="11"/>
        <v>1</v>
      </c>
      <c r="AF17" s="33">
        <f t="shared" si="12"/>
        <v>1</v>
      </c>
      <c r="AG17" s="33">
        <f t="shared" si="13"/>
        <v>1</v>
      </c>
      <c r="AH17" s="33">
        <f t="shared" si="14"/>
        <v>1</v>
      </c>
      <c r="AI17" s="33">
        <f t="shared" si="15"/>
        <v>1</v>
      </c>
      <c r="AJ17" s="33">
        <f t="shared" si="16"/>
        <v>4</v>
      </c>
      <c r="AK17" s="33">
        <f t="shared" si="17"/>
        <v>3</v>
      </c>
      <c r="AL17" s="28">
        <v>98.646900000000002</v>
      </c>
      <c r="AM17" s="28">
        <v>0.34229999999999999</v>
      </c>
      <c r="AN17" s="28">
        <v>1.0106999999999999</v>
      </c>
      <c r="AO17" s="28">
        <v>0.13</v>
      </c>
      <c r="AP17" s="28">
        <v>0.14000000000000001</v>
      </c>
      <c r="AQ17" s="28">
        <v>7.3</v>
      </c>
      <c r="AR17" s="28">
        <v>0.08</v>
      </c>
    </row>
    <row r="18" spans="1:44">
      <c r="A18" s="48" t="s">
        <v>2503</v>
      </c>
      <c r="B18" s="29">
        <v>39849</v>
      </c>
      <c r="C18" s="30">
        <v>12362.2608</v>
      </c>
      <c r="D18" s="31">
        <v>8599.3814000000002</v>
      </c>
      <c r="E18" s="28">
        <v>3153.6597999999999</v>
      </c>
      <c r="F18" s="28">
        <v>4.1615000000000002</v>
      </c>
      <c r="G18" s="28">
        <v>4.3936000000000002</v>
      </c>
      <c r="H18" s="28">
        <v>5.5545</v>
      </c>
      <c r="I18" s="28">
        <v>7.8311000000000002</v>
      </c>
      <c r="J18" s="28">
        <v>6.7335000000000003</v>
      </c>
      <c r="K18" s="28">
        <v>6.2385000000000002</v>
      </c>
      <c r="L18" s="32">
        <v>6.3954000000000004</v>
      </c>
      <c r="M18" s="28">
        <v>6.1402999999999999</v>
      </c>
      <c r="N18" s="28">
        <v>6.6763000000000003</v>
      </c>
      <c r="O18" s="28">
        <v>6.8486000000000002</v>
      </c>
      <c r="P18" s="28">
        <v>6.6368</v>
      </c>
      <c r="Q18" s="28">
        <v>5.9935999999999998</v>
      </c>
      <c r="R18" s="28">
        <v>5.6119000000000003</v>
      </c>
      <c r="S18" s="28">
        <v>6.0800999999999998</v>
      </c>
      <c r="T18" s="28">
        <v>7.0717999999999996</v>
      </c>
      <c r="U18" s="28">
        <v>6.8887</v>
      </c>
      <c r="V18" s="33">
        <f t="shared" si="2"/>
        <v>1</v>
      </c>
      <c r="W18" s="33">
        <f t="shared" si="3"/>
        <v>1</v>
      </c>
      <c r="X18" s="33">
        <f t="shared" si="4"/>
        <v>1</v>
      </c>
      <c r="Y18" s="33">
        <f t="shared" si="5"/>
        <v>3</v>
      </c>
      <c r="Z18" s="33">
        <f t="shared" si="6"/>
        <v>3</v>
      </c>
      <c r="AA18" s="33">
        <f t="shared" si="7"/>
        <v>3</v>
      </c>
      <c r="AB18" s="34">
        <f t="shared" si="8"/>
        <v>2</v>
      </c>
      <c r="AC18" s="33">
        <f t="shared" si="9"/>
        <v>3</v>
      </c>
      <c r="AD18" s="33">
        <f t="shared" si="10"/>
        <v>3</v>
      </c>
      <c r="AE18" s="33">
        <f t="shared" si="11"/>
        <v>3</v>
      </c>
      <c r="AF18" s="33">
        <f t="shared" si="12"/>
        <v>2</v>
      </c>
      <c r="AG18" s="33">
        <f t="shared" si="13"/>
        <v>2</v>
      </c>
      <c r="AH18" s="33">
        <f t="shared" si="14"/>
        <v>2</v>
      </c>
      <c r="AI18" s="33">
        <f t="shared" si="15"/>
        <v>1</v>
      </c>
      <c r="AJ18" s="33">
        <f t="shared" si="16"/>
        <v>1</v>
      </c>
      <c r="AK18" s="33">
        <f t="shared" si="17"/>
        <v>2</v>
      </c>
      <c r="AL18" s="28">
        <v>106.1763</v>
      </c>
      <c r="AM18" s="28">
        <v>0.30630000000000002</v>
      </c>
      <c r="AN18" s="28">
        <v>-6.4825999999999997</v>
      </c>
      <c r="AO18" s="28">
        <v>0.15620000000000001</v>
      </c>
      <c r="AP18" s="28">
        <v>0.15620000000000001</v>
      </c>
      <c r="AQ18" s="28">
        <v>7.6</v>
      </c>
      <c r="AR18" s="28">
        <v>0.26</v>
      </c>
    </row>
    <row r="19" spans="1:44">
      <c r="A19" s="48" t="s">
        <v>2504</v>
      </c>
      <c r="B19" s="29">
        <v>39644</v>
      </c>
      <c r="C19" s="30">
        <v>7456.9017000000003</v>
      </c>
      <c r="D19" s="31">
        <v>4858.3374999999996</v>
      </c>
      <c r="E19" s="28">
        <v>3303.3631999999998</v>
      </c>
      <c r="F19" s="28">
        <v>3.9857</v>
      </c>
      <c r="G19" s="28">
        <v>4.2777000000000003</v>
      </c>
      <c r="H19" s="28">
        <v>5.5410000000000004</v>
      </c>
      <c r="I19" s="28">
        <v>8.1285000000000007</v>
      </c>
      <c r="J19" s="28">
        <v>6.9432</v>
      </c>
      <c r="K19" s="28">
        <v>6.2971000000000004</v>
      </c>
      <c r="L19" s="32">
        <v>6.4672000000000001</v>
      </c>
      <c r="M19" s="28">
        <v>6.2153</v>
      </c>
      <c r="N19" s="28">
        <v>6.7629000000000001</v>
      </c>
      <c r="O19" s="28">
        <v>6.9268000000000001</v>
      </c>
      <c r="P19" s="28">
        <v>6.6985999999999999</v>
      </c>
      <c r="Q19" s="28">
        <v>6.0214999999999996</v>
      </c>
      <c r="R19" s="28">
        <v>5.5305</v>
      </c>
      <c r="S19" s="28">
        <v>5.9749999999999996</v>
      </c>
      <c r="T19" s="28">
        <v>6.9759000000000002</v>
      </c>
      <c r="U19" s="28">
        <v>6.9164000000000003</v>
      </c>
      <c r="V19" s="33">
        <f t="shared" si="2"/>
        <v>3</v>
      </c>
      <c r="W19" s="33">
        <f t="shared" si="3"/>
        <v>3</v>
      </c>
      <c r="X19" s="33">
        <f t="shared" si="4"/>
        <v>1</v>
      </c>
      <c r="Y19" s="33">
        <f t="shared" si="5"/>
        <v>1</v>
      </c>
      <c r="Z19" s="33">
        <f t="shared" si="6"/>
        <v>1</v>
      </c>
      <c r="AA19" s="33">
        <f t="shared" si="7"/>
        <v>1</v>
      </c>
      <c r="AB19" s="34">
        <f t="shared" si="8"/>
        <v>1</v>
      </c>
      <c r="AC19" s="33">
        <f t="shared" si="9"/>
        <v>1</v>
      </c>
      <c r="AD19" s="33">
        <f t="shared" si="10"/>
        <v>1</v>
      </c>
      <c r="AE19" s="33">
        <f t="shared" si="11"/>
        <v>1</v>
      </c>
      <c r="AF19" s="33">
        <f t="shared" si="12"/>
        <v>1</v>
      </c>
      <c r="AG19" s="33">
        <f t="shared" si="13"/>
        <v>1</v>
      </c>
      <c r="AH19" s="33">
        <f t="shared" si="14"/>
        <v>3</v>
      </c>
      <c r="AI19" s="33">
        <f t="shared" si="15"/>
        <v>4</v>
      </c>
      <c r="AJ19" s="33">
        <f t="shared" si="16"/>
        <v>3</v>
      </c>
      <c r="AK19" s="33">
        <f t="shared" si="17"/>
        <v>2</v>
      </c>
      <c r="AL19" s="28">
        <v>99.181100000000001</v>
      </c>
      <c r="AM19" s="28">
        <v>0.28260000000000002</v>
      </c>
      <c r="AN19" s="28">
        <v>0.5363</v>
      </c>
      <c r="AO19" s="28">
        <v>0.17</v>
      </c>
      <c r="AP19" s="28">
        <v>0.18</v>
      </c>
      <c r="AQ19" s="28">
        <v>7.46</v>
      </c>
      <c r="AR19" s="28">
        <v>0.15</v>
      </c>
    </row>
    <row r="20" spans="1:44">
      <c r="A20" s="48" t="s">
        <v>4947</v>
      </c>
      <c r="B20" s="29">
        <v>45989</v>
      </c>
      <c r="C20" s="30">
        <v>116.5343</v>
      </c>
      <c r="D20" s="31">
        <v>121.7248</v>
      </c>
      <c r="E20" s="28">
        <v>1027.8716999999999</v>
      </c>
      <c r="F20" s="28">
        <v>4.2687999999999997</v>
      </c>
      <c r="G20" s="28">
        <v>4.5110000000000001</v>
      </c>
      <c r="H20" s="28">
        <v>5.5871000000000004</v>
      </c>
      <c r="I20" s="28">
        <v>8.0114000000000001</v>
      </c>
      <c r="J20" s="28">
        <v>6.7682000000000002</v>
      </c>
      <c r="K20" s="28"/>
      <c r="L20" s="32">
        <v>6.3784999999999998</v>
      </c>
      <c r="M20" s="28"/>
      <c r="N20" s="28"/>
      <c r="O20" s="28"/>
      <c r="P20" s="28"/>
      <c r="Q20" s="28"/>
      <c r="R20" s="28"/>
      <c r="S20" s="28"/>
      <c r="T20" s="28"/>
      <c r="U20" s="28">
        <v>6.7779999999999996</v>
      </c>
      <c r="V20" s="33">
        <f t="shared" si="2"/>
        <v>1</v>
      </c>
      <c r="W20" s="33">
        <f t="shared" si="3"/>
        <v>1</v>
      </c>
      <c r="X20" s="33">
        <f t="shared" si="4"/>
        <v>1</v>
      </c>
      <c r="Y20" s="33">
        <f t="shared" si="5"/>
        <v>2</v>
      </c>
      <c r="Z20" s="33">
        <f t="shared" si="6"/>
        <v>3</v>
      </c>
      <c r="AA20" s="33">
        <f t="shared" si="7"/>
        <v>0</v>
      </c>
      <c r="AB20" s="34">
        <f t="shared" si="8"/>
        <v>3</v>
      </c>
      <c r="AC20" s="33">
        <f t="shared" si="9"/>
        <v>0</v>
      </c>
      <c r="AD20" s="33">
        <f t="shared" si="10"/>
        <v>0</v>
      </c>
      <c r="AE20" s="33">
        <f t="shared" si="11"/>
        <v>0</v>
      </c>
      <c r="AF20" s="33">
        <f t="shared" si="12"/>
        <v>0</v>
      </c>
      <c r="AG20" s="33">
        <f t="shared" si="13"/>
        <v>0</v>
      </c>
      <c r="AH20" s="33">
        <f t="shared" si="14"/>
        <v>0</v>
      </c>
      <c r="AI20" s="33">
        <f t="shared" si="15"/>
        <v>0</v>
      </c>
      <c r="AJ20" s="33">
        <f t="shared" si="16"/>
        <v>0</v>
      </c>
      <c r="AK20" s="33">
        <f t="shared" si="17"/>
        <v>3</v>
      </c>
      <c r="AL20" s="28">
        <v>96.851799999999997</v>
      </c>
      <c r="AM20" s="28">
        <v>0.1028</v>
      </c>
      <c r="AN20" s="28">
        <v>3.0453999999999999</v>
      </c>
      <c r="AO20" s="28">
        <v>0.15620000000000001</v>
      </c>
      <c r="AP20" s="28">
        <v>0.15890000000000001</v>
      </c>
      <c r="AQ20" s="28">
        <v>7.31</v>
      </c>
      <c r="AR20" s="28">
        <v>0.26</v>
      </c>
    </row>
    <row r="21" spans="1:44">
      <c r="A21" s="48" t="s">
        <v>2505</v>
      </c>
      <c r="B21" s="29">
        <v>38678</v>
      </c>
      <c r="C21" s="30">
        <v>21057.947199999999</v>
      </c>
      <c r="D21" s="31">
        <v>16866.074000000001</v>
      </c>
      <c r="E21" s="28">
        <v>3918.7537000000002</v>
      </c>
      <c r="F21" s="28">
        <v>4.0049999999999999</v>
      </c>
      <c r="G21" s="28">
        <v>4.3468</v>
      </c>
      <c r="H21" s="28">
        <v>5.5476999999999999</v>
      </c>
      <c r="I21" s="28">
        <v>7.8986999999999998</v>
      </c>
      <c r="J21" s="28">
        <v>6.9023000000000003</v>
      </c>
      <c r="K21" s="28">
        <v>6.3376999999999999</v>
      </c>
      <c r="L21" s="32">
        <v>6.5003000000000002</v>
      </c>
      <c r="M21" s="28">
        <v>6.2412000000000001</v>
      </c>
      <c r="N21" s="28">
        <v>6.7717999999999998</v>
      </c>
      <c r="O21" s="28">
        <v>6.9187000000000003</v>
      </c>
      <c r="P21" s="28">
        <v>6.6651999999999996</v>
      </c>
      <c r="Q21" s="28">
        <v>6.0042999999999997</v>
      </c>
      <c r="R21" s="28">
        <v>5.6082000000000001</v>
      </c>
      <c r="S21" s="28">
        <v>6.0542999999999996</v>
      </c>
      <c r="T21" s="28">
        <v>7.0303000000000004</v>
      </c>
      <c r="U21" s="28">
        <v>6.9069000000000003</v>
      </c>
      <c r="V21" s="33">
        <f t="shared" si="2"/>
        <v>3</v>
      </c>
      <c r="W21" s="33">
        <f t="shared" si="3"/>
        <v>2</v>
      </c>
      <c r="X21" s="33">
        <f t="shared" si="4"/>
        <v>1</v>
      </c>
      <c r="Y21" s="33">
        <f t="shared" si="5"/>
        <v>2</v>
      </c>
      <c r="Z21" s="33">
        <f t="shared" si="6"/>
        <v>1</v>
      </c>
      <c r="AA21" s="33">
        <f t="shared" si="7"/>
        <v>1</v>
      </c>
      <c r="AB21" s="34">
        <f t="shared" si="8"/>
        <v>1</v>
      </c>
      <c r="AC21" s="33">
        <f t="shared" si="9"/>
        <v>1</v>
      </c>
      <c r="AD21" s="33">
        <f t="shared" si="10"/>
        <v>1</v>
      </c>
      <c r="AE21" s="33">
        <f t="shared" si="11"/>
        <v>1</v>
      </c>
      <c r="AF21" s="33">
        <f t="shared" si="12"/>
        <v>1</v>
      </c>
      <c r="AG21" s="33">
        <f t="shared" si="13"/>
        <v>1</v>
      </c>
      <c r="AH21" s="33">
        <f t="shared" si="14"/>
        <v>2</v>
      </c>
      <c r="AI21" s="33">
        <f t="shared" si="15"/>
        <v>2</v>
      </c>
      <c r="AJ21" s="33">
        <f t="shared" si="16"/>
        <v>2</v>
      </c>
      <c r="AK21" s="33">
        <f t="shared" si="17"/>
        <v>2</v>
      </c>
      <c r="AL21" s="28">
        <v>120.7612</v>
      </c>
      <c r="AM21" s="28">
        <v>0.29060000000000002</v>
      </c>
      <c r="AN21" s="28">
        <v>-21.0518</v>
      </c>
      <c r="AO21" s="28">
        <v>0.16</v>
      </c>
      <c r="AP21" s="28">
        <v>0.17</v>
      </c>
      <c r="AQ21" s="28">
        <v>7.48</v>
      </c>
      <c r="AR21" s="28">
        <v>0.22</v>
      </c>
    </row>
    <row r="22" spans="1:44">
      <c r="A22" s="48" t="s">
        <v>2506</v>
      </c>
      <c r="B22" s="29">
        <v>39707</v>
      </c>
      <c r="C22" s="30">
        <v>10631.3519</v>
      </c>
      <c r="D22" s="31">
        <v>8877.2502000000004</v>
      </c>
      <c r="E22" s="28">
        <v>3510.3604999999998</v>
      </c>
      <c r="F22" s="28">
        <v>4.2089999999999996</v>
      </c>
      <c r="G22" s="28">
        <v>4.5042999999999997</v>
      </c>
      <c r="H22" s="28">
        <v>5.5739000000000001</v>
      </c>
      <c r="I22" s="28">
        <v>8.1265000000000001</v>
      </c>
      <c r="J22" s="28">
        <v>6.8997999999999999</v>
      </c>
      <c r="K22" s="28">
        <v>6.3167999999999997</v>
      </c>
      <c r="L22" s="32">
        <v>6.4747000000000003</v>
      </c>
      <c r="M22" s="28">
        <v>6.2591000000000001</v>
      </c>
      <c r="N22" s="28">
        <v>6.7652999999999999</v>
      </c>
      <c r="O22" s="28">
        <v>6.8891999999999998</v>
      </c>
      <c r="P22" s="28">
        <v>6.609</v>
      </c>
      <c r="Q22" s="28">
        <v>5.9383999999999997</v>
      </c>
      <c r="R22" s="28">
        <v>5.5690999999999997</v>
      </c>
      <c r="S22" s="28">
        <v>5.9752999999999998</v>
      </c>
      <c r="T22" s="28">
        <v>6.9584999999999999</v>
      </c>
      <c r="U22" s="28">
        <v>6.8947000000000003</v>
      </c>
      <c r="V22" s="33">
        <f t="shared" si="2"/>
        <v>1</v>
      </c>
      <c r="W22" s="33">
        <f t="shared" si="3"/>
        <v>1</v>
      </c>
      <c r="X22" s="33">
        <f t="shared" si="4"/>
        <v>1</v>
      </c>
      <c r="Y22" s="33">
        <f t="shared" si="5"/>
        <v>1</v>
      </c>
      <c r="Z22" s="33">
        <f t="shared" si="6"/>
        <v>1</v>
      </c>
      <c r="AA22" s="33">
        <f t="shared" si="7"/>
        <v>1</v>
      </c>
      <c r="AB22" s="34">
        <f t="shared" si="8"/>
        <v>1</v>
      </c>
      <c r="AC22" s="33">
        <f t="shared" si="9"/>
        <v>1</v>
      </c>
      <c r="AD22" s="33">
        <f t="shared" si="10"/>
        <v>1</v>
      </c>
      <c r="AE22" s="33">
        <f t="shared" si="11"/>
        <v>2</v>
      </c>
      <c r="AF22" s="33">
        <f t="shared" si="12"/>
        <v>3</v>
      </c>
      <c r="AG22" s="33">
        <f t="shared" si="13"/>
        <v>3</v>
      </c>
      <c r="AH22" s="33">
        <f t="shared" si="14"/>
        <v>3</v>
      </c>
      <c r="AI22" s="33">
        <f t="shared" si="15"/>
        <v>4</v>
      </c>
      <c r="AJ22" s="33">
        <f t="shared" si="16"/>
        <v>4</v>
      </c>
      <c r="AK22" s="33">
        <f t="shared" si="17"/>
        <v>2</v>
      </c>
      <c r="AL22" s="28">
        <v>111.56189999999999</v>
      </c>
      <c r="AM22" s="28">
        <v>0.31669999999999998</v>
      </c>
      <c r="AN22" s="28">
        <v>-11.878500000000001</v>
      </c>
      <c r="AO22" s="28">
        <v>0.18770000000000001</v>
      </c>
      <c r="AP22" s="28">
        <v>0.18770000000000001</v>
      </c>
      <c r="AQ22" s="28">
        <v>7.42</v>
      </c>
      <c r="AR22" s="28">
        <v>0.13</v>
      </c>
    </row>
    <row r="23" spans="1:44">
      <c r="A23" s="48" t="s">
        <v>2507</v>
      </c>
      <c r="B23" s="29">
        <v>40841</v>
      </c>
      <c r="C23" s="30">
        <v>163.93870000000001</v>
      </c>
      <c r="D23" s="31">
        <v>161.5556</v>
      </c>
      <c r="E23" s="28">
        <v>2653.5774000000001</v>
      </c>
      <c r="F23" s="28">
        <v>4.1295999999999999</v>
      </c>
      <c r="G23" s="28">
        <v>4.3059000000000003</v>
      </c>
      <c r="H23" s="28">
        <v>5.3826000000000001</v>
      </c>
      <c r="I23" s="28">
        <v>7.7502000000000004</v>
      </c>
      <c r="J23" s="28">
        <v>6.8127000000000004</v>
      </c>
      <c r="K23" s="28">
        <v>6.2491000000000003</v>
      </c>
      <c r="L23" s="32">
        <v>6.3895999999999997</v>
      </c>
      <c r="M23" s="28">
        <v>6.1962999999999999</v>
      </c>
      <c r="N23" s="28">
        <v>6.7565</v>
      </c>
      <c r="O23" s="28">
        <v>6.8875999999999999</v>
      </c>
      <c r="P23" s="28">
        <v>6.5746000000000002</v>
      </c>
      <c r="Q23" s="28">
        <v>5.8719999999999999</v>
      </c>
      <c r="R23" s="28">
        <v>5.4908999999999999</v>
      </c>
      <c r="S23" s="28">
        <v>5.9907000000000004</v>
      </c>
      <c r="T23" s="28"/>
      <c r="U23" s="28">
        <v>6.9504999999999999</v>
      </c>
      <c r="V23" s="33">
        <f t="shared" si="2"/>
        <v>2</v>
      </c>
      <c r="W23" s="33">
        <f t="shared" si="3"/>
        <v>3</v>
      </c>
      <c r="X23" s="33">
        <f t="shared" si="4"/>
        <v>3</v>
      </c>
      <c r="Y23" s="33">
        <f t="shared" si="5"/>
        <v>3</v>
      </c>
      <c r="Z23" s="33">
        <f t="shared" si="6"/>
        <v>2</v>
      </c>
      <c r="AA23" s="33">
        <f t="shared" si="7"/>
        <v>2</v>
      </c>
      <c r="AB23" s="34">
        <f t="shared" si="8"/>
        <v>3</v>
      </c>
      <c r="AC23" s="33">
        <f t="shared" si="9"/>
        <v>2</v>
      </c>
      <c r="AD23" s="33">
        <f t="shared" si="10"/>
        <v>1</v>
      </c>
      <c r="AE23" s="33">
        <f t="shared" si="11"/>
        <v>2</v>
      </c>
      <c r="AF23" s="33">
        <f t="shared" si="12"/>
        <v>4</v>
      </c>
      <c r="AG23" s="33">
        <f t="shared" si="13"/>
        <v>4</v>
      </c>
      <c r="AH23" s="33">
        <f t="shared" si="14"/>
        <v>4</v>
      </c>
      <c r="AI23" s="33">
        <f t="shared" si="15"/>
        <v>4</v>
      </c>
      <c r="AJ23" s="33">
        <f t="shared" si="16"/>
        <v>0</v>
      </c>
      <c r="AK23" s="33">
        <f t="shared" si="17"/>
        <v>1</v>
      </c>
      <c r="AL23" s="28">
        <v>87.896299999999997</v>
      </c>
      <c r="AM23" s="28">
        <v>0.43559999999999999</v>
      </c>
      <c r="AN23" s="28">
        <v>11.668100000000001</v>
      </c>
      <c r="AO23" s="28"/>
      <c r="AP23" s="28"/>
      <c r="AQ23" s="28">
        <v>7.48</v>
      </c>
      <c r="AR23" s="28">
        <v>0.2</v>
      </c>
    </row>
    <row r="24" spans="1:44">
      <c r="A24" s="48" t="s">
        <v>2508</v>
      </c>
      <c r="B24" s="29">
        <v>36816</v>
      </c>
      <c r="C24" s="30">
        <v>67849.857499999998</v>
      </c>
      <c r="D24" s="31">
        <v>53982.315699999999</v>
      </c>
      <c r="E24" s="28">
        <v>5383.9205000000002</v>
      </c>
      <c r="F24" s="28">
        <v>3.8369</v>
      </c>
      <c r="G24" s="28">
        <v>4.1853999999999996</v>
      </c>
      <c r="H24" s="28">
        <v>5.3026999999999997</v>
      </c>
      <c r="I24" s="28">
        <v>8.0388000000000002</v>
      </c>
      <c r="J24" s="28">
        <v>6.8498000000000001</v>
      </c>
      <c r="K24" s="28">
        <v>6.2986000000000004</v>
      </c>
      <c r="L24" s="32">
        <v>6.4610000000000003</v>
      </c>
      <c r="M24" s="28">
        <v>6.1938000000000004</v>
      </c>
      <c r="N24" s="28">
        <v>6.7241</v>
      </c>
      <c r="O24" s="28">
        <v>6.8819999999999997</v>
      </c>
      <c r="P24" s="28">
        <v>6.6319999999999997</v>
      </c>
      <c r="Q24" s="28">
        <v>5.9732000000000003</v>
      </c>
      <c r="R24" s="28">
        <v>5.5765000000000002</v>
      </c>
      <c r="S24" s="28">
        <v>6.0027999999999997</v>
      </c>
      <c r="T24" s="28">
        <v>6.9961000000000002</v>
      </c>
      <c r="U24" s="28">
        <v>6.8103999999999996</v>
      </c>
      <c r="V24" s="33">
        <f t="shared" si="2"/>
        <v>4</v>
      </c>
      <c r="W24" s="33">
        <f t="shared" si="3"/>
        <v>4</v>
      </c>
      <c r="X24" s="33">
        <f t="shared" si="4"/>
        <v>4</v>
      </c>
      <c r="Y24" s="33">
        <f t="shared" si="5"/>
        <v>1</v>
      </c>
      <c r="Z24" s="33">
        <f t="shared" si="6"/>
        <v>2</v>
      </c>
      <c r="AA24" s="33">
        <f t="shared" si="7"/>
        <v>1</v>
      </c>
      <c r="AB24" s="34">
        <f t="shared" si="8"/>
        <v>1</v>
      </c>
      <c r="AC24" s="33">
        <f t="shared" si="9"/>
        <v>2</v>
      </c>
      <c r="AD24" s="33">
        <f t="shared" si="10"/>
        <v>2</v>
      </c>
      <c r="AE24" s="33">
        <f t="shared" si="11"/>
        <v>2</v>
      </c>
      <c r="AF24" s="33">
        <f t="shared" si="12"/>
        <v>2</v>
      </c>
      <c r="AG24" s="33">
        <f t="shared" si="13"/>
        <v>2</v>
      </c>
      <c r="AH24" s="33">
        <f t="shared" si="14"/>
        <v>3</v>
      </c>
      <c r="AI24" s="33">
        <f t="shared" si="15"/>
        <v>3</v>
      </c>
      <c r="AJ24" s="33">
        <f t="shared" si="16"/>
        <v>3</v>
      </c>
      <c r="AK24" s="33">
        <f t="shared" si="17"/>
        <v>2</v>
      </c>
      <c r="AL24" s="28">
        <v>115.95269999999999</v>
      </c>
      <c r="AM24" s="28">
        <v>0.3589</v>
      </c>
      <c r="AN24" s="28">
        <v>-16.311599999999999</v>
      </c>
      <c r="AO24" s="28">
        <v>0.16980000000000001</v>
      </c>
      <c r="AP24" s="28">
        <v>0.18559999999999999</v>
      </c>
      <c r="AQ24" s="28">
        <v>7.38</v>
      </c>
      <c r="AR24" s="28">
        <v>0.31</v>
      </c>
    </row>
    <row r="25" spans="1:44">
      <c r="A25" s="48" t="s">
        <v>2509</v>
      </c>
      <c r="B25" s="29">
        <v>38139</v>
      </c>
      <c r="C25" s="30">
        <v>17734.660899999999</v>
      </c>
      <c r="D25" s="31">
        <v>13434.183499999999</v>
      </c>
      <c r="E25" s="28">
        <v>2735.3980999999999</v>
      </c>
      <c r="F25" s="28">
        <v>3.8578000000000001</v>
      </c>
      <c r="G25" s="28">
        <v>4.1638999999999999</v>
      </c>
      <c r="H25" s="28">
        <v>5.3154000000000003</v>
      </c>
      <c r="I25" s="28">
        <v>7.8819999999999997</v>
      </c>
      <c r="J25" s="28">
        <v>6.7811000000000003</v>
      </c>
      <c r="K25" s="28">
        <v>6.2366999999999999</v>
      </c>
      <c r="L25" s="32">
        <v>6.4156000000000004</v>
      </c>
      <c r="M25" s="28">
        <v>6.1901999999999999</v>
      </c>
      <c r="N25" s="28">
        <v>6.73</v>
      </c>
      <c r="O25" s="28">
        <v>6.8970000000000002</v>
      </c>
      <c r="P25" s="28">
        <v>6.6616</v>
      </c>
      <c r="Q25" s="28">
        <v>6.0010000000000003</v>
      </c>
      <c r="R25" s="28">
        <v>5.6022999999999996</v>
      </c>
      <c r="S25" s="28">
        <v>6.0613000000000001</v>
      </c>
      <c r="T25" s="28">
        <v>4.0327999999999999</v>
      </c>
      <c r="U25" s="28">
        <v>4.6963999999999997</v>
      </c>
      <c r="V25" s="33">
        <f t="shared" si="2"/>
        <v>4</v>
      </c>
      <c r="W25" s="33">
        <f t="shared" si="3"/>
        <v>4</v>
      </c>
      <c r="X25" s="33">
        <f t="shared" si="4"/>
        <v>4</v>
      </c>
      <c r="Y25" s="33">
        <f t="shared" si="5"/>
        <v>2</v>
      </c>
      <c r="Z25" s="33">
        <f t="shared" si="6"/>
        <v>3</v>
      </c>
      <c r="AA25" s="33">
        <f t="shared" si="7"/>
        <v>3</v>
      </c>
      <c r="AB25" s="34">
        <f t="shared" si="8"/>
        <v>2</v>
      </c>
      <c r="AC25" s="33">
        <f t="shared" si="9"/>
        <v>2</v>
      </c>
      <c r="AD25" s="33">
        <f t="shared" si="10"/>
        <v>2</v>
      </c>
      <c r="AE25" s="33">
        <f t="shared" si="11"/>
        <v>2</v>
      </c>
      <c r="AF25" s="33">
        <f t="shared" si="12"/>
        <v>2</v>
      </c>
      <c r="AG25" s="33">
        <f t="shared" si="13"/>
        <v>2</v>
      </c>
      <c r="AH25" s="33">
        <f t="shared" si="14"/>
        <v>2</v>
      </c>
      <c r="AI25" s="33">
        <f t="shared" si="15"/>
        <v>2</v>
      </c>
      <c r="AJ25" s="33">
        <f t="shared" si="16"/>
        <v>4</v>
      </c>
      <c r="AK25" s="33">
        <f t="shared" si="17"/>
        <v>4</v>
      </c>
      <c r="AL25" s="28">
        <v>118.4183</v>
      </c>
      <c r="AM25" s="28">
        <v>0.39219999999999999</v>
      </c>
      <c r="AN25" s="28">
        <v>-18.810400000000001</v>
      </c>
      <c r="AO25" s="28">
        <v>0.18279999999999999</v>
      </c>
      <c r="AP25" s="28">
        <v>0.185</v>
      </c>
      <c r="AQ25" s="28">
        <v>7.57</v>
      </c>
      <c r="AR25" s="28">
        <v>0.2</v>
      </c>
    </row>
    <row r="26" spans="1:44">
      <c r="A26" s="48" t="s">
        <v>2510</v>
      </c>
      <c r="B26" s="29">
        <v>38673</v>
      </c>
      <c r="C26" s="30">
        <v>53738.394500000002</v>
      </c>
      <c r="D26" s="31">
        <v>42887.992400000003</v>
      </c>
      <c r="E26" s="28">
        <v>406.07369999999997</v>
      </c>
      <c r="F26" s="28">
        <v>4.1123000000000003</v>
      </c>
      <c r="G26" s="28">
        <v>4.3769999999999998</v>
      </c>
      <c r="H26" s="28">
        <v>5.3875000000000002</v>
      </c>
      <c r="I26" s="28">
        <v>7.8681999999999999</v>
      </c>
      <c r="J26" s="28">
        <v>6.7023000000000001</v>
      </c>
      <c r="K26" s="28">
        <v>6.2233000000000001</v>
      </c>
      <c r="L26" s="32">
        <v>6.3716999999999997</v>
      </c>
      <c r="M26" s="28">
        <v>6.1585000000000001</v>
      </c>
      <c r="N26" s="28">
        <v>6.7141999999999999</v>
      </c>
      <c r="O26" s="28">
        <v>6.8815999999999997</v>
      </c>
      <c r="P26" s="28">
        <v>6.6318000000000001</v>
      </c>
      <c r="Q26" s="28">
        <v>5.9710000000000001</v>
      </c>
      <c r="R26" s="28">
        <v>5.6115000000000004</v>
      </c>
      <c r="S26" s="28">
        <v>6.0620000000000003</v>
      </c>
      <c r="T26" s="28">
        <v>7.0514999999999999</v>
      </c>
      <c r="U26" s="28">
        <v>7.0881999999999996</v>
      </c>
      <c r="V26" s="33">
        <f t="shared" si="2"/>
        <v>2</v>
      </c>
      <c r="W26" s="33">
        <f t="shared" si="3"/>
        <v>2</v>
      </c>
      <c r="X26" s="33">
        <f t="shared" si="4"/>
        <v>3</v>
      </c>
      <c r="Y26" s="33">
        <f t="shared" si="5"/>
        <v>3</v>
      </c>
      <c r="Z26" s="33">
        <f t="shared" si="6"/>
        <v>3</v>
      </c>
      <c r="AA26" s="33">
        <f t="shared" si="7"/>
        <v>3</v>
      </c>
      <c r="AB26" s="34">
        <f t="shared" si="8"/>
        <v>3</v>
      </c>
      <c r="AC26" s="33">
        <f t="shared" si="9"/>
        <v>3</v>
      </c>
      <c r="AD26" s="33">
        <f t="shared" si="10"/>
        <v>3</v>
      </c>
      <c r="AE26" s="33">
        <f t="shared" si="11"/>
        <v>2</v>
      </c>
      <c r="AF26" s="33">
        <f t="shared" si="12"/>
        <v>2</v>
      </c>
      <c r="AG26" s="33">
        <f t="shared" si="13"/>
        <v>2</v>
      </c>
      <c r="AH26" s="33">
        <f t="shared" si="14"/>
        <v>2</v>
      </c>
      <c r="AI26" s="33">
        <f t="shared" si="15"/>
        <v>2</v>
      </c>
      <c r="AJ26" s="33">
        <f t="shared" si="16"/>
        <v>2</v>
      </c>
      <c r="AK26" s="33">
        <f t="shared" si="17"/>
        <v>1</v>
      </c>
      <c r="AL26" s="28">
        <v>109.8813</v>
      </c>
      <c r="AM26" s="28">
        <v>0.33200000000000002</v>
      </c>
      <c r="AN26" s="28">
        <v>-10.2133</v>
      </c>
      <c r="AO26" s="28">
        <v>0.15379999999999999</v>
      </c>
      <c r="AP26" s="28">
        <v>0.16819999999999999</v>
      </c>
      <c r="AQ26" s="28">
        <v>7.72</v>
      </c>
      <c r="AR26" s="28">
        <v>0.32</v>
      </c>
    </row>
    <row r="27" spans="1:44">
      <c r="A27" s="48" t="s">
        <v>2511</v>
      </c>
      <c r="B27" s="29">
        <v>39038</v>
      </c>
      <c r="C27" s="30">
        <v>15423.271500000001</v>
      </c>
      <c r="D27" s="31">
        <v>11723.1751</v>
      </c>
      <c r="E27" s="28">
        <v>3771.83</v>
      </c>
      <c r="F27" s="28">
        <v>4.1509999999999998</v>
      </c>
      <c r="G27" s="28">
        <v>4.4093999999999998</v>
      </c>
      <c r="H27" s="28">
        <v>5.5033000000000003</v>
      </c>
      <c r="I27" s="28">
        <v>8.0188000000000006</v>
      </c>
      <c r="J27" s="28">
        <v>6.8109999999999999</v>
      </c>
      <c r="K27" s="28">
        <v>6.2817999999999996</v>
      </c>
      <c r="L27" s="32">
        <v>6.4579000000000004</v>
      </c>
      <c r="M27" s="28">
        <v>6.2152000000000003</v>
      </c>
      <c r="N27" s="28">
        <v>6.7545999999999999</v>
      </c>
      <c r="O27" s="28">
        <v>6.9154999999999998</v>
      </c>
      <c r="P27" s="28">
        <v>6.665</v>
      </c>
      <c r="Q27" s="28">
        <v>6.0053000000000001</v>
      </c>
      <c r="R27" s="28">
        <v>5.5919999999999996</v>
      </c>
      <c r="S27" s="28">
        <v>6.0547000000000004</v>
      </c>
      <c r="T27" s="28">
        <v>7.0517000000000003</v>
      </c>
      <c r="U27" s="28">
        <v>7.0589000000000004</v>
      </c>
      <c r="V27" s="33">
        <f t="shared" si="2"/>
        <v>2</v>
      </c>
      <c r="W27" s="33">
        <f t="shared" si="3"/>
        <v>1</v>
      </c>
      <c r="X27" s="33">
        <f t="shared" si="4"/>
        <v>1</v>
      </c>
      <c r="Y27" s="33">
        <f t="shared" si="5"/>
        <v>1</v>
      </c>
      <c r="Z27" s="33">
        <f t="shared" si="6"/>
        <v>2</v>
      </c>
      <c r="AA27" s="33">
        <f t="shared" si="7"/>
        <v>2</v>
      </c>
      <c r="AB27" s="34">
        <f t="shared" si="8"/>
        <v>1</v>
      </c>
      <c r="AC27" s="33">
        <f t="shared" si="9"/>
        <v>1</v>
      </c>
      <c r="AD27" s="33">
        <f t="shared" si="10"/>
        <v>1</v>
      </c>
      <c r="AE27" s="33">
        <f t="shared" si="11"/>
        <v>1</v>
      </c>
      <c r="AF27" s="33">
        <f t="shared" si="12"/>
        <v>1</v>
      </c>
      <c r="AG27" s="33">
        <f t="shared" si="13"/>
        <v>1</v>
      </c>
      <c r="AH27" s="33">
        <f t="shared" si="14"/>
        <v>3</v>
      </c>
      <c r="AI27" s="33">
        <f t="shared" si="15"/>
        <v>2</v>
      </c>
      <c r="AJ27" s="33">
        <f t="shared" si="16"/>
        <v>2</v>
      </c>
      <c r="AK27" s="33">
        <f t="shared" si="17"/>
        <v>1</v>
      </c>
      <c r="AL27" s="28">
        <v>115.7912</v>
      </c>
      <c r="AM27" s="28">
        <v>0.38140000000000002</v>
      </c>
      <c r="AN27" s="28">
        <v>-16.172699999999999</v>
      </c>
      <c r="AO27" s="28">
        <v>0.18360000000000001</v>
      </c>
      <c r="AP27" s="28">
        <v>0.18360000000000001</v>
      </c>
      <c r="AQ27" s="28">
        <v>7.46</v>
      </c>
      <c r="AR27" s="28">
        <v>0.22</v>
      </c>
    </row>
    <row r="28" spans="1:44">
      <c r="A28" s="48" t="s">
        <v>2512</v>
      </c>
      <c r="B28" s="29">
        <v>43579</v>
      </c>
      <c r="C28" s="30">
        <v>55.792200000000001</v>
      </c>
      <c r="D28" s="31">
        <v>57.967399999999998</v>
      </c>
      <c r="E28" s="28">
        <v>1427.3739</v>
      </c>
      <c r="F28" s="28">
        <v>3.7949999999999999</v>
      </c>
      <c r="G28" s="28">
        <v>4.0803000000000003</v>
      </c>
      <c r="H28" s="28">
        <v>5.3337000000000003</v>
      </c>
      <c r="I28" s="28">
        <v>7.6704999999999997</v>
      </c>
      <c r="J28" s="28">
        <v>6.4752999999999998</v>
      </c>
      <c r="K28" s="28">
        <v>5.9859999999999998</v>
      </c>
      <c r="L28" s="32">
        <v>6.0900999999999996</v>
      </c>
      <c r="M28" s="28">
        <v>6.0503</v>
      </c>
      <c r="N28" s="28">
        <v>6.5113000000000003</v>
      </c>
      <c r="O28" s="28">
        <v>6.6147999999999998</v>
      </c>
      <c r="P28" s="28">
        <v>6.3735999999999997</v>
      </c>
      <c r="Q28" s="28">
        <v>5.7279999999999998</v>
      </c>
      <c r="R28" s="28">
        <v>5.1936999999999998</v>
      </c>
      <c r="S28" s="28"/>
      <c r="T28" s="28"/>
      <c r="U28" s="28">
        <v>5.1967999999999996</v>
      </c>
      <c r="V28" s="33">
        <f t="shared" si="2"/>
        <v>4</v>
      </c>
      <c r="W28" s="33">
        <f t="shared" si="3"/>
        <v>4</v>
      </c>
      <c r="X28" s="33">
        <f t="shared" si="4"/>
        <v>3</v>
      </c>
      <c r="Y28" s="33">
        <f t="shared" si="5"/>
        <v>4</v>
      </c>
      <c r="Z28" s="33">
        <f t="shared" si="6"/>
        <v>4</v>
      </c>
      <c r="AA28" s="33">
        <f t="shared" si="7"/>
        <v>4</v>
      </c>
      <c r="AB28" s="34">
        <f t="shared" si="8"/>
        <v>4</v>
      </c>
      <c r="AC28" s="33">
        <f t="shared" si="9"/>
        <v>4</v>
      </c>
      <c r="AD28" s="33">
        <f t="shared" si="10"/>
        <v>4</v>
      </c>
      <c r="AE28" s="33">
        <f t="shared" si="11"/>
        <v>4</v>
      </c>
      <c r="AF28" s="33">
        <f t="shared" si="12"/>
        <v>4</v>
      </c>
      <c r="AG28" s="33">
        <f t="shared" si="13"/>
        <v>4</v>
      </c>
      <c r="AH28" s="33">
        <f t="shared" si="14"/>
        <v>4</v>
      </c>
      <c r="AI28" s="33">
        <f t="shared" si="15"/>
        <v>0</v>
      </c>
      <c r="AJ28" s="33">
        <f t="shared" si="16"/>
        <v>0</v>
      </c>
      <c r="AK28" s="33">
        <f t="shared" si="17"/>
        <v>4</v>
      </c>
      <c r="AL28" s="28">
        <v>88.553899999999999</v>
      </c>
      <c r="AM28" s="28">
        <v>0.31640000000000001</v>
      </c>
      <c r="AN28" s="28">
        <v>11.1297</v>
      </c>
      <c r="AO28" s="28">
        <v>0.16159999999999999</v>
      </c>
      <c r="AP28" s="28">
        <v>0.16159999999999999</v>
      </c>
      <c r="AQ28" s="28">
        <v>6.93</v>
      </c>
      <c r="AR28" s="28">
        <v>0.25</v>
      </c>
    </row>
    <row r="29" spans="1:44">
      <c r="A29" s="48" t="s">
        <v>2513</v>
      </c>
      <c r="B29" s="29">
        <v>35795</v>
      </c>
      <c r="C29" s="30">
        <v>2576.8492999999999</v>
      </c>
      <c r="D29" s="31">
        <v>2566.8440999999998</v>
      </c>
      <c r="E29" s="28">
        <v>74.799300000000002</v>
      </c>
      <c r="F29" s="28">
        <v>3.9556</v>
      </c>
      <c r="G29" s="28">
        <v>4.2488000000000001</v>
      </c>
      <c r="H29" s="28">
        <v>5.4241000000000001</v>
      </c>
      <c r="I29" s="28">
        <v>7.6794000000000002</v>
      </c>
      <c r="J29" s="28">
        <v>6.6425999999999998</v>
      </c>
      <c r="K29" s="28">
        <v>6.1246</v>
      </c>
      <c r="L29" s="32">
        <v>6.2638999999999996</v>
      </c>
      <c r="M29" s="28">
        <v>6.0989000000000004</v>
      </c>
      <c r="N29" s="28">
        <v>6.6345000000000001</v>
      </c>
      <c r="O29" s="28">
        <v>6.8167999999999997</v>
      </c>
      <c r="P29" s="28">
        <v>6.5834000000000001</v>
      </c>
      <c r="Q29" s="28">
        <v>5.9473000000000003</v>
      </c>
      <c r="R29" s="28">
        <v>5.5476999999999999</v>
      </c>
      <c r="S29" s="28">
        <v>6.0377999999999998</v>
      </c>
      <c r="T29" s="28">
        <v>7.0392999999999999</v>
      </c>
      <c r="U29" s="28">
        <v>7.3563000000000001</v>
      </c>
      <c r="V29" s="33">
        <f t="shared" si="2"/>
        <v>3</v>
      </c>
      <c r="W29" s="33">
        <f t="shared" si="3"/>
        <v>3</v>
      </c>
      <c r="X29" s="33">
        <f t="shared" si="4"/>
        <v>2</v>
      </c>
      <c r="Y29" s="33">
        <f t="shared" si="5"/>
        <v>4</v>
      </c>
      <c r="Z29" s="33">
        <f t="shared" si="6"/>
        <v>4</v>
      </c>
      <c r="AA29" s="33">
        <f t="shared" si="7"/>
        <v>4</v>
      </c>
      <c r="AB29" s="34">
        <f t="shared" si="8"/>
        <v>4</v>
      </c>
      <c r="AC29" s="33">
        <f t="shared" si="9"/>
        <v>3</v>
      </c>
      <c r="AD29" s="33">
        <f t="shared" si="10"/>
        <v>4</v>
      </c>
      <c r="AE29" s="33">
        <f t="shared" si="11"/>
        <v>4</v>
      </c>
      <c r="AF29" s="33">
        <f t="shared" si="12"/>
        <v>3</v>
      </c>
      <c r="AG29" s="33">
        <f t="shared" si="13"/>
        <v>3</v>
      </c>
      <c r="AH29" s="33">
        <f t="shared" si="14"/>
        <v>3</v>
      </c>
      <c r="AI29" s="33">
        <f t="shared" si="15"/>
        <v>2</v>
      </c>
      <c r="AJ29" s="33">
        <f t="shared" si="16"/>
        <v>2</v>
      </c>
      <c r="AK29" s="33">
        <f t="shared" si="17"/>
        <v>1</v>
      </c>
      <c r="AL29" s="28">
        <v>94.073099999999997</v>
      </c>
      <c r="AM29" s="28">
        <v>0.32119999999999999</v>
      </c>
      <c r="AN29" s="28">
        <v>5.6058000000000003</v>
      </c>
      <c r="AO29" s="28">
        <v>0.1479</v>
      </c>
      <c r="AP29" s="28">
        <v>0.15890000000000001</v>
      </c>
      <c r="AQ29" s="28">
        <v>7.11</v>
      </c>
      <c r="AR29" s="28">
        <v>0.26</v>
      </c>
    </row>
    <row r="30" spans="1:44">
      <c r="A30" s="48" t="s">
        <v>2514</v>
      </c>
      <c r="B30" s="29">
        <v>37929</v>
      </c>
      <c r="C30" s="30">
        <v>42746.413399999998</v>
      </c>
      <c r="D30" s="31">
        <v>33309.003599999996</v>
      </c>
      <c r="E30" s="28">
        <v>5544.7385000000004</v>
      </c>
      <c r="F30" s="28">
        <v>3.9786999999999999</v>
      </c>
      <c r="G30" s="28">
        <v>4.3091999999999997</v>
      </c>
      <c r="H30" s="28">
        <v>5.3937999999999997</v>
      </c>
      <c r="I30" s="28">
        <v>7.9625000000000004</v>
      </c>
      <c r="J30" s="28">
        <v>6.7887000000000004</v>
      </c>
      <c r="K30" s="28">
        <v>6.2210000000000001</v>
      </c>
      <c r="L30" s="32">
        <v>6.3772000000000002</v>
      </c>
      <c r="M30" s="28">
        <v>6.1741000000000001</v>
      </c>
      <c r="N30" s="28">
        <v>6.7073</v>
      </c>
      <c r="O30" s="28">
        <v>6.8647</v>
      </c>
      <c r="P30" s="28">
        <v>6.6113</v>
      </c>
      <c r="Q30" s="28">
        <v>5.9558</v>
      </c>
      <c r="R30" s="28">
        <v>5.5651000000000002</v>
      </c>
      <c r="S30" s="28">
        <v>6.0212000000000003</v>
      </c>
      <c r="T30" s="28">
        <v>7.0191999999999997</v>
      </c>
      <c r="U30" s="28">
        <v>6.8526999999999996</v>
      </c>
      <c r="V30" s="33">
        <f t="shared" si="2"/>
        <v>3</v>
      </c>
      <c r="W30" s="33">
        <f t="shared" si="3"/>
        <v>3</v>
      </c>
      <c r="X30" s="33">
        <f t="shared" si="4"/>
        <v>3</v>
      </c>
      <c r="Y30" s="33">
        <f t="shared" si="5"/>
        <v>2</v>
      </c>
      <c r="Z30" s="33">
        <f t="shared" si="6"/>
        <v>2</v>
      </c>
      <c r="AA30" s="33">
        <f t="shared" si="7"/>
        <v>3</v>
      </c>
      <c r="AB30" s="34">
        <f t="shared" si="8"/>
        <v>3</v>
      </c>
      <c r="AC30" s="33">
        <f t="shared" si="9"/>
        <v>2</v>
      </c>
      <c r="AD30" s="33">
        <f t="shared" si="10"/>
        <v>3</v>
      </c>
      <c r="AE30" s="33">
        <f t="shared" si="11"/>
        <v>3</v>
      </c>
      <c r="AF30" s="33">
        <f t="shared" si="12"/>
        <v>3</v>
      </c>
      <c r="AG30" s="33">
        <f t="shared" si="13"/>
        <v>3</v>
      </c>
      <c r="AH30" s="33">
        <f t="shared" si="14"/>
        <v>3</v>
      </c>
      <c r="AI30" s="33">
        <f t="shared" si="15"/>
        <v>3</v>
      </c>
      <c r="AJ30" s="33">
        <f t="shared" si="16"/>
        <v>3</v>
      </c>
      <c r="AK30" s="33">
        <f t="shared" si="17"/>
        <v>2</v>
      </c>
      <c r="AL30" s="28">
        <v>122.2792</v>
      </c>
      <c r="AM30" s="28">
        <v>0.29749999999999999</v>
      </c>
      <c r="AN30" s="28">
        <v>-22.576699999999999</v>
      </c>
      <c r="AO30" s="28">
        <v>0.19</v>
      </c>
      <c r="AP30" s="28">
        <v>0.19</v>
      </c>
      <c r="AQ30" s="28">
        <v>7.64</v>
      </c>
      <c r="AR30" s="28">
        <v>0.31</v>
      </c>
    </row>
    <row r="31" spans="1:44">
      <c r="A31" s="48" t="s">
        <v>2515</v>
      </c>
      <c r="B31" s="29">
        <v>37328</v>
      </c>
      <c r="C31" s="30">
        <v>14186.718999999999</v>
      </c>
      <c r="D31" s="31">
        <v>11106.1648</v>
      </c>
      <c r="E31" s="28">
        <v>4959.9480999999996</v>
      </c>
      <c r="F31" s="28">
        <v>4.3150000000000004</v>
      </c>
      <c r="G31" s="28">
        <v>4.5411000000000001</v>
      </c>
      <c r="H31" s="28">
        <v>5.4347000000000003</v>
      </c>
      <c r="I31" s="28">
        <v>8.0960999999999999</v>
      </c>
      <c r="J31" s="28">
        <v>6.8978999999999999</v>
      </c>
      <c r="K31" s="28">
        <v>6.2911999999999999</v>
      </c>
      <c r="L31" s="32">
        <v>6.4955999999999996</v>
      </c>
      <c r="M31" s="28">
        <v>6.1787999999999998</v>
      </c>
      <c r="N31" s="28">
        <v>6.7096</v>
      </c>
      <c r="O31" s="28">
        <v>6.8799000000000001</v>
      </c>
      <c r="P31" s="28">
        <v>6.6226000000000003</v>
      </c>
      <c r="Q31" s="28">
        <v>5.9623999999999997</v>
      </c>
      <c r="R31" s="28">
        <v>5.5995999999999997</v>
      </c>
      <c r="S31" s="28">
        <v>6.0376000000000003</v>
      </c>
      <c r="T31" s="28">
        <v>6.9638</v>
      </c>
      <c r="U31" s="28">
        <v>6.8563999999999998</v>
      </c>
      <c r="V31" s="33">
        <f t="shared" si="2"/>
        <v>1</v>
      </c>
      <c r="W31" s="33">
        <f t="shared" si="3"/>
        <v>1</v>
      </c>
      <c r="X31" s="33">
        <f t="shared" si="4"/>
        <v>2</v>
      </c>
      <c r="Y31" s="33">
        <f t="shared" si="5"/>
        <v>1</v>
      </c>
      <c r="Z31" s="33">
        <f t="shared" si="6"/>
        <v>1</v>
      </c>
      <c r="AA31" s="33">
        <f t="shared" si="7"/>
        <v>1</v>
      </c>
      <c r="AB31" s="34">
        <f t="shared" si="8"/>
        <v>1</v>
      </c>
      <c r="AC31" s="33">
        <f t="shared" si="9"/>
        <v>2</v>
      </c>
      <c r="AD31" s="33">
        <f t="shared" si="10"/>
        <v>3</v>
      </c>
      <c r="AE31" s="33">
        <f t="shared" si="11"/>
        <v>3</v>
      </c>
      <c r="AF31" s="33">
        <f t="shared" si="12"/>
        <v>3</v>
      </c>
      <c r="AG31" s="33">
        <f t="shared" si="13"/>
        <v>3</v>
      </c>
      <c r="AH31" s="33">
        <f t="shared" si="14"/>
        <v>2</v>
      </c>
      <c r="AI31" s="33">
        <f t="shared" si="15"/>
        <v>3</v>
      </c>
      <c r="AJ31" s="33">
        <f t="shared" si="16"/>
        <v>4</v>
      </c>
      <c r="AK31" s="33">
        <f t="shared" si="17"/>
        <v>2</v>
      </c>
      <c r="AL31" s="28">
        <v>111.9282</v>
      </c>
      <c r="AM31" s="28">
        <v>0.29899999999999999</v>
      </c>
      <c r="AN31" s="28">
        <v>-12.2272</v>
      </c>
      <c r="AO31" s="28">
        <v>0.16980000000000001</v>
      </c>
      <c r="AP31" s="28">
        <v>0.16980000000000001</v>
      </c>
      <c r="AQ31" s="28">
        <v>7.65</v>
      </c>
      <c r="AR31" s="28">
        <v>0.2</v>
      </c>
    </row>
    <row r="32" spans="1:44">
      <c r="A32" s="48" t="s">
        <v>2516</v>
      </c>
      <c r="B32" s="29">
        <v>42555</v>
      </c>
      <c r="C32" s="30">
        <v>1144.7093</v>
      </c>
      <c r="D32" s="31">
        <v>1012.3222</v>
      </c>
      <c r="E32" s="28">
        <v>1785.6494</v>
      </c>
      <c r="F32" s="28">
        <v>3.9247000000000001</v>
      </c>
      <c r="G32" s="28">
        <v>4.2407000000000004</v>
      </c>
      <c r="H32" s="28">
        <v>5.3643999999999998</v>
      </c>
      <c r="I32" s="28">
        <v>7.8300999999999998</v>
      </c>
      <c r="J32" s="28">
        <v>6.8251999999999997</v>
      </c>
      <c r="K32" s="28">
        <v>6.2679</v>
      </c>
      <c r="L32" s="32">
        <v>6.3944000000000001</v>
      </c>
      <c r="M32" s="28">
        <v>6.2125000000000004</v>
      </c>
      <c r="N32" s="28">
        <v>6.7428999999999997</v>
      </c>
      <c r="O32" s="28">
        <v>6.9138999999999999</v>
      </c>
      <c r="P32" s="28">
        <v>6.6794000000000002</v>
      </c>
      <c r="Q32" s="28">
        <v>6.0218999999999996</v>
      </c>
      <c r="R32" s="28">
        <v>5.6635999999999997</v>
      </c>
      <c r="S32" s="28"/>
      <c r="T32" s="28"/>
      <c r="U32" s="28">
        <v>6.0754000000000001</v>
      </c>
      <c r="V32" s="33">
        <f t="shared" si="2"/>
        <v>3</v>
      </c>
      <c r="W32" s="33">
        <f t="shared" si="3"/>
        <v>3</v>
      </c>
      <c r="X32" s="33">
        <f t="shared" si="4"/>
        <v>3</v>
      </c>
      <c r="Y32" s="33">
        <f t="shared" si="5"/>
        <v>3</v>
      </c>
      <c r="Z32" s="33">
        <f t="shared" si="6"/>
        <v>2</v>
      </c>
      <c r="AA32" s="33">
        <f t="shared" si="7"/>
        <v>2</v>
      </c>
      <c r="AB32" s="34">
        <f t="shared" si="8"/>
        <v>3</v>
      </c>
      <c r="AC32" s="33">
        <f t="shared" si="9"/>
        <v>2</v>
      </c>
      <c r="AD32" s="33">
        <f t="shared" si="10"/>
        <v>2</v>
      </c>
      <c r="AE32" s="33">
        <f t="shared" si="11"/>
        <v>1</v>
      </c>
      <c r="AF32" s="33">
        <f t="shared" si="12"/>
        <v>1</v>
      </c>
      <c r="AG32" s="33">
        <f t="shared" si="13"/>
        <v>1</v>
      </c>
      <c r="AH32" s="33">
        <f t="shared" si="14"/>
        <v>1</v>
      </c>
      <c r="AI32" s="33">
        <f t="shared" si="15"/>
        <v>0</v>
      </c>
      <c r="AJ32" s="33">
        <f t="shared" si="16"/>
        <v>0</v>
      </c>
      <c r="AK32" s="33">
        <f t="shared" si="17"/>
        <v>4</v>
      </c>
      <c r="AL32" s="28">
        <v>98.188699999999997</v>
      </c>
      <c r="AM32" s="28">
        <v>0.32500000000000001</v>
      </c>
      <c r="AN32" s="28">
        <v>1.4863</v>
      </c>
      <c r="AO32" s="28">
        <v>0.14610000000000001</v>
      </c>
      <c r="AP32" s="28">
        <v>0.15620000000000001</v>
      </c>
      <c r="AQ32" s="28">
        <v>7.58</v>
      </c>
      <c r="AR32" s="28">
        <v>0.26</v>
      </c>
    </row>
    <row r="33" spans="1:44">
      <c r="A33" s="48" t="s">
        <v>2517</v>
      </c>
      <c r="B33" s="29">
        <v>39825</v>
      </c>
      <c r="C33" s="30">
        <v>12394.755300000001</v>
      </c>
      <c r="D33" s="31">
        <v>10561.680399999999</v>
      </c>
      <c r="E33" s="28">
        <v>2876.5201999999999</v>
      </c>
      <c r="F33" s="28">
        <v>3.7410000000000001</v>
      </c>
      <c r="G33" s="28">
        <v>4.1650999999999998</v>
      </c>
      <c r="H33" s="28">
        <v>5.3792</v>
      </c>
      <c r="I33" s="28">
        <v>7.6172000000000004</v>
      </c>
      <c r="J33" s="28">
        <v>6.7561999999999998</v>
      </c>
      <c r="K33" s="28">
        <v>6.2140000000000004</v>
      </c>
      <c r="L33" s="32">
        <v>6.3377999999999997</v>
      </c>
      <c r="M33" s="28">
        <v>6.1734999999999998</v>
      </c>
      <c r="N33" s="28">
        <v>6.7218</v>
      </c>
      <c r="O33" s="28">
        <v>6.8916000000000004</v>
      </c>
      <c r="P33" s="28">
        <v>6.6520999999999999</v>
      </c>
      <c r="Q33" s="28">
        <v>5.9969000000000001</v>
      </c>
      <c r="R33" s="28">
        <v>5.6165000000000003</v>
      </c>
      <c r="S33" s="28">
        <v>6.0374999999999996</v>
      </c>
      <c r="T33" s="28">
        <v>6.6959</v>
      </c>
      <c r="U33" s="28">
        <v>6.2952000000000004</v>
      </c>
      <c r="V33" s="33">
        <f t="shared" si="2"/>
        <v>4</v>
      </c>
      <c r="W33" s="33">
        <f t="shared" si="3"/>
        <v>4</v>
      </c>
      <c r="X33" s="33">
        <f t="shared" si="4"/>
        <v>3</v>
      </c>
      <c r="Y33" s="33">
        <f t="shared" si="5"/>
        <v>4</v>
      </c>
      <c r="Z33" s="33">
        <f t="shared" si="6"/>
        <v>3</v>
      </c>
      <c r="AA33" s="33">
        <f t="shared" si="7"/>
        <v>3</v>
      </c>
      <c r="AB33" s="34">
        <f t="shared" si="8"/>
        <v>3</v>
      </c>
      <c r="AC33" s="33">
        <f t="shared" si="9"/>
        <v>3</v>
      </c>
      <c r="AD33" s="33">
        <f t="shared" si="10"/>
        <v>2</v>
      </c>
      <c r="AE33" s="33">
        <f t="shared" si="11"/>
        <v>2</v>
      </c>
      <c r="AF33" s="33">
        <f t="shared" si="12"/>
        <v>2</v>
      </c>
      <c r="AG33" s="33">
        <f t="shared" si="13"/>
        <v>2</v>
      </c>
      <c r="AH33" s="33">
        <f t="shared" si="14"/>
        <v>2</v>
      </c>
      <c r="AI33" s="33">
        <f t="shared" si="15"/>
        <v>3</v>
      </c>
      <c r="AJ33" s="33">
        <f t="shared" si="16"/>
        <v>4</v>
      </c>
      <c r="AK33" s="33">
        <f t="shared" si="17"/>
        <v>3</v>
      </c>
      <c r="AL33" s="28">
        <v>125.1841</v>
      </c>
      <c r="AM33" s="28">
        <v>0.40899999999999997</v>
      </c>
      <c r="AN33" s="28">
        <v>-25.5931</v>
      </c>
      <c r="AO33" s="28">
        <v>0.19</v>
      </c>
      <c r="AP33" s="28">
        <v>0.19950000000000001</v>
      </c>
      <c r="AQ33" s="28">
        <v>7.58</v>
      </c>
      <c r="AR33" s="28">
        <v>0.18</v>
      </c>
    </row>
    <row r="34" spans="1:44">
      <c r="A34" s="48" t="s">
        <v>2518</v>
      </c>
      <c r="B34" s="29">
        <v>43453</v>
      </c>
      <c r="C34" s="30">
        <v>1114.0563</v>
      </c>
      <c r="D34" s="31">
        <v>1016.6546</v>
      </c>
      <c r="E34" s="28">
        <v>14.453900000000001</v>
      </c>
      <c r="F34" s="28">
        <v>4.0435999999999996</v>
      </c>
      <c r="G34" s="28">
        <v>4.3905000000000003</v>
      </c>
      <c r="H34" s="28">
        <v>5.0289999999999999</v>
      </c>
      <c r="I34" s="28">
        <v>6.8331999999999997</v>
      </c>
      <c r="J34" s="28">
        <v>6.2278000000000002</v>
      </c>
      <c r="K34" s="28">
        <v>5.8402000000000003</v>
      </c>
      <c r="L34" s="32">
        <v>5.9276999999999997</v>
      </c>
      <c r="M34" s="28">
        <v>5.7653999999999996</v>
      </c>
      <c r="N34" s="28">
        <v>6.2680999999999996</v>
      </c>
      <c r="O34" s="28">
        <v>6.4421999999999997</v>
      </c>
      <c r="P34" s="28">
        <v>6.1882999999999999</v>
      </c>
      <c r="Q34" s="28">
        <v>5.5640999999999998</v>
      </c>
      <c r="R34" s="28">
        <v>5.0780000000000003</v>
      </c>
      <c r="S34" s="28"/>
      <c r="T34" s="28"/>
      <c r="U34" s="28">
        <v>5.1273999999999997</v>
      </c>
      <c r="V34" s="33">
        <f t="shared" si="2"/>
        <v>2</v>
      </c>
      <c r="W34" s="33">
        <f t="shared" si="3"/>
        <v>2</v>
      </c>
      <c r="X34" s="33">
        <f t="shared" si="4"/>
        <v>4</v>
      </c>
      <c r="Y34" s="33">
        <f t="shared" si="5"/>
        <v>4</v>
      </c>
      <c r="Z34" s="33">
        <f t="shared" si="6"/>
        <v>4</v>
      </c>
      <c r="AA34" s="33">
        <f t="shared" si="7"/>
        <v>4</v>
      </c>
      <c r="AB34" s="34">
        <f t="shared" si="8"/>
        <v>4</v>
      </c>
      <c r="AC34" s="33">
        <f t="shared" si="9"/>
        <v>4</v>
      </c>
      <c r="AD34" s="33">
        <f t="shared" si="10"/>
        <v>4</v>
      </c>
      <c r="AE34" s="33">
        <f t="shared" si="11"/>
        <v>4</v>
      </c>
      <c r="AF34" s="33">
        <f t="shared" si="12"/>
        <v>4</v>
      </c>
      <c r="AG34" s="33">
        <f t="shared" si="13"/>
        <v>4</v>
      </c>
      <c r="AH34" s="33">
        <f t="shared" si="14"/>
        <v>4</v>
      </c>
      <c r="AI34" s="33">
        <f t="shared" si="15"/>
        <v>0</v>
      </c>
      <c r="AJ34" s="33">
        <f t="shared" si="16"/>
        <v>0</v>
      </c>
      <c r="AK34" s="33">
        <f t="shared" si="17"/>
        <v>4</v>
      </c>
      <c r="AL34" s="28">
        <v>95.232699999999994</v>
      </c>
      <c r="AM34" s="28">
        <v>0.32419999999999999</v>
      </c>
      <c r="AN34" s="28">
        <v>4.4431000000000003</v>
      </c>
      <c r="AO34" s="28">
        <v>0.09</v>
      </c>
      <c r="AP34" s="28">
        <v>0.09</v>
      </c>
      <c r="AQ34" s="28">
        <v>7.21</v>
      </c>
      <c r="AR34" s="28">
        <v>0.35</v>
      </c>
    </row>
    <row r="35" spans="1:44">
      <c r="A35" s="48" t="s">
        <v>2519</v>
      </c>
      <c r="B35" s="29">
        <v>40228</v>
      </c>
      <c r="C35" s="30">
        <v>83.814499999999995</v>
      </c>
      <c r="D35" s="31">
        <v>62.247</v>
      </c>
      <c r="E35" s="28">
        <v>29.718399999999999</v>
      </c>
      <c r="F35" s="28">
        <v>4.3373999999999997</v>
      </c>
      <c r="G35" s="28">
        <v>4.5347</v>
      </c>
      <c r="H35" s="28">
        <v>4.9267000000000003</v>
      </c>
      <c r="I35" s="28">
        <v>6.4173999999999998</v>
      </c>
      <c r="J35" s="28">
        <v>5.7645999999999997</v>
      </c>
      <c r="K35" s="28">
        <v>5.6535000000000002</v>
      </c>
      <c r="L35" s="32">
        <v>5.6642000000000001</v>
      </c>
      <c r="M35" s="28">
        <v>5.7465999999999999</v>
      </c>
      <c r="N35" s="28">
        <v>6.3056000000000001</v>
      </c>
      <c r="O35" s="28">
        <v>6.4890999999999996</v>
      </c>
      <c r="P35" s="28">
        <v>6.3391000000000002</v>
      </c>
      <c r="Q35" s="28">
        <v>5.8240999999999996</v>
      </c>
      <c r="R35" s="28">
        <v>5.36</v>
      </c>
      <c r="S35" s="28">
        <v>5.9183000000000003</v>
      </c>
      <c r="T35" s="28">
        <v>6.9968000000000004</v>
      </c>
      <c r="U35" s="28">
        <v>6.9532999999999996</v>
      </c>
      <c r="V35" s="33">
        <f t="shared" si="2"/>
        <v>1</v>
      </c>
      <c r="W35" s="33">
        <f t="shared" si="3"/>
        <v>1</v>
      </c>
      <c r="X35" s="33">
        <f t="shared" si="4"/>
        <v>4</v>
      </c>
      <c r="Y35" s="33">
        <f t="shared" si="5"/>
        <v>4</v>
      </c>
      <c r="Z35" s="33">
        <f t="shared" si="6"/>
        <v>4</v>
      </c>
      <c r="AA35" s="33">
        <f t="shared" si="7"/>
        <v>4</v>
      </c>
      <c r="AB35" s="34">
        <f t="shared" si="8"/>
        <v>4</v>
      </c>
      <c r="AC35" s="33">
        <f t="shared" si="9"/>
        <v>4</v>
      </c>
      <c r="AD35" s="33">
        <f t="shared" si="10"/>
        <v>4</v>
      </c>
      <c r="AE35" s="33">
        <f t="shared" si="11"/>
        <v>4</v>
      </c>
      <c r="AF35" s="33">
        <f t="shared" si="12"/>
        <v>4</v>
      </c>
      <c r="AG35" s="33">
        <f t="shared" si="13"/>
        <v>4</v>
      </c>
      <c r="AH35" s="33">
        <f t="shared" si="14"/>
        <v>4</v>
      </c>
      <c r="AI35" s="33">
        <f t="shared" si="15"/>
        <v>4</v>
      </c>
      <c r="AJ35" s="33">
        <f t="shared" si="16"/>
        <v>3</v>
      </c>
      <c r="AK35" s="33">
        <f t="shared" si="17"/>
        <v>1</v>
      </c>
      <c r="AL35" s="28">
        <v>83.220399999999998</v>
      </c>
      <c r="AM35" s="28">
        <v>0.75280000000000002</v>
      </c>
      <c r="AN35" s="28">
        <v>16.026800000000001</v>
      </c>
      <c r="AO35" s="28">
        <v>7.0000000000000007E-2</v>
      </c>
      <c r="AP35" s="28">
        <v>7.0000000000000007E-2</v>
      </c>
      <c r="AQ35" s="28">
        <v>6.33</v>
      </c>
      <c r="AR35" s="28">
        <v>0.2</v>
      </c>
    </row>
    <row r="36" spans="1:44">
      <c r="A36" s="48" t="s">
        <v>2520</v>
      </c>
      <c r="B36" s="29">
        <v>37964</v>
      </c>
      <c r="C36" s="30">
        <v>32735.7549</v>
      </c>
      <c r="D36" s="31">
        <v>25755.634099999999</v>
      </c>
      <c r="E36" s="28">
        <v>6696.2578999999996</v>
      </c>
      <c r="F36" s="28">
        <v>4.0757000000000003</v>
      </c>
      <c r="G36" s="28">
        <v>4.3567</v>
      </c>
      <c r="H36" s="28">
        <v>5.4630999999999998</v>
      </c>
      <c r="I36" s="28">
        <v>8.0076999999999998</v>
      </c>
      <c r="J36" s="28">
        <v>6.8567999999999998</v>
      </c>
      <c r="K36" s="28">
        <v>6.274</v>
      </c>
      <c r="L36" s="32">
        <v>6.4421999999999997</v>
      </c>
      <c r="M36" s="28">
        <v>6.1959999999999997</v>
      </c>
      <c r="N36" s="28">
        <v>6.7199</v>
      </c>
      <c r="O36" s="28">
        <v>6.8802000000000003</v>
      </c>
      <c r="P36" s="28">
        <v>6.6291000000000002</v>
      </c>
      <c r="Q36" s="28">
        <v>5.97</v>
      </c>
      <c r="R36" s="28">
        <v>5.6186999999999996</v>
      </c>
      <c r="S36" s="28">
        <v>6.0792000000000002</v>
      </c>
      <c r="T36" s="28">
        <v>7.0603999999999996</v>
      </c>
      <c r="U36" s="28">
        <v>6.8407999999999998</v>
      </c>
      <c r="V36" s="33">
        <f t="shared" si="2"/>
        <v>2</v>
      </c>
      <c r="W36" s="33">
        <f t="shared" si="3"/>
        <v>2</v>
      </c>
      <c r="X36" s="33">
        <f t="shared" si="4"/>
        <v>2</v>
      </c>
      <c r="Y36" s="33">
        <f t="shared" si="5"/>
        <v>2</v>
      </c>
      <c r="Z36" s="33">
        <f t="shared" si="6"/>
        <v>1</v>
      </c>
      <c r="AA36" s="33">
        <f t="shared" si="7"/>
        <v>2</v>
      </c>
      <c r="AB36" s="34">
        <f t="shared" si="8"/>
        <v>2</v>
      </c>
      <c r="AC36" s="33">
        <f t="shared" si="9"/>
        <v>2</v>
      </c>
      <c r="AD36" s="33">
        <f t="shared" si="10"/>
        <v>2</v>
      </c>
      <c r="AE36" s="33">
        <f t="shared" si="11"/>
        <v>3</v>
      </c>
      <c r="AF36" s="33">
        <f t="shared" si="12"/>
        <v>2</v>
      </c>
      <c r="AG36" s="33">
        <f t="shared" si="13"/>
        <v>2</v>
      </c>
      <c r="AH36" s="33">
        <f t="shared" si="14"/>
        <v>2</v>
      </c>
      <c r="AI36" s="33">
        <f t="shared" si="15"/>
        <v>2</v>
      </c>
      <c r="AJ36" s="33">
        <f t="shared" si="16"/>
        <v>2</v>
      </c>
      <c r="AK36" s="33">
        <f t="shared" si="17"/>
        <v>2</v>
      </c>
      <c r="AL36" s="28">
        <v>120.4097</v>
      </c>
      <c r="AM36" s="28">
        <v>0.37269999999999998</v>
      </c>
      <c r="AN36" s="28">
        <v>-20.782299999999999</v>
      </c>
      <c r="AO36" s="28">
        <v>0.1699</v>
      </c>
      <c r="AP36" s="28">
        <v>0.18360000000000001</v>
      </c>
      <c r="AQ36" s="28">
        <v>7.72</v>
      </c>
      <c r="AR36" s="28">
        <v>0.38</v>
      </c>
    </row>
    <row r="37" spans="1:44">
      <c r="A37" s="48" t="s">
        <v>2521</v>
      </c>
      <c r="B37" s="29">
        <v>43231</v>
      </c>
      <c r="C37" s="30">
        <v>5097.7790000000005</v>
      </c>
      <c r="D37" s="31">
        <v>5170.9341000000004</v>
      </c>
      <c r="E37" s="28">
        <v>1521.615</v>
      </c>
      <c r="F37" s="28">
        <v>3.7446999999999999</v>
      </c>
      <c r="G37" s="28">
        <v>4.0964999999999998</v>
      </c>
      <c r="H37" s="28">
        <v>5.4718999999999998</v>
      </c>
      <c r="I37" s="28">
        <v>8.0089000000000006</v>
      </c>
      <c r="J37" s="28">
        <v>6.8795000000000002</v>
      </c>
      <c r="K37" s="28">
        <v>6.2412000000000001</v>
      </c>
      <c r="L37" s="32">
        <v>6.4405999999999999</v>
      </c>
      <c r="M37" s="28">
        <v>6.1073000000000004</v>
      </c>
      <c r="N37" s="28">
        <v>6.5029000000000003</v>
      </c>
      <c r="O37" s="28">
        <v>6.6075999999999997</v>
      </c>
      <c r="P37" s="28">
        <v>6.3291000000000004</v>
      </c>
      <c r="Q37" s="28">
        <v>5.7088000000000001</v>
      </c>
      <c r="R37" s="28">
        <v>5.2683</v>
      </c>
      <c r="S37" s="28"/>
      <c r="T37" s="28"/>
      <c r="U37" s="28">
        <v>5.4023000000000003</v>
      </c>
      <c r="V37" s="33">
        <f t="shared" si="2"/>
        <v>4</v>
      </c>
      <c r="W37" s="33">
        <f t="shared" si="3"/>
        <v>4</v>
      </c>
      <c r="X37" s="33">
        <f t="shared" si="4"/>
        <v>2</v>
      </c>
      <c r="Y37" s="33">
        <f t="shared" si="5"/>
        <v>2</v>
      </c>
      <c r="Z37" s="33">
        <f t="shared" si="6"/>
        <v>1</v>
      </c>
      <c r="AA37" s="33">
        <f t="shared" si="7"/>
        <v>2</v>
      </c>
      <c r="AB37" s="34">
        <f t="shared" si="8"/>
        <v>2</v>
      </c>
      <c r="AC37" s="33">
        <f t="shared" si="9"/>
        <v>3</v>
      </c>
      <c r="AD37" s="33">
        <f t="shared" si="10"/>
        <v>4</v>
      </c>
      <c r="AE37" s="33">
        <f t="shared" si="11"/>
        <v>4</v>
      </c>
      <c r="AF37" s="33">
        <f t="shared" si="12"/>
        <v>4</v>
      </c>
      <c r="AG37" s="33">
        <f t="shared" si="13"/>
        <v>4</v>
      </c>
      <c r="AH37" s="33">
        <f t="shared" si="14"/>
        <v>4</v>
      </c>
      <c r="AI37" s="33">
        <f t="shared" si="15"/>
        <v>0</v>
      </c>
      <c r="AJ37" s="33">
        <f t="shared" si="16"/>
        <v>0</v>
      </c>
      <c r="AK37" s="33">
        <f t="shared" si="17"/>
        <v>4</v>
      </c>
      <c r="AL37" s="28">
        <v>98.849000000000004</v>
      </c>
      <c r="AM37" s="28">
        <v>0.25840000000000002</v>
      </c>
      <c r="AN37" s="28">
        <v>0.89270000000000005</v>
      </c>
      <c r="AO37" s="28">
        <v>0.16170000000000001</v>
      </c>
      <c r="AP37" s="28">
        <v>0.1759</v>
      </c>
      <c r="AQ37" s="28">
        <v>7.06</v>
      </c>
      <c r="AR37" s="28">
        <v>0.21</v>
      </c>
    </row>
    <row r="38" spans="1:44">
      <c r="A38" s="48" t="s">
        <v>2522</v>
      </c>
      <c r="B38" s="29">
        <v>39329</v>
      </c>
      <c r="C38" s="30">
        <v>677.35130000000004</v>
      </c>
      <c r="D38" s="31">
        <v>478.47649999999999</v>
      </c>
      <c r="E38" s="28">
        <v>357.24700000000001</v>
      </c>
      <c r="F38" s="28">
        <v>4.2507999999999999</v>
      </c>
      <c r="G38" s="28">
        <v>4.4695999999999998</v>
      </c>
      <c r="H38" s="28">
        <v>5.4500999999999999</v>
      </c>
      <c r="I38" s="28">
        <v>8.1095000000000006</v>
      </c>
      <c r="J38" s="28">
        <v>6.8270999999999997</v>
      </c>
      <c r="K38" s="28">
        <v>6.2752999999999997</v>
      </c>
      <c r="L38" s="32">
        <v>6.4539</v>
      </c>
      <c r="M38" s="28">
        <v>6.2037000000000004</v>
      </c>
      <c r="N38" s="28">
        <v>6.7472000000000003</v>
      </c>
      <c r="O38" s="28">
        <v>6.8956</v>
      </c>
      <c r="P38" s="28">
        <v>6.6539000000000001</v>
      </c>
      <c r="Q38" s="28">
        <v>5.9961000000000002</v>
      </c>
      <c r="R38" s="28">
        <v>5.6289999999999996</v>
      </c>
      <c r="S38" s="28">
        <v>6.0915999999999997</v>
      </c>
      <c r="T38" s="28">
        <v>7.0643000000000002</v>
      </c>
      <c r="U38" s="28">
        <v>7.0594000000000001</v>
      </c>
      <c r="V38" s="33">
        <f t="shared" si="2"/>
        <v>1</v>
      </c>
      <c r="W38" s="33">
        <f t="shared" si="3"/>
        <v>1</v>
      </c>
      <c r="X38" s="33">
        <f t="shared" si="4"/>
        <v>2</v>
      </c>
      <c r="Y38" s="33">
        <f t="shared" si="5"/>
        <v>1</v>
      </c>
      <c r="Z38" s="33">
        <f t="shared" si="6"/>
        <v>2</v>
      </c>
      <c r="AA38" s="33">
        <f t="shared" si="7"/>
        <v>2</v>
      </c>
      <c r="AB38" s="34">
        <f t="shared" si="8"/>
        <v>2</v>
      </c>
      <c r="AC38" s="33">
        <f t="shared" si="9"/>
        <v>2</v>
      </c>
      <c r="AD38" s="33">
        <f t="shared" si="10"/>
        <v>2</v>
      </c>
      <c r="AE38" s="33">
        <f t="shared" si="11"/>
        <v>2</v>
      </c>
      <c r="AF38" s="33">
        <f t="shared" si="12"/>
        <v>2</v>
      </c>
      <c r="AG38" s="33">
        <f t="shared" si="13"/>
        <v>2</v>
      </c>
      <c r="AH38" s="33">
        <f t="shared" si="14"/>
        <v>1</v>
      </c>
      <c r="AI38" s="33">
        <f t="shared" si="15"/>
        <v>1</v>
      </c>
      <c r="AJ38" s="33">
        <f t="shared" si="16"/>
        <v>1</v>
      </c>
      <c r="AK38" s="33">
        <f t="shared" si="17"/>
        <v>1</v>
      </c>
      <c r="AL38" s="28">
        <v>111.3536</v>
      </c>
      <c r="AM38" s="28">
        <v>0.4839</v>
      </c>
      <c r="AN38" s="28">
        <v>-11.8375</v>
      </c>
      <c r="AO38" s="28">
        <v>0.15920000000000001</v>
      </c>
      <c r="AP38" s="28">
        <v>0.17</v>
      </c>
      <c r="AQ38" s="28">
        <v>7.71</v>
      </c>
      <c r="AR38" s="28">
        <v>0.22</v>
      </c>
    </row>
    <row r="39" spans="1:44">
      <c r="A39" s="48" t="s">
        <v>2523</v>
      </c>
      <c r="B39" s="29">
        <v>38624</v>
      </c>
      <c r="C39" s="30">
        <v>1261.4468999999999</v>
      </c>
      <c r="D39" s="31">
        <v>1417.7621999999999</v>
      </c>
      <c r="E39" s="28">
        <v>43.247199999999999</v>
      </c>
      <c r="F39" s="28">
        <v>4.32</v>
      </c>
      <c r="G39" s="28">
        <v>4.4385000000000003</v>
      </c>
      <c r="H39" s="28">
        <v>4.7916999999999996</v>
      </c>
      <c r="I39" s="28">
        <v>6.0751999999999997</v>
      </c>
      <c r="J39" s="28">
        <v>6.0106999999999999</v>
      </c>
      <c r="K39" s="28">
        <v>5.7225999999999999</v>
      </c>
      <c r="L39" s="32">
        <v>5.7582000000000004</v>
      </c>
      <c r="M39" s="28">
        <v>5.8147000000000002</v>
      </c>
      <c r="N39" s="28">
        <v>6.4222000000000001</v>
      </c>
      <c r="O39" s="28">
        <v>6.5815999999999999</v>
      </c>
      <c r="P39" s="28">
        <v>6.3457999999999997</v>
      </c>
      <c r="Q39" s="28">
        <v>5.8372999999999999</v>
      </c>
      <c r="R39" s="28">
        <v>5.7316000000000003</v>
      </c>
      <c r="S39" s="28">
        <v>6.1622000000000003</v>
      </c>
      <c r="T39" s="28">
        <v>7.3109999999999999</v>
      </c>
      <c r="U39" s="28">
        <v>7.3681999999999999</v>
      </c>
      <c r="V39" s="33">
        <f t="shared" si="2"/>
        <v>1</v>
      </c>
      <c r="W39" s="33">
        <f t="shared" si="3"/>
        <v>1</v>
      </c>
      <c r="X39" s="33">
        <f t="shared" si="4"/>
        <v>4</v>
      </c>
      <c r="Y39" s="33">
        <f t="shared" si="5"/>
        <v>4</v>
      </c>
      <c r="Z39" s="33">
        <f t="shared" si="6"/>
        <v>4</v>
      </c>
      <c r="AA39" s="33">
        <f t="shared" si="7"/>
        <v>4</v>
      </c>
      <c r="AB39" s="34">
        <f t="shared" si="8"/>
        <v>4</v>
      </c>
      <c r="AC39" s="33">
        <f t="shared" si="9"/>
        <v>4</v>
      </c>
      <c r="AD39" s="33">
        <f t="shared" si="10"/>
        <v>4</v>
      </c>
      <c r="AE39" s="33">
        <f t="shared" si="11"/>
        <v>4</v>
      </c>
      <c r="AF39" s="33">
        <f t="shared" si="12"/>
        <v>4</v>
      </c>
      <c r="AG39" s="33">
        <f t="shared" si="13"/>
        <v>4</v>
      </c>
      <c r="AH39" s="33">
        <f t="shared" si="14"/>
        <v>1</v>
      </c>
      <c r="AI39" s="33">
        <f t="shared" si="15"/>
        <v>1</v>
      </c>
      <c r="AJ39" s="33">
        <f t="shared" si="16"/>
        <v>1</v>
      </c>
      <c r="AK39" s="33">
        <f t="shared" si="17"/>
        <v>1</v>
      </c>
      <c r="AL39" s="28">
        <v>71.789400000000001</v>
      </c>
      <c r="AM39" s="28">
        <v>0.53269999999999995</v>
      </c>
      <c r="AN39" s="28">
        <v>27.678000000000001</v>
      </c>
      <c r="AO39" s="28">
        <v>6.8500000000000005E-2</v>
      </c>
      <c r="AP39" s="28">
        <v>7.3999999999999996E-2</v>
      </c>
      <c r="AQ39" s="28">
        <v>6.77</v>
      </c>
      <c r="AR39" s="28">
        <v>0.54</v>
      </c>
    </row>
    <row r="40" spans="1:44">
      <c r="A40" s="48" t="s">
        <v>2524</v>
      </c>
      <c r="B40" s="29">
        <v>39152</v>
      </c>
      <c r="C40" s="30">
        <v>66119.334799999997</v>
      </c>
      <c r="D40" s="31">
        <v>57891.290699999998</v>
      </c>
      <c r="E40" s="28">
        <v>4287.4944999999998</v>
      </c>
      <c r="F40" s="28">
        <v>3.9062000000000001</v>
      </c>
      <c r="G40" s="28">
        <v>4.2381000000000002</v>
      </c>
      <c r="H40" s="28">
        <v>5.3452999999999999</v>
      </c>
      <c r="I40" s="28">
        <v>8.0268999999999995</v>
      </c>
      <c r="J40" s="28">
        <v>6.8029999999999999</v>
      </c>
      <c r="K40" s="28">
        <v>6.2447999999999997</v>
      </c>
      <c r="L40" s="32">
        <v>6.4203999999999999</v>
      </c>
      <c r="M40" s="28">
        <v>6.1554000000000002</v>
      </c>
      <c r="N40" s="28">
        <v>6.6665999999999999</v>
      </c>
      <c r="O40" s="28">
        <v>6.8338000000000001</v>
      </c>
      <c r="P40" s="28">
        <v>6.5964</v>
      </c>
      <c r="Q40" s="28">
        <v>5.9477000000000002</v>
      </c>
      <c r="R40" s="28">
        <v>5.5709</v>
      </c>
      <c r="S40" s="28">
        <v>6.0084</v>
      </c>
      <c r="T40" s="28">
        <v>7.0012999999999996</v>
      </c>
      <c r="U40" s="28">
        <v>6.6889000000000003</v>
      </c>
      <c r="V40" s="33">
        <f t="shared" si="2"/>
        <v>3</v>
      </c>
      <c r="W40" s="33">
        <f t="shared" si="3"/>
        <v>3</v>
      </c>
      <c r="X40" s="33">
        <f t="shared" si="4"/>
        <v>3</v>
      </c>
      <c r="Y40" s="33">
        <f t="shared" si="5"/>
        <v>1</v>
      </c>
      <c r="Z40" s="33">
        <f t="shared" si="6"/>
        <v>2</v>
      </c>
      <c r="AA40" s="33">
        <f t="shared" si="7"/>
        <v>2</v>
      </c>
      <c r="AB40" s="34">
        <f t="shared" si="8"/>
        <v>2</v>
      </c>
      <c r="AC40" s="33">
        <f t="shared" si="9"/>
        <v>3</v>
      </c>
      <c r="AD40" s="33">
        <f t="shared" si="10"/>
        <v>3</v>
      </c>
      <c r="AE40" s="33">
        <f t="shared" si="11"/>
        <v>3</v>
      </c>
      <c r="AF40" s="33">
        <f t="shared" si="12"/>
        <v>3</v>
      </c>
      <c r="AG40" s="33">
        <f t="shared" si="13"/>
        <v>3</v>
      </c>
      <c r="AH40" s="33">
        <f t="shared" si="14"/>
        <v>3</v>
      </c>
      <c r="AI40" s="33">
        <f t="shared" si="15"/>
        <v>3</v>
      </c>
      <c r="AJ40" s="33">
        <f t="shared" si="16"/>
        <v>3</v>
      </c>
      <c r="AK40" s="33">
        <f t="shared" si="17"/>
        <v>3</v>
      </c>
      <c r="AL40" s="28">
        <v>116.2199</v>
      </c>
      <c r="AM40" s="28">
        <v>0.32040000000000002</v>
      </c>
      <c r="AN40" s="28">
        <v>-16.540299999999998</v>
      </c>
      <c r="AO40" s="28">
        <v>0.17</v>
      </c>
      <c r="AP40" s="28">
        <v>0.18</v>
      </c>
      <c r="AQ40" s="28">
        <v>7.58</v>
      </c>
      <c r="AR40" s="28">
        <v>0.28000000000000003</v>
      </c>
    </row>
    <row r="41" spans="1:44">
      <c r="A41" s="48" t="s">
        <v>2525</v>
      </c>
      <c r="B41" s="29">
        <v>45610</v>
      </c>
      <c r="C41" s="30">
        <v>222.6764</v>
      </c>
      <c r="D41" s="31">
        <v>138.02670000000001</v>
      </c>
      <c r="E41" s="28">
        <v>1093.1538</v>
      </c>
      <c r="F41" s="28">
        <v>3.8488000000000002</v>
      </c>
      <c r="G41" s="28">
        <v>4.2767999999999997</v>
      </c>
      <c r="H41" s="28">
        <v>5.2408000000000001</v>
      </c>
      <c r="I41" s="28">
        <v>7.89</v>
      </c>
      <c r="J41" s="28">
        <v>6.5636999999999999</v>
      </c>
      <c r="K41" s="28">
        <v>6.0612000000000004</v>
      </c>
      <c r="L41" s="32">
        <v>6.2214999999999998</v>
      </c>
      <c r="M41" s="28">
        <v>5.9447999999999999</v>
      </c>
      <c r="N41" s="28"/>
      <c r="O41" s="28"/>
      <c r="P41" s="28"/>
      <c r="Q41" s="28"/>
      <c r="R41" s="28"/>
      <c r="S41" s="28"/>
      <c r="T41" s="28"/>
      <c r="U41" s="28">
        <v>6.3014000000000001</v>
      </c>
      <c r="V41" s="33">
        <f t="shared" si="2"/>
        <v>4</v>
      </c>
      <c r="W41" s="33">
        <f t="shared" si="3"/>
        <v>3</v>
      </c>
      <c r="X41" s="33">
        <f t="shared" si="4"/>
        <v>4</v>
      </c>
      <c r="Y41" s="33">
        <f t="shared" si="5"/>
        <v>2</v>
      </c>
      <c r="Z41" s="33">
        <f t="shared" si="6"/>
        <v>4</v>
      </c>
      <c r="AA41" s="33">
        <f t="shared" si="7"/>
        <v>4</v>
      </c>
      <c r="AB41" s="34">
        <f t="shared" si="8"/>
        <v>4</v>
      </c>
      <c r="AC41" s="33">
        <f t="shared" si="9"/>
        <v>4</v>
      </c>
      <c r="AD41" s="33">
        <f t="shared" si="10"/>
        <v>0</v>
      </c>
      <c r="AE41" s="33">
        <f t="shared" si="11"/>
        <v>0</v>
      </c>
      <c r="AF41" s="33">
        <f t="shared" si="12"/>
        <v>0</v>
      </c>
      <c r="AG41" s="33">
        <f t="shared" si="13"/>
        <v>0</v>
      </c>
      <c r="AH41" s="33">
        <f t="shared" si="14"/>
        <v>0</v>
      </c>
      <c r="AI41" s="33">
        <f t="shared" si="15"/>
        <v>0</v>
      </c>
      <c r="AJ41" s="33">
        <f t="shared" si="16"/>
        <v>0</v>
      </c>
      <c r="AK41" s="33">
        <f t="shared" si="17"/>
        <v>3</v>
      </c>
      <c r="AL41" s="28">
        <v>118.12350000000001</v>
      </c>
      <c r="AM41" s="28">
        <v>0.29949999999999999</v>
      </c>
      <c r="AN41" s="28">
        <v>-18.422999999999998</v>
      </c>
      <c r="AO41" s="28">
        <v>0.186</v>
      </c>
      <c r="AP41" s="28">
        <v>0.19950000000000001</v>
      </c>
      <c r="AQ41" s="28">
        <v>7.36</v>
      </c>
      <c r="AR41" s="28">
        <v>0.27</v>
      </c>
    </row>
    <row r="42" spans="1:44">
      <c r="A42" s="48" t="s">
        <v>2526</v>
      </c>
      <c r="B42" s="29">
        <v>38229</v>
      </c>
      <c r="C42" s="30">
        <v>6220.8824999999997</v>
      </c>
      <c r="D42" s="31">
        <v>5174.93</v>
      </c>
      <c r="E42" s="28">
        <v>2417.9434999999999</v>
      </c>
      <c r="F42" s="28">
        <v>3.9194</v>
      </c>
      <c r="G42" s="28">
        <v>4.2011000000000003</v>
      </c>
      <c r="H42" s="28">
        <v>5.3653000000000004</v>
      </c>
      <c r="I42" s="28">
        <v>7.8239000000000001</v>
      </c>
      <c r="J42" s="28">
        <v>6.6776</v>
      </c>
      <c r="K42" s="28">
        <v>6.1359000000000004</v>
      </c>
      <c r="L42" s="32">
        <v>6.2899000000000003</v>
      </c>
      <c r="M42" s="28">
        <v>6.0777000000000001</v>
      </c>
      <c r="N42" s="28">
        <v>6.6523000000000003</v>
      </c>
      <c r="O42" s="28">
        <v>6.8308999999999997</v>
      </c>
      <c r="P42" s="28">
        <v>6.6087999999999996</v>
      </c>
      <c r="Q42" s="28">
        <v>5.9467999999999996</v>
      </c>
      <c r="R42" s="28">
        <v>5.4779999999999998</v>
      </c>
      <c r="S42" s="28">
        <v>5.0242000000000004</v>
      </c>
      <c r="T42" s="28">
        <v>6.3478000000000003</v>
      </c>
      <c r="U42" s="28">
        <v>6.4394</v>
      </c>
      <c r="V42" s="33">
        <f t="shared" si="2"/>
        <v>3</v>
      </c>
      <c r="W42" s="33">
        <f t="shared" si="3"/>
        <v>4</v>
      </c>
      <c r="X42" s="33">
        <f t="shared" si="4"/>
        <v>3</v>
      </c>
      <c r="Y42" s="33">
        <f t="shared" si="5"/>
        <v>3</v>
      </c>
      <c r="Z42" s="33">
        <f t="shared" si="6"/>
        <v>4</v>
      </c>
      <c r="AA42" s="33">
        <f t="shared" si="7"/>
        <v>3</v>
      </c>
      <c r="AB42" s="34">
        <f t="shared" si="8"/>
        <v>3</v>
      </c>
      <c r="AC42" s="33">
        <f t="shared" si="9"/>
        <v>4</v>
      </c>
      <c r="AD42" s="33">
        <f t="shared" si="10"/>
        <v>3</v>
      </c>
      <c r="AE42" s="33">
        <f t="shared" si="11"/>
        <v>3</v>
      </c>
      <c r="AF42" s="33">
        <f t="shared" si="12"/>
        <v>3</v>
      </c>
      <c r="AG42" s="33">
        <f t="shared" si="13"/>
        <v>3</v>
      </c>
      <c r="AH42" s="33">
        <f t="shared" si="14"/>
        <v>4</v>
      </c>
      <c r="AI42" s="33">
        <f t="shared" si="15"/>
        <v>4</v>
      </c>
      <c r="AJ42" s="33">
        <f t="shared" si="16"/>
        <v>4</v>
      </c>
      <c r="AK42" s="33">
        <f t="shared" si="17"/>
        <v>3</v>
      </c>
      <c r="AL42" s="28">
        <v>117.4966</v>
      </c>
      <c r="AM42" s="28">
        <v>0.34720000000000001</v>
      </c>
      <c r="AN42" s="28">
        <v>-17.843900000000001</v>
      </c>
      <c r="AO42" s="28">
        <v>0.2</v>
      </c>
      <c r="AP42" s="28">
        <v>0.2</v>
      </c>
      <c r="AQ42" s="28">
        <v>7.5</v>
      </c>
      <c r="AR42" s="28">
        <v>0.35</v>
      </c>
    </row>
    <row r="43" spans="1:44">
      <c r="A43" s="48" t="s">
        <v>2527</v>
      </c>
      <c r="B43" s="29">
        <v>38231</v>
      </c>
      <c r="C43" s="30">
        <v>33551.104599999999</v>
      </c>
      <c r="D43" s="31">
        <v>22315.559000000001</v>
      </c>
      <c r="E43" s="28">
        <v>4321.5892000000003</v>
      </c>
      <c r="F43" s="28">
        <v>3.6884999999999999</v>
      </c>
      <c r="G43" s="28">
        <v>4.1219999999999999</v>
      </c>
      <c r="H43" s="28">
        <v>5.4278000000000004</v>
      </c>
      <c r="I43" s="28">
        <v>7.7446000000000002</v>
      </c>
      <c r="J43" s="28">
        <v>6.7717999999999998</v>
      </c>
      <c r="K43" s="28">
        <v>6.2599</v>
      </c>
      <c r="L43" s="32">
        <v>6.3958000000000004</v>
      </c>
      <c r="M43" s="28">
        <v>6.1985999999999999</v>
      </c>
      <c r="N43" s="28">
        <v>6.7346000000000004</v>
      </c>
      <c r="O43" s="28">
        <v>6.8906999999999998</v>
      </c>
      <c r="P43" s="28">
        <v>6.6275000000000004</v>
      </c>
      <c r="Q43" s="28">
        <v>5.9718</v>
      </c>
      <c r="R43" s="28">
        <v>5.6138000000000003</v>
      </c>
      <c r="S43" s="28">
        <v>6.0707000000000004</v>
      </c>
      <c r="T43" s="28">
        <v>7.0679999999999996</v>
      </c>
      <c r="U43" s="28">
        <v>6.9861000000000004</v>
      </c>
      <c r="V43" s="33">
        <f t="shared" si="2"/>
        <v>4</v>
      </c>
      <c r="W43" s="33">
        <f t="shared" si="3"/>
        <v>4</v>
      </c>
      <c r="X43" s="33">
        <f t="shared" si="4"/>
        <v>2</v>
      </c>
      <c r="Y43" s="33">
        <f t="shared" si="5"/>
        <v>4</v>
      </c>
      <c r="Z43" s="33">
        <f t="shared" si="6"/>
        <v>3</v>
      </c>
      <c r="AA43" s="33">
        <f t="shared" si="7"/>
        <v>2</v>
      </c>
      <c r="AB43" s="34">
        <f t="shared" si="8"/>
        <v>2</v>
      </c>
      <c r="AC43" s="33">
        <f t="shared" si="9"/>
        <v>2</v>
      </c>
      <c r="AD43" s="33">
        <f t="shared" si="10"/>
        <v>2</v>
      </c>
      <c r="AE43" s="33">
        <f t="shared" si="11"/>
        <v>2</v>
      </c>
      <c r="AF43" s="33">
        <f t="shared" si="12"/>
        <v>2</v>
      </c>
      <c r="AG43" s="33">
        <f t="shared" si="13"/>
        <v>2</v>
      </c>
      <c r="AH43" s="33">
        <f t="shared" si="14"/>
        <v>2</v>
      </c>
      <c r="AI43" s="33">
        <f t="shared" si="15"/>
        <v>2</v>
      </c>
      <c r="AJ43" s="33">
        <f t="shared" si="16"/>
        <v>1</v>
      </c>
      <c r="AK43" s="33">
        <f t="shared" si="17"/>
        <v>1</v>
      </c>
      <c r="AL43" s="28">
        <v>102.4061</v>
      </c>
      <c r="AM43" s="28">
        <v>0.30399999999999999</v>
      </c>
      <c r="AN43" s="28">
        <v>-2.7101000000000002</v>
      </c>
      <c r="AO43" s="28">
        <v>0.16439999999999999</v>
      </c>
      <c r="AP43" s="28">
        <v>0.16439999999999999</v>
      </c>
      <c r="AQ43" s="28">
        <v>7.58</v>
      </c>
      <c r="AR43" s="28">
        <v>0.31</v>
      </c>
    </row>
    <row r="44" spans="1:44">
      <c r="A44" s="48" t="s">
        <v>4084</v>
      </c>
      <c r="B44" s="29">
        <v>45944</v>
      </c>
      <c r="C44" s="30">
        <v>713.60159999999996</v>
      </c>
      <c r="D44" s="31">
        <v>484.04559999999998</v>
      </c>
      <c r="E44" s="28">
        <v>1034.5168000000001</v>
      </c>
      <c r="F44" s="28">
        <v>4.0495000000000001</v>
      </c>
      <c r="G44" s="28">
        <v>4.2889999999999997</v>
      </c>
      <c r="H44" s="28">
        <v>5.1906999999999996</v>
      </c>
      <c r="I44" s="28">
        <v>7.8190999999999997</v>
      </c>
      <c r="J44" s="28">
        <v>6.907</v>
      </c>
      <c r="K44" s="28">
        <v>6.2736000000000001</v>
      </c>
      <c r="L44" s="32">
        <v>6.4581999999999997</v>
      </c>
      <c r="M44" s="28"/>
      <c r="N44" s="28"/>
      <c r="O44" s="28"/>
      <c r="P44" s="28"/>
      <c r="Q44" s="28"/>
      <c r="R44" s="28"/>
      <c r="S44" s="28"/>
      <c r="T44" s="28"/>
      <c r="U44" s="28">
        <v>6.4554</v>
      </c>
      <c r="V44" s="33">
        <f t="shared" si="2"/>
        <v>2</v>
      </c>
      <c r="W44" s="33">
        <f t="shared" si="3"/>
        <v>3</v>
      </c>
      <c r="X44" s="33">
        <f t="shared" si="4"/>
        <v>4</v>
      </c>
      <c r="Y44" s="33">
        <f t="shared" si="5"/>
        <v>3</v>
      </c>
      <c r="Z44" s="33">
        <f t="shared" si="6"/>
        <v>1</v>
      </c>
      <c r="AA44" s="33">
        <f t="shared" si="7"/>
        <v>2</v>
      </c>
      <c r="AB44" s="34">
        <f t="shared" si="8"/>
        <v>1</v>
      </c>
      <c r="AC44" s="33">
        <f t="shared" si="9"/>
        <v>0</v>
      </c>
      <c r="AD44" s="33">
        <f t="shared" si="10"/>
        <v>0</v>
      </c>
      <c r="AE44" s="33">
        <f t="shared" si="11"/>
        <v>0</v>
      </c>
      <c r="AF44" s="33">
        <f t="shared" si="12"/>
        <v>0</v>
      </c>
      <c r="AG44" s="33">
        <f t="shared" si="13"/>
        <v>0</v>
      </c>
      <c r="AH44" s="33">
        <f t="shared" si="14"/>
        <v>0</v>
      </c>
      <c r="AI44" s="33">
        <f t="shared" si="15"/>
        <v>0</v>
      </c>
      <c r="AJ44" s="33">
        <f t="shared" si="16"/>
        <v>0</v>
      </c>
      <c r="AK44" s="33">
        <f t="shared" si="17"/>
        <v>3</v>
      </c>
      <c r="AL44" s="28">
        <v>96.342299999999994</v>
      </c>
      <c r="AM44" s="28">
        <v>0.5071</v>
      </c>
      <c r="AN44" s="28">
        <v>3.1505000000000001</v>
      </c>
      <c r="AO44" s="28">
        <v>0.13120000000000001</v>
      </c>
      <c r="AP44" s="28">
        <v>0.14130000000000001</v>
      </c>
      <c r="AQ44" s="28">
        <v>7.72</v>
      </c>
      <c r="AR44" s="28">
        <v>0.23</v>
      </c>
    </row>
    <row r="45" spans="1:44">
      <c r="A45" s="48" t="s">
        <v>2528</v>
      </c>
      <c r="B45" s="29">
        <v>44309</v>
      </c>
      <c r="C45" s="30">
        <v>942.60490000000004</v>
      </c>
      <c r="D45" s="31">
        <v>706.06439999999998</v>
      </c>
      <c r="E45" s="28">
        <v>1332.2256</v>
      </c>
      <c r="F45" s="28">
        <v>3.3588</v>
      </c>
      <c r="G45" s="28">
        <v>3.7839999999999998</v>
      </c>
      <c r="H45" s="28">
        <v>5.2405999999999997</v>
      </c>
      <c r="I45" s="28">
        <v>7.7779999999999996</v>
      </c>
      <c r="J45" s="28">
        <v>6.6425000000000001</v>
      </c>
      <c r="K45" s="28">
        <v>6.1326000000000001</v>
      </c>
      <c r="L45" s="32">
        <v>6.2682000000000002</v>
      </c>
      <c r="M45" s="28">
        <v>6.0811000000000002</v>
      </c>
      <c r="N45" s="28">
        <v>6.6098999999999997</v>
      </c>
      <c r="O45" s="28">
        <v>6.7805999999999997</v>
      </c>
      <c r="P45" s="28">
        <v>6.548</v>
      </c>
      <c r="Q45" s="28">
        <v>5.8872</v>
      </c>
      <c r="R45" s="28"/>
      <c r="S45" s="28"/>
      <c r="T45" s="28"/>
      <c r="U45" s="28">
        <v>5.8783000000000003</v>
      </c>
      <c r="V45" s="33">
        <f t="shared" si="2"/>
        <v>4</v>
      </c>
      <c r="W45" s="33">
        <f t="shared" si="3"/>
        <v>4</v>
      </c>
      <c r="X45" s="33">
        <f t="shared" si="4"/>
        <v>4</v>
      </c>
      <c r="Y45" s="33">
        <f t="shared" si="5"/>
        <v>3</v>
      </c>
      <c r="Z45" s="33">
        <f t="shared" si="6"/>
        <v>4</v>
      </c>
      <c r="AA45" s="33">
        <f t="shared" si="7"/>
        <v>4</v>
      </c>
      <c r="AB45" s="34">
        <f t="shared" si="8"/>
        <v>4</v>
      </c>
      <c r="AC45" s="33">
        <f t="shared" si="9"/>
        <v>4</v>
      </c>
      <c r="AD45" s="33">
        <f t="shared" si="10"/>
        <v>4</v>
      </c>
      <c r="AE45" s="33">
        <f t="shared" si="11"/>
        <v>4</v>
      </c>
      <c r="AF45" s="33">
        <f t="shared" si="12"/>
        <v>4</v>
      </c>
      <c r="AG45" s="33">
        <f t="shared" si="13"/>
        <v>4</v>
      </c>
      <c r="AH45" s="33">
        <f t="shared" si="14"/>
        <v>0</v>
      </c>
      <c r="AI45" s="33">
        <f t="shared" si="15"/>
        <v>0</v>
      </c>
      <c r="AJ45" s="33">
        <f t="shared" si="16"/>
        <v>0</v>
      </c>
      <c r="AK45" s="33">
        <f t="shared" si="17"/>
        <v>4</v>
      </c>
      <c r="AL45" s="28">
        <v>98.269599999999997</v>
      </c>
      <c r="AM45" s="28">
        <v>0.22309999999999999</v>
      </c>
      <c r="AN45" s="28">
        <v>1.5074000000000001</v>
      </c>
      <c r="AO45" s="28">
        <v>0.18629999999999999</v>
      </c>
      <c r="AP45" s="28">
        <v>0.18629999999999999</v>
      </c>
      <c r="AQ45" s="28">
        <v>7.14</v>
      </c>
      <c r="AR45" s="28">
        <v>0.25</v>
      </c>
    </row>
    <row r="46" spans="1:44">
      <c r="A46" s="48" t="s">
        <v>2529</v>
      </c>
      <c r="B46" s="29">
        <v>45819</v>
      </c>
      <c r="C46" s="30">
        <v>162.8614</v>
      </c>
      <c r="D46" s="31">
        <v>46.692799999999998</v>
      </c>
      <c r="E46" s="28">
        <v>1054.0591999999999</v>
      </c>
      <c r="F46" s="28">
        <v>5.0205000000000002</v>
      </c>
      <c r="G46" s="28">
        <v>5.0365000000000002</v>
      </c>
      <c r="H46" s="28">
        <v>5.6588000000000003</v>
      </c>
      <c r="I46" s="28">
        <v>8.2378</v>
      </c>
      <c r="J46" s="28">
        <v>6.4885999999999999</v>
      </c>
      <c r="K46" s="28">
        <v>6.0590999999999999</v>
      </c>
      <c r="L46" s="32">
        <v>6.2845000000000004</v>
      </c>
      <c r="M46" s="28"/>
      <c r="N46" s="28"/>
      <c r="O46" s="28"/>
      <c r="P46" s="28"/>
      <c r="Q46" s="28"/>
      <c r="R46" s="28"/>
      <c r="S46" s="28"/>
      <c r="T46" s="28"/>
      <c r="U46" s="28">
        <v>6.13</v>
      </c>
      <c r="V46" s="33">
        <f t="shared" si="2"/>
        <v>1</v>
      </c>
      <c r="W46" s="33">
        <f t="shared" si="3"/>
        <v>1</v>
      </c>
      <c r="X46" s="33">
        <f t="shared" si="4"/>
        <v>1</v>
      </c>
      <c r="Y46" s="33">
        <f t="shared" si="5"/>
        <v>1</v>
      </c>
      <c r="Z46" s="33">
        <f t="shared" si="6"/>
        <v>4</v>
      </c>
      <c r="AA46" s="33">
        <f t="shared" si="7"/>
        <v>4</v>
      </c>
      <c r="AB46" s="34">
        <f t="shared" si="8"/>
        <v>4</v>
      </c>
      <c r="AC46" s="33">
        <f t="shared" si="9"/>
        <v>0</v>
      </c>
      <c r="AD46" s="33">
        <f t="shared" si="10"/>
        <v>0</v>
      </c>
      <c r="AE46" s="33">
        <f t="shared" si="11"/>
        <v>0</v>
      </c>
      <c r="AF46" s="33">
        <f t="shared" si="12"/>
        <v>0</v>
      </c>
      <c r="AG46" s="33">
        <f t="shared" si="13"/>
        <v>0</v>
      </c>
      <c r="AH46" s="33">
        <f t="shared" si="14"/>
        <v>0</v>
      </c>
      <c r="AI46" s="33">
        <f t="shared" si="15"/>
        <v>0</v>
      </c>
      <c r="AJ46" s="33">
        <f t="shared" si="16"/>
        <v>0</v>
      </c>
      <c r="AK46" s="33">
        <f t="shared" si="17"/>
        <v>4</v>
      </c>
      <c r="AL46" s="28">
        <v>63.951999999999998</v>
      </c>
      <c r="AM46" s="28">
        <v>12.025499999999999</v>
      </c>
      <c r="AN46" s="28">
        <v>24.022400000000001</v>
      </c>
      <c r="AO46" s="28"/>
      <c r="AP46" s="28">
        <v>7.0000000000000007E-2</v>
      </c>
      <c r="AQ46" s="28">
        <v>7.49</v>
      </c>
      <c r="AR46" s="28">
        <v>0.2</v>
      </c>
    </row>
    <row r="47" spans="1:44">
      <c r="A47" s="48" t="s">
        <v>2530</v>
      </c>
      <c r="B47" s="29">
        <v>40709</v>
      </c>
      <c r="C47" s="30">
        <v>7923.4336000000003</v>
      </c>
      <c r="D47" s="31">
        <v>5755.5955000000004</v>
      </c>
      <c r="E47" s="28">
        <v>2640.6514999999999</v>
      </c>
      <c r="F47" s="28">
        <v>4.0777999999999999</v>
      </c>
      <c r="G47" s="28">
        <v>4.3704000000000001</v>
      </c>
      <c r="H47" s="28">
        <v>5.5824999999999996</v>
      </c>
      <c r="I47" s="28">
        <v>7.8422999999999998</v>
      </c>
      <c r="J47" s="28">
        <v>6.7793999999999999</v>
      </c>
      <c r="K47" s="28">
        <v>6.2868000000000004</v>
      </c>
      <c r="L47" s="32">
        <v>6.4321000000000002</v>
      </c>
      <c r="M47" s="28">
        <v>6.2142999999999997</v>
      </c>
      <c r="N47" s="28">
        <v>6.7522000000000002</v>
      </c>
      <c r="O47" s="28">
        <v>6.9173</v>
      </c>
      <c r="P47" s="28">
        <v>6.6787999999999998</v>
      </c>
      <c r="Q47" s="28">
        <v>6.0176999999999996</v>
      </c>
      <c r="R47" s="28">
        <v>5.6384999999999996</v>
      </c>
      <c r="S47" s="28">
        <v>5.6614000000000004</v>
      </c>
      <c r="T47" s="28"/>
      <c r="U47" s="28">
        <v>6.7397</v>
      </c>
      <c r="V47" s="33">
        <f t="shared" si="2"/>
        <v>2</v>
      </c>
      <c r="W47" s="33">
        <f t="shared" si="3"/>
        <v>2</v>
      </c>
      <c r="X47" s="33">
        <f t="shared" si="4"/>
        <v>1</v>
      </c>
      <c r="Y47" s="33">
        <f t="shared" si="5"/>
        <v>3</v>
      </c>
      <c r="Z47" s="33">
        <f t="shared" si="6"/>
        <v>3</v>
      </c>
      <c r="AA47" s="33">
        <f t="shared" si="7"/>
        <v>1</v>
      </c>
      <c r="AB47" s="34">
        <f t="shared" si="8"/>
        <v>2</v>
      </c>
      <c r="AC47" s="33">
        <f t="shared" si="9"/>
        <v>1</v>
      </c>
      <c r="AD47" s="33">
        <f t="shared" si="10"/>
        <v>2</v>
      </c>
      <c r="AE47" s="33">
        <f t="shared" si="11"/>
        <v>1</v>
      </c>
      <c r="AF47" s="33">
        <f t="shared" si="12"/>
        <v>1</v>
      </c>
      <c r="AG47" s="33">
        <f t="shared" si="13"/>
        <v>1</v>
      </c>
      <c r="AH47" s="33">
        <f t="shared" si="14"/>
        <v>1</v>
      </c>
      <c r="AI47" s="33">
        <f t="shared" si="15"/>
        <v>4</v>
      </c>
      <c r="AJ47" s="33">
        <f t="shared" si="16"/>
        <v>0</v>
      </c>
      <c r="AK47" s="33">
        <f t="shared" si="17"/>
        <v>3</v>
      </c>
      <c r="AL47" s="28">
        <v>108.28319999999999</v>
      </c>
      <c r="AM47" s="28">
        <v>0.2656</v>
      </c>
      <c r="AN47" s="28">
        <v>-8.5488</v>
      </c>
      <c r="AO47" s="28">
        <v>0.16159999999999999</v>
      </c>
      <c r="AP47" s="28">
        <v>0.17530000000000001</v>
      </c>
      <c r="AQ47" s="28">
        <v>7.5</v>
      </c>
      <c r="AR47" s="28">
        <v>0.17</v>
      </c>
    </row>
    <row r="48" spans="1:44" s="93" customFormat="1">
      <c r="A48" s="48" t="s">
        <v>2531</v>
      </c>
      <c r="B48" s="29">
        <v>37965</v>
      </c>
      <c r="C48" s="30">
        <v>27263.409</v>
      </c>
      <c r="D48" s="31">
        <v>19763.192999999999</v>
      </c>
      <c r="E48" s="28">
        <v>4502.7206999999999</v>
      </c>
      <c r="F48" s="28">
        <v>4.0289999999999999</v>
      </c>
      <c r="G48" s="28">
        <v>4.3310000000000004</v>
      </c>
      <c r="H48" s="28">
        <v>5.4322999999999997</v>
      </c>
      <c r="I48" s="28">
        <v>7.9554999999999998</v>
      </c>
      <c r="J48" s="28">
        <v>6.8777999999999997</v>
      </c>
      <c r="K48" s="28">
        <v>6.3132999999999999</v>
      </c>
      <c r="L48" s="32">
        <v>6.4842000000000004</v>
      </c>
      <c r="M48" s="28">
        <v>6.2279999999999998</v>
      </c>
      <c r="N48" s="28">
        <v>6.7569999999999997</v>
      </c>
      <c r="O48" s="28">
        <v>6.9093</v>
      </c>
      <c r="P48" s="28">
        <v>6.673</v>
      </c>
      <c r="Q48" s="28">
        <v>6.0148000000000001</v>
      </c>
      <c r="R48" s="28">
        <v>5.6310000000000002</v>
      </c>
      <c r="S48" s="28">
        <v>6.0858999999999996</v>
      </c>
      <c r="T48" s="28">
        <v>7.0430000000000001</v>
      </c>
      <c r="U48" s="28">
        <v>6.8414999999999999</v>
      </c>
      <c r="V48" s="33">
        <f t="shared" si="2"/>
        <v>3</v>
      </c>
      <c r="W48" s="33">
        <f t="shared" si="3"/>
        <v>2</v>
      </c>
      <c r="X48" s="33">
        <f t="shared" si="4"/>
        <v>2</v>
      </c>
      <c r="Y48" s="33">
        <f t="shared" si="5"/>
        <v>2</v>
      </c>
      <c r="Z48" s="33">
        <f t="shared" si="6"/>
        <v>1</v>
      </c>
      <c r="AA48" s="33">
        <f t="shared" si="7"/>
        <v>1</v>
      </c>
      <c r="AB48" s="34">
        <f t="shared" si="8"/>
        <v>1</v>
      </c>
      <c r="AC48" s="33">
        <f t="shared" si="9"/>
        <v>1</v>
      </c>
      <c r="AD48" s="33">
        <f t="shared" si="10"/>
        <v>1</v>
      </c>
      <c r="AE48" s="33">
        <f t="shared" si="11"/>
        <v>1</v>
      </c>
      <c r="AF48" s="33">
        <f t="shared" si="12"/>
        <v>1</v>
      </c>
      <c r="AG48" s="33">
        <f t="shared" si="13"/>
        <v>1</v>
      </c>
      <c r="AH48" s="33">
        <f t="shared" si="14"/>
        <v>1</v>
      </c>
      <c r="AI48" s="33">
        <f t="shared" si="15"/>
        <v>1</v>
      </c>
      <c r="AJ48" s="33">
        <f t="shared" si="16"/>
        <v>2</v>
      </c>
      <c r="AK48" s="33">
        <f t="shared" si="17"/>
        <v>2</v>
      </c>
      <c r="AL48" s="28">
        <v>120.2723</v>
      </c>
      <c r="AM48" s="28">
        <v>0.34329999999999999</v>
      </c>
      <c r="AN48" s="28">
        <v>-20.691199999999998</v>
      </c>
      <c r="AO48" s="28">
        <v>0.18360000000000001</v>
      </c>
      <c r="AP48" s="28">
        <v>0.18360000000000001</v>
      </c>
      <c r="AQ48" s="28">
        <v>7.55</v>
      </c>
      <c r="AR48" s="28">
        <v>0.26</v>
      </c>
    </row>
    <row r="49" spans="1:44" s="93" customFormat="1">
      <c r="A49" s="48" t="s">
        <v>2532</v>
      </c>
      <c r="B49" s="29">
        <v>43481</v>
      </c>
      <c r="C49" s="30">
        <v>599.91700000000003</v>
      </c>
      <c r="D49" s="31">
        <v>591.94240000000002</v>
      </c>
      <c r="E49" s="28">
        <v>1474.6804999999999</v>
      </c>
      <c r="F49" s="28">
        <v>3.8906000000000001</v>
      </c>
      <c r="G49" s="28">
        <v>4.1090999999999998</v>
      </c>
      <c r="H49" s="28">
        <v>5.2744999999999997</v>
      </c>
      <c r="I49" s="28">
        <v>7.8688000000000002</v>
      </c>
      <c r="J49" s="28">
        <v>6.7752999999999997</v>
      </c>
      <c r="K49" s="28">
        <v>6.1809000000000003</v>
      </c>
      <c r="L49" s="32">
        <v>6.3639999999999999</v>
      </c>
      <c r="M49" s="28">
        <v>6.0853000000000002</v>
      </c>
      <c r="N49" s="28">
        <v>6.6348000000000003</v>
      </c>
      <c r="O49" s="28">
        <v>6.7882999999999996</v>
      </c>
      <c r="P49" s="28">
        <v>6.5006000000000004</v>
      </c>
      <c r="Q49" s="28">
        <v>5.7899000000000003</v>
      </c>
      <c r="R49" s="28">
        <v>5.3891999999999998</v>
      </c>
      <c r="S49" s="28"/>
      <c r="T49" s="28"/>
      <c r="U49" s="28">
        <v>5.4725999999999999</v>
      </c>
      <c r="V49" s="33">
        <f t="shared" si="2"/>
        <v>3</v>
      </c>
      <c r="W49" s="33">
        <f t="shared" si="3"/>
        <v>4</v>
      </c>
      <c r="X49" s="33">
        <f t="shared" si="4"/>
        <v>4</v>
      </c>
      <c r="Y49" s="33">
        <f t="shared" si="5"/>
        <v>3</v>
      </c>
      <c r="Z49" s="33">
        <f t="shared" si="6"/>
        <v>3</v>
      </c>
      <c r="AA49" s="33">
        <f t="shared" si="7"/>
        <v>3</v>
      </c>
      <c r="AB49" s="34">
        <f t="shared" si="8"/>
        <v>3</v>
      </c>
      <c r="AC49" s="33">
        <f t="shared" si="9"/>
        <v>3</v>
      </c>
      <c r="AD49" s="33">
        <f t="shared" si="10"/>
        <v>4</v>
      </c>
      <c r="AE49" s="33">
        <f t="shared" si="11"/>
        <v>4</v>
      </c>
      <c r="AF49" s="33">
        <f t="shared" si="12"/>
        <v>4</v>
      </c>
      <c r="AG49" s="33">
        <f t="shared" si="13"/>
        <v>4</v>
      </c>
      <c r="AH49" s="33">
        <f t="shared" si="14"/>
        <v>4</v>
      </c>
      <c r="AI49" s="33">
        <f t="shared" si="15"/>
        <v>0</v>
      </c>
      <c r="AJ49" s="33">
        <f t="shared" si="16"/>
        <v>0</v>
      </c>
      <c r="AK49" s="33">
        <f t="shared" si="17"/>
        <v>4</v>
      </c>
      <c r="AL49" s="28">
        <v>95.509500000000003</v>
      </c>
      <c r="AM49" s="28">
        <v>0.25890000000000002</v>
      </c>
      <c r="AN49" s="28">
        <v>4.2316000000000003</v>
      </c>
      <c r="AO49" s="28">
        <v>0.15</v>
      </c>
      <c r="AP49" s="28">
        <v>0.16</v>
      </c>
      <c r="AQ49" s="28">
        <v>7.29</v>
      </c>
      <c r="AR49" s="28">
        <v>0.31</v>
      </c>
    </row>
    <row r="50" spans="1:44" s="93" customFormat="1">
      <c r="A50" s="48"/>
      <c r="B50" s="29"/>
      <c r="C50" s="30"/>
      <c r="D50" s="31"/>
      <c r="E50" s="28"/>
      <c r="F50" s="28"/>
      <c r="G50" s="28"/>
      <c r="H50" s="28"/>
      <c r="I50" s="28"/>
      <c r="J50" s="28"/>
      <c r="K50" s="28"/>
      <c r="L50" s="32"/>
      <c r="M50" s="28"/>
      <c r="N50" s="28"/>
      <c r="O50" s="28"/>
      <c r="P50" s="28"/>
      <c r="Q50" s="28"/>
      <c r="R50" s="28"/>
      <c r="S50" s="28"/>
      <c r="T50" s="28"/>
      <c r="U50" s="28"/>
      <c r="V50" s="33">
        <f t="shared" si="2"/>
        <v>0</v>
      </c>
      <c r="W50" s="33">
        <f t="shared" si="3"/>
        <v>0</v>
      </c>
      <c r="X50" s="33">
        <f t="shared" si="4"/>
        <v>0</v>
      </c>
      <c r="Y50" s="33">
        <f t="shared" si="5"/>
        <v>0</v>
      </c>
      <c r="Z50" s="33">
        <f t="shared" si="6"/>
        <v>0</v>
      </c>
      <c r="AA50" s="33">
        <f t="shared" si="7"/>
        <v>0</v>
      </c>
      <c r="AB50" s="34">
        <f t="shared" si="8"/>
        <v>0</v>
      </c>
      <c r="AC50" s="33">
        <f t="shared" si="9"/>
        <v>0</v>
      </c>
      <c r="AD50" s="33">
        <f t="shared" si="10"/>
        <v>0</v>
      </c>
      <c r="AE50" s="33">
        <f t="shared" si="11"/>
        <v>0</v>
      </c>
      <c r="AF50" s="33">
        <f t="shared" si="12"/>
        <v>0</v>
      </c>
      <c r="AG50" s="33">
        <f t="shared" si="13"/>
        <v>0</v>
      </c>
      <c r="AH50" s="33">
        <f t="shared" si="14"/>
        <v>0</v>
      </c>
      <c r="AI50" s="33">
        <f t="shared" si="15"/>
        <v>0</v>
      </c>
      <c r="AJ50" s="33">
        <f t="shared" si="16"/>
        <v>0</v>
      </c>
      <c r="AK50" s="33">
        <f t="shared" si="17"/>
        <v>0</v>
      </c>
      <c r="AL50" s="28"/>
      <c r="AM50" s="28"/>
      <c r="AN50" s="28"/>
      <c r="AO50" s="28"/>
      <c r="AP50" s="28"/>
      <c r="AQ50" s="28"/>
      <c r="AR50" s="28"/>
    </row>
    <row r="51" spans="1:44">
      <c r="A51" s="58" t="s">
        <v>235</v>
      </c>
      <c r="B51" s="59"/>
      <c r="C51" s="60"/>
      <c r="D51" s="60"/>
      <c r="E51" s="60"/>
      <c r="F51" s="60">
        <f t="shared" ref="F51:U51" si="18">SUMPRODUCT($D12:$D50,F12:F50)/SUMIF(F12:F50,"&lt;&gt;"&amp;"",$D12:$D50)</f>
        <v>4.0035171566244889</v>
      </c>
      <c r="G51" s="60">
        <f t="shared" si="18"/>
        <v>4.3065343520349142</v>
      </c>
      <c r="H51" s="60">
        <f t="shared" si="18"/>
        <v>5.4171940809932062</v>
      </c>
      <c r="I51" s="60">
        <f t="shared" si="18"/>
        <v>7.9599093825483997</v>
      </c>
      <c r="J51" s="60">
        <f t="shared" si="18"/>
        <v>6.8154608786115842</v>
      </c>
      <c r="K51" s="60">
        <f t="shared" si="18"/>
        <v>6.2662543790548604</v>
      </c>
      <c r="L51" s="60">
        <f t="shared" si="18"/>
        <v>6.4296043093734987</v>
      </c>
      <c r="M51" s="60">
        <f t="shared" si="18"/>
        <v>6.1864692171144737</v>
      </c>
      <c r="N51" s="60">
        <f t="shared" si="18"/>
        <v>6.7179116671998003</v>
      </c>
      <c r="O51" s="60">
        <f t="shared" si="18"/>
        <v>6.879241169514553</v>
      </c>
      <c r="P51" s="60">
        <f t="shared" si="18"/>
        <v>6.6344019039228437</v>
      </c>
      <c r="Q51" s="60">
        <f t="shared" si="18"/>
        <v>5.9775302928850413</v>
      </c>
      <c r="R51" s="60">
        <f t="shared" si="18"/>
        <v>5.596711117801946</v>
      </c>
      <c r="S51" s="60">
        <f t="shared" si="18"/>
        <v>6.0311864213868729</v>
      </c>
      <c r="T51" s="60">
        <f t="shared" si="18"/>
        <v>6.9270943870123602</v>
      </c>
      <c r="U51" s="60">
        <f t="shared" si="18"/>
        <v>6.7419505158158053</v>
      </c>
      <c r="V51" s="61"/>
      <c r="W51" s="61"/>
      <c r="X51" s="61"/>
      <c r="Y51" s="61"/>
      <c r="Z51" s="61"/>
      <c r="AA51" s="61"/>
      <c r="AB51" s="61"/>
      <c r="AC51" s="61"/>
      <c r="AD51" s="61"/>
      <c r="AE51" s="61"/>
      <c r="AF51" s="61"/>
      <c r="AG51" s="61"/>
      <c r="AH51" s="61"/>
      <c r="AI51" s="61"/>
      <c r="AJ51" s="61"/>
      <c r="AK51" s="61"/>
      <c r="AL51" s="60"/>
      <c r="AM51" s="60"/>
      <c r="AN51" s="60"/>
      <c r="AO51" s="60"/>
      <c r="AP51" s="60"/>
      <c r="AQ51" s="60"/>
      <c r="AR51" s="60"/>
    </row>
    <row r="52" spans="1:44">
      <c r="A52" s="56" t="s">
        <v>236</v>
      </c>
      <c r="B52" s="51"/>
      <c r="C52" s="52"/>
      <c r="D52" s="53"/>
      <c r="E52" s="54"/>
      <c r="F52" s="54">
        <f t="shared" ref="F52:U52" si="19">MIN(F12:F50)</f>
        <v>3.3588</v>
      </c>
      <c r="G52" s="54">
        <f t="shared" si="19"/>
        <v>3.7839999999999998</v>
      </c>
      <c r="H52" s="54">
        <f t="shared" si="19"/>
        <v>4.7916999999999996</v>
      </c>
      <c r="I52" s="54">
        <f t="shared" si="19"/>
        <v>6.0751999999999997</v>
      </c>
      <c r="J52" s="54">
        <f t="shared" si="19"/>
        <v>5.7645999999999997</v>
      </c>
      <c r="K52" s="54">
        <f t="shared" si="19"/>
        <v>5.6535000000000002</v>
      </c>
      <c r="L52" s="54">
        <f t="shared" si="19"/>
        <v>5.6642000000000001</v>
      </c>
      <c r="M52" s="54">
        <f t="shared" si="19"/>
        <v>5.7465999999999999</v>
      </c>
      <c r="N52" s="54">
        <f t="shared" si="19"/>
        <v>6.2680999999999996</v>
      </c>
      <c r="O52" s="54">
        <f t="shared" si="19"/>
        <v>6.4421999999999997</v>
      </c>
      <c r="P52" s="54">
        <f t="shared" si="19"/>
        <v>6.1882999999999999</v>
      </c>
      <c r="Q52" s="54">
        <f t="shared" si="19"/>
        <v>5.5640999999999998</v>
      </c>
      <c r="R52" s="54">
        <f t="shared" si="19"/>
        <v>5.0780000000000003</v>
      </c>
      <c r="S52" s="54">
        <f t="shared" si="19"/>
        <v>5.0242000000000004</v>
      </c>
      <c r="T52" s="54">
        <f t="shared" si="19"/>
        <v>4.0327999999999999</v>
      </c>
      <c r="U52" s="54">
        <f t="shared" si="19"/>
        <v>4.6963999999999997</v>
      </c>
      <c r="V52" s="55"/>
      <c r="W52" s="55"/>
      <c r="X52" s="55"/>
      <c r="Y52" s="55"/>
      <c r="Z52" s="55"/>
      <c r="AA52" s="55"/>
      <c r="AB52" s="55"/>
      <c r="AC52" s="55"/>
      <c r="AD52" s="55"/>
      <c r="AE52" s="55"/>
      <c r="AF52" s="55"/>
      <c r="AG52" s="55"/>
      <c r="AH52" s="55"/>
      <c r="AI52" s="55"/>
      <c r="AJ52" s="55"/>
      <c r="AK52" s="55"/>
      <c r="AL52" s="54"/>
      <c r="AM52" s="54"/>
      <c r="AN52" s="54"/>
      <c r="AO52" s="54"/>
      <c r="AP52" s="54"/>
      <c r="AQ52" s="54"/>
      <c r="AR52" s="54"/>
    </row>
    <row r="53" spans="1:44">
      <c r="A53" s="63" t="s">
        <v>237</v>
      </c>
      <c r="B53" s="51"/>
      <c r="C53" s="52"/>
      <c r="D53" s="53"/>
      <c r="E53" s="54"/>
      <c r="F53" s="54">
        <f t="shared" ref="F53:U53" si="20">MAX(F12:F50)</f>
        <v>5.0205000000000002</v>
      </c>
      <c r="G53" s="54">
        <f t="shared" si="20"/>
        <v>5.0365000000000002</v>
      </c>
      <c r="H53" s="54">
        <f t="shared" si="20"/>
        <v>5.6588000000000003</v>
      </c>
      <c r="I53" s="54">
        <f t="shared" si="20"/>
        <v>8.2378</v>
      </c>
      <c r="J53" s="54">
        <f t="shared" si="20"/>
        <v>6.9432</v>
      </c>
      <c r="K53" s="54">
        <f t="shared" si="20"/>
        <v>6.3489000000000004</v>
      </c>
      <c r="L53" s="54">
        <f t="shared" si="20"/>
        <v>6.5242000000000004</v>
      </c>
      <c r="M53" s="54">
        <f t="shared" si="20"/>
        <v>6.2622999999999998</v>
      </c>
      <c r="N53" s="54">
        <f t="shared" si="20"/>
        <v>6.8071000000000002</v>
      </c>
      <c r="O53" s="54">
        <f t="shared" si="20"/>
        <v>6.9755000000000003</v>
      </c>
      <c r="P53" s="54">
        <f t="shared" si="20"/>
        <v>6.7309999999999999</v>
      </c>
      <c r="Q53" s="54">
        <f t="shared" si="20"/>
        <v>6.0631000000000004</v>
      </c>
      <c r="R53" s="54">
        <f t="shared" si="20"/>
        <v>5.7316000000000003</v>
      </c>
      <c r="S53" s="54">
        <f t="shared" si="20"/>
        <v>6.1622000000000003</v>
      </c>
      <c r="T53" s="54">
        <f t="shared" si="20"/>
        <v>7.3109999999999999</v>
      </c>
      <c r="U53" s="54">
        <f t="shared" si="20"/>
        <v>7.3681999999999999</v>
      </c>
      <c r="V53" s="55"/>
      <c r="W53" s="55"/>
      <c r="X53" s="55"/>
      <c r="Y53" s="55"/>
      <c r="Z53" s="55"/>
      <c r="AA53" s="55"/>
      <c r="AB53" s="55"/>
      <c r="AC53" s="55"/>
      <c r="AD53" s="55"/>
      <c r="AE53" s="55"/>
      <c r="AF53" s="55"/>
      <c r="AG53" s="55"/>
      <c r="AH53" s="55"/>
      <c r="AI53" s="55"/>
      <c r="AJ53" s="55"/>
      <c r="AK53" s="55"/>
      <c r="AL53" s="54"/>
      <c r="AM53" s="54"/>
      <c r="AN53" s="54"/>
      <c r="AO53" s="54"/>
      <c r="AP53" s="54"/>
      <c r="AQ53" s="54"/>
      <c r="AR53" s="54"/>
    </row>
    <row r="54" spans="1:44">
      <c r="A54" s="56" t="s">
        <v>238</v>
      </c>
      <c r="B54" s="51"/>
      <c r="C54" s="52"/>
      <c r="D54" s="53"/>
      <c r="E54" s="54"/>
      <c r="F54" s="54">
        <f t="shared" ref="F54:U54" si="21">MEDIAN(F12:F50)</f>
        <v>4.0362999999999998</v>
      </c>
      <c r="G54" s="54">
        <f t="shared" si="21"/>
        <v>4.3201000000000001</v>
      </c>
      <c r="H54" s="54">
        <f t="shared" si="21"/>
        <v>5.4089499999999999</v>
      </c>
      <c r="I54" s="54">
        <f t="shared" si="21"/>
        <v>7.8754</v>
      </c>
      <c r="J54" s="54">
        <f t="shared" si="21"/>
        <v>6.7849000000000004</v>
      </c>
      <c r="K54" s="54">
        <f t="shared" si="21"/>
        <v>6.2412000000000001</v>
      </c>
      <c r="L54" s="54">
        <f t="shared" si="21"/>
        <v>6.3948999999999998</v>
      </c>
      <c r="M54" s="54">
        <f t="shared" si="21"/>
        <v>6.1741000000000001</v>
      </c>
      <c r="N54" s="54">
        <f t="shared" si="21"/>
        <v>6.7170500000000004</v>
      </c>
      <c r="O54" s="54">
        <f t="shared" si="21"/>
        <v>6.8815999999999997</v>
      </c>
      <c r="P54" s="54">
        <f t="shared" si="21"/>
        <v>6.6275000000000004</v>
      </c>
      <c r="Q54" s="54">
        <f t="shared" si="21"/>
        <v>5.97</v>
      </c>
      <c r="R54" s="54">
        <f t="shared" si="21"/>
        <v>5.5957999999999997</v>
      </c>
      <c r="S54" s="54">
        <f t="shared" si="21"/>
        <v>6.0377999999999998</v>
      </c>
      <c r="T54" s="54">
        <f t="shared" si="21"/>
        <v>7.02475</v>
      </c>
      <c r="U54" s="54">
        <f t="shared" si="21"/>
        <v>6.8061999999999996</v>
      </c>
      <c r="V54" s="55"/>
      <c r="W54" s="55"/>
      <c r="X54" s="55"/>
      <c r="Y54" s="55"/>
      <c r="Z54" s="55"/>
      <c r="AA54" s="55"/>
      <c r="AB54" s="55"/>
      <c r="AC54" s="55"/>
      <c r="AD54" s="55"/>
      <c r="AE54" s="55"/>
      <c r="AF54" s="55"/>
      <c r="AG54" s="55"/>
      <c r="AH54" s="55"/>
      <c r="AI54" s="55"/>
      <c r="AJ54" s="55"/>
      <c r="AK54" s="55"/>
      <c r="AL54" s="54"/>
      <c r="AM54" s="54"/>
      <c r="AN54" s="54"/>
      <c r="AO54" s="54"/>
      <c r="AP54" s="54"/>
      <c r="AQ54" s="54"/>
      <c r="AR54" s="54"/>
    </row>
    <row r="55" spans="1:44">
      <c r="A55" s="66" t="s">
        <v>265</v>
      </c>
      <c r="B55" s="67"/>
      <c r="C55" s="68"/>
      <c r="D55" s="69"/>
      <c r="E55" s="66"/>
      <c r="F55" s="66"/>
      <c r="G55" s="66"/>
      <c r="H55" s="66"/>
      <c r="I55" s="66"/>
      <c r="J55" s="66"/>
      <c r="K55" s="66"/>
      <c r="L55" s="66"/>
      <c r="M55" s="66"/>
      <c r="N55" s="66"/>
      <c r="O55" s="66"/>
      <c r="P55" s="66"/>
      <c r="Q55" s="66"/>
      <c r="R55" s="66"/>
      <c r="S55" s="66"/>
      <c r="T55" s="66"/>
      <c r="U55" s="66"/>
      <c r="V55" s="70"/>
      <c r="W55" s="70"/>
      <c r="X55" s="70"/>
      <c r="Y55" s="70"/>
      <c r="Z55" s="70"/>
      <c r="AA55" s="70"/>
      <c r="AB55" s="70"/>
      <c r="AC55" s="70"/>
      <c r="AD55" s="70"/>
      <c r="AE55" s="70"/>
      <c r="AF55" s="70"/>
      <c r="AG55" s="70"/>
      <c r="AH55" s="70"/>
      <c r="AI55" s="70"/>
      <c r="AJ55" s="70"/>
      <c r="AK55" s="70"/>
      <c r="AL55" s="66"/>
      <c r="AM55" s="66"/>
      <c r="AN55" s="66"/>
      <c r="AO55" s="66"/>
      <c r="AP55" s="66"/>
      <c r="AQ55" s="66"/>
      <c r="AR55" s="66"/>
    </row>
    <row r="56" spans="1:44">
      <c r="A56" s="48" t="s">
        <v>305</v>
      </c>
      <c r="B56" s="29" t="s">
        <v>199</v>
      </c>
      <c r="C56" s="30"/>
      <c r="D56" s="31"/>
      <c r="E56" s="28" t="s">
        <v>199</v>
      </c>
      <c r="F56" s="28" t="s">
        <v>199</v>
      </c>
      <c r="G56" s="28" t="s">
        <v>199</v>
      </c>
      <c r="H56" s="28" t="s">
        <v>199</v>
      </c>
      <c r="I56" s="28" t="s">
        <v>199</v>
      </c>
      <c r="J56" s="28" t="s">
        <v>199</v>
      </c>
      <c r="K56" s="28" t="s">
        <v>199</v>
      </c>
      <c r="L56" s="32" t="s">
        <v>199</v>
      </c>
      <c r="M56" s="28" t="s">
        <v>199</v>
      </c>
      <c r="N56" s="28" t="s">
        <v>199</v>
      </c>
      <c r="O56" s="28" t="s">
        <v>199</v>
      </c>
      <c r="P56" s="28" t="s">
        <v>199</v>
      </c>
      <c r="Q56" s="28" t="s">
        <v>199</v>
      </c>
      <c r="R56" s="28" t="s">
        <v>199</v>
      </c>
      <c r="S56" s="28"/>
      <c r="T56" s="28" t="s">
        <v>199</v>
      </c>
      <c r="U56" s="28" t="s">
        <v>199</v>
      </c>
      <c r="V56" s="33"/>
      <c r="W56" s="33"/>
      <c r="X56" s="33"/>
      <c r="Y56" s="33"/>
      <c r="Z56" s="33"/>
      <c r="AA56" s="33"/>
      <c r="AB56" s="34"/>
      <c r="AC56" s="33"/>
      <c r="AD56" s="33"/>
      <c r="AE56" s="33"/>
      <c r="AF56" s="33"/>
      <c r="AG56" s="33"/>
      <c r="AH56" s="33"/>
      <c r="AI56" s="33"/>
      <c r="AJ56" s="33"/>
      <c r="AK56" s="33"/>
      <c r="AL56" s="28"/>
      <c r="AM56" s="28"/>
      <c r="AN56" s="28"/>
      <c r="AO56" s="28"/>
      <c r="AP56" s="28"/>
      <c r="AQ56" s="28"/>
      <c r="AR56" s="28"/>
    </row>
    <row r="57" spans="1:44" ht="15" thickBot="1">
      <c r="A57" s="49"/>
      <c r="B57" s="37"/>
      <c r="C57" s="38"/>
      <c r="D57" s="39"/>
      <c r="E57" s="36"/>
      <c r="F57" s="36"/>
      <c r="G57" s="36"/>
      <c r="H57" s="36"/>
      <c r="I57" s="36"/>
      <c r="J57" s="36"/>
      <c r="K57" s="36"/>
      <c r="L57" s="40"/>
      <c r="M57" s="36"/>
      <c r="N57" s="36"/>
      <c r="O57" s="36"/>
      <c r="P57" s="36"/>
      <c r="Q57" s="36"/>
      <c r="R57" s="36"/>
      <c r="S57" s="36"/>
      <c r="T57" s="36"/>
      <c r="U57" s="36"/>
      <c r="V57" s="41"/>
      <c r="W57" s="41"/>
      <c r="X57" s="41"/>
      <c r="Y57" s="41"/>
      <c r="Z57" s="41"/>
      <c r="AA57" s="41"/>
      <c r="AB57" s="42"/>
      <c r="AC57" s="41"/>
      <c r="AD57" s="41"/>
      <c r="AE57" s="41"/>
      <c r="AF57" s="41"/>
      <c r="AG57" s="41"/>
      <c r="AH57" s="41"/>
      <c r="AI57" s="41"/>
      <c r="AJ57" s="41"/>
      <c r="AK57" s="41"/>
      <c r="AL57" s="36"/>
      <c r="AM57" s="36"/>
      <c r="AN57" s="36"/>
      <c r="AO57" s="36"/>
      <c r="AP57" s="36"/>
      <c r="AQ57" s="36"/>
      <c r="AR57" s="36"/>
    </row>
    <row r="58" spans="1:44">
      <c r="A58" s="50" t="s">
        <v>239</v>
      </c>
      <c r="B58" s="45"/>
      <c r="C58" s="44"/>
      <c r="D58" s="44"/>
      <c r="E58" s="44"/>
      <c r="F58" s="44"/>
      <c r="G58" s="44"/>
      <c r="H58" s="44"/>
      <c r="I58" s="44"/>
      <c r="J58" s="44"/>
      <c r="K58" s="44"/>
      <c r="L58" s="46"/>
      <c r="M58" s="44"/>
      <c r="N58" s="44"/>
      <c r="O58" s="44"/>
      <c r="P58" s="44"/>
      <c r="Q58" s="44"/>
      <c r="R58" s="44"/>
      <c r="S58" s="44"/>
      <c r="T58" s="44"/>
      <c r="U58" s="44"/>
      <c r="V58" s="45"/>
      <c r="W58" s="45"/>
      <c r="X58" s="45"/>
      <c r="Y58" s="45"/>
      <c r="Z58" s="45"/>
      <c r="AA58" s="45"/>
      <c r="AB58" s="47"/>
      <c r="AC58" s="45"/>
      <c r="AD58" s="45"/>
      <c r="AE58" s="45"/>
      <c r="AF58" s="45"/>
      <c r="AG58" s="45"/>
      <c r="AH58" s="45"/>
      <c r="AI58" s="45"/>
      <c r="AJ58" s="45"/>
      <c r="AK58" s="45"/>
      <c r="AL58" s="44"/>
      <c r="AM58" s="44"/>
      <c r="AN58" s="44"/>
      <c r="AO58" s="44"/>
      <c r="AP58" s="44"/>
      <c r="AQ58" s="44"/>
      <c r="AR58" s="44"/>
    </row>
    <row r="59" spans="1:44">
      <c r="A59" s="50" t="s">
        <v>240</v>
      </c>
      <c r="B59" s="45"/>
      <c r="C59" s="44"/>
      <c r="D59" s="44"/>
      <c r="E59" s="44"/>
      <c r="F59" s="44"/>
      <c r="G59" s="44"/>
      <c r="H59" s="44"/>
      <c r="I59" s="44"/>
      <c r="J59" s="44"/>
      <c r="K59" s="44"/>
      <c r="L59" s="46"/>
      <c r="M59" s="44"/>
      <c r="N59" s="44"/>
      <c r="O59" s="44"/>
      <c r="P59" s="44"/>
      <c r="Q59" s="44"/>
      <c r="R59" s="44"/>
      <c r="S59" s="44"/>
      <c r="T59" s="44"/>
      <c r="U59" s="44"/>
      <c r="V59" s="45"/>
      <c r="W59" s="45"/>
      <c r="X59" s="45"/>
      <c r="Y59" s="45"/>
      <c r="Z59" s="45"/>
      <c r="AA59" s="45"/>
      <c r="AB59" s="47"/>
      <c r="AC59" s="45"/>
      <c r="AD59" s="45"/>
      <c r="AE59" s="45"/>
      <c r="AF59" s="45"/>
      <c r="AG59" s="45"/>
      <c r="AH59" s="45"/>
      <c r="AI59" s="45"/>
      <c r="AJ59" s="45"/>
      <c r="AK59" s="45"/>
      <c r="AL59" s="44"/>
      <c r="AM59" s="44"/>
      <c r="AN59" s="44"/>
      <c r="AO59" s="44"/>
      <c r="AP59" s="44"/>
      <c r="AQ59" s="44"/>
      <c r="AR59" s="44"/>
    </row>
    <row r="60" spans="1:44">
      <c r="A60" s="50"/>
      <c r="B60" s="45"/>
      <c r="C60" s="44"/>
      <c r="D60" s="44"/>
      <c r="E60" s="44"/>
      <c r="F60" s="44"/>
      <c r="G60" s="44"/>
      <c r="H60" s="44"/>
      <c r="I60" s="44"/>
      <c r="J60" s="44"/>
      <c r="K60" s="44"/>
      <c r="L60" s="44"/>
      <c r="M60" s="44"/>
      <c r="N60" s="44"/>
      <c r="O60" s="44"/>
      <c r="P60" s="44"/>
      <c r="Q60" s="44"/>
      <c r="R60" s="44"/>
      <c r="S60" s="44"/>
      <c r="T60" s="44"/>
      <c r="U60" s="44"/>
      <c r="V60" s="45"/>
      <c r="W60" s="45"/>
      <c r="X60" s="45"/>
      <c r="Y60" s="45"/>
      <c r="Z60" s="45"/>
      <c r="AA60" s="45"/>
      <c r="AB60" s="45"/>
      <c r="AC60" s="45"/>
      <c r="AD60" s="45"/>
      <c r="AE60" s="45"/>
      <c r="AF60" s="45"/>
      <c r="AG60" s="45"/>
      <c r="AH60" s="45"/>
      <c r="AI60" s="45"/>
      <c r="AJ60" s="45"/>
      <c r="AK60" s="45"/>
      <c r="AL60" s="44"/>
      <c r="AM60" s="44"/>
      <c r="AN60" s="44"/>
      <c r="AO60" s="44"/>
      <c r="AP60" s="44"/>
      <c r="AQ60" s="44"/>
      <c r="AR60" s="44"/>
    </row>
    <row r="61" spans="1:44">
      <c r="A61" s="50"/>
      <c r="B61" s="45"/>
      <c r="C61" s="44"/>
      <c r="D61" s="44"/>
      <c r="E61" s="44"/>
      <c r="F61" s="44"/>
      <c r="G61" s="44"/>
      <c r="H61" s="44"/>
      <c r="I61" s="44"/>
      <c r="J61" s="44"/>
      <c r="K61" s="44"/>
      <c r="L61" s="44"/>
      <c r="M61" s="44"/>
      <c r="N61" s="44"/>
      <c r="O61" s="44"/>
      <c r="P61" s="44"/>
      <c r="Q61" s="44"/>
      <c r="R61" s="44"/>
      <c r="S61" s="44"/>
      <c r="T61" s="44"/>
      <c r="U61" s="44"/>
      <c r="V61" s="45"/>
      <c r="W61" s="45"/>
      <c r="X61" s="45"/>
      <c r="Y61" s="45"/>
      <c r="Z61" s="45"/>
      <c r="AA61" s="45"/>
      <c r="AB61" s="45"/>
      <c r="AC61" s="45"/>
      <c r="AD61" s="45"/>
      <c r="AE61" s="45"/>
      <c r="AF61" s="45"/>
      <c r="AG61" s="45"/>
      <c r="AH61" s="45"/>
      <c r="AI61" s="45"/>
      <c r="AJ61" s="45"/>
      <c r="AK61" s="45"/>
      <c r="AL61" s="44"/>
      <c r="AM61" s="44"/>
      <c r="AN61" s="44"/>
      <c r="AO61" s="44"/>
      <c r="AP61" s="44"/>
      <c r="AQ61" s="44"/>
      <c r="AR61" s="44"/>
    </row>
    <row r="62" spans="1:44">
      <c r="A62" s="50"/>
      <c r="B62" s="45"/>
      <c r="C62" s="44"/>
      <c r="D62" s="44"/>
      <c r="E62" s="44"/>
      <c r="F62" s="44"/>
      <c r="G62" s="44"/>
      <c r="H62" s="44"/>
      <c r="I62" s="44"/>
      <c r="J62" s="44"/>
      <c r="K62" s="44"/>
      <c r="L62" s="44"/>
      <c r="M62" s="44"/>
      <c r="N62" s="44"/>
      <c r="O62" s="44"/>
      <c r="P62" s="44"/>
      <c r="Q62" s="44"/>
      <c r="R62" s="44"/>
      <c r="S62" s="44"/>
      <c r="T62" s="44"/>
      <c r="U62" s="44"/>
      <c r="V62" s="45"/>
      <c r="W62" s="45"/>
      <c r="X62" s="45"/>
      <c r="Y62" s="45"/>
      <c r="Z62" s="45"/>
      <c r="AA62" s="45"/>
      <c r="AB62" s="45"/>
      <c r="AC62" s="45"/>
      <c r="AD62" s="45"/>
      <c r="AE62" s="45"/>
      <c r="AF62" s="45"/>
      <c r="AG62" s="45"/>
      <c r="AH62" s="45"/>
      <c r="AI62" s="45"/>
      <c r="AJ62" s="45"/>
      <c r="AK62" s="45"/>
      <c r="AL62" s="44"/>
      <c r="AM62" s="44"/>
      <c r="AN62" s="44"/>
      <c r="AO62" s="44"/>
      <c r="AP62" s="44"/>
      <c r="AQ62" s="44"/>
      <c r="AR62" s="44"/>
    </row>
  </sheetData>
  <mergeCells count="10">
    <mergeCell ref="AQ8:AQ9"/>
    <mergeCell ref="M8:T8"/>
    <mergeCell ref="B8:E8"/>
    <mergeCell ref="F8:L8"/>
    <mergeCell ref="AR8:AR9"/>
    <mergeCell ref="AL8:AN8"/>
    <mergeCell ref="U8:U9"/>
    <mergeCell ref="AO8:AO9"/>
    <mergeCell ref="AP8:AP9"/>
    <mergeCell ref="V8:AK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CQ46"/>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U36"/>
    </sheetView>
  </sheetViews>
  <sheetFormatPr defaultRowHeight="14.4"/>
  <cols>
    <col min="1" max="1" width="31.21875" style="14" customWidth="1"/>
    <col min="2" max="2" width="9.109375" customWidth="1"/>
    <col min="3" max="21" width="9.109375" style="14" customWidth="1"/>
    <col min="22" max="34" width="9.109375" customWidth="1"/>
    <col min="35" max="35" width="9.109375" style="93" customWidth="1"/>
    <col min="36" max="37" width="9.109375" customWidth="1"/>
    <col min="38" max="44" width="9.109375" style="14" customWidth="1"/>
  </cols>
  <sheetData>
    <row r="1" spans="1:95" ht="15" customHeight="1">
      <c r="A1" s="13" t="s">
        <v>0</v>
      </c>
      <c r="E1" s="15" t="s">
        <v>3953</v>
      </c>
      <c r="CA1" s="93" t="s">
        <v>3954</v>
      </c>
      <c r="CB1" s="27" t="s">
        <v>181</v>
      </c>
      <c r="CC1" s="27" t="s">
        <v>182</v>
      </c>
      <c r="CD1" s="27" t="s">
        <v>183</v>
      </c>
      <c r="CE1" s="27" t="s">
        <v>184</v>
      </c>
      <c r="CF1" s="27" t="s">
        <v>3955</v>
      </c>
      <c r="CG1" s="27" t="s">
        <v>186</v>
      </c>
      <c r="CH1" s="27" t="s">
        <v>187</v>
      </c>
      <c r="CI1" s="27" t="s">
        <v>188</v>
      </c>
      <c r="CJ1" s="27" t="s">
        <v>3956</v>
      </c>
      <c r="CK1" s="27" t="s">
        <v>3957</v>
      </c>
      <c r="CL1" s="27" t="s">
        <v>191</v>
      </c>
      <c r="CM1" s="27" t="s">
        <v>192</v>
      </c>
      <c r="CN1" s="27" t="s">
        <v>193</v>
      </c>
      <c r="CO1" s="27" t="s">
        <v>194</v>
      </c>
      <c r="CP1" s="27" t="s">
        <v>2437</v>
      </c>
      <c r="CQ1" s="27" t="s">
        <v>3958</v>
      </c>
    </row>
    <row r="2" spans="1:95">
      <c r="CA2" s="93">
        <v>0</v>
      </c>
      <c r="CB2" s="93">
        <f t="shared" ref="CB2:CB7" si="0">_xlfn.QUARTILE.INC(F$12:F$36,$CA2)</f>
        <v>-0.20860000000000001</v>
      </c>
      <c r="CC2" s="93">
        <f t="shared" ref="CC2:CM2" si="1">_xlfn.QUARTILE.INC(G$12:G$36,$CA2)</f>
        <v>0.93379999999999996</v>
      </c>
      <c r="CD2" s="93">
        <f t="shared" si="1"/>
        <v>4.0494000000000003</v>
      </c>
      <c r="CE2" s="93">
        <f t="shared" si="1"/>
        <v>6.1109</v>
      </c>
      <c r="CF2" s="93">
        <f t="shared" si="1"/>
        <v>5.5056000000000003</v>
      </c>
      <c r="CG2" s="93">
        <f t="shared" si="1"/>
        <v>4.7618</v>
      </c>
      <c r="CH2" s="93">
        <f t="shared" si="1"/>
        <v>4.7595999999999998</v>
      </c>
      <c r="CI2" s="93">
        <f t="shared" si="1"/>
        <v>5.1566000000000001</v>
      </c>
      <c r="CJ2" s="93">
        <f t="shared" si="1"/>
        <v>5.5605000000000002</v>
      </c>
      <c r="CK2" s="93">
        <f t="shared" si="1"/>
        <v>5.7027000000000001</v>
      </c>
      <c r="CL2" s="93">
        <f t="shared" si="1"/>
        <v>5.4034000000000004</v>
      </c>
      <c r="CM2" s="93">
        <f t="shared" si="1"/>
        <v>4.8314000000000004</v>
      </c>
      <c r="CN2" s="93">
        <f t="shared" ref="CN2:CQ7" si="2">_xlfn.QUARTILE.INC(R$12:R$36,$CA2)</f>
        <v>4.7518000000000002</v>
      </c>
      <c r="CO2" s="93">
        <f t="shared" si="2"/>
        <v>3.6297000000000001</v>
      </c>
      <c r="CP2" s="93">
        <f t="shared" si="2"/>
        <v>6.3288000000000002</v>
      </c>
      <c r="CQ2" s="93">
        <f t="shared" si="2"/>
        <v>4.3659999999999997</v>
      </c>
    </row>
    <row r="3" spans="1:95">
      <c r="CA3" s="93">
        <v>1</v>
      </c>
      <c r="CB3" s="93">
        <f t="shared" si="0"/>
        <v>0.76190000000000002</v>
      </c>
      <c r="CC3" s="93">
        <f t="shared" ref="CC3:CM7" si="3">_xlfn.QUARTILE.INC(G$12:G$36,$CA3)</f>
        <v>1.7526999999999999</v>
      </c>
      <c r="CD3" s="93">
        <f t="shared" si="3"/>
        <v>4.5984999999999996</v>
      </c>
      <c r="CE3" s="93">
        <f t="shared" si="3"/>
        <v>6.8228999999999997</v>
      </c>
      <c r="CF3" s="93">
        <f t="shared" si="3"/>
        <v>6.2554999999999996</v>
      </c>
      <c r="CG3" s="93">
        <f t="shared" si="3"/>
        <v>5.4143999999999997</v>
      </c>
      <c r="CH3" s="93">
        <f t="shared" si="3"/>
        <v>5.4638</v>
      </c>
      <c r="CI3" s="93">
        <f t="shared" si="3"/>
        <v>5.7782</v>
      </c>
      <c r="CJ3" s="93">
        <f t="shared" si="3"/>
        <v>6.3892249999999997</v>
      </c>
      <c r="CK3" s="93">
        <f t="shared" si="3"/>
        <v>6.4158999999999997</v>
      </c>
      <c r="CL3" s="93">
        <f t="shared" si="3"/>
        <v>6.099075</v>
      </c>
      <c r="CM3" s="93">
        <f t="shared" si="3"/>
        <v>5.5568499999999998</v>
      </c>
      <c r="CN3" s="93">
        <f t="shared" si="2"/>
        <v>5.5179</v>
      </c>
      <c r="CO3" s="93">
        <f t="shared" si="2"/>
        <v>5.7088999999999999</v>
      </c>
      <c r="CP3" s="93">
        <f t="shared" si="2"/>
        <v>6.7097499999999997</v>
      </c>
      <c r="CQ3" s="93">
        <f t="shared" si="2"/>
        <v>5.7816000000000001</v>
      </c>
    </row>
    <row r="4" spans="1:95">
      <c r="CA4" s="93">
        <v>2</v>
      </c>
      <c r="CB4" s="93">
        <f t="shared" si="0"/>
        <v>1.3593</v>
      </c>
      <c r="CC4" s="93">
        <f t="shared" si="3"/>
        <v>2.1436000000000002</v>
      </c>
      <c r="CD4" s="93">
        <f t="shared" si="3"/>
        <v>5.0430999999999999</v>
      </c>
      <c r="CE4" s="93">
        <f t="shared" si="3"/>
        <v>7.3106</v>
      </c>
      <c r="CF4" s="93">
        <f t="shared" si="3"/>
        <v>6.4824000000000002</v>
      </c>
      <c r="CG4" s="93">
        <f t="shared" si="3"/>
        <v>5.6395</v>
      </c>
      <c r="CH4" s="93">
        <f t="shared" si="3"/>
        <v>5.6927000000000003</v>
      </c>
      <c r="CI4" s="93">
        <f t="shared" si="3"/>
        <v>6.0570000000000004</v>
      </c>
      <c r="CJ4" s="93">
        <f t="shared" si="3"/>
        <v>6.6556499999999996</v>
      </c>
      <c r="CK4" s="93">
        <f t="shared" si="3"/>
        <v>6.7447499999999998</v>
      </c>
      <c r="CL4" s="93">
        <f t="shared" si="3"/>
        <v>6.4002999999999997</v>
      </c>
      <c r="CM4" s="93">
        <f t="shared" si="3"/>
        <v>5.8651</v>
      </c>
      <c r="CN4" s="93">
        <f t="shared" si="2"/>
        <v>5.6736500000000003</v>
      </c>
      <c r="CO4" s="93">
        <f t="shared" si="2"/>
        <v>6.2759</v>
      </c>
      <c r="CP4" s="93">
        <f t="shared" si="2"/>
        <v>7.0031999999999996</v>
      </c>
      <c r="CQ4" s="93">
        <f t="shared" si="2"/>
        <v>6.2858000000000001</v>
      </c>
    </row>
    <row r="5" spans="1:95">
      <c r="CA5" s="93">
        <v>3</v>
      </c>
      <c r="CB5" s="93">
        <f t="shared" si="0"/>
        <v>1.7203999999999999</v>
      </c>
      <c r="CC5" s="93">
        <f t="shared" si="3"/>
        <v>2.5455000000000001</v>
      </c>
      <c r="CD5" s="93">
        <f t="shared" si="3"/>
        <v>5.2024999999999997</v>
      </c>
      <c r="CE5" s="93">
        <f t="shared" si="3"/>
        <v>7.8864000000000001</v>
      </c>
      <c r="CF5" s="93">
        <f t="shared" si="3"/>
        <v>6.6382000000000003</v>
      </c>
      <c r="CG5" s="93">
        <f t="shared" si="3"/>
        <v>5.7666000000000004</v>
      </c>
      <c r="CH5" s="93">
        <f t="shared" si="3"/>
        <v>5.7763999999999998</v>
      </c>
      <c r="CI5" s="93">
        <f t="shared" si="3"/>
        <v>6.2248999999999999</v>
      </c>
      <c r="CJ5" s="93">
        <f t="shared" si="3"/>
        <v>6.8721499999999995</v>
      </c>
      <c r="CK5" s="93">
        <f t="shared" si="3"/>
        <v>6.9608499999999998</v>
      </c>
      <c r="CL5" s="93">
        <f t="shared" si="3"/>
        <v>6.608975</v>
      </c>
      <c r="CM5" s="93">
        <f t="shared" si="3"/>
        <v>6.0677000000000003</v>
      </c>
      <c r="CN5" s="93">
        <f t="shared" si="2"/>
        <v>6.0370249999999999</v>
      </c>
      <c r="CO5" s="93">
        <f t="shared" si="2"/>
        <v>6.4218000000000002</v>
      </c>
      <c r="CP5" s="93">
        <f t="shared" si="2"/>
        <v>7.2606000000000002</v>
      </c>
      <c r="CQ5" s="93">
        <f t="shared" si="2"/>
        <v>6.9595000000000002</v>
      </c>
    </row>
    <row r="6" spans="1:95" hidden="1">
      <c r="CA6" s="93"/>
      <c r="CB6" s="93">
        <f t="shared" si="0"/>
        <v>-0.20860000000000001</v>
      </c>
      <c r="CC6" s="93">
        <f t="shared" si="3"/>
        <v>0.93379999999999996</v>
      </c>
      <c r="CD6" s="93">
        <f t="shared" si="3"/>
        <v>4.0494000000000003</v>
      </c>
      <c r="CE6" s="93">
        <f t="shared" si="3"/>
        <v>6.1109</v>
      </c>
      <c r="CF6" s="93">
        <f t="shared" si="3"/>
        <v>5.5056000000000003</v>
      </c>
      <c r="CG6" s="93">
        <f t="shared" si="3"/>
        <v>4.7618</v>
      </c>
      <c r="CH6" s="93">
        <f t="shared" si="3"/>
        <v>4.7595999999999998</v>
      </c>
      <c r="CI6" s="93">
        <f t="shared" si="3"/>
        <v>5.1566000000000001</v>
      </c>
      <c r="CJ6" s="93">
        <f t="shared" si="3"/>
        <v>5.5605000000000002</v>
      </c>
      <c r="CK6" s="93">
        <f t="shared" si="3"/>
        <v>5.7027000000000001</v>
      </c>
      <c r="CL6" s="93">
        <f t="shared" si="3"/>
        <v>5.4034000000000004</v>
      </c>
      <c r="CM6" s="93">
        <f t="shared" si="3"/>
        <v>4.8314000000000004</v>
      </c>
      <c r="CN6" s="93">
        <f t="shared" si="2"/>
        <v>4.7518000000000002</v>
      </c>
      <c r="CO6" s="93">
        <f t="shared" si="2"/>
        <v>3.6297000000000001</v>
      </c>
      <c r="CP6" s="93">
        <f t="shared" si="2"/>
        <v>6.3288000000000002</v>
      </c>
      <c r="CQ6" s="93">
        <f t="shared" si="2"/>
        <v>4.3659999999999997</v>
      </c>
    </row>
    <row r="7" spans="1:95" ht="21" thickBot="1">
      <c r="A7" s="16" t="s">
        <v>107</v>
      </c>
      <c r="CA7" s="93">
        <v>4</v>
      </c>
      <c r="CB7" s="93">
        <f t="shared" si="0"/>
        <v>3.8506</v>
      </c>
      <c r="CC7" s="93">
        <f t="shared" si="3"/>
        <v>3.4237000000000002</v>
      </c>
      <c r="CD7" s="93">
        <f t="shared" si="3"/>
        <v>6.1256000000000004</v>
      </c>
      <c r="CE7" s="93">
        <f t="shared" si="3"/>
        <v>8.2187000000000001</v>
      </c>
      <c r="CF7" s="93">
        <f t="shared" si="3"/>
        <v>6.8894000000000002</v>
      </c>
      <c r="CG7" s="93">
        <f t="shared" si="3"/>
        <v>5.9509999999999996</v>
      </c>
      <c r="CH7" s="93">
        <f t="shared" si="3"/>
        <v>6.0206</v>
      </c>
      <c r="CI7" s="93">
        <f t="shared" si="3"/>
        <v>6.4531999999999998</v>
      </c>
      <c r="CJ7" s="93">
        <f t="shared" si="3"/>
        <v>7.2043999999999997</v>
      </c>
      <c r="CK7" s="93">
        <f t="shared" si="3"/>
        <v>7.2851999999999997</v>
      </c>
      <c r="CL7" s="93">
        <f t="shared" si="3"/>
        <v>6.8933999999999997</v>
      </c>
      <c r="CM7" s="93">
        <f t="shared" si="3"/>
        <v>6.6993</v>
      </c>
      <c r="CN7" s="93">
        <f t="shared" si="2"/>
        <v>6.6890999999999998</v>
      </c>
      <c r="CO7" s="93">
        <f t="shared" si="2"/>
        <v>6.9180000000000001</v>
      </c>
      <c r="CP7" s="93">
        <f t="shared" si="2"/>
        <v>7.7588999999999997</v>
      </c>
      <c r="CQ7" s="93">
        <f t="shared" si="2"/>
        <v>7.3876999999999997</v>
      </c>
    </row>
    <row r="8" spans="1:95" ht="15" customHeight="1">
      <c r="A8" s="17" t="str">
        <f>'Low Duration Fund'!A8</f>
        <v>(As on 30 Apr 2026)</v>
      </c>
      <c r="B8" s="137" t="s">
        <v>37</v>
      </c>
      <c r="C8" s="138"/>
      <c r="D8" s="138"/>
      <c r="E8" s="138"/>
      <c r="F8" s="136" t="s">
        <v>242</v>
      </c>
      <c r="G8" s="136"/>
      <c r="H8" s="136"/>
      <c r="I8" s="136"/>
      <c r="J8" s="136"/>
      <c r="K8" s="136"/>
      <c r="L8" s="136"/>
      <c r="M8" s="136" t="s">
        <v>241</v>
      </c>
      <c r="N8" s="136"/>
      <c r="O8" s="136"/>
      <c r="P8" s="136"/>
      <c r="Q8" s="136"/>
      <c r="R8" s="136"/>
      <c r="S8" s="136"/>
      <c r="T8" s="136"/>
      <c r="U8" s="139" t="s">
        <v>174</v>
      </c>
      <c r="V8" s="136" t="s">
        <v>175</v>
      </c>
      <c r="W8" s="136"/>
      <c r="X8" s="136"/>
      <c r="Y8" s="136"/>
      <c r="Z8" s="136"/>
      <c r="AA8" s="136"/>
      <c r="AB8" s="136"/>
      <c r="AC8" s="136"/>
      <c r="AD8" s="136"/>
      <c r="AE8" s="136"/>
      <c r="AF8" s="136"/>
      <c r="AG8" s="136"/>
      <c r="AH8" s="136"/>
      <c r="AI8" s="136"/>
      <c r="AJ8" s="136"/>
      <c r="AK8" s="136"/>
      <c r="AL8" s="136" t="s">
        <v>176</v>
      </c>
      <c r="AM8" s="136"/>
      <c r="AN8" s="136"/>
      <c r="AO8" s="139" t="s">
        <v>178</v>
      </c>
      <c r="AP8" s="139" t="s">
        <v>177</v>
      </c>
      <c r="AQ8" s="134" t="s">
        <v>180</v>
      </c>
      <c r="AR8" s="139" t="s">
        <v>179</v>
      </c>
    </row>
    <row r="9" spans="1:95" ht="42" customHeight="1">
      <c r="A9" s="19" t="s">
        <v>171</v>
      </c>
      <c r="B9" s="25" t="s">
        <v>172</v>
      </c>
      <c r="C9" s="26" t="s">
        <v>5077</v>
      </c>
      <c r="D9" s="26" t="s">
        <v>5105</v>
      </c>
      <c r="E9" s="26" t="s">
        <v>173</v>
      </c>
      <c r="F9" s="26" t="s">
        <v>181</v>
      </c>
      <c r="G9" s="26" t="s">
        <v>182</v>
      </c>
      <c r="H9" s="26" t="s">
        <v>183</v>
      </c>
      <c r="I9" s="26" t="s">
        <v>184</v>
      </c>
      <c r="J9" s="26" t="s">
        <v>185</v>
      </c>
      <c r="K9" s="26" t="s">
        <v>186</v>
      </c>
      <c r="L9" s="26" t="s">
        <v>187</v>
      </c>
      <c r="M9" s="26" t="s">
        <v>188</v>
      </c>
      <c r="N9" s="26" t="s">
        <v>189</v>
      </c>
      <c r="O9" s="26" t="s">
        <v>190</v>
      </c>
      <c r="P9" s="26" t="s">
        <v>191</v>
      </c>
      <c r="Q9" s="26" t="s">
        <v>192</v>
      </c>
      <c r="R9" s="26" t="s">
        <v>193</v>
      </c>
      <c r="S9" s="26" t="s">
        <v>194</v>
      </c>
      <c r="T9" s="26" t="s">
        <v>2437</v>
      </c>
      <c r="U9" s="140"/>
      <c r="V9" s="27" t="s">
        <v>181</v>
      </c>
      <c r="W9" s="27" t="s">
        <v>182</v>
      </c>
      <c r="X9" s="27" t="s">
        <v>183</v>
      </c>
      <c r="Y9" s="27" t="s">
        <v>184</v>
      </c>
      <c r="Z9" s="27" t="s">
        <v>185</v>
      </c>
      <c r="AA9" s="27" t="s">
        <v>186</v>
      </c>
      <c r="AB9" s="27" t="s">
        <v>187</v>
      </c>
      <c r="AC9" s="27" t="s">
        <v>188</v>
      </c>
      <c r="AD9" s="27" t="s">
        <v>189</v>
      </c>
      <c r="AE9" s="27" t="s">
        <v>190</v>
      </c>
      <c r="AF9" s="27" t="s">
        <v>191</v>
      </c>
      <c r="AG9" s="27" t="s">
        <v>192</v>
      </c>
      <c r="AH9" s="27" t="s">
        <v>193</v>
      </c>
      <c r="AI9" s="27" t="s">
        <v>194</v>
      </c>
      <c r="AJ9" s="27" t="s">
        <v>2437</v>
      </c>
      <c r="AK9" s="27" t="s">
        <v>174</v>
      </c>
      <c r="AL9" s="26" t="s">
        <v>195</v>
      </c>
      <c r="AM9" s="26" t="s">
        <v>196</v>
      </c>
      <c r="AN9" s="26" t="s">
        <v>197</v>
      </c>
      <c r="AO9" s="140"/>
      <c r="AP9" s="140"/>
      <c r="AQ9" s="135"/>
      <c r="AR9" s="140"/>
    </row>
    <row r="10" spans="1:95" ht="15" customHeight="1" thickBot="1">
      <c r="A10" s="20" t="s">
        <v>38</v>
      </c>
    </row>
    <row r="11" spans="1:95" ht="18.600000000000001" thickBot="1">
      <c r="A11" s="21" t="s">
        <v>95</v>
      </c>
      <c r="B11" s="22"/>
      <c r="C11" s="23"/>
      <c r="D11" s="23"/>
      <c r="E11" s="23"/>
      <c r="F11" s="23"/>
      <c r="G11" s="23"/>
      <c r="H11" s="23"/>
      <c r="I11" s="23"/>
      <c r="J11" s="23"/>
      <c r="K11" s="23"/>
      <c r="L11" s="23"/>
      <c r="M11" s="23"/>
      <c r="N11" s="23"/>
      <c r="O11" s="23"/>
      <c r="P11" s="23"/>
      <c r="Q11" s="23"/>
      <c r="R11" s="23"/>
      <c r="S11" s="23"/>
      <c r="T11" s="23"/>
      <c r="U11" s="23"/>
      <c r="V11" s="22"/>
      <c r="W11" s="22"/>
      <c r="X11" s="22"/>
      <c r="Y11" s="22"/>
      <c r="Z11" s="22"/>
      <c r="AA11" s="22"/>
      <c r="AB11" s="22"/>
      <c r="AC11" s="22"/>
      <c r="AD11" s="22"/>
      <c r="AE11" s="22"/>
      <c r="AF11" s="22"/>
      <c r="AG11" s="22"/>
      <c r="AH11" s="22"/>
      <c r="AI11" s="22"/>
      <c r="AJ11" s="22"/>
      <c r="AK11" s="22"/>
      <c r="AL11" s="23"/>
      <c r="AM11" s="23"/>
      <c r="AN11" s="23"/>
      <c r="AO11" s="23"/>
      <c r="AP11" s="23"/>
      <c r="AQ11" s="23"/>
      <c r="AR11" s="23"/>
    </row>
    <row r="12" spans="1:95">
      <c r="A12" s="48" t="s">
        <v>2533</v>
      </c>
      <c r="B12" s="29">
        <v>37727</v>
      </c>
      <c r="C12" s="30">
        <v>21466.700099999998</v>
      </c>
      <c r="D12" s="31">
        <v>19347.832900000001</v>
      </c>
      <c r="E12" s="28">
        <v>576.8383</v>
      </c>
      <c r="F12" s="28">
        <v>3.0154999999999998</v>
      </c>
      <c r="G12" s="28">
        <v>3.4237000000000002</v>
      </c>
      <c r="H12" s="28">
        <v>5.6835000000000004</v>
      </c>
      <c r="I12" s="28">
        <v>6.8228999999999997</v>
      </c>
      <c r="J12" s="28">
        <v>6.5167000000000002</v>
      </c>
      <c r="K12" s="28">
        <v>5.7633000000000001</v>
      </c>
      <c r="L12" s="32">
        <v>5.6767000000000003</v>
      </c>
      <c r="M12" s="28">
        <v>6.4531999999999998</v>
      </c>
      <c r="N12" s="28">
        <v>7.2043999999999997</v>
      </c>
      <c r="O12" s="28">
        <v>7.2851999999999997</v>
      </c>
      <c r="P12" s="28">
        <v>6.8933999999999997</v>
      </c>
      <c r="Q12" s="28">
        <v>6.3235999999999999</v>
      </c>
      <c r="R12" s="28">
        <v>6.5</v>
      </c>
      <c r="S12" s="28">
        <v>6.9180000000000001</v>
      </c>
      <c r="T12" s="28">
        <v>7.7588999999999997</v>
      </c>
      <c r="U12" s="28">
        <v>7.3876999999999997</v>
      </c>
      <c r="V12" s="33">
        <f>IF(F12="",0,IF(F12&lt;=CB$3,4,IF(F12&gt;=CB$5,1,IF(F12&gt;=CB$4,2,3))))</f>
        <v>1</v>
      </c>
      <c r="W12" s="33">
        <f t="shared" ref="W12:AF12" si="4">IF(G12="",0,IF(G12&lt;=CC$3,4,IF(G12&gt;=CC$5,1,IF(G12&gt;=CC$4,2,3))))</f>
        <v>1</v>
      </c>
      <c r="X12" s="33">
        <f t="shared" si="4"/>
        <v>1</v>
      </c>
      <c r="Y12" s="33">
        <f t="shared" si="4"/>
        <v>4</v>
      </c>
      <c r="Z12" s="33">
        <f t="shared" si="4"/>
        <v>2</v>
      </c>
      <c r="AA12" s="33">
        <f t="shared" si="4"/>
        <v>2</v>
      </c>
      <c r="AB12" s="33">
        <f t="shared" si="4"/>
        <v>3</v>
      </c>
      <c r="AC12" s="33">
        <f t="shared" si="4"/>
        <v>1</v>
      </c>
      <c r="AD12" s="33">
        <f t="shared" si="4"/>
        <v>1</v>
      </c>
      <c r="AE12" s="33">
        <f t="shared" si="4"/>
        <v>1</v>
      </c>
      <c r="AF12" s="33">
        <f t="shared" si="4"/>
        <v>1</v>
      </c>
      <c r="AG12" s="33">
        <f>IF(Q12="",0,IF(Q12&lt;=CM$3,4,IF(Q12&gt;=CM$5,1,IF(Q12&gt;=CM$4,2,3))))</f>
        <v>1</v>
      </c>
      <c r="AH12" s="33">
        <f>IF(R12="",0,IF(R12&lt;=CN$3,4,IF(R12&gt;=CN$5,1,IF(R12&gt;=CN$4,2,3))))</f>
        <v>1</v>
      </c>
      <c r="AI12" s="33">
        <f>IF(S12="",0,IF(S12&lt;=CO$3,4,IF(S12&gt;=CO$5,1,IF(S12&gt;=CO$4,2,3))))</f>
        <v>1</v>
      </c>
      <c r="AJ12" s="33">
        <f>IF(T12="",0,IF(T12&lt;=CP$3,4,IF(T12&gt;=CP$5,1,IF(T12&gt;=CP$4,2,3))))</f>
        <v>1</v>
      </c>
      <c r="AK12" s="33">
        <f>IF(U12="",0,IF(U12&lt;=CQ$3,4,IF(U12&gt;=CQ$5,1,IF(U12&gt;=CQ$4,2,3))))</f>
        <v>1</v>
      </c>
      <c r="AL12" s="28">
        <v>97.614599999999996</v>
      </c>
      <c r="AM12" s="28">
        <v>0.34360000000000002</v>
      </c>
      <c r="AN12" s="28">
        <v>2.0417999999999998</v>
      </c>
      <c r="AO12" s="28">
        <v>0.49</v>
      </c>
      <c r="AP12" s="28">
        <v>0.59</v>
      </c>
      <c r="AQ12" s="28">
        <v>7.45</v>
      </c>
      <c r="AR12" s="28">
        <v>0.59</v>
      </c>
    </row>
    <row r="13" spans="1:95">
      <c r="A13" s="48" t="s">
        <v>2534</v>
      </c>
      <c r="B13" s="29">
        <v>43353</v>
      </c>
      <c r="C13" s="30">
        <v>5823.8455999999996</v>
      </c>
      <c r="D13" s="31">
        <v>3958.3033999999998</v>
      </c>
      <c r="E13" s="28">
        <v>15.425700000000001</v>
      </c>
      <c r="F13" s="28">
        <v>0.13519999999999999</v>
      </c>
      <c r="G13" s="28">
        <v>1.4542999999999999</v>
      </c>
      <c r="H13" s="28">
        <v>4.5867000000000004</v>
      </c>
      <c r="I13" s="28">
        <v>6.9947999999999997</v>
      </c>
      <c r="J13" s="28">
        <v>6.1547000000000001</v>
      </c>
      <c r="K13" s="28">
        <v>5.4100999999999999</v>
      </c>
      <c r="L13" s="32">
        <v>5.4249000000000001</v>
      </c>
      <c r="M13" s="28">
        <v>5.8483000000000001</v>
      </c>
      <c r="N13" s="28">
        <v>6.4922000000000004</v>
      </c>
      <c r="O13" s="28">
        <v>6.5601000000000003</v>
      </c>
      <c r="P13" s="28">
        <v>6.2305000000000001</v>
      </c>
      <c r="Q13" s="28">
        <v>5.6237000000000004</v>
      </c>
      <c r="R13" s="28">
        <v>5.6398999999999999</v>
      </c>
      <c r="S13" s="28"/>
      <c r="T13" s="28"/>
      <c r="U13" s="28">
        <v>5.8365999999999998</v>
      </c>
      <c r="V13" s="33">
        <f t="shared" ref="V13:V36" si="5">IF(F13="",0,IF(F13&lt;=CB$3,4,IF(F13&gt;=CB$5,1,IF(F13&gt;=CB$4,2,3))))</f>
        <v>4</v>
      </c>
      <c r="W13" s="33">
        <f t="shared" ref="W13:W36" si="6">IF(G13="",0,IF(G13&lt;=CC$3,4,IF(G13&gt;=CC$5,1,IF(G13&gt;=CC$4,2,3))))</f>
        <v>4</v>
      </c>
      <c r="X13" s="33">
        <f t="shared" ref="X13:X36" si="7">IF(H13="",0,IF(H13&lt;=CD$3,4,IF(H13&gt;=CD$5,1,IF(H13&gt;=CD$4,2,3))))</f>
        <v>4</v>
      </c>
      <c r="Y13" s="33">
        <f t="shared" ref="Y13:Y36" si="8">IF(I13="",0,IF(I13&lt;=CE$3,4,IF(I13&gt;=CE$5,1,IF(I13&gt;=CE$4,2,3))))</f>
        <v>3</v>
      </c>
      <c r="Z13" s="33">
        <f t="shared" ref="Z13:Z36" si="9">IF(J13="",0,IF(J13&lt;=CF$3,4,IF(J13&gt;=CF$5,1,IF(J13&gt;=CF$4,2,3))))</f>
        <v>4</v>
      </c>
      <c r="AA13" s="33">
        <f t="shared" ref="AA13:AA36" si="10">IF(K13="",0,IF(K13&lt;=CG$3,4,IF(K13&gt;=CG$5,1,IF(K13&gt;=CG$4,2,3))))</f>
        <v>4</v>
      </c>
      <c r="AB13" s="33">
        <f t="shared" ref="AB13:AB36" si="11">IF(L13="",0,IF(L13&lt;=CH$3,4,IF(L13&gt;=CH$5,1,IF(L13&gt;=CH$4,2,3))))</f>
        <v>4</v>
      </c>
      <c r="AC13" s="33">
        <f t="shared" ref="AC13:AC36" si="12">IF(M13="",0,IF(M13&lt;=CI$3,4,IF(M13&gt;=CI$5,1,IF(M13&gt;=CI$4,2,3))))</f>
        <v>3</v>
      </c>
      <c r="AD13" s="33">
        <f t="shared" ref="AD13:AD36" si="13">IF(N13="",0,IF(N13&lt;=CJ$3,4,IF(N13&gt;=CJ$5,1,IF(N13&gt;=CJ$4,2,3))))</f>
        <v>3</v>
      </c>
      <c r="AE13" s="33">
        <f t="shared" ref="AE13:AE36" si="14">IF(O13="",0,IF(O13&lt;=CK$3,4,IF(O13&gt;=CK$5,1,IF(O13&gt;=CK$4,2,3))))</f>
        <v>3</v>
      </c>
      <c r="AF13" s="33">
        <f t="shared" ref="AF13:AF36" si="15">IF(P13="",0,IF(P13&lt;=CL$3,4,IF(P13&gt;=CL$5,1,IF(P13&gt;=CL$4,2,3))))</f>
        <v>3</v>
      </c>
      <c r="AG13" s="33">
        <f t="shared" ref="AG13:AG36" si="16">IF(Q13="",0,IF(Q13&lt;=CM$3,4,IF(Q13&gt;=CM$5,1,IF(Q13&gt;=CM$4,2,3))))</f>
        <v>3</v>
      </c>
      <c r="AH13" s="33">
        <f t="shared" ref="AH13:AH36" si="17">IF(R13="",0,IF(R13&lt;=CN$3,4,IF(R13&gt;=CN$5,1,IF(R13&gt;=CN$4,2,3))))</f>
        <v>3</v>
      </c>
      <c r="AI13" s="33">
        <f t="shared" ref="AI13:AI36" si="18">IF(S13="",0,IF(S13&lt;=CO$3,4,IF(S13&gt;=CO$5,1,IF(S13&gt;=CO$4,2,3))))</f>
        <v>0</v>
      </c>
      <c r="AJ13" s="33">
        <f t="shared" ref="AJ13:AJ36" si="19">IF(T13="",0,IF(T13&lt;=CP$3,4,IF(T13&gt;=CP$5,1,IF(T13&gt;=CP$4,2,3))))</f>
        <v>0</v>
      </c>
      <c r="AK13" s="33">
        <f t="shared" ref="AK13:AK36" si="20">IF(U13="",0,IF(U13&lt;=CQ$3,4,IF(U13&gt;=CQ$5,1,IF(U13&gt;=CQ$4,2,3))))</f>
        <v>3</v>
      </c>
      <c r="AL13" s="28">
        <v>101.8145</v>
      </c>
      <c r="AM13" s="28">
        <v>0.44569999999999999</v>
      </c>
      <c r="AN13" s="28">
        <v>-2.3302999999999998</v>
      </c>
      <c r="AO13" s="28">
        <v>0.47670000000000001</v>
      </c>
      <c r="AP13" s="28">
        <v>0.53149999999999997</v>
      </c>
      <c r="AQ13" s="28">
        <v>8.2899999999999991</v>
      </c>
      <c r="AR13" s="28">
        <v>1.2</v>
      </c>
    </row>
    <row r="14" spans="1:95">
      <c r="A14" s="48" t="s">
        <v>2535</v>
      </c>
      <c r="B14" s="29">
        <v>43299</v>
      </c>
      <c r="C14" s="30">
        <v>3732.3631</v>
      </c>
      <c r="D14" s="31">
        <v>3527.7692000000002</v>
      </c>
      <c r="E14" s="28">
        <v>15.9886</v>
      </c>
      <c r="F14" s="28">
        <v>0.81540000000000001</v>
      </c>
      <c r="G14" s="28">
        <v>2.0234999999999999</v>
      </c>
      <c r="H14" s="28">
        <v>5.5180999999999996</v>
      </c>
      <c r="I14" s="28">
        <v>7.7759999999999998</v>
      </c>
      <c r="J14" s="28">
        <v>6.6988000000000003</v>
      </c>
      <c r="K14" s="28">
        <v>5.8384999999999998</v>
      </c>
      <c r="L14" s="32">
        <v>5.8815</v>
      </c>
      <c r="M14" s="28">
        <v>6.2274000000000003</v>
      </c>
      <c r="N14" s="28">
        <v>6.8771000000000004</v>
      </c>
      <c r="O14" s="28">
        <v>6.9669999999999996</v>
      </c>
      <c r="P14" s="28">
        <v>6.6260000000000003</v>
      </c>
      <c r="Q14" s="28">
        <v>5.9819000000000004</v>
      </c>
      <c r="R14" s="28">
        <v>5.9817</v>
      </c>
      <c r="S14" s="28"/>
      <c r="T14" s="28"/>
      <c r="U14" s="28">
        <v>6.2102000000000004</v>
      </c>
      <c r="V14" s="33">
        <f t="shared" si="5"/>
        <v>3</v>
      </c>
      <c r="W14" s="33">
        <f t="shared" si="6"/>
        <v>3</v>
      </c>
      <c r="X14" s="33">
        <f t="shared" si="7"/>
        <v>1</v>
      </c>
      <c r="Y14" s="33">
        <f t="shared" si="8"/>
        <v>2</v>
      </c>
      <c r="Z14" s="33">
        <f t="shared" si="9"/>
        <v>1</v>
      </c>
      <c r="AA14" s="33">
        <f t="shared" si="10"/>
        <v>1</v>
      </c>
      <c r="AB14" s="33">
        <f t="shared" si="11"/>
        <v>1</v>
      </c>
      <c r="AC14" s="33">
        <f t="shared" si="12"/>
        <v>1</v>
      </c>
      <c r="AD14" s="33">
        <f t="shared" si="13"/>
        <v>1</v>
      </c>
      <c r="AE14" s="33">
        <f t="shared" si="14"/>
        <v>1</v>
      </c>
      <c r="AF14" s="33">
        <f t="shared" si="15"/>
        <v>1</v>
      </c>
      <c r="AG14" s="33">
        <f t="shared" si="16"/>
        <v>2</v>
      </c>
      <c r="AH14" s="33">
        <f t="shared" si="17"/>
        <v>2</v>
      </c>
      <c r="AI14" s="33">
        <f t="shared" si="18"/>
        <v>0</v>
      </c>
      <c r="AJ14" s="33">
        <f t="shared" si="19"/>
        <v>0</v>
      </c>
      <c r="AK14" s="33">
        <f t="shared" si="20"/>
        <v>3</v>
      </c>
      <c r="AL14" s="28">
        <v>97.745900000000006</v>
      </c>
      <c r="AM14" s="28">
        <v>0.37269999999999998</v>
      </c>
      <c r="AN14" s="28">
        <v>1.8519000000000001</v>
      </c>
      <c r="AO14" s="28">
        <v>0.43009999999999998</v>
      </c>
      <c r="AP14" s="28">
        <v>0.56159999999999999</v>
      </c>
      <c r="AQ14" s="28">
        <v>7.59</v>
      </c>
      <c r="AR14" s="28">
        <v>0.47</v>
      </c>
    </row>
    <row r="15" spans="1:95">
      <c r="A15" s="48" t="s">
        <v>2536</v>
      </c>
      <c r="B15" s="29">
        <v>39645</v>
      </c>
      <c r="C15" s="30">
        <v>165.1771</v>
      </c>
      <c r="D15" s="31">
        <v>116.6009</v>
      </c>
      <c r="E15" s="28">
        <v>3312.1266999999998</v>
      </c>
      <c r="F15" s="28">
        <v>-7.0099999999999996E-2</v>
      </c>
      <c r="G15" s="28">
        <v>1.3959999999999999</v>
      </c>
      <c r="H15" s="28">
        <v>4.0669000000000004</v>
      </c>
      <c r="I15" s="28">
        <v>6.9241000000000001</v>
      </c>
      <c r="J15" s="28">
        <v>6.6581000000000001</v>
      </c>
      <c r="K15" s="28">
        <v>5.6284000000000001</v>
      </c>
      <c r="L15" s="32">
        <v>5.7458</v>
      </c>
      <c r="M15" s="28">
        <v>5.8545999999999996</v>
      </c>
      <c r="N15" s="28">
        <v>6.3918999999999997</v>
      </c>
      <c r="O15" s="28">
        <v>6.3574999999999999</v>
      </c>
      <c r="P15" s="28">
        <v>6.1029999999999998</v>
      </c>
      <c r="Q15" s="28">
        <v>5.5419999999999998</v>
      </c>
      <c r="R15" s="28">
        <v>5.5194000000000001</v>
      </c>
      <c r="S15" s="28">
        <v>6.2759</v>
      </c>
      <c r="T15" s="28">
        <v>7.1315999999999997</v>
      </c>
      <c r="U15" s="28">
        <v>6.9595000000000002</v>
      </c>
      <c r="V15" s="33">
        <f t="shared" si="5"/>
        <v>4</v>
      </c>
      <c r="W15" s="33">
        <f t="shared" si="6"/>
        <v>4</v>
      </c>
      <c r="X15" s="33">
        <f t="shared" si="7"/>
        <v>4</v>
      </c>
      <c r="Y15" s="33">
        <f t="shared" si="8"/>
        <v>3</v>
      </c>
      <c r="Z15" s="33">
        <f t="shared" si="9"/>
        <v>1</v>
      </c>
      <c r="AA15" s="33">
        <f t="shared" si="10"/>
        <v>3</v>
      </c>
      <c r="AB15" s="33">
        <f t="shared" si="11"/>
        <v>2</v>
      </c>
      <c r="AC15" s="33">
        <f t="shared" si="12"/>
        <v>3</v>
      </c>
      <c r="AD15" s="33">
        <f t="shared" si="13"/>
        <v>3</v>
      </c>
      <c r="AE15" s="33">
        <f t="shared" si="14"/>
        <v>4</v>
      </c>
      <c r="AF15" s="33">
        <f t="shared" si="15"/>
        <v>3</v>
      </c>
      <c r="AG15" s="33">
        <f t="shared" si="16"/>
        <v>4</v>
      </c>
      <c r="AH15" s="33">
        <f t="shared" si="17"/>
        <v>3</v>
      </c>
      <c r="AI15" s="33">
        <f t="shared" si="18"/>
        <v>2</v>
      </c>
      <c r="AJ15" s="33">
        <f t="shared" si="19"/>
        <v>2</v>
      </c>
      <c r="AK15" s="33">
        <f t="shared" si="20"/>
        <v>1</v>
      </c>
      <c r="AL15" s="28">
        <v>112.5716</v>
      </c>
      <c r="AM15" s="28">
        <v>0.41830000000000001</v>
      </c>
      <c r="AN15" s="28">
        <v>-12.9899</v>
      </c>
      <c r="AO15" s="28">
        <v>0.56999999999999995</v>
      </c>
      <c r="AP15" s="28">
        <v>0.51</v>
      </c>
      <c r="AQ15" s="28">
        <v>7.2</v>
      </c>
      <c r="AR15" s="28">
        <v>0.85</v>
      </c>
    </row>
    <row r="16" spans="1:95">
      <c r="A16" s="48" t="s">
        <v>2537</v>
      </c>
      <c r="B16" s="29">
        <v>43252</v>
      </c>
      <c r="C16" s="30">
        <v>669.64139999999998</v>
      </c>
      <c r="D16" s="31">
        <v>705.15570000000002</v>
      </c>
      <c r="E16" s="28">
        <v>1620.7527</v>
      </c>
      <c r="F16" s="28">
        <v>0.97370000000000001</v>
      </c>
      <c r="G16" s="28">
        <v>2.0886999999999998</v>
      </c>
      <c r="H16" s="28">
        <v>5.0430999999999999</v>
      </c>
      <c r="I16" s="28">
        <v>8.2187000000000001</v>
      </c>
      <c r="J16" s="28">
        <v>6.8894000000000002</v>
      </c>
      <c r="K16" s="28">
        <v>5.8897000000000004</v>
      </c>
      <c r="L16" s="32">
        <v>5.9425999999999997</v>
      </c>
      <c r="M16" s="28">
        <v>6.2954999999999997</v>
      </c>
      <c r="N16" s="28">
        <v>6.9550000000000001</v>
      </c>
      <c r="O16" s="28">
        <v>7.0594999999999999</v>
      </c>
      <c r="P16" s="28">
        <v>6.7965</v>
      </c>
      <c r="Q16" s="28">
        <v>6.1910999999999996</v>
      </c>
      <c r="R16" s="28">
        <v>6.0430000000000001</v>
      </c>
      <c r="S16" s="28"/>
      <c r="T16" s="28"/>
      <c r="U16" s="28">
        <v>6.2885999999999997</v>
      </c>
      <c r="V16" s="33">
        <f t="shared" si="5"/>
        <v>3</v>
      </c>
      <c r="W16" s="33">
        <f t="shared" si="6"/>
        <v>3</v>
      </c>
      <c r="X16" s="33">
        <f t="shared" si="7"/>
        <v>2</v>
      </c>
      <c r="Y16" s="33">
        <f t="shared" si="8"/>
        <v>1</v>
      </c>
      <c r="Z16" s="33">
        <f t="shared" si="9"/>
        <v>1</v>
      </c>
      <c r="AA16" s="33">
        <f t="shared" si="10"/>
        <v>1</v>
      </c>
      <c r="AB16" s="33">
        <f t="shared" si="11"/>
        <v>1</v>
      </c>
      <c r="AC16" s="33">
        <f t="shared" si="12"/>
        <v>1</v>
      </c>
      <c r="AD16" s="33">
        <f t="shared" si="13"/>
        <v>1</v>
      </c>
      <c r="AE16" s="33">
        <f t="shared" si="14"/>
        <v>1</v>
      </c>
      <c r="AF16" s="33">
        <f t="shared" si="15"/>
        <v>1</v>
      </c>
      <c r="AG16" s="33">
        <f t="shared" si="16"/>
        <v>1</v>
      </c>
      <c r="AH16" s="33">
        <f t="shared" si="17"/>
        <v>1</v>
      </c>
      <c r="AI16" s="33">
        <f t="shared" si="18"/>
        <v>0</v>
      </c>
      <c r="AJ16" s="33">
        <f t="shared" si="19"/>
        <v>0</v>
      </c>
      <c r="AK16" s="33">
        <f t="shared" si="20"/>
        <v>2</v>
      </c>
      <c r="AL16" s="28">
        <v>90.8673</v>
      </c>
      <c r="AM16" s="28">
        <v>0.47720000000000001</v>
      </c>
      <c r="AN16" s="28">
        <v>8.6555</v>
      </c>
      <c r="AO16" s="28">
        <v>0.47</v>
      </c>
      <c r="AP16" s="28">
        <v>0.52</v>
      </c>
      <c r="AQ16" s="28">
        <v>7.58</v>
      </c>
      <c r="AR16" s="28">
        <v>0.47</v>
      </c>
    </row>
    <row r="17" spans="1:44">
      <c r="A17" s="48" t="s">
        <v>2538</v>
      </c>
      <c r="B17" s="29">
        <v>39640</v>
      </c>
      <c r="C17" s="30">
        <v>563.13340000000005</v>
      </c>
      <c r="D17" s="31">
        <v>483.25290000000001</v>
      </c>
      <c r="E17" s="28">
        <v>3976.8285000000001</v>
      </c>
      <c r="F17" s="28">
        <v>0.76939999999999997</v>
      </c>
      <c r="G17" s="28">
        <v>1.7403999999999999</v>
      </c>
      <c r="H17" s="28">
        <v>5.0358999999999998</v>
      </c>
      <c r="I17" s="28">
        <v>7.9785000000000004</v>
      </c>
      <c r="J17" s="28">
        <v>6.6544999999999996</v>
      </c>
      <c r="K17" s="28">
        <v>5.4644000000000004</v>
      </c>
      <c r="L17" s="32">
        <v>5.6078000000000001</v>
      </c>
      <c r="M17" s="28">
        <v>5.7782</v>
      </c>
      <c r="N17" s="28">
        <v>6.4058000000000002</v>
      </c>
      <c r="O17" s="28">
        <v>6.4379999999999997</v>
      </c>
      <c r="P17" s="28">
        <v>6.0872999999999999</v>
      </c>
      <c r="Q17" s="28">
        <v>5.4207000000000001</v>
      </c>
      <c r="R17" s="28">
        <v>5.2671000000000001</v>
      </c>
      <c r="S17" s="28">
        <v>5.5444000000000004</v>
      </c>
      <c r="T17" s="28">
        <v>6.7320000000000002</v>
      </c>
      <c r="U17" s="28">
        <v>6.7572999999999999</v>
      </c>
      <c r="V17" s="33">
        <f t="shared" si="5"/>
        <v>3</v>
      </c>
      <c r="W17" s="33">
        <f t="shared" si="6"/>
        <v>4</v>
      </c>
      <c r="X17" s="33">
        <f t="shared" si="7"/>
        <v>3</v>
      </c>
      <c r="Y17" s="33">
        <f t="shared" si="8"/>
        <v>1</v>
      </c>
      <c r="Z17" s="33">
        <f t="shared" si="9"/>
        <v>1</v>
      </c>
      <c r="AA17" s="33">
        <f t="shared" si="10"/>
        <v>3</v>
      </c>
      <c r="AB17" s="33">
        <f t="shared" si="11"/>
        <v>3</v>
      </c>
      <c r="AC17" s="33">
        <f t="shared" si="12"/>
        <v>4</v>
      </c>
      <c r="AD17" s="33">
        <f t="shared" si="13"/>
        <v>3</v>
      </c>
      <c r="AE17" s="33">
        <f t="shared" si="14"/>
        <v>3</v>
      </c>
      <c r="AF17" s="33">
        <f t="shared" si="15"/>
        <v>4</v>
      </c>
      <c r="AG17" s="33">
        <f t="shared" si="16"/>
        <v>4</v>
      </c>
      <c r="AH17" s="33">
        <f t="shared" si="17"/>
        <v>4</v>
      </c>
      <c r="AI17" s="33">
        <f t="shared" si="18"/>
        <v>4</v>
      </c>
      <c r="AJ17" s="33">
        <f t="shared" si="19"/>
        <v>3</v>
      </c>
      <c r="AK17" s="33">
        <f t="shared" si="20"/>
        <v>2</v>
      </c>
      <c r="AL17" s="28">
        <v>87.480800000000002</v>
      </c>
      <c r="AM17" s="28">
        <v>0.37</v>
      </c>
      <c r="AN17" s="28">
        <v>12.1493</v>
      </c>
      <c r="AO17" s="28">
        <v>0.4</v>
      </c>
      <c r="AP17" s="28">
        <v>0.5</v>
      </c>
      <c r="AQ17" s="28">
        <v>7.43</v>
      </c>
      <c r="AR17" s="28">
        <v>0.97</v>
      </c>
    </row>
    <row r="18" spans="1:44">
      <c r="A18" s="48" t="s">
        <v>2539</v>
      </c>
      <c r="B18" s="29">
        <v>38929</v>
      </c>
      <c r="C18" s="30">
        <v>3714.4634000000001</v>
      </c>
      <c r="D18" s="31">
        <v>3559.8134</v>
      </c>
      <c r="E18" s="28">
        <v>3567.4436999999998</v>
      </c>
      <c r="F18" s="28">
        <v>8.2000000000000003E-2</v>
      </c>
      <c r="G18" s="28">
        <v>1.2967</v>
      </c>
      <c r="H18" s="28">
        <v>6.1256000000000004</v>
      </c>
      <c r="I18" s="28">
        <v>8.1498000000000008</v>
      </c>
      <c r="J18" s="28">
        <v>6.5452000000000004</v>
      </c>
      <c r="K18" s="28">
        <v>5.5018000000000002</v>
      </c>
      <c r="L18" s="32">
        <v>5.609</v>
      </c>
      <c r="M18" s="28">
        <v>5.8395999999999999</v>
      </c>
      <c r="N18" s="28">
        <v>6.5631000000000004</v>
      </c>
      <c r="O18" s="28">
        <v>6.6467999999999998</v>
      </c>
      <c r="P18" s="28">
        <v>6.2785000000000002</v>
      </c>
      <c r="Q18" s="28">
        <v>5.6220999999999997</v>
      </c>
      <c r="R18" s="28">
        <v>5.5171999999999999</v>
      </c>
      <c r="S18" s="28">
        <v>5.7088999999999999</v>
      </c>
      <c r="T18" s="28">
        <v>6.665</v>
      </c>
      <c r="U18" s="28">
        <v>6.6475999999999997</v>
      </c>
      <c r="V18" s="33">
        <f t="shared" si="5"/>
        <v>4</v>
      </c>
      <c r="W18" s="33">
        <f t="shared" si="6"/>
        <v>4</v>
      </c>
      <c r="X18" s="33">
        <f t="shared" si="7"/>
        <v>1</v>
      </c>
      <c r="Y18" s="33">
        <f t="shared" si="8"/>
        <v>1</v>
      </c>
      <c r="Z18" s="33">
        <f t="shared" si="9"/>
        <v>2</v>
      </c>
      <c r="AA18" s="33">
        <f t="shared" si="10"/>
        <v>3</v>
      </c>
      <c r="AB18" s="33">
        <f t="shared" si="11"/>
        <v>3</v>
      </c>
      <c r="AC18" s="33">
        <f t="shared" si="12"/>
        <v>3</v>
      </c>
      <c r="AD18" s="33">
        <f t="shared" si="13"/>
        <v>3</v>
      </c>
      <c r="AE18" s="33">
        <f t="shared" si="14"/>
        <v>3</v>
      </c>
      <c r="AF18" s="33">
        <f t="shared" si="15"/>
        <v>3</v>
      </c>
      <c r="AG18" s="33">
        <f t="shared" si="16"/>
        <v>3</v>
      </c>
      <c r="AH18" s="33">
        <f t="shared" si="17"/>
        <v>4</v>
      </c>
      <c r="AI18" s="33">
        <f t="shared" si="18"/>
        <v>4</v>
      </c>
      <c r="AJ18" s="33">
        <f t="shared" si="19"/>
        <v>4</v>
      </c>
      <c r="AK18" s="33">
        <f t="shared" si="20"/>
        <v>2</v>
      </c>
      <c r="AL18" s="28">
        <v>96.724199999999996</v>
      </c>
      <c r="AM18" s="28">
        <v>0.31509999999999999</v>
      </c>
      <c r="AN18" s="28">
        <v>2.8372999999999999</v>
      </c>
      <c r="AO18" s="28">
        <v>0.46</v>
      </c>
      <c r="AP18" s="28">
        <v>0.69</v>
      </c>
      <c r="AQ18" s="28">
        <v>7.71</v>
      </c>
      <c r="AR18" s="28">
        <v>1.02</v>
      </c>
    </row>
    <row r="19" spans="1:44">
      <c r="A19" s="48" t="s">
        <v>2540</v>
      </c>
      <c r="B19" s="29">
        <v>45533</v>
      </c>
      <c r="C19" s="30">
        <v>282.95179999999999</v>
      </c>
      <c r="D19" s="31">
        <v>260.0093</v>
      </c>
      <c r="E19" s="28">
        <v>11.1585</v>
      </c>
      <c r="F19" s="28">
        <v>2.5714000000000001</v>
      </c>
      <c r="G19" s="28">
        <v>2.7130999999999998</v>
      </c>
      <c r="H19" s="28">
        <v>5.2024999999999997</v>
      </c>
      <c r="I19" s="28">
        <v>6.4292999999999996</v>
      </c>
      <c r="J19" s="28">
        <v>6.2554999999999996</v>
      </c>
      <c r="K19" s="28">
        <v>5.6395</v>
      </c>
      <c r="L19" s="32">
        <v>5.7266000000000004</v>
      </c>
      <c r="M19" s="28">
        <v>6.2248999999999999</v>
      </c>
      <c r="N19" s="28"/>
      <c r="O19" s="28"/>
      <c r="P19" s="28"/>
      <c r="Q19" s="28"/>
      <c r="R19" s="28"/>
      <c r="S19" s="28"/>
      <c r="T19" s="28"/>
      <c r="U19" s="28">
        <v>6.7904</v>
      </c>
      <c r="V19" s="33">
        <f t="shared" si="5"/>
        <v>1</v>
      </c>
      <c r="W19" s="33">
        <f t="shared" si="6"/>
        <v>1</v>
      </c>
      <c r="X19" s="33">
        <f t="shared" si="7"/>
        <v>1</v>
      </c>
      <c r="Y19" s="33">
        <f t="shared" si="8"/>
        <v>4</v>
      </c>
      <c r="Z19" s="33">
        <f t="shared" si="9"/>
        <v>4</v>
      </c>
      <c r="AA19" s="33">
        <f t="shared" si="10"/>
        <v>2</v>
      </c>
      <c r="AB19" s="33">
        <f t="shared" si="11"/>
        <v>2</v>
      </c>
      <c r="AC19" s="33">
        <f t="shared" si="12"/>
        <v>1</v>
      </c>
      <c r="AD19" s="33">
        <f t="shared" si="13"/>
        <v>0</v>
      </c>
      <c r="AE19" s="33">
        <f t="shared" si="14"/>
        <v>0</v>
      </c>
      <c r="AF19" s="33">
        <f t="shared" si="15"/>
        <v>0</v>
      </c>
      <c r="AG19" s="33">
        <f t="shared" si="16"/>
        <v>0</v>
      </c>
      <c r="AH19" s="33">
        <f t="shared" si="17"/>
        <v>0</v>
      </c>
      <c r="AI19" s="33">
        <f t="shared" si="18"/>
        <v>0</v>
      </c>
      <c r="AJ19" s="33">
        <f t="shared" si="19"/>
        <v>0</v>
      </c>
      <c r="AK19" s="33">
        <f t="shared" si="20"/>
        <v>2</v>
      </c>
      <c r="AL19" s="28">
        <v>91.240200000000002</v>
      </c>
      <c r="AM19" s="28">
        <v>0.28810000000000002</v>
      </c>
      <c r="AN19" s="28">
        <v>8.4717000000000002</v>
      </c>
      <c r="AO19" s="28">
        <v>0.45</v>
      </c>
      <c r="AP19" s="28">
        <v>0.89</v>
      </c>
      <c r="AQ19" s="28">
        <v>7.46</v>
      </c>
      <c r="AR19" s="28">
        <v>0.71</v>
      </c>
    </row>
    <row r="20" spans="1:44">
      <c r="A20" s="48" t="s">
        <v>2541</v>
      </c>
      <c r="B20" s="29">
        <v>43367</v>
      </c>
      <c r="C20" s="30">
        <v>17170.5838</v>
      </c>
      <c r="D20" s="31">
        <v>16037.099700000001</v>
      </c>
      <c r="E20" s="28">
        <v>15.895899999999999</v>
      </c>
      <c r="F20" s="28">
        <v>1.6735</v>
      </c>
      <c r="G20" s="28">
        <v>2.2488999999999999</v>
      </c>
      <c r="H20" s="28">
        <v>4.8464</v>
      </c>
      <c r="I20" s="28">
        <v>6.6519000000000004</v>
      </c>
      <c r="J20" s="28">
        <v>6.3486000000000002</v>
      </c>
      <c r="K20" s="28">
        <v>5.5293000000000001</v>
      </c>
      <c r="L20" s="32">
        <v>5.4638</v>
      </c>
      <c r="M20" s="28">
        <v>6.0900999999999996</v>
      </c>
      <c r="N20" s="28">
        <v>6.8097000000000003</v>
      </c>
      <c r="O20" s="28">
        <v>6.92</v>
      </c>
      <c r="P20" s="28">
        <v>6.5891000000000002</v>
      </c>
      <c r="Q20" s="28">
        <v>5.9794</v>
      </c>
      <c r="R20" s="28">
        <v>6.0785999999999998</v>
      </c>
      <c r="S20" s="28"/>
      <c r="T20" s="28"/>
      <c r="U20" s="28">
        <v>6.2858000000000001</v>
      </c>
      <c r="V20" s="33">
        <f t="shared" si="5"/>
        <v>2</v>
      </c>
      <c r="W20" s="33">
        <f t="shared" si="6"/>
        <v>2</v>
      </c>
      <c r="X20" s="33">
        <f t="shared" si="7"/>
        <v>3</v>
      </c>
      <c r="Y20" s="33">
        <f t="shared" si="8"/>
        <v>4</v>
      </c>
      <c r="Z20" s="33">
        <f t="shared" si="9"/>
        <v>3</v>
      </c>
      <c r="AA20" s="33">
        <f t="shared" si="10"/>
        <v>3</v>
      </c>
      <c r="AB20" s="33">
        <f t="shared" si="11"/>
        <v>4</v>
      </c>
      <c r="AC20" s="33">
        <f t="shared" si="12"/>
        <v>2</v>
      </c>
      <c r="AD20" s="33">
        <f t="shared" si="13"/>
        <v>2</v>
      </c>
      <c r="AE20" s="33">
        <f t="shared" si="14"/>
        <v>2</v>
      </c>
      <c r="AF20" s="33">
        <f t="shared" si="15"/>
        <v>2</v>
      </c>
      <c r="AG20" s="33">
        <f t="shared" si="16"/>
        <v>2</v>
      </c>
      <c r="AH20" s="33">
        <f t="shared" si="17"/>
        <v>1</v>
      </c>
      <c r="AI20" s="33">
        <f t="shared" si="18"/>
        <v>0</v>
      </c>
      <c r="AJ20" s="33">
        <f t="shared" si="19"/>
        <v>0</v>
      </c>
      <c r="AK20" s="33">
        <f t="shared" si="20"/>
        <v>2</v>
      </c>
      <c r="AL20" s="28">
        <v>99.104100000000003</v>
      </c>
      <c r="AM20" s="28">
        <v>0.31340000000000001</v>
      </c>
      <c r="AN20" s="28">
        <v>0.58250000000000002</v>
      </c>
      <c r="AO20" s="28">
        <v>0.4637</v>
      </c>
      <c r="AP20" s="28">
        <v>0.88660000000000005</v>
      </c>
      <c r="AQ20" s="28">
        <v>7.8</v>
      </c>
      <c r="AR20" s="28">
        <v>0.73</v>
      </c>
    </row>
    <row r="21" spans="1:44">
      <c r="A21" s="48" t="s">
        <v>2542</v>
      </c>
      <c r="B21" s="29">
        <v>43859</v>
      </c>
      <c r="C21" s="30">
        <v>2873.6287000000002</v>
      </c>
      <c r="D21" s="31">
        <v>2470.0057999999999</v>
      </c>
      <c r="E21" s="28">
        <v>1422.7260000000001</v>
      </c>
      <c r="F21" s="28">
        <v>1.0748</v>
      </c>
      <c r="G21" s="28">
        <v>2.0352999999999999</v>
      </c>
      <c r="H21" s="28">
        <v>4.6871999999999998</v>
      </c>
      <c r="I21" s="28">
        <v>7.5080999999999998</v>
      </c>
      <c r="J21" s="28">
        <v>6.8693</v>
      </c>
      <c r="K21" s="28">
        <v>5.9509999999999996</v>
      </c>
      <c r="L21" s="32">
        <v>6.0206</v>
      </c>
      <c r="M21" s="28">
        <v>6.2758000000000003</v>
      </c>
      <c r="N21" s="28">
        <v>6.9215</v>
      </c>
      <c r="O21" s="28">
        <v>6.9927000000000001</v>
      </c>
      <c r="P21" s="28">
        <v>6.6684999999999999</v>
      </c>
      <c r="Q21" s="28">
        <v>6.0362</v>
      </c>
      <c r="R21" s="28"/>
      <c r="S21" s="28"/>
      <c r="T21" s="28"/>
      <c r="U21" s="28">
        <v>5.7988</v>
      </c>
      <c r="V21" s="33">
        <f t="shared" si="5"/>
        <v>3</v>
      </c>
      <c r="W21" s="33">
        <f t="shared" si="6"/>
        <v>3</v>
      </c>
      <c r="X21" s="33">
        <f t="shared" si="7"/>
        <v>3</v>
      </c>
      <c r="Y21" s="33">
        <f t="shared" si="8"/>
        <v>2</v>
      </c>
      <c r="Z21" s="33">
        <f t="shared" si="9"/>
        <v>1</v>
      </c>
      <c r="AA21" s="33">
        <f t="shared" si="10"/>
        <v>1</v>
      </c>
      <c r="AB21" s="33">
        <f t="shared" si="11"/>
        <v>1</v>
      </c>
      <c r="AC21" s="33">
        <f t="shared" si="12"/>
        <v>1</v>
      </c>
      <c r="AD21" s="33">
        <f t="shared" si="13"/>
        <v>1</v>
      </c>
      <c r="AE21" s="33">
        <f t="shared" si="14"/>
        <v>1</v>
      </c>
      <c r="AF21" s="33">
        <f t="shared" si="15"/>
        <v>1</v>
      </c>
      <c r="AG21" s="33">
        <f t="shared" si="16"/>
        <v>2</v>
      </c>
      <c r="AH21" s="33">
        <f t="shared" si="17"/>
        <v>0</v>
      </c>
      <c r="AI21" s="33">
        <f t="shared" si="18"/>
        <v>0</v>
      </c>
      <c r="AJ21" s="33">
        <f t="shared" si="19"/>
        <v>0</v>
      </c>
      <c r="AK21" s="33">
        <f t="shared" si="20"/>
        <v>3</v>
      </c>
      <c r="AL21" s="28">
        <v>111.0932</v>
      </c>
      <c r="AM21" s="28">
        <v>0.35909999999999997</v>
      </c>
      <c r="AN21" s="28">
        <v>-11.488899999999999</v>
      </c>
      <c r="AO21" s="28">
        <v>0.46829999999999999</v>
      </c>
      <c r="AP21" s="28">
        <v>0.5</v>
      </c>
      <c r="AQ21" s="28">
        <v>7.4</v>
      </c>
      <c r="AR21" s="28">
        <v>0.33</v>
      </c>
    </row>
    <row r="22" spans="1:44">
      <c r="A22" s="48" t="s">
        <v>2543</v>
      </c>
      <c r="B22" s="29">
        <v>40666</v>
      </c>
      <c r="C22" s="30">
        <v>16815.773399999998</v>
      </c>
      <c r="D22" s="31">
        <v>13619.404500000001</v>
      </c>
      <c r="E22" s="28">
        <v>29.111699999999999</v>
      </c>
      <c r="F22" s="28">
        <v>1.5228999999999999</v>
      </c>
      <c r="G22" s="28">
        <v>2.5459000000000001</v>
      </c>
      <c r="H22" s="28">
        <v>4.9156000000000004</v>
      </c>
      <c r="I22" s="28">
        <v>6.6215000000000002</v>
      </c>
      <c r="J22" s="28">
        <v>6.4824000000000002</v>
      </c>
      <c r="K22" s="28">
        <v>5.7609000000000004</v>
      </c>
      <c r="L22" s="32">
        <v>5.7552000000000003</v>
      </c>
      <c r="M22" s="28">
        <v>6.3308999999999997</v>
      </c>
      <c r="N22" s="28">
        <v>6.9134000000000002</v>
      </c>
      <c r="O22" s="28">
        <v>6.9999000000000002</v>
      </c>
      <c r="P22" s="28">
        <v>6.6691000000000003</v>
      </c>
      <c r="Q22" s="28">
        <v>6.0991999999999997</v>
      </c>
      <c r="R22" s="28">
        <v>6.3003</v>
      </c>
      <c r="S22" s="28">
        <v>6.7746000000000004</v>
      </c>
      <c r="T22" s="28"/>
      <c r="U22" s="28">
        <v>7.3822000000000001</v>
      </c>
      <c r="V22" s="33">
        <f t="shared" si="5"/>
        <v>2</v>
      </c>
      <c r="W22" s="33">
        <f t="shared" si="6"/>
        <v>1</v>
      </c>
      <c r="X22" s="33">
        <f t="shared" si="7"/>
        <v>3</v>
      </c>
      <c r="Y22" s="33">
        <f t="shared" si="8"/>
        <v>4</v>
      </c>
      <c r="Z22" s="33">
        <f t="shared" si="9"/>
        <v>2</v>
      </c>
      <c r="AA22" s="33">
        <f t="shared" si="10"/>
        <v>2</v>
      </c>
      <c r="AB22" s="33">
        <f t="shared" si="11"/>
        <v>2</v>
      </c>
      <c r="AC22" s="33">
        <f t="shared" si="12"/>
        <v>1</v>
      </c>
      <c r="AD22" s="33">
        <f t="shared" si="13"/>
        <v>1</v>
      </c>
      <c r="AE22" s="33">
        <f t="shared" si="14"/>
        <v>1</v>
      </c>
      <c r="AF22" s="33">
        <f t="shared" si="15"/>
        <v>1</v>
      </c>
      <c r="AG22" s="33">
        <f t="shared" si="16"/>
        <v>1</v>
      </c>
      <c r="AH22" s="33">
        <f t="shared" si="17"/>
        <v>1</v>
      </c>
      <c r="AI22" s="33">
        <f t="shared" si="18"/>
        <v>1</v>
      </c>
      <c r="AJ22" s="33">
        <f t="shared" si="19"/>
        <v>0</v>
      </c>
      <c r="AK22" s="33">
        <f t="shared" si="20"/>
        <v>1</v>
      </c>
      <c r="AL22" s="28">
        <v>95.553200000000004</v>
      </c>
      <c r="AM22" s="28">
        <v>0.35520000000000002</v>
      </c>
      <c r="AN22" s="28">
        <v>4.0915999999999997</v>
      </c>
      <c r="AO22" s="28">
        <v>0.46</v>
      </c>
      <c r="AP22" s="28">
        <v>0.57999999999999996</v>
      </c>
      <c r="AQ22" s="28">
        <v>7.73</v>
      </c>
      <c r="AR22" s="28">
        <v>0.77</v>
      </c>
    </row>
    <row r="23" spans="1:44">
      <c r="A23" s="48" t="s">
        <v>4932</v>
      </c>
      <c r="B23" s="29">
        <v>40542</v>
      </c>
      <c r="C23" s="30">
        <v>1292.1234999999999</v>
      </c>
      <c r="D23" s="31">
        <v>963.47439999999995</v>
      </c>
      <c r="E23" s="28">
        <v>2829.4947999999999</v>
      </c>
      <c r="F23" s="28">
        <v>1.0105999999999999</v>
      </c>
      <c r="G23" s="28">
        <v>2.1436000000000002</v>
      </c>
      <c r="H23" s="28">
        <v>5.1646999999999998</v>
      </c>
      <c r="I23" s="28">
        <v>7.8864000000000001</v>
      </c>
      <c r="J23" s="28">
        <v>6.5454999999999997</v>
      </c>
      <c r="K23" s="28">
        <v>5.6932</v>
      </c>
      <c r="L23" s="32">
        <v>5.7935999999999996</v>
      </c>
      <c r="M23" s="28">
        <v>6.0570000000000004</v>
      </c>
      <c r="N23" s="28">
        <v>6.7370000000000001</v>
      </c>
      <c r="O23" s="28">
        <v>6.8532999999999999</v>
      </c>
      <c r="P23" s="28">
        <v>6.4443999999999999</v>
      </c>
      <c r="Q23" s="28">
        <v>5.7774000000000001</v>
      </c>
      <c r="R23" s="28">
        <v>5.7073999999999998</v>
      </c>
      <c r="S23" s="28">
        <v>6.2907000000000002</v>
      </c>
      <c r="T23" s="28">
        <v>6.9983000000000004</v>
      </c>
      <c r="U23" s="28">
        <v>7.0143000000000004</v>
      </c>
      <c r="V23" s="33">
        <f t="shared" si="5"/>
        <v>3</v>
      </c>
      <c r="W23" s="33">
        <f t="shared" si="6"/>
        <v>2</v>
      </c>
      <c r="X23" s="33">
        <f t="shared" si="7"/>
        <v>2</v>
      </c>
      <c r="Y23" s="33">
        <f t="shared" si="8"/>
        <v>1</v>
      </c>
      <c r="Z23" s="33">
        <f t="shared" si="9"/>
        <v>2</v>
      </c>
      <c r="AA23" s="33">
        <f t="shared" si="10"/>
        <v>2</v>
      </c>
      <c r="AB23" s="33">
        <f t="shared" si="11"/>
        <v>1</v>
      </c>
      <c r="AC23" s="33">
        <f t="shared" si="12"/>
        <v>2</v>
      </c>
      <c r="AD23" s="33">
        <f t="shared" si="13"/>
        <v>2</v>
      </c>
      <c r="AE23" s="33">
        <f t="shared" si="14"/>
        <v>2</v>
      </c>
      <c r="AF23" s="33">
        <f t="shared" si="15"/>
        <v>2</v>
      </c>
      <c r="AG23" s="33">
        <f t="shared" si="16"/>
        <v>3</v>
      </c>
      <c r="AH23" s="33">
        <f t="shared" si="17"/>
        <v>2</v>
      </c>
      <c r="AI23" s="33">
        <f t="shared" si="18"/>
        <v>2</v>
      </c>
      <c r="AJ23" s="33">
        <f t="shared" si="19"/>
        <v>3</v>
      </c>
      <c r="AK23" s="33">
        <f t="shared" si="20"/>
        <v>1</v>
      </c>
      <c r="AL23" s="28">
        <v>98.406999999999996</v>
      </c>
      <c r="AM23" s="28">
        <v>0.41830000000000001</v>
      </c>
      <c r="AN23" s="28">
        <v>1.1746000000000001</v>
      </c>
      <c r="AO23" s="28">
        <v>0.48220000000000002</v>
      </c>
      <c r="AP23" s="28">
        <v>0.50409999999999999</v>
      </c>
      <c r="AQ23" s="28">
        <v>7.66</v>
      </c>
      <c r="AR23" s="28">
        <v>0.79</v>
      </c>
    </row>
    <row r="24" spans="1:44">
      <c r="A24" s="48" t="s">
        <v>2544</v>
      </c>
      <c r="B24" s="29">
        <v>44321</v>
      </c>
      <c r="C24" s="30">
        <v>195.17429999999999</v>
      </c>
      <c r="D24" s="31">
        <v>221.899</v>
      </c>
      <c r="E24" s="28">
        <v>1293.1231</v>
      </c>
      <c r="F24" s="28">
        <v>1.9200999999999999</v>
      </c>
      <c r="G24" s="28">
        <v>2.5455000000000001</v>
      </c>
      <c r="H24" s="28">
        <v>5.1692</v>
      </c>
      <c r="I24" s="28">
        <v>7.7060000000000004</v>
      </c>
      <c r="J24" s="28">
        <v>6.2112999999999996</v>
      </c>
      <c r="K24" s="28">
        <v>5.4143999999999997</v>
      </c>
      <c r="L24" s="32">
        <v>5.5285000000000002</v>
      </c>
      <c r="M24" s="28">
        <v>5.6529999999999996</v>
      </c>
      <c r="N24" s="28">
        <v>6.1938000000000004</v>
      </c>
      <c r="O24" s="28">
        <v>6.2667999999999999</v>
      </c>
      <c r="P24" s="28">
        <v>5.9348000000000001</v>
      </c>
      <c r="Q24" s="28"/>
      <c r="R24" s="28"/>
      <c r="S24" s="28"/>
      <c r="T24" s="28"/>
      <c r="U24" s="28">
        <v>5.2874999999999996</v>
      </c>
      <c r="V24" s="33">
        <f t="shared" si="5"/>
        <v>1</v>
      </c>
      <c r="W24" s="33">
        <f t="shared" si="6"/>
        <v>1</v>
      </c>
      <c r="X24" s="33">
        <f t="shared" si="7"/>
        <v>2</v>
      </c>
      <c r="Y24" s="33">
        <f t="shared" si="8"/>
        <v>2</v>
      </c>
      <c r="Z24" s="33">
        <f t="shared" si="9"/>
        <v>4</v>
      </c>
      <c r="AA24" s="33">
        <f t="shared" si="10"/>
        <v>4</v>
      </c>
      <c r="AB24" s="33">
        <f t="shared" si="11"/>
        <v>3</v>
      </c>
      <c r="AC24" s="33">
        <f t="shared" si="12"/>
        <v>4</v>
      </c>
      <c r="AD24" s="33">
        <f t="shared" si="13"/>
        <v>4</v>
      </c>
      <c r="AE24" s="33">
        <f t="shared" si="14"/>
        <v>4</v>
      </c>
      <c r="AF24" s="33">
        <f t="shared" si="15"/>
        <v>4</v>
      </c>
      <c r="AG24" s="33">
        <f t="shared" si="16"/>
        <v>0</v>
      </c>
      <c r="AH24" s="33">
        <f t="shared" si="17"/>
        <v>0</v>
      </c>
      <c r="AI24" s="33">
        <f t="shared" si="18"/>
        <v>0</v>
      </c>
      <c r="AJ24" s="33">
        <f t="shared" si="19"/>
        <v>0</v>
      </c>
      <c r="AK24" s="33">
        <f t="shared" si="20"/>
        <v>4</v>
      </c>
      <c r="AL24" s="28">
        <v>96.065600000000003</v>
      </c>
      <c r="AM24" s="28">
        <v>0.29549999999999998</v>
      </c>
      <c r="AN24" s="28">
        <v>3.6389</v>
      </c>
      <c r="AO24" s="28">
        <v>0.37259999999999999</v>
      </c>
      <c r="AP24" s="28">
        <v>0.38080000000000003</v>
      </c>
      <c r="AQ24" s="28">
        <v>7.27</v>
      </c>
      <c r="AR24" s="28">
        <v>0.92</v>
      </c>
    </row>
    <row r="25" spans="1:44">
      <c r="A25" s="48" t="s">
        <v>2545</v>
      </c>
      <c r="B25" s="29">
        <v>38212</v>
      </c>
      <c r="C25" s="30">
        <v>16105.32</v>
      </c>
      <c r="D25" s="31">
        <v>14989.418600000001</v>
      </c>
      <c r="E25" s="28">
        <v>44.990600000000001</v>
      </c>
      <c r="F25" s="28">
        <v>3.8506</v>
      </c>
      <c r="G25" s="28">
        <v>3.3189000000000002</v>
      </c>
      <c r="H25" s="28">
        <v>5.4954000000000001</v>
      </c>
      <c r="I25" s="28">
        <v>6.1109</v>
      </c>
      <c r="J25" s="28">
        <v>6.3761999999999999</v>
      </c>
      <c r="K25" s="28">
        <v>5.6897000000000002</v>
      </c>
      <c r="L25" s="32">
        <v>5.7195999999999998</v>
      </c>
      <c r="M25" s="28">
        <v>6.0918999999999999</v>
      </c>
      <c r="N25" s="28">
        <v>6.7210999999999999</v>
      </c>
      <c r="O25" s="28">
        <v>6.7938999999999998</v>
      </c>
      <c r="P25" s="28">
        <v>6.4763999999999999</v>
      </c>
      <c r="Q25" s="28">
        <v>5.8651</v>
      </c>
      <c r="R25" s="28">
        <v>5.9036999999999997</v>
      </c>
      <c r="S25" s="28">
        <v>6.3518999999999997</v>
      </c>
      <c r="T25" s="28">
        <v>7.2641999999999998</v>
      </c>
      <c r="U25" s="28">
        <v>7.1672000000000002</v>
      </c>
      <c r="V25" s="33">
        <f t="shared" si="5"/>
        <v>1</v>
      </c>
      <c r="W25" s="33">
        <f t="shared" si="6"/>
        <v>1</v>
      </c>
      <c r="X25" s="33">
        <f t="shared" si="7"/>
        <v>1</v>
      </c>
      <c r="Y25" s="33">
        <f t="shared" si="8"/>
        <v>4</v>
      </c>
      <c r="Z25" s="33">
        <f t="shared" si="9"/>
        <v>3</v>
      </c>
      <c r="AA25" s="33">
        <f t="shared" si="10"/>
        <v>2</v>
      </c>
      <c r="AB25" s="33">
        <f t="shared" si="11"/>
        <v>2</v>
      </c>
      <c r="AC25" s="33">
        <f t="shared" si="12"/>
        <v>2</v>
      </c>
      <c r="AD25" s="33">
        <f t="shared" si="13"/>
        <v>2</v>
      </c>
      <c r="AE25" s="33">
        <f t="shared" si="14"/>
        <v>2</v>
      </c>
      <c r="AF25" s="33">
        <f t="shared" si="15"/>
        <v>2</v>
      </c>
      <c r="AG25" s="33">
        <f t="shared" si="16"/>
        <v>2</v>
      </c>
      <c r="AH25" s="33">
        <f t="shared" si="17"/>
        <v>2</v>
      </c>
      <c r="AI25" s="33">
        <f t="shared" si="18"/>
        <v>2</v>
      </c>
      <c r="AJ25" s="33">
        <f t="shared" si="19"/>
        <v>1</v>
      </c>
      <c r="AK25" s="33">
        <f t="shared" si="20"/>
        <v>1</v>
      </c>
      <c r="AL25" s="28">
        <v>99.646299999999997</v>
      </c>
      <c r="AM25" s="28">
        <v>0.30730000000000002</v>
      </c>
      <c r="AN25" s="28">
        <v>4.6399999999999997E-2</v>
      </c>
      <c r="AO25" s="28">
        <v>0.48</v>
      </c>
      <c r="AP25" s="28">
        <v>0.55000000000000004</v>
      </c>
      <c r="AQ25" s="28">
        <v>7.53</v>
      </c>
      <c r="AR25" s="28">
        <v>0.82</v>
      </c>
    </row>
    <row r="26" spans="1:44">
      <c r="A26" s="48" t="s">
        <v>2546</v>
      </c>
      <c r="B26" s="29">
        <v>43796</v>
      </c>
      <c r="C26" s="30">
        <v>230.34360000000001</v>
      </c>
      <c r="D26" s="31">
        <v>186.58430000000001</v>
      </c>
      <c r="E26" s="28">
        <v>1382.8268</v>
      </c>
      <c r="F26" s="28">
        <v>1.3593</v>
      </c>
      <c r="G26" s="28">
        <v>2.3502000000000001</v>
      </c>
      <c r="H26" s="28">
        <v>4.5984999999999996</v>
      </c>
      <c r="I26" s="28">
        <v>7.3379000000000003</v>
      </c>
      <c r="J26" s="28">
        <v>6.3213999999999997</v>
      </c>
      <c r="K26" s="28">
        <v>5.3864999999999998</v>
      </c>
      <c r="L26" s="32">
        <v>5.5186999999999999</v>
      </c>
      <c r="M26" s="28">
        <v>5.7355999999999998</v>
      </c>
      <c r="N26" s="28">
        <v>6.3811999999999998</v>
      </c>
      <c r="O26" s="28">
        <v>6.3460999999999999</v>
      </c>
      <c r="P26" s="28">
        <v>6.0448000000000004</v>
      </c>
      <c r="Q26" s="28">
        <v>5.48</v>
      </c>
      <c r="R26" s="28"/>
      <c r="S26" s="28"/>
      <c r="T26" s="28"/>
      <c r="U26" s="28">
        <v>5.1722999999999999</v>
      </c>
      <c r="V26" s="33">
        <f t="shared" si="5"/>
        <v>2</v>
      </c>
      <c r="W26" s="33">
        <f t="shared" si="6"/>
        <v>2</v>
      </c>
      <c r="X26" s="33">
        <f t="shared" si="7"/>
        <v>4</v>
      </c>
      <c r="Y26" s="33">
        <f t="shared" si="8"/>
        <v>2</v>
      </c>
      <c r="Z26" s="33">
        <f t="shared" si="9"/>
        <v>3</v>
      </c>
      <c r="AA26" s="33">
        <f t="shared" si="10"/>
        <v>4</v>
      </c>
      <c r="AB26" s="33">
        <f t="shared" si="11"/>
        <v>3</v>
      </c>
      <c r="AC26" s="33">
        <f t="shared" si="12"/>
        <v>4</v>
      </c>
      <c r="AD26" s="33">
        <f t="shared" si="13"/>
        <v>4</v>
      </c>
      <c r="AE26" s="33">
        <f t="shared" si="14"/>
        <v>4</v>
      </c>
      <c r="AF26" s="33">
        <f t="shared" si="15"/>
        <v>4</v>
      </c>
      <c r="AG26" s="33">
        <f t="shared" si="16"/>
        <v>4</v>
      </c>
      <c r="AH26" s="33">
        <f t="shared" si="17"/>
        <v>0</v>
      </c>
      <c r="AI26" s="33">
        <f t="shared" si="18"/>
        <v>0</v>
      </c>
      <c r="AJ26" s="33">
        <f t="shared" si="19"/>
        <v>0</v>
      </c>
      <c r="AK26" s="33">
        <f t="shared" si="20"/>
        <v>4</v>
      </c>
      <c r="AL26" s="28">
        <v>110.4238</v>
      </c>
      <c r="AM26" s="28">
        <v>0.44069999999999998</v>
      </c>
      <c r="AN26" s="28">
        <v>-10.8645</v>
      </c>
      <c r="AO26" s="28">
        <v>0.46339999999999998</v>
      </c>
      <c r="AP26" s="28">
        <v>0.46339999999999998</v>
      </c>
      <c r="AQ26" s="28">
        <v>7.49</v>
      </c>
      <c r="AR26" s="28">
        <v>1.22</v>
      </c>
    </row>
    <row r="27" spans="1:44">
      <c r="A27" s="48" t="s">
        <v>2547</v>
      </c>
      <c r="B27" s="29">
        <v>43755</v>
      </c>
      <c r="C27" s="30">
        <v>217.0128</v>
      </c>
      <c r="D27" s="31">
        <v>193.7116</v>
      </c>
      <c r="E27" s="28">
        <v>1444.2239999999999</v>
      </c>
      <c r="F27" s="28">
        <v>1.4987999999999999</v>
      </c>
      <c r="G27" s="28">
        <v>2.6863999999999999</v>
      </c>
      <c r="H27" s="28">
        <v>5.5042</v>
      </c>
      <c r="I27" s="28">
        <v>8.1234000000000002</v>
      </c>
      <c r="J27" s="28">
        <v>6.8832000000000004</v>
      </c>
      <c r="K27" s="28">
        <v>5.8212000000000002</v>
      </c>
      <c r="L27" s="32">
        <v>5.9032999999999998</v>
      </c>
      <c r="M27" s="28">
        <v>6.1374000000000004</v>
      </c>
      <c r="N27" s="28">
        <v>6.7929000000000004</v>
      </c>
      <c r="O27" s="28">
        <v>6.8733000000000004</v>
      </c>
      <c r="P27" s="28">
        <v>6.5326000000000004</v>
      </c>
      <c r="Q27" s="28">
        <v>5.8993000000000002</v>
      </c>
      <c r="R27" s="28"/>
      <c r="S27" s="28"/>
      <c r="T27" s="28"/>
      <c r="U27" s="28">
        <v>5.7816000000000001</v>
      </c>
      <c r="V27" s="33">
        <f t="shared" si="5"/>
        <v>2</v>
      </c>
      <c r="W27" s="33">
        <f t="shared" si="6"/>
        <v>1</v>
      </c>
      <c r="X27" s="33">
        <f t="shared" si="7"/>
        <v>1</v>
      </c>
      <c r="Y27" s="33">
        <f t="shared" si="8"/>
        <v>1</v>
      </c>
      <c r="Z27" s="33">
        <f t="shared" si="9"/>
        <v>1</v>
      </c>
      <c r="AA27" s="33">
        <f t="shared" si="10"/>
        <v>1</v>
      </c>
      <c r="AB27" s="33">
        <f t="shared" si="11"/>
        <v>1</v>
      </c>
      <c r="AC27" s="33">
        <f t="shared" si="12"/>
        <v>2</v>
      </c>
      <c r="AD27" s="33">
        <f t="shared" si="13"/>
        <v>2</v>
      </c>
      <c r="AE27" s="33">
        <f t="shared" si="14"/>
        <v>2</v>
      </c>
      <c r="AF27" s="33">
        <f t="shared" si="15"/>
        <v>2</v>
      </c>
      <c r="AG27" s="33">
        <f t="shared" si="16"/>
        <v>2</v>
      </c>
      <c r="AH27" s="33">
        <f t="shared" si="17"/>
        <v>0</v>
      </c>
      <c r="AI27" s="33">
        <f t="shared" si="18"/>
        <v>0</v>
      </c>
      <c r="AJ27" s="33">
        <f t="shared" si="19"/>
        <v>0</v>
      </c>
      <c r="AK27" s="33">
        <f t="shared" si="20"/>
        <v>4</v>
      </c>
      <c r="AL27" s="28">
        <v>94.119799999999998</v>
      </c>
      <c r="AM27" s="28">
        <v>0.34839999999999999</v>
      </c>
      <c r="AN27" s="28">
        <v>5.5317999999999996</v>
      </c>
      <c r="AO27" s="28">
        <v>0.36</v>
      </c>
      <c r="AP27" s="28">
        <v>0.39069999999999999</v>
      </c>
      <c r="AQ27" s="28">
        <v>7.6</v>
      </c>
      <c r="AR27" s="28">
        <v>0.7</v>
      </c>
    </row>
    <row r="28" spans="1:44">
      <c r="A28" s="48" t="s">
        <v>2548</v>
      </c>
      <c r="B28" s="29">
        <v>44111</v>
      </c>
      <c r="C28" s="30">
        <v>1809.3092999999999</v>
      </c>
      <c r="D28" s="31">
        <v>1640.3888999999999</v>
      </c>
      <c r="E28" s="28">
        <v>1375.3422</v>
      </c>
      <c r="F28" s="28">
        <v>1.3629</v>
      </c>
      <c r="G28" s="28">
        <v>2.4224000000000001</v>
      </c>
      <c r="H28" s="28">
        <v>5.1402000000000001</v>
      </c>
      <c r="I28" s="28">
        <v>8.0968</v>
      </c>
      <c r="J28" s="28">
        <v>6.6382000000000003</v>
      </c>
      <c r="K28" s="28">
        <v>5.8372999999999999</v>
      </c>
      <c r="L28" s="32">
        <v>5.7763999999999998</v>
      </c>
      <c r="M28" s="28">
        <v>6.3631000000000002</v>
      </c>
      <c r="N28" s="28">
        <v>7.0712999999999999</v>
      </c>
      <c r="O28" s="28">
        <v>7.1555</v>
      </c>
      <c r="P28" s="28">
        <v>6.8021000000000003</v>
      </c>
      <c r="Q28" s="28">
        <v>6.1677</v>
      </c>
      <c r="R28" s="28"/>
      <c r="S28" s="28"/>
      <c r="T28" s="28"/>
      <c r="U28" s="28">
        <v>5.8947000000000003</v>
      </c>
      <c r="V28" s="33">
        <f t="shared" si="5"/>
        <v>2</v>
      </c>
      <c r="W28" s="33">
        <f t="shared" si="6"/>
        <v>2</v>
      </c>
      <c r="X28" s="33">
        <f t="shared" si="7"/>
        <v>2</v>
      </c>
      <c r="Y28" s="33">
        <f t="shared" si="8"/>
        <v>1</v>
      </c>
      <c r="Z28" s="33">
        <f t="shared" si="9"/>
        <v>1</v>
      </c>
      <c r="AA28" s="33">
        <f t="shared" si="10"/>
        <v>1</v>
      </c>
      <c r="AB28" s="33">
        <f t="shared" si="11"/>
        <v>1</v>
      </c>
      <c r="AC28" s="33">
        <f t="shared" si="12"/>
        <v>1</v>
      </c>
      <c r="AD28" s="33">
        <f t="shared" si="13"/>
        <v>1</v>
      </c>
      <c r="AE28" s="33">
        <f t="shared" si="14"/>
        <v>1</v>
      </c>
      <c r="AF28" s="33">
        <f t="shared" si="15"/>
        <v>1</v>
      </c>
      <c r="AG28" s="33">
        <f t="shared" si="16"/>
        <v>1</v>
      </c>
      <c r="AH28" s="33">
        <f t="shared" si="17"/>
        <v>0</v>
      </c>
      <c r="AI28" s="33">
        <f t="shared" si="18"/>
        <v>0</v>
      </c>
      <c r="AJ28" s="33">
        <f t="shared" si="19"/>
        <v>0</v>
      </c>
      <c r="AK28" s="33">
        <f t="shared" si="20"/>
        <v>3</v>
      </c>
      <c r="AL28" s="28">
        <v>91.776899999999998</v>
      </c>
      <c r="AM28" s="28">
        <v>0.35099999999999998</v>
      </c>
      <c r="AN28" s="28">
        <v>7.8720999999999997</v>
      </c>
      <c r="AO28" s="28">
        <v>0.47</v>
      </c>
      <c r="AP28" s="28">
        <v>0.51439999999999997</v>
      </c>
      <c r="AQ28" s="28">
        <v>7.44</v>
      </c>
      <c r="AR28" s="28">
        <v>0.44</v>
      </c>
    </row>
    <row r="29" spans="1:44">
      <c r="A29" s="48" t="s">
        <v>2549</v>
      </c>
      <c r="B29" s="29">
        <v>41523</v>
      </c>
      <c r="C29" s="30">
        <v>440.98880000000003</v>
      </c>
      <c r="D29" s="31">
        <v>411.04349999999999</v>
      </c>
      <c r="E29" s="28">
        <v>17.173500000000001</v>
      </c>
      <c r="F29" s="28">
        <v>1.9439</v>
      </c>
      <c r="G29" s="28">
        <v>2.5529000000000002</v>
      </c>
      <c r="H29" s="28">
        <v>4.4950999999999999</v>
      </c>
      <c r="I29" s="28">
        <v>6.8545999999999996</v>
      </c>
      <c r="J29" s="28">
        <v>5.9813000000000001</v>
      </c>
      <c r="K29" s="28">
        <v>5.0484999999999998</v>
      </c>
      <c r="L29" s="32">
        <v>5.1421000000000001</v>
      </c>
      <c r="M29" s="28">
        <v>5.1589</v>
      </c>
      <c r="N29" s="28">
        <v>5.5605000000000002</v>
      </c>
      <c r="O29" s="28">
        <v>5.7027000000000001</v>
      </c>
      <c r="P29" s="28">
        <v>5.4034000000000004</v>
      </c>
      <c r="Q29" s="28">
        <v>4.8314000000000004</v>
      </c>
      <c r="R29" s="28">
        <v>4.7518000000000002</v>
      </c>
      <c r="S29" s="28">
        <v>3.6297000000000001</v>
      </c>
      <c r="T29" s="28"/>
      <c r="U29" s="28">
        <v>4.3659999999999997</v>
      </c>
      <c r="V29" s="33">
        <f t="shared" si="5"/>
        <v>1</v>
      </c>
      <c r="W29" s="33">
        <f t="shared" si="6"/>
        <v>1</v>
      </c>
      <c r="X29" s="33">
        <f t="shared" si="7"/>
        <v>4</v>
      </c>
      <c r="Y29" s="33">
        <f t="shared" si="8"/>
        <v>3</v>
      </c>
      <c r="Z29" s="33">
        <f t="shared" si="9"/>
        <v>4</v>
      </c>
      <c r="AA29" s="33">
        <f t="shared" si="10"/>
        <v>4</v>
      </c>
      <c r="AB29" s="33">
        <f t="shared" si="11"/>
        <v>4</v>
      </c>
      <c r="AC29" s="33">
        <f t="shared" si="12"/>
        <v>4</v>
      </c>
      <c r="AD29" s="33">
        <f t="shared" si="13"/>
        <v>4</v>
      </c>
      <c r="AE29" s="33">
        <f t="shared" si="14"/>
        <v>4</v>
      </c>
      <c r="AF29" s="33">
        <f t="shared" si="15"/>
        <v>4</v>
      </c>
      <c r="AG29" s="33">
        <f t="shared" si="16"/>
        <v>4</v>
      </c>
      <c r="AH29" s="33">
        <f t="shared" si="17"/>
        <v>4</v>
      </c>
      <c r="AI29" s="33">
        <f t="shared" si="18"/>
        <v>4</v>
      </c>
      <c r="AJ29" s="33">
        <f t="shared" si="19"/>
        <v>0</v>
      </c>
      <c r="AK29" s="33">
        <f t="shared" si="20"/>
        <v>4</v>
      </c>
      <c r="AL29" s="28">
        <v>95.508600000000001</v>
      </c>
      <c r="AM29" s="28">
        <v>0.38640000000000002</v>
      </c>
      <c r="AN29" s="28">
        <v>4.1050000000000004</v>
      </c>
      <c r="AO29" s="28">
        <v>0.25</v>
      </c>
      <c r="AP29" s="28">
        <v>0.27</v>
      </c>
      <c r="AQ29" s="28">
        <v>6.92</v>
      </c>
      <c r="AR29" s="28">
        <v>1</v>
      </c>
    </row>
    <row r="30" spans="1:44">
      <c r="A30" s="48" t="s">
        <v>2550</v>
      </c>
      <c r="B30" s="29">
        <v>37231</v>
      </c>
      <c r="C30" s="30">
        <v>10671.709199999999</v>
      </c>
      <c r="D30" s="31">
        <v>9511.5089000000007</v>
      </c>
      <c r="E30" s="28">
        <v>4229.6246000000001</v>
      </c>
      <c r="F30" s="28">
        <v>1.9498</v>
      </c>
      <c r="G30" s="28">
        <v>2.4438</v>
      </c>
      <c r="H30" s="28">
        <v>5.0968</v>
      </c>
      <c r="I30" s="28">
        <v>7.3106</v>
      </c>
      <c r="J30" s="28">
        <v>6.5449000000000002</v>
      </c>
      <c r="K30" s="28">
        <v>5.8185000000000002</v>
      </c>
      <c r="L30" s="32">
        <v>5.8851000000000004</v>
      </c>
      <c r="M30" s="28">
        <v>6.1466000000000003</v>
      </c>
      <c r="N30" s="28">
        <v>6.7436999999999996</v>
      </c>
      <c r="O30" s="28">
        <v>6.7922000000000002</v>
      </c>
      <c r="P30" s="28">
        <v>6.4728000000000003</v>
      </c>
      <c r="Q30" s="28">
        <v>6.6993</v>
      </c>
      <c r="R30" s="28">
        <v>5.5984999999999996</v>
      </c>
      <c r="S30" s="28">
        <v>5.8015999999999996</v>
      </c>
      <c r="T30" s="28">
        <v>6.6875</v>
      </c>
      <c r="U30" s="28">
        <v>6.0849000000000002</v>
      </c>
      <c r="V30" s="33">
        <f t="shared" si="5"/>
        <v>1</v>
      </c>
      <c r="W30" s="33">
        <f t="shared" si="6"/>
        <v>2</v>
      </c>
      <c r="X30" s="33">
        <f t="shared" si="7"/>
        <v>2</v>
      </c>
      <c r="Y30" s="33">
        <f t="shared" si="8"/>
        <v>2</v>
      </c>
      <c r="Z30" s="33">
        <f t="shared" si="9"/>
        <v>2</v>
      </c>
      <c r="AA30" s="33">
        <f t="shared" si="10"/>
        <v>1</v>
      </c>
      <c r="AB30" s="33">
        <f t="shared" si="11"/>
        <v>1</v>
      </c>
      <c r="AC30" s="33">
        <f t="shared" si="12"/>
        <v>2</v>
      </c>
      <c r="AD30" s="33">
        <f t="shared" si="13"/>
        <v>2</v>
      </c>
      <c r="AE30" s="33">
        <f t="shared" si="14"/>
        <v>2</v>
      </c>
      <c r="AF30" s="33">
        <f t="shared" si="15"/>
        <v>2</v>
      </c>
      <c r="AG30" s="33">
        <f t="shared" si="16"/>
        <v>1</v>
      </c>
      <c r="AH30" s="33">
        <f t="shared" si="17"/>
        <v>3</v>
      </c>
      <c r="AI30" s="33">
        <f t="shared" si="18"/>
        <v>3</v>
      </c>
      <c r="AJ30" s="33">
        <f t="shared" si="19"/>
        <v>4</v>
      </c>
      <c r="AK30" s="33">
        <f t="shared" si="20"/>
        <v>3</v>
      </c>
      <c r="AL30" s="28">
        <v>101.4602</v>
      </c>
      <c r="AM30" s="28">
        <v>0.32440000000000002</v>
      </c>
      <c r="AN30" s="28">
        <v>-1.8581000000000001</v>
      </c>
      <c r="AO30" s="28">
        <v>0.48770000000000002</v>
      </c>
      <c r="AP30" s="28">
        <v>0.70679999999999998</v>
      </c>
      <c r="AQ30" s="28">
        <v>7.97</v>
      </c>
      <c r="AR30" s="28">
        <v>1.1200000000000001</v>
      </c>
    </row>
    <row r="31" spans="1:44">
      <c r="A31" s="48" t="s">
        <v>2551</v>
      </c>
      <c r="B31" s="29">
        <v>39633</v>
      </c>
      <c r="C31" s="30">
        <v>165.2894</v>
      </c>
      <c r="D31" s="31">
        <v>161.00880000000001</v>
      </c>
      <c r="E31" s="28">
        <v>35.5946</v>
      </c>
      <c r="F31" s="28">
        <v>0.76190000000000002</v>
      </c>
      <c r="G31" s="28">
        <v>1.7957000000000001</v>
      </c>
      <c r="H31" s="28">
        <v>4.3125999999999998</v>
      </c>
      <c r="I31" s="28">
        <v>7.0815000000000001</v>
      </c>
      <c r="J31" s="28">
        <v>5.9211</v>
      </c>
      <c r="K31" s="28">
        <v>5.0761000000000003</v>
      </c>
      <c r="L31" s="32">
        <v>5.1452999999999998</v>
      </c>
      <c r="M31" s="28">
        <v>5.5715000000000003</v>
      </c>
      <c r="N31" s="28">
        <v>6.2739000000000003</v>
      </c>
      <c r="O31" s="28">
        <v>6.4032999999999998</v>
      </c>
      <c r="P31" s="28">
        <v>6.1276000000000002</v>
      </c>
      <c r="Q31" s="28">
        <v>5.5716999999999999</v>
      </c>
      <c r="R31" s="28">
        <v>6.6890999999999998</v>
      </c>
      <c r="S31" s="28">
        <v>6.8293999999999997</v>
      </c>
      <c r="T31" s="28">
        <v>7.7274000000000003</v>
      </c>
      <c r="U31" s="28">
        <v>7.3789999999999996</v>
      </c>
      <c r="V31" s="33">
        <f t="shared" si="5"/>
        <v>4</v>
      </c>
      <c r="W31" s="33">
        <f t="shared" si="6"/>
        <v>3</v>
      </c>
      <c r="X31" s="33">
        <f t="shared" si="7"/>
        <v>4</v>
      </c>
      <c r="Y31" s="33">
        <f t="shared" si="8"/>
        <v>3</v>
      </c>
      <c r="Z31" s="33">
        <f t="shared" si="9"/>
        <v>4</v>
      </c>
      <c r="AA31" s="33">
        <f t="shared" si="10"/>
        <v>4</v>
      </c>
      <c r="AB31" s="33">
        <f t="shared" si="11"/>
        <v>4</v>
      </c>
      <c r="AC31" s="33">
        <f t="shared" si="12"/>
        <v>4</v>
      </c>
      <c r="AD31" s="33">
        <f t="shared" si="13"/>
        <v>4</v>
      </c>
      <c r="AE31" s="33">
        <f t="shared" si="14"/>
        <v>4</v>
      </c>
      <c r="AF31" s="33">
        <f t="shared" si="15"/>
        <v>3</v>
      </c>
      <c r="AG31" s="33">
        <f t="shared" si="16"/>
        <v>3</v>
      </c>
      <c r="AH31" s="33">
        <f t="shared" si="17"/>
        <v>1</v>
      </c>
      <c r="AI31" s="33">
        <f t="shared" si="18"/>
        <v>1</v>
      </c>
      <c r="AJ31" s="33">
        <f t="shared" si="19"/>
        <v>1</v>
      </c>
      <c r="AK31" s="33">
        <f t="shared" si="20"/>
        <v>1</v>
      </c>
      <c r="AL31" s="28">
        <v>92.332999999999998</v>
      </c>
      <c r="AM31" s="28">
        <v>0.87029999999999996</v>
      </c>
      <c r="AN31" s="28">
        <v>6.7967000000000004</v>
      </c>
      <c r="AO31" s="28">
        <v>0.44080000000000003</v>
      </c>
      <c r="AP31" s="28">
        <v>0.47</v>
      </c>
      <c r="AQ31" s="28">
        <v>7.3</v>
      </c>
      <c r="AR31" s="28">
        <v>0.94</v>
      </c>
    </row>
    <row r="32" spans="1:44">
      <c r="A32" s="48" t="s">
        <v>4986</v>
      </c>
      <c r="B32" s="29">
        <v>36299</v>
      </c>
      <c r="C32" s="30">
        <v>13685.3922</v>
      </c>
      <c r="D32" s="31">
        <v>11847.06</v>
      </c>
      <c r="E32" s="28">
        <v>6274.6572999999999</v>
      </c>
      <c r="F32" s="28">
        <v>-0.20860000000000001</v>
      </c>
      <c r="G32" s="28">
        <v>0.93379999999999996</v>
      </c>
      <c r="H32" s="28">
        <v>4.0494000000000003</v>
      </c>
      <c r="I32" s="28">
        <v>6.3878000000000004</v>
      </c>
      <c r="J32" s="28">
        <v>6.3418000000000001</v>
      </c>
      <c r="K32" s="28">
        <v>5.7666000000000004</v>
      </c>
      <c r="L32" s="32">
        <v>5.6927000000000003</v>
      </c>
      <c r="M32" s="28">
        <v>6.1872999999999996</v>
      </c>
      <c r="N32" s="28">
        <v>6.8704999999999998</v>
      </c>
      <c r="O32" s="28">
        <v>6.9588000000000001</v>
      </c>
      <c r="P32" s="28">
        <v>6.6032999999999999</v>
      </c>
      <c r="Q32" s="28">
        <v>5.9813000000000001</v>
      </c>
      <c r="R32" s="28">
        <v>6.0190999999999999</v>
      </c>
      <c r="S32" s="28">
        <v>6.4218000000000002</v>
      </c>
      <c r="T32" s="28">
        <v>7.2569999999999997</v>
      </c>
      <c r="U32" s="28">
        <v>7.0475000000000003</v>
      </c>
      <c r="V32" s="33">
        <f t="shared" si="5"/>
        <v>4</v>
      </c>
      <c r="W32" s="33">
        <f t="shared" si="6"/>
        <v>4</v>
      </c>
      <c r="X32" s="33">
        <f t="shared" si="7"/>
        <v>4</v>
      </c>
      <c r="Y32" s="33">
        <f t="shared" si="8"/>
        <v>4</v>
      </c>
      <c r="Z32" s="33">
        <f t="shared" si="9"/>
        <v>3</v>
      </c>
      <c r="AA32" s="33">
        <f t="shared" si="10"/>
        <v>1</v>
      </c>
      <c r="AB32" s="33">
        <f t="shared" si="11"/>
        <v>2</v>
      </c>
      <c r="AC32" s="33">
        <f t="shared" si="12"/>
        <v>2</v>
      </c>
      <c r="AD32" s="33">
        <f t="shared" si="13"/>
        <v>2</v>
      </c>
      <c r="AE32" s="33">
        <f t="shared" si="14"/>
        <v>2</v>
      </c>
      <c r="AF32" s="33">
        <f t="shared" si="15"/>
        <v>2</v>
      </c>
      <c r="AG32" s="33">
        <f t="shared" si="16"/>
        <v>2</v>
      </c>
      <c r="AH32" s="33">
        <f t="shared" si="17"/>
        <v>2</v>
      </c>
      <c r="AI32" s="33">
        <f t="shared" si="18"/>
        <v>1</v>
      </c>
      <c r="AJ32" s="33">
        <f t="shared" si="19"/>
        <v>2</v>
      </c>
      <c r="AK32" s="33">
        <f t="shared" si="20"/>
        <v>1</v>
      </c>
      <c r="AL32" s="28">
        <v>96.932100000000005</v>
      </c>
      <c r="AM32" s="28">
        <v>0.40550000000000003</v>
      </c>
      <c r="AN32" s="28">
        <v>2.6623000000000001</v>
      </c>
      <c r="AO32" s="28">
        <v>0.46</v>
      </c>
      <c r="AP32" s="28">
        <v>0.84</v>
      </c>
      <c r="AQ32" s="28">
        <v>7.51</v>
      </c>
      <c r="AR32" s="28">
        <v>0.56000000000000005</v>
      </c>
    </row>
    <row r="33" spans="1:44">
      <c r="A33" s="48" t="s">
        <v>2552</v>
      </c>
      <c r="B33" s="29">
        <v>39444</v>
      </c>
      <c r="C33" s="30">
        <v>1907.3357000000001</v>
      </c>
      <c r="D33" s="31">
        <v>1454.2421999999999</v>
      </c>
      <c r="E33" s="28">
        <v>2797.1289000000002</v>
      </c>
      <c r="F33" s="28">
        <v>-7.3999999999999996E-2</v>
      </c>
      <c r="G33" s="28">
        <v>1.0439000000000001</v>
      </c>
      <c r="H33" s="28">
        <v>4.0975000000000001</v>
      </c>
      <c r="I33" s="28">
        <v>6.5317999999999996</v>
      </c>
      <c r="J33" s="28">
        <v>5.5056000000000003</v>
      </c>
      <c r="K33" s="28">
        <v>4.7618</v>
      </c>
      <c r="L33" s="32">
        <v>4.7595999999999998</v>
      </c>
      <c r="M33" s="28">
        <v>5.1566000000000001</v>
      </c>
      <c r="N33" s="28">
        <v>5.8650000000000002</v>
      </c>
      <c r="O33" s="28">
        <v>5.9661999999999997</v>
      </c>
      <c r="P33" s="28">
        <v>5.6920000000000002</v>
      </c>
      <c r="Q33" s="28">
        <v>5.0871000000000004</v>
      </c>
      <c r="R33" s="28">
        <v>4.9325999999999999</v>
      </c>
      <c r="S33" s="28">
        <v>4.9375</v>
      </c>
      <c r="T33" s="28">
        <v>6.3288000000000002</v>
      </c>
      <c r="U33" s="28">
        <v>5.7652999999999999</v>
      </c>
      <c r="V33" s="33">
        <f t="shared" si="5"/>
        <v>4</v>
      </c>
      <c r="W33" s="33">
        <f t="shared" si="6"/>
        <v>4</v>
      </c>
      <c r="X33" s="33">
        <f t="shared" si="7"/>
        <v>4</v>
      </c>
      <c r="Y33" s="33">
        <f t="shared" si="8"/>
        <v>4</v>
      </c>
      <c r="Z33" s="33">
        <f t="shared" si="9"/>
        <v>4</v>
      </c>
      <c r="AA33" s="33">
        <f t="shared" si="10"/>
        <v>4</v>
      </c>
      <c r="AB33" s="33">
        <f t="shared" si="11"/>
        <v>4</v>
      </c>
      <c r="AC33" s="33">
        <f t="shared" si="12"/>
        <v>4</v>
      </c>
      <c r="AD33" s="33">
        <f t="shared" si="13"/>
        <v>4</v>
      </c>
      <c r="AE33" s="33">
        <f t="shared" si="14"/>
        <v>4</v>
      </c>
      <c r="AF33" s="33">
        <f t="shared" si="15"/>
        <v>4</v>
      </c>
      <c r="AG33" s="33">
        <f t="shared" si="16"/>
        <v>4</v>
      </c>
      <c r="AH33" s="33">
        <f t="shared" si="17"/>
        <v>4</v>
      </c>
      <c r="AI33" s="33">
        <f t="shared" si="18"/>
        <v>4</v>
      </c>
      <c r="AJ33" s="33">
        <f t="shared" si="19"/>
        <v>4</v>
      </c>
      <c r="AK33" s="33">
        <f t="shared" si="20"/>
        <v>4</v>
      </c>
      <c r="AL33" s="28">
        <v>104.8579</v>
      </c>
      <c r="AM33" s="28">
        <v>0.47639999999999999</v>
      </c>
      <c r="AN33" s="28">
        <v>-5.3947000000000003</v>
      </c>
      <c r="AO33" s="28">
        <v>0.72</v>
      </c>
      <c r="AP33" s="28">
        <v>0.75</v>
      </c>
      <c r="AQ33" s="28">
        <v>7.53</v>
      </c>
      <c r="AR33" s="28">
        <v>1.43</v>
      </c>
    </row>
    <row r="34" spans="1:44">
      <c r="A34" s="48" t="s">
        <v>2553</v>
      </c>
      <c r="B34" s="29">
        <v>43487</v>
      </c>
      <c r="C34" s="30">
        <v>3793.0239000000001</v>
      </c>
      <c r="D34" s="31">
        <v>3955.3721</v>
      </c>
      <c r="E34" s="28">
        <v>14.856299999999999</v>
      </c>
      <c r="F34" s="28">
        <v>1.7203999999999999</v>
      </c>
      <c r="G34" s="28">
        <v>2.0021</v>
      </c>
      <c r="H34" s="28">
        <v>5.0453000000000001</v>
      </c>
      <c r="I34" s="28">
        <v>7.5614999999999997</v>
      </c>
      <c r="J34" s="28">
        <v>6.5944000000000003</v>
      </c>
      <c r="K34" s="28">
        <v>5.6688999999999998</v>
      </c>
      <c r="L34" s="32">
        <v>5.7747999999999999</v>
      </c>
      <c r="M34" s="28">
        <v>5.9257999999999997</v>
      </c>
      <c r="N34" s="28">
        <v>6.5476000000000001</v>
      </c>
      <c r="O34" s="28">
        <v>6.5814000000000004</v>
      </c>
      <c r="P34" s="28">
        <v>6.2241999999999997</v>
      </c>
      <c r="Q34" s="28">
        <v>5.6188000000000002</v>
      </c>
      <c r="R34" s="28">
        <v>5.5174000000000003</v>
      </c>
      <c r="S34" s="28"/>
      <c r="T34" s="28"/>
      <c r="U34" s="28">
        <v>5.5926</v>
      </c>
      <c r="V34" s="33">
        <f t="shared" si="5"/>
        <v>1</v>
      </c>
      <c r="W34" s="33">
        <f t="shared" si="6"/>
        <v>3</v>
      </c>
      <c r="X34" s="33">
        <f t="shared" si="7"/>
        <v>2</v>
      </c>
      <c r="Y34" s="33">
        <f t="shared" si="8"/>
        <v>2</v>
      </c>
      <c r="Z34" s="33">
        <f t="shared" si="9"/>
        <v>2</v>
      </c>
      <c r="AA34" s="33">
        <f t="shared" si="10"/>
        <v>2</v>
      </c>
      <c r="AB34" s="33">
        <f t="shared" si="11"/>
        <v>2</v>
      </c>
      <c r="AC34" s="33">
        <f t="shared" si="12"/>
        <v>3</v>
      </c>
      <c r="AD34" s="33">
        <f t="shared" si="13"/>
        <v>3</v>
      </c>
      <c r="AE34" s="33">
        <f t="shared" si="14"/>
        <v>3</v>
      </c>
      <c r="AF34" s="33">
        <f t="shared" si="15"/>
        <v>3</v>
      </c>
      <c r="AG34" s="33">
        <f t="shared" si="16"/>
        <v>3</v>
      </c>
      <c r="AH34" s="33">
        <f t="shared" si="17"/>
        <v>4</v>
      </c>
      <c r="AI34" s="33">
        <f t="shared" si="18"/>
        <v>0</v>
      </c>
      <c r="AJ34" s="33">
        <f t="shared" si="19"/>
        <v>0</v>
      </c>
      <c r="AK34" s="33">
        <f t="shared" si="20"/>
        <v>4</v>
      </c>
      <c r="AL34" s="28">
        <v>92.5321</v>
      </c>
      <c r="AM34" s="28">
        <v>0.3231</v>
      </c>
      <c r="AN34" s="28">
        <v>7.1448</v>
      </c>
      <c r="AO34" s="28">
        <v>0.48580000000000001</v>
      </c>
      <c r="AP34" s="28">
        <v>0.75</v>
      </c>
      <c r="AQ34" s="28">
        <v>7.45</v>
      </c>
      <c r="AR34" s="28">
        <v>1.1499999999999999</v>
      </c>
    </row>
    <row r="35" spans="1:44" s="93" customFormat="1">
      <c r="A35" s="48" t="s">
        <v>2554</v>
      </c>
      <c r="B35" s="29">
        <v>37862</v>
      </c>
      <c r="C35" s="30">
        <v>3946.2723000000001</v>
      </c>
      <c r="D35" s="31">
        <v>3130.0149000000001</v>
      </c>
      <c r="E35" s="28">
        <v>4440.1589000000004</v>
      </c>
      <c r="F35" s="28">
        <v>1.3863000000000001</v>
      </c>
      <c r="G35" s="28">
        <v>2.1596000000000002</v>
      </c>
      <c r="H35" s="28">
        <v>4.6496000000000004</v>
      </c>
      <c r="I35" s="28">
        <v>7.1300999999999997</v>
      </c>
      <c r="J35" s="28">
        <v>6.0430999999999999</v>
      </c>
      <c r="K35" s="28">
        <v>5.4551999999999996</v>
      </c>
      <c r="L35" s="32">
        <v>5.4142999999999999</v>
      </c>
      <c r="M35" s="28">
        <v>5.8799000000000001</v>
      </c>
      <c r="N35" s="28">
        <v>6.5902000000000003</v>
      </c>
      <c r="O35" s="28">
        <v>6.6973000000000003</v>
      </c>
      <c r="P35" s="28">
        <v>6.3562000000000003</v>
      </c>
      <c r="Q35" s="28">
        <v>6.3154000000000003</v>
      </c>
      <c r="R35" s="28">
        <v>5.5336999999999996</v>
      </c>
      <c r="S35" s="28">
        <v>6.0557999999999996</v>
      </c>
      <c r="T35" s="28">
        <v>7.0031999999999996</v>
      </c>
      <c r="U35" s="28">
        <v>6.7919999999999998</v>
      </c>
      <c r="V35" s="33">
        <f t="shared" si="5"/>
        <v>2</v>
      </c>
      <c r="W35" s="33">
        <f t="shared" si="6"/>
        <v>2</v>
      </c>
      <c r="X35" s="33">
        <f t="shared" si="7"/>
        <v>3</v>
      </c>
      <c r="Y35" s="33">
        <f t="shared" si="8"/>
        <v>3</v>
      </c>
      <c r="Z35" s="33">
        <f t="shared" si="9"/>
        <v>4</v>
      </c>
      <c r="AA35" s="33">
        <f t="shared" si="10"/>
        <v>3</v>
      </c>
      <c r="AB35" s="33">
        <f t="shared" si="11"/>
        <v>4</v>
      </c>
      <c r="AC35" s="33">
        <f t="shared" si="12"/>
        <v>3</v>
      </c>
      <c r="AD35" s="33">
        <f t="shared" si="13"/>
        <v>3</v>
      </c>
      <c r="AE35" s="33">
        <f t="shared" si="14"/>
        <v>3</v>
      </c>
      <c r="AF35" s="33">
        <f t="shared" si="15"/>
        <v>3</v>
      </c>
      <c r="AG35" s="33">
        <f t="shared" si="16"/>
        <v>1</v>
      </c>
      <c r="AH35" s="33">
        <f t="shared" si="17"/>
        <v>3</v>
      </c>
      <c r="AI35" s="33">
        <f t="shared" si="18"/>
        <v>3</v>
      </c>
      <c r="AJ35" s="33">
        <f t="shared" si="19"/>
        <v>2</v>
      </c>
      <c r="AK35" s="33">
        <f t="shared" si="20"/>
        <v>2</v>
      </c>
      <c r="AL35" s="28">
        <v>99.563999999999993</v>
      </c>
      <c r="AM35" s="28">
        <v>0.41499999999999998</v>
      </c>
      <c r="AN35" s="28">
        <v>-3.5499999999999997E-2</v>
      </c>
      <c r="AO35" s="28">
        <v>0.55069999999999997</v>
      </c>
      <c r="AP35" s="28">
        <v>0.6411</v>
      </c>
      <c r="AQ35" s="28">
        <v>7.8</v>
      </c>
      <c r="AR35" s="28">
        <v>0.97</v>
      </c>
    </row>
    <row r="36" spans="1:44">
      <c r="A36" s="48" t="s">
        <v>2555</v>
      </c>
      <c r="B36" s="29">
        <v>43622</v>
      </c>
      <c r="C36" s="30">
        <v>540.71510000000001</v>
      </c>
      <c r="D36" s="31">
        <v>586.02980000000002</v>
      </c>
      <c r="E36" s="28">
        <v>1424.1863000000001</v>
      </c>
      <c r="F36" s="28">
        <v>0.42949999999999999</v>
      </c>
      <c r="G36" s="28">
        <v>1.7526999999999999</v>
      </c>
      <c r="H36" s="28">
        <v>5.2239000000000004</v>
      </c>
      <c r="I36" s="28">
        <v>7.92</v>
      </c>
      <c r="J36" s="28">
        <v>6.4116999999999997</v>
      </c>
      <c r="K36" s="28">
        <v>5.3635000000000002</v>
      </c>
      <c r="L36" s="32">
        <v>5.4172000000000002</v>
      </c>
      <c r="M36" s="28">
        <v>5.6731999999999996</v>
      </c>
      <c r="N36" s="28">
        <v>6.3501000000000003</v>
      </c>
      <c r="O36" s="28">
        <v>6.4200999999999997</v>
      </c>
      <c r="P36" s="28">
        <v>6.0663999999999998</v>
      </c>
      <c r="Q36" s="28">
        <v>5.5366999999999997</v>
      </c>
      <c r="R36" s="28"/>
      <c r="S36" s="28"/>
      <c r="T36" s="28"/>
      <c r="U36" s="28">
        <v>5.2549999999999999</v>
      </c>
      <c r="V36" s="33">
        <f t="shared" si="5"/>
        <v>4</v>
      </c>
      <c r="W36" s="33">
        <f t="shared" si="6"/>
        <v>4</v>
      </c>
      <c r="X36" s="33">
        <f t="shared" si="7"/>
        <v>1</v>
      </c>
      <c r="Y36" s="33">
        <f t="shared" si="8"/>
        <v>1</v>
      </c>
      <c r="Z36" s="33">
        <f t="shared" si="9"/>
        <v>3</v>
      </c>
      <c r="AA36" s="33">
        <f t="shared" si="10"/>
        <v>4</v>
      </c>
      <c r="AB36" s="33">
        <f t="shared" si="11"/>
        <v>4</v>
      </c>
      <c r="AC36" s="33">
        <f t="shared" si="12"/>
        <v>4</v>
      </c>
      <c r="AD36" s="33">
        <f t="shared" si="13"/>
        <v>4</v>
      </c>
      <c r="AE36" s="33">
        <f t="shared" si="14"/>
        <v>3</v>
      </c>
      <c r="AF36" s="33">
        <f t="shared" si="15"/>
        <v>4</v>
      </c>
      <c r="AG36" s="33">
        <f t="shared" si="16"/>
        <v>4</v>
      </c>
      <c r="AH36" s="33">
        <f t="shared" si="17"/>
        <v>0</v>
      </c>
      <c r="AI36" s="33">
        <f t="shared" si="18"/>
        <v>0</v>
      </c>
      <c r="AJ36" s="33">
        <f t="shared" si="19"/>
        <v>0</v>
      </c>
      <c r="AK36" s="33">
        <f t="shared" si="20"/>
        <v>4</v>
      </c>
      <c r="AL36" s="28">
        <v>95.117400000000004</v>
      </c>
      <c r="AM36" s="28">
        <v>0.2641</v>
      </c>
      <c r="AN36" s="28">
        <v>4.6185</v>
      </c>
      <c r="AO36" s="28">
        <v>0.39</v>
      </c>
      <c r="AP36" s="28">
        <v>0.43</v>
      </c>
      <c r="AQ36" s="28">
        <v>7.37</v>
      </c>
      <c r="AR36" s="28">
        <v>1.02</v>
      </c>
    </row>
    <row r="37" spans="1:44">
      <c r="A37" s="58" t="s">
        <v>235</v>
      </c>
      <c r="B37" s="59"/>
      <c r="C37" s="60"/>
      <c r="D37" s="60"/>
      <c r="E37" s="60"/>
      <c r="F37" s="60">
        <f>SUMPRODUCT($D12:$D36,F12:F36)/SUMIF(F12:F36,"&lt;&gt;"&amp;"",$D12:$D36)</f>
        <v>1.80154157609752</v>
      </c>
      <c r="G37" s="60">
        <f t="shared" ref="G37:U37" si="21">SUMPRODUCT($D12:$D36,G12:G36)/SUMIF(G12:G36,"&lt;&gt;"&amp;"",$D12:$D36)</f>
        <v>2.4076992652152738</v>
      </c>
      <c r="H37" s="60">
        <f t="shared" si="21"/>
        <v>5.071871756929184</v>
      </c>
      <c r="I37" s="60">
        <f t="shared" si="21"/>
        <v>6.8498355385855731</v>
      </c>
      <c r="J37" s="60">
        <f t="shared" si="21"/>
        <v>6.4333904747781796</v>
      </c>
      <c r="K37" s="60">
        <f t="shared" si="21"/>
        <v>5.6790968931853207</v>
      </c>
      <c r="L37" s="60">
        <f t="shared" si="21"/>
        <v>5.6679864175114387</v>
      </c>
      <c r="M37" s="60">
        <f t="shared" si="21"/>
        <v>6.1607089867448215</v>
      </c>
      <c r="N37" s="60">
        <f t="shared" si="21"/>
        <v>6.8293664761627566</v>
      </c>
      <c r="O37" s="60">
        <f t="shared" si="21"/>
        <v>6.9113077449205917</v>
      </c>
      <c r="P37" s="60">
        <f t="shared" si="21"/>
        <v>6.5679239331487409</v>
      </c>
      <c r="Q37" s="60">
        <f t="shared" si="21"/>
        <v>6.0527822721966151</v>
      </c>
      <c r="R37" s="60">
        <f t="shared" si="21"/>
        <v>6.007376991758532</v>
      </c>
      <c r="S37" s="60">
        <f t="shared" si="21"/>
        <v>6.4213883802557197</v>
      </c>
      <c r="T37" s="60">
        <f t="shared" si="21"/>
        <v>7.252551233972512</v>
      </c>
      <c r="U37" s="60">
        <f t="shared" si="21"/>
        <v>6.739827203157593</v>
      </c>
      <c r="V37" s="61"/>
      <c r="W37" s="61"/>
      <c r="X37" s="61"/>
      <c r="Y37" s="61"/>
      <c r="Z37" s="61"/>
      <c r="AA37" s="61"/>
      <c r="AB37" s="61"/>
      <c r="AC37" s="61"/>
      <c r="AD37" s="61"/>
      <c r="AE37" s="61"/>
      <c r="AF37" s="61"/>
      <c r="AG37" s="61"/>
      <c r="AH37" s="61"/>
      <c r="AI37" s="61"/>
      <c r="AJ37" s="61"/>
      <c r="AK37" s="61"/>
      <c r="AL37" s="60"/>
      <c r="AM37" s="60"/>
      <c r="AN37" s="60"/>
      <c r="AO37" s="60"/>
      <c r="AP37" s="60"/>
      <c r="AQ37" s="60"/>
      <c r="AR37" s="60"/>
    </row>
    <row r="38" spans="1:44">
      <c r="A38" s="56" t="s">
        <v>236</v>
      </c>
      <c r="B38" s="51"/>
      <c r="C38" s="52"/>
      <c r="D38" s="53"/>
      <c r="E38" s="54"/>
      <c r="F38" s="54">
        <f>MIN(F12:F36)</f>
        <v>-0.20860000000000001</v>
      </c>
      <c r="G38" s="54">
        <f t="shared" ref="G38:U38" si="22">MIN(G12:G36)</f>
        <v>0.93379999999999996</v>
      </c>
      <c r="H38" s="54">
        <f t="shared" si="22"/>
        <v>4.0494000000000003</v>
      </c>
      <c r="I38" s="54">
        <f t="shared" si="22"/>
        <v>6.1109</v>
      </c>
      <c r="J38" s="54">
        <f t="shared" si="22"/>
        <v>5.5056000000000003</v>
      </c>
      <c r="K38" s="54">
        <f t="shared" si="22"/>
        <v>4.7618</v>
      </c>
      <c r="L38" s="54">
        <f t="shared" si="22"/>
        <v>4.7595999999999998</v>
      </c>
      <c r="M38" s="54">
        <f t="shared" si="22"/>
        <v>5.1566000000000001</v>
      </c>
      <c r="N38" s="54">
        <f t="shared" si="22"/>
        <v>5.5605000000000002</v>
      </c>
      <c r="O38" s="54">
        <f t="shared" si="22"/>
        <v>5.7027000000000001</v>
      </c>
      <c r="P38" s="54">
        <f t="shared" si="22"/>
        <v>5.4034000000000004</v>
      </c>
      <c r="Q38" s="54">
        <f t="shared" si="22"/>
        <v>4.8314000000000004</v>
      </c>
      <c r="R38" s="54">
        <f t="shared" si="22"/>
        <v>4.7518000000000002</v>
      </c>
      <c r="S38" s="54">
        <f t="shared" si="22"/>
        <v>3.6297000000000001</v>
      </c>
      <c r="T38" s="54">
        <f t="shared" si="22"/>
        <v>6.3288000000000002</v>
      </c>
      <c r="U38" s="54">
        <f t="shared" si="22"/>
        <v>4.3659999999999997</v>
      </c>
      <c r="V38" s="55"/>
      <c r="W38" s="55"/>
      <c r="X38" s="55"/>
      <c r="Y38" s="55"/>
      <c r="Z38" s="55"/>
      <c r="AA38" s="55"/>
      <c r="AB38" s="55"/>
      <c r="AC38" s="55"/>
      <c r="AD38" s="55"/>
      <c r="AE38" s="55"/>
      <c r="AF38" s="55"/>
      <c r="AG38" s="55"/>
      <c r="AH38" s="55"/>
      <c r="AI38" s="55"/>
      <c r="AJ38" s="55"/>
      <c r="AK38" s="55"/>
      <c r="AL38" s="54"/>
      <c r="AM38" s="54"/>
      <c r="AN38" s="54"/>
      <c r="AO38" s="54"/>
      <c r="AP38" s="54"/>
      <c r="AQ38" s="54"/>
      <c r="AR38" s="54"/>
    </row>
    <row r="39" spans="1:44">
      <c r="A39" s="63" t="s">
        <v>237</v>
      </c>
      <c r="B39" s="51"/>
      <c r="C39" s="52"/>
      <c r="D39" s="53"/>
      <c r="E39" s="54"/>
      <c r="F39" s="54">
        <f>MAX(F12:F36)</f>
        <v>3.8506</v>
      </c>
      <c r="G39" s="54">
        <f t="shared" ref="G39:U39" si="23">MAX(G12:G36)</f>
        <v>3.4237000000000002</v>
      </c>
      <c r="H39" s="54">
        <f t="shared" si="23"/>
        <v>6.1256000000000004</v>
      </c>
      <c r="I39" s="54">
        <f t="shared" si="23"/>
        <v>8.2187000000000001</v>
      </c>
      <c r="J39" s="54">
        <f t="shared" si="23"/>
        <v>6.8894000000000002</v>
      </c>
      <c r="K39" s="54">
        <f t="shared" si="23"/>
        <v>5.9509999999999996</v>
      </c>
      <c r="L39" s="54">
        <f t="shared" si="23"/>
        <v>6.0206</v>
      </c>
      <c r="M39" s="54">
        <f t="shared" si="23"/>
        <v>6.4531999999999998</v>
      </c>
      <c r="N39" s="54">
        <f t="shared" si="23"/>
        <v>7.2043999999999997</v>
      </c>
      <c r="O39" s="54">
        <f t="shared" si="23"/>
        <v>7.2851999999999997</v>
      </c>
      <c r="P39" s="54">
        <f t="shared" si="23"/>
        <v>6.8933999999999997</v>
      </c>
      <c r="Q39" s="54">
        <f t="shared" si="23"/>
        <v>6.6993</v>
      </c>
      <c r="R39" s="54">
        <f t="shared" si="23"/>
        <v>6.6890999999999998</v>
      </c>
      <c r="S39" s="54">
        <f t="shared" si="23"/>
        <v>6.9180000000000001</v>
      </c>
      <c r="T39" s="54">
        <f t="shared" si="23"/>
        <v>7.7588999999999997</v>
      </c>
      <c r="U39" s="54">
        <f t="shared" si="23"/>
        <v>7.3876999999999997</v>
      </c>
      <c r="V39" s="55"/>
      <c r="W39" s="55"/>
      <c r="X39" s="55"/>
      <c r="Y39" s="55"/>
      <c r="Z39" s="55"/>
      <c r="AA39" s="55"/>
      <c r="AB39" s="55"/>
      <c r="AC39" s="55"/>
      <c r="AD39" s="55"/>
      <c r="AE39" s="55"/>
      <c r="AF39" s="55"/>
      <c r="AG39" s="55"/>
      <c r="AH39" s="55"/>
      <c r="AI39" s="55"/>
      <c r="AJ39" s="55"/>
      <c r="AK39" s="55"/>
      <c r="AL39" s="54"/>
      <c r="AM39" s="54"/>
      <c r="AN39" s="54"/>
      <c r="AO39" s="54"/>
      <c r="AP39" s="54"/>
      <c r="AQ39" s="54"/>
      <c r="AR39" s="54"/>
    </row>
    <row r="40" spans="1:44">
      <c r="A40" s="56" t="s">
        <v>238</v>
      </c>
      <c r="B40" s="51"/>
      <c r="C40" s="52"/>
      <c r="D40" s="53"/>
      <c r="E40" s="54"/>
      <c r="F40" s="54">
        <f>MEDIAN(F12:F36)</f>
        <v>1.3593</v>
      </c>
      <c r="G40" s="54">
        <f t="shared" ref="G40:U40" si="24">MEDIAN(G12:G36)</f>
        <v>2.1436000000000002</v>
      </c>
      <c r="H40" s="54">
        <f t="shared" si="24"/>
        <v>5.0430999999999999</v>
      </c>
      <c r="I40" s="54">
        <f t="shared" si="24"/>
        <v>7.3106</v>
      </c>
      <c r="J40" s="54">
        <f t="shared" si="24"/>
        <v>6.4824000000000002</v>
      </c>
      <c r="K40" s="54">
        <f t="shared" si="24"/>
        <v>5.6395</v>
      </c>
      <c r="L40" s="54">
        <f t="shared" si="24"/>
        <v>5.6927000000000003</v>
      </c>
      <c r="M40" s="54">
        <f t="shared" si="24"/>
        <v>6.0570000000000004</v>
      </c>
      <c r="N40" s="54">
        <f t="shared" si="24"/>
        <v>6.6556499999999996</v>
      </c>
      <c r="O40" s="54">
        <f t="shared" si="24"/>
        <v>6.7447499999999998</v>
      </c>
      <c r="P40" s="54">
        <f t="shared" si="24"/>
        <v>6.4002999999999997</v>
      </c>
      <c r="Q40" s="54">
        <f t="shared" si="24"/>
        <v>5.8651</v>
      </c>
      <c r="R40" s="54">
        <f t="shared" si="24"/>
        <v>5.6736500000000003</v>
      </c>
      <c r="S40" s="54">
        <f t="shared" si="24"/>
        <v>6.2759</v>
      </c>
      <c r="T40" s="54">
        <f t="shared" si="24"/>
        <v>7.0031999999999996</v>
      </c>
      <c r="U40" s="54">
        <f t="shared" si="24"/>
        <v>6.2858000000000001</v>
      </c>
      <c r="V40" s="55"/>
      <c r="W40" s="55"/>
      <c r="X40" s="55"/>
      <c r="Y40" s="55"/>
      <c r="Z40" s="55"/>
      <c r="AA40" s="55"/>
      <c r="AB40" s="55"/>
      <c r="AC40" s="55"/>
      <c r="AD40" s="55"/>
      <c r="AE40" s="55"/>
      <c r="AF40" s="55"/>
      <c r="AG40" s="55"/>
      <c r="AH40" s="55"/>
      <c r="AI40" s="55"/>
      <c r="AJ40" s="55"/>
      <c r="AK40" s="55"/>
      <c r="AL40" s="54"/>
      <c r="AM40" s="54"/>
      <c r="AN40" s="54"/>
      <c r="AO40" s="54"/>
      <c r="AP40" s="54"/>
      <c r="AQ40" s="54"/>
      <c r="AR40" s="54"/>
    </row>
    <row r="41" spans="1:44" ht="15" thickBot="1">
      <c r="A41" s="64"/>
      <c r="B41" s="37"/>
      <c r="C41" s="38"/>
      <c r="D41" s="39"/>
      <c r="E41" s="40"/>
      <c r="F41" s="40"/>
      <c r="G41" s="40"/>
      <c r="H41" s="40"/>
      <c r="I41" s="40"/>
      <c r="J41" s="40"/>
      <c r="K41" s="40"/>
      <c r="L41" s="40"/>
      <c r="M41" s="40"/>
      <c r="N41" s="40"/>
      <c r="O41" s="40"/>
      <c r="P41" s="40"/>
      <c r="Q41" s="40"/>
      <c r="R41" s="40"/>
      <c r="S41" s="40"/>
      <c r="T41" s="40"/>
      <c r="U41" s="40"/>
      <c r="V41" s="42"/>
      <c r="W41" s="42"/>
      <c r="X41" s="42"/>
      <c r="Y41" s="42"/>
      <c r="Z41" s="42"/>
      <c r="AA41" s="42"/>
      <c r="AB41" s="42"/>
      <c r="AC41" s="42"/>
      <c r="AD41" s="42"/>
      <c r="AE41" s="42"/>
      <c r="AF41" s="42"/>
      <c r="AG41" s="42"/>
      <c r="AH41" s="42"/>
      <c r="AI41" s="42"/>
      <c r="AJ41" s="42"/>
      <c r="AK41" s="42"/>
      <c r="AL41" s="40"/>
      <c r="AM41" s="40"/>
      <c r="AN41" s="40"/>
      <c r="AO41" s="40"/>
      <c r="AP41" s="40"/>
      <c r="AQ41" s="40"/>
      <c r="AR41" s="40"/>
    </row>
    <row r="42" spans="1:44">
      <c r="A42" s="50" t="s">
        <v>239</v>
      </c>
      <c r="B42" s="45"/>
      <c r="C42" s="44"/>
      <c r="D42" s="44"/>
      <c r="E42" s="44"/>
      <c r="F42" s="44"/>
      <c r="G42" s="44"/>
      <c r="H42" s="44"/>
      <c r="I42" s="44"/>
      <c r="J42" s="44"/>
      <c r="K42" s="44"/>
      <c r="L42" s="46"/>
      <c r="M42" s="44"/>
      <c r="N42" s="44"/>
      <c r="O42" s="44"/>
      <c r="P42" s="44"/>
      <c r="Q42" s="44"/>
      <c r="R42" s="44"/>
      <c r="S42" s="44"/>
      <c r="T42" s="44"/>
      <c r="U42" s="44"/>
      <c r="V42" s="45"/>
      <c r="W42" s="45"/>
      <c r="X42" s="45"/>
      <c r="Y42" s="45"/>
      <c r="Z42" s="45"/>
      <c r="AA42" s="45"/>
      <c r="AB42" s="47"/>
      <c r="AC42" s="45"/>
      <c r="AD42" s="45"/>
      <c r="AE42" s="45"/>
      <c r="AF42" s="45"/>
      <c r="AG42" s="45"/>
      <c r="AH42" s="45"/>
      <c r="AI42" s="45"/>
      <c r="AJ42" s="45"/>
      <c r="AK42" s="45"/>
      <c r="AL42" s="44"/>
      <c r="AM42" s="44"/>
      <c r="AN42" s="44"/>
      <c r="AO42" s="44"/>
      <c r="AP42" s="44"/>
      <c r="AQ42" s="44"/>
      <c r="AR42" s="44"/>
    </row>
    <row r="43" spans="1:44">
      <c r="A43" s="50" t="s">
        <v>240</v>
      </c>
      <c r="B43" s="45"/>
      <c r="C43" s="44"/>
      <c r="D43" s="44"/>
      <c r="E43" s="44"/>
      <c r="F43" s="44"/>
      <c r="G43" s="44"/>
      <c r="H43" s="44"/>
      <c r="I43" s="44"/>
      <c r="J43" s="44"/>
      <c r="K43" s="44"/>
      <c r="L43" s="46"/>
      <c r="M43" s="44"/>
      <c r="N43" s="44"/>
      <c r="O43" s="44"/>
      <c r="P43" s="44"/>
      <c r="Q43" s="44"/>
      <c r="R43" s="44"/>
      <c r="S43" s="44"/>
      <c r="T43" s="44"/>
      <c r="U43" s="44"/>
      <c r="V43" s="45"/>
      <c r="W43" s="45"/>
      <c r="X43" s="45"/>
      <c r="Y43" s="45"/>
      <c r="Z43" s="45"/>
      <c r="AA43" s="45"/>
      <c r="AB43" s="47"/>
      <c r="AC43" s="45"/>
      <c r="AD43" s="45"/>
      <c r="AE43" s="45"/>
      <c r="AF43" s="45"/>
      <c r="AG43" s="45"/>
      <c r="AH43" s="45"/>
      <c r="AI43" s="45"/>
      <c r="AJ43" s="45"/>
      <c r="AK43" s="45"/>
      <c r="AL43" s="44"/>
      <c r="AM43" s="44"/>
      <c r="AN43" s="44"/>
      <c r="AO43" s="44"/>
      <c r="AP43" s="44"/>
      <c r="AQ43" s="44"/>
      <c r="AR43" s="44"/>
    </row>
    <row r="44" spans="1:44">
      <c r="A44" s="50"/>
      <c r="B44" s="45"/>
      <c r="C44" s="44"/>
      <c r="D44" s="44"/>
      <c r="E44" s="44"/>
      <c r="F44" s="44"/>
      <c r="G44" s="44"/>
      <c r="H44" s="44"/>
      <c r="I44" s="44"/>
      <c r="J44" s="44"/>
      <c r="K44" s="44"/>
      <c r="L44" s="44"/>
      <c r="M44" s="44"/>
      <c r="N44" s="44"/>
      <c r="O44" s="44"/>
      <c r="P44" s="44"/>
      <c r="Q44" s="44"/>
      <c r="R44" s="44"/>
      <c r="S44" s="44"/>
      <c r="T44" s="44"/>
      <c r="U44" s="44"/>
      <c r="V44" s="45"/>
      <c r="W44" s="45"/>
      <c r="X44" s="45"/>
      <c r="Y44" s="45"/>
      <c r="Z44" s="45"/>
      <c r="AA44" s="45"/>
      <c r="AB44" s="45"/>
      <c r="AC44" s="45"/>
      <c r="AD44" s="45"/>
      <c r="AE44" s="45"/>
      <c r="AF44" s="45"/>
      <c r="AG44" s="45"/>
      <c r="AH44" s="45"/>
      <c r="AI44" s="45"/>
      <c r="AJ44" s="45"/>
      <c r="AK44" s="45"/>
      <c r="AL44" s="44"/>
      <c r="AM44" s="44"/>
      <c r="AN44" s="44"/>
      <c r="AO44" s="44"/>
      <c r="AP44" s="44"/>
      <c r="AQ44" s="44"/>
      <c r="AR44" s="44"/>
    </row>
    <row r="45" spans="1:44">
      <c r="A45" s="50"/>
      <c r="B45" s="45"/>
      <c r="C45" s="44"/>
      <c r="D45" s="44"/>
      <c r="E45" s="44"/>
      <c r="F45" s="44"/>
      <c r="G45" s="44"/>
      <c r="H45" s="44"/>
      <c r="I45" s="44"/>
      <c r="J45" s="44"/>
      <c r="K45" s="44"/>
      <c r="L45" s="44"/>
      <c r="M45" s="44"/>
      <c r="N45" s="44"/>
      <c r="O45" s="44"/>
      <c r="P45" s="44"/>
      <c r="Q45" s="44"/>
      <c r="R45" s="44"/>
      <c r="S45" s="44"/>
      <c r="T45" s="44"/>
      <c r="U45" s="44"/>
      <c r="V45" s="45"/>
      <c r="W45" s="45"/>
      <c r="X45" s="45"/>
      <c r="Y45" s="45"/>
      <c r="Z45" s="45"/>
      <c r="AA45" s="45"/>
      <c r="AB45" s="45"/>
      <c r="AC45" s="45"/>
      <c r="AD45" s="45"/>
      <c r="AE45" s="45"/>
      <c r="AF45" s="45"/>
      <c r="AG45" s="45"/>
      <c r="AH45" s="45"/>
      <c r="AI45" s="45"/>
      <c r="AJ45" s="45"/>
      <c r="AK45" s="45"/>
      <c r="AL45" s="44"/>
      <c r="AM45" s="44"/>
      <c r="AN45" s="44"/>
      <c r="AO45" s="44"/>
      <c r="AP45" s="44"/>
      <c r="AQ45" s="44"/>
      <c r="AR45" s="44"/>
    </row>
    <row r="46" spans="1:44">
      <c r="A46" s="50"/>
      <c r="B46" s="45"/>
      <c r="C46" s="44"/>
      <c r="D46" s="44"/>
      <c r="E46" s="44"/>
      <c r="F46" s="44"/>
      <c r="G46" s="44"/>
      <c r="H46" s="44"/>
      <c r="I46" s="44"/>
      <c r="J46" s="44"/>
      <c r="K46" s="44"/>
      <c r="L46" s="44"/>
      <c r="M46" s="44"/>
      <c r="N46" s="44"/>
      <c r="O46" s="44"/>
      <c r="P46" s="44"/>
      <c r="Q46" s="44"/>
      <c r="R46" s="44"/>
      <c r="S46" s="44"/>
      <c r="T46" s="44"/>
      <c r="U46" s="44"/>
      <c r="V46" s="45"/>
      <c r="W46" s="45"/>
      <c r="X46" s="45"/>
      <c r="Y46" s="45"/>
      <c r="Z46" s="45"/>
      <c r="AA46" s="45"/>
      <c r="AB46" s="45"/>
      <c r="AC46" s="45"/>
      <c r="AD46" s="45"/>
      <c r="AE46" s="45"/>
      <c r="AF46" s="45"/>
      <c r="AG46" s="45"/>
      <c r="AH46" s="45"/>
      <c r="AI46" s="45"/>
      <c r="AJ46" s="45"/>
      <c r="AK46" s="45"/>
      <c r="AL46" s="44"/>
      <c r="AM46" s="44"/>
      <c r="AN46" s="44"/>
      <c r="AO46" s="44"/>
      <c r="AP46" s="44"/>
      <c r="AQ46" s="44"/>
      <c r="AR46" s="44"/>
    </row>
  </sheetData>
  <mergeCells count="10">
    <mergeCell ref="AQ8:AQ9"/>
    <mergeCell ref="M8:T8"/>
    <mergeCell ref="B8:E8"/>
    <mergeCell ref="F8:L8"/>
    <mergeCell ref="AR8:AR9"/>
    <mergeCell ref="AL8:AN8"/>
    <mergeCell ref="U8:U9"/>
    <mergeCell ref="AO8:AO9"/>
    <mergeCell ref="AP8:AP9"/>
    <mergeCell ref="V8:AK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CQ44"/>
  <sheetViews>
    <sheetView showGridLines="0" zoomScale="90" zoomScaleNormal="90" workbookViewId="0">
      <pane xSplit="1" ySplit="11" topLeftCell="B12" activePane="bottomRight" state="frozen"/>
      <selection activeCell="A12" sqref="A12"/>
      <selection pane="topRight" activeCell="A12" sqref="A12"/>
      <selection pane="bottomLeft" activeCell="A12" sqref="A12"/>
      <selection pane="bottomRight" activeCell="A12" sqref="A12:U34"/>
    </sheetView>
  </sheetViews>
  <sheetFormatPr defaultRowHeight="14.4"/>
  <cols>
    <col min="1" max="1" width="31.21875" style="14" customWidth="1"/>
    <col min="2" max="2" width="9.109375" customWidth="1"/>
    <col min="3" max="21" width="9.109375" style="14" customWidth="1"/>
    <col min="22" max="34" width="9.109375" customWidth="1"/>
    <col min="35" max="35" width="9.109375" style="93" customWidth="1"/>
    <col min="36" max="37" width="9.109375" customWidth="1"/>
    <col min="38" max="44" width="9.109375" style="14" customWidth="1"/>
  </cols>
  <sheetData>
    <row r="1" spans="1:95" ht="15" customHeight="1">
      <c r="A1" s="13" t="s">
        <v>0</v>
      </c>
      <c r="E1" s="15" t="s">
        <v>3953</v>
      </c>
      <c r="CA1" s="93" t="s">
        <v>3954</v>
      </c>
      <c r="CB1" s="27" t="s">
        <v>181</v>
      </c>
      <c r="CC1" s="27" t="s">
        <v>182</v>
      </c>
      <c r="CD1" s="27" t="s">
        <v>183</v>
      </c>
      <c r="CE1" s="27" t="s">
        <v>184</v>
      </c>
      <c r="CF1" s="27" t="s">
        <v>3955</v>
      </c>
      <c r="CG1" s="27" t="s">
        <v>186</v>
      </c>
      <c r="CH1" s="27" t="s">
        <v>187</v>
      </c>
      <c r="CI1" s="27" t="s">
        <v>188</v>
      </c>
      <c r="CJ1" s="27" t="s">
        <v>3956</v>
      </c>
      <c r="CK1" s="27" t="s">
        <v>3957</v>
      </c>
      <c r="CL1" s="27" t="s">
        <v>191</v>
      </c>
      <c r="CM1" s="27" t="s">
        <v>192</v>
      </c>
      <c r="CN1" s="27" t="s">
        <v>193</v>
      </c>
      <c r="CO1" s="27" t="s">
        <v>194</v>
      </c>
      <c r="CP1" s="27" t="s">
        <v>2437</v>
      </c>
      <c r="CQ1" s="27" t="s">
        <v>3958</v>
      </c>
    </row>
    <row r="2" spans="1:95">
      <c r="CA2" s="93">
        <v>0</v>
      </c>
      <c r="CB2" s="93">
        <f t="shared" ref="CB2:CB7" si="0">_xlfn.QUARTILE.INC(F$12:F$34,$CA2)</f>
        <v>-4.2205000000000004</v>
      </c>
      <c r="CC2" s="93">
        <f t="shared" ref="CC2:CQ2" si="1">_xlfn.QUARTILE.INC(G$12:G$34,$CA2)</f>
        <v>-2.1604999999999999</v>
      </c>
      <c r="CD2" s="93">
        <f t="shared" si="1"/>
        <v>2.5514999999999999</v>
      </c>
      <c r="CE2" s="93">
        <f t="shared" si="1"/>
        <v>5.4234</v>
      </c>
      <c r="CF2" s="93">
        <f t="shared" si="1"/>
        <v>4.6600999999999999</v>
      </c>
      <c r="CG2" s="93">
        <f t="shared" si="1"/>
        <v>4.1877000000000004</v>
      </c>
      <c r="CH2" s="93">
        <f t="shared" si="1"/>
        <v>3.8826999999999998</v>
      </c>
      <c r="CI2" s="93">
        <f t="shared" si="1"/>
        <v>5.3391000000000002</v>
      </c>
      <c r="CJ2" s="93">
        <f t="shared" si="1"/>
        <v>6.5309999999999997</v>
      </c>
      <c r="CK2" s="93">
        <f t="shared" si="1"/>
        <v>6.5385999999999997</v>
      </c>
      <c r="CL2" s="93">
        <f t="shared" si="1"/>
        <v>6.1962999999999999</v>
      </c>
      <c r="CM2" s="93">
        <f t="shared" si="1"/>
        <v>5.5949999999999998</v>
      </c>
      <c r="CN2" s="93">
        <f t="shared" si="1"/>
        <v>2.9430000000000001</v>
      </c>
      <c r="CO2" s="93">
        <f t="shared" si="1"/>
        <v>4.1661000000000001</v>
      </c>
      <c r="CP2" s="93">
        <f t="shared" si="1"/>
        <v>5.7354000000000003</v>
      </c>
      <c r="CQ2" s="93">
        <f t="shared" si="1"/>
        <v>4.7058</v>
      </c>
    </row>
    <row r="3" spans="1:95">
      <c r="CA3" s="93">
        <v>1</v>
      </c>
      <c r="CB3" s="93">
        <f t="shared" si="0"/>
        <v>-2.0000499999999999</v>
      </c>
      <c r="CC3" s="93">
        <f t="shared" ref="CC3:CQ7" si="2">_xlfn.QUARTILE.INC(G$12:G$34,$CA3)</f>
        <v>-0.25365000000000004</v>
      </c>
      <c r="CD3" s="93">
        <f t="shared" si="2"/>
        <v>3.5911499999999998</v>
      </c>
      <c r="CE3" s="93">
        <f t="shared" si="2"/>
        <v>6.3396999999999997</v>
      </c>
      <c r="CF3" s="93">
        <f t="shared" si="2"/>
        <v>5.4621499999999994</v>
      </c>
      <c r="CG3" s="93">
        <f t="shared" si="2"/>
        <v>4.8368000000000002</v>
      </c>
      <c r="CH3" s="93">
        <f t="shared" si="2"/>
        <v>4.6482999999999999</v>
      </c>
      <c r="CI3" s="93">
        <f t="shared" si="2"/>
        <v>5.6671500000000004</v>
      </c>
      <c r="CJ3" s="93">
        <f t="shared" si="2"/>
        <v>6.6602499999999996</v>
      </c>
      <c r="CK3" s="93">
        <f t="shared" si="2"/>
        <v>6.705775</v>
      </c>
      <c r="CL3" s="93">
        <f t="shared" si="2"/>
        <v>6.3415750000000006</v>
      </c>
      <c r="CM3" s="93">
        <f t="shared" si="2"/>
        <v>5.7394499999999997</v>
      </c>
      <c r="CN3" s="93">
        <f t="shared" si="2"/>
        <v>5.5885499999999997</v>
      </c>
      <c r="CO3" s="93">
        <f t="shared" si="2"/>
        <v>6.0257000000000005</v>
      </c>
      <c r="CP3" s="93">
        <f t="shared" si="2"/>
        <v>7.1026999999999996</v>
      </c>
      <c r="CQ3" s="93">
        <f t="shared" si="2"/>
        <v>6.5794499999999996</v>
      </c>
    </row>
    <row r="4" spans="1:95">
      <c r="CA4" s="93">
        <v>2</v>
      </c>
      <c r="CB4" s="93">
        <f t="shared" si="0"/>
        <v>-0.93200000000000005</v>
      </c>
      <c r="CC4" s="93">
        <f t="shared" si="2"/>
        <v>0.5444</v>
      </c>
      <c r="CD4" s="93">
        <f t="shared" si="2"/>
        <v>4.0945999999999998</v>
      </c>
      <c r="CE4" s="93">
        <f t="shared" si="2"/>
        <v>6.7866999999999997</v>
      </c>
      <c r="CF4" s="93">
        <f t="shared" si="2"/>
        <v>5.7150999999999996</v>
      </c>
      <c r="CG4" s="93">
        <f t="shared" si="2"/>
        <v>4.92</v>
      </c>
      <c r="CH4" s="93">
        <f t="shared" si="2"/>
        <v>4.8220000000000001</v>
      </c>
      <c r="CI4" s="93">
        <f t="shared" si="2"/>
        <v>5.8266</v>
      </c>
      <c r="CJ4" s="93">
        <f t="shared" si="2"/>
        <v>6.8211500000000003</v>
      </c>
      <c r="CK4" s="93">
        <f t="shared" si="2"/>
        <v>6.84145</v>
      </c>
      <c r="CL4" s="93">
        <f t="shared" si="2"/>
        <v>6.4661499999999998</v>
      </c>
      <c r="CM4" s="93">
        <f t="shared" si="2"/>
        <v>5.8705499999999997</v>
      </c>
      <c r="CN4" s="93">
        <f t="shared" si="2"/>
        <v>6.0064000000000002</v>
      </c>
      <c r="CO4" s="93">
        <f t="shared" si="2"/>
        <v>6.4886999999999997</v>
      </c>
      <c r="CP4" s="93">
        <f t="shared" si="2"/>
        <v>7.2854999999999999</v>
      </c>
      <c r="CQ4" s="93">
        <f t="shared" si="2"/>
        <v>7.1237000000000004</v>
      </c>
    </row>
    <row r="5" spans="1:95">
      <c r="CA5" s="93">
        <v>3</v>
      </c>
      <c r="CB5" s="93">
        <f t="shared" si="0"/>
        <v>-0.55269999999999997</v>
      </c>
      <c r="CC5" s="93">
        <f t="shared" si="2"/>
        <v>0.67274999999999996</v>
      </c>
      <c r="CD5" s="93">
        <f t="shared" si="2"/>
        <v>4.3278499999999998</v>
      </c>
      <c r="CE5" s="93">
        <f t="shared" si="2"/>
        <v>7.1417999999999999</v>
      </c>
      <c r="CF5" s="93">
        <f t="shared" si="2"/>
        <v>5.8681999999999999</v>
      </c>
      <c r="CG5" s="93">
        <f t="shared" si="2"/>
        <v>5.1693999999999996</v>
      </c>
      <c r="CH5" s="93">
        <f t="shared" si="2"/>
        <v>5.0297000000000001</v>
      </c>
      <c r="CI5" s="93">
        <f t="shared" si="2"/>
        <v>5.9807500000000005</v>
      </c>
      <c r="CJ5" s="93">
        <f t="shared" si="2"/>
        <v>6.9000249999999994</v>
      </c>
      <c r="CK5" s="93">
        <f t="shared" si="2"/>
        <v>6.9384750000000004</v>
      </c>
      <c r="CL5" s="93">
        <f t="shared" si="2"/>
        <v>6.5394000000000005</v>
      </c>
      <c r="CM5" s="93">
        <f t="shared" si="2"/>
        <v>5.9520999999999997</v>
      </c>
      <c r="CN5" s="93">
        <f t="shared" si="2"/>
        <v>6.1699249999999992</v>
      </c>
      <c r="CO5" s="93">
        <f t="shared" si="2"/>
        <v>6.5654000000000003</v>
      </c>
      <c r="CP5" s="93">
        <f t="shared" si="2"/>
        <v>7.3851000000000004</v>
      </c>
      <c r="CQ5" s="93">
        <f t="shared" si="2"/>
        <v>7.2482000000000006</v>
      </c>
    </row>
    <row r="6" spans="1:95" hidden="1">
      <c r="CA6" s="93"/>
      <c r="CB6" s="93">
        <f t="shared" si="0"/>
        <v>-4.2205000000000004</v>
      </c>
      <c r="CC6" s="93">
        <f t="shared" si="2"/>
        <v>-2.1604999999999999</v>
      </c>
      <c r="CD6" s="93">
        <f t="shared" si="2"/>
        <v>2.5514999999999999</v>
      </c>
      <c r="CE6" s="93">
        <f t="shared" si="2"/>
        <v>5.4234</v>
      </c>
      <c r="CF6" s="93">
        <f t="shared" si="2"/>
        <v>4.6600999999999999</v>
      </c>
      <c r="CG6" s="93">
        <f t="shared" si="2"/>
        <v>4.1877000000000004</v>
      </c>
      <c r="CH6" s="93">
        <f t="shared" si="2"/>
        <v>3.8826999999999998</v>
      </c>
      <c r="CI6" s="93">
        <f t="shared" si="2"/>
        <v>5.3391000000000002</v>
      </c>
      <c r="CJ6" s="93">
        <f t="shared" si="2"/>
        <v>6.5309999999999997</v>
      </c>
      <c r="CK6" s="93">
        <f t="shared" si="2"/>
        <v>6.5385999999999997</v>
      </c>
      <c r="CL6" s="93">
        <f t="shared" si="2"/>
        <v>6.1962999999999999</v>
      </c>
      <c r="CM6" s="93">
        <f t="shared" si="2"/>
        <v>5.5949999999999998</v>
      </c>
      <c r="CN6" s="93">
        <f t="shared" si="2"/>
        <v>2.9430000000000001</v>
      </c>
      <c r="CO6" s="93">
        <f t="shared" si="2"/>
        <v>4.1661000000000001</v>
      </c>
      <c r="CP6" s="93">
        <f t="shared" si="2"/>
        <v>5.7354000000000003</v>
      </c>
      <c r="CQ6" s="93">
        <f t="shared" si="2"/>
        <v>4.7058</v>
      </c>
    </row>
    <row r="7" spans="1:95" ht="21" thickBot="1">
      <c r="A7" s="16" t="s">
        <v>108</v>
      </c>
      <c r="CA7" s="93">
        <v>4</v>
      </c>
      <c r="CB7" s="93">
        <f t="shared" si="0"/>
        <v>1.8315999999999999</v>
      </c>
      <c r="CC7" s="93">
        <f t="shared" si="2"/>
        <v>2.9906999999999999</v>
      </c>
      <c r="CD7" s="93">
        <f t="shared" si="2"/>
        <v>4.9447000000000001</v>
      </c>
      <c r="CE7" s="93">
        <f t="shared" si="2"/>
        <v>7.702</v>
      </c>
      <c r="CF7" s="93">
        <f t="shared" si="2"/>
        <v>6.3757999999999999</v>
      </c>
      <c r="CG7" s="93">
        <f t="shared" si="2"/>
        <v>5.7102000000000004</v>
      </c>
      <c r="CH7" s="93">
        <f t="shared" si="2"/>
        <v>5.8846999999999996</v>
      </c>
      <c r="CI7" s="93">
        <f t="shared" si="2"/>
        <v>6.4206000000000003</v>
      </c>
      <c r="CJ7" s="93">
        <f t="shared" si="2"/>
        <v>7.5814000000000004</v>
      </c>
      <c r="CK7" s="93">
        <f t="shared" si="2"/>
        <v>7.4733000000000001</v>
      </c>
      <c r="CL7" s="93">
        <f t="shared" si="2"/>
        <v>7.1158999999999999</v>
      </c>
      <c r="CM7" s="93">
        <f t="shared" si="2"/>
        <v>7.2417999999999996</v>
      </c>
      <c r="CN7" s="93">
        <f t="shared" si="2"/>
        <v>6.8240999999999996</v>
      </c>
      <c r="CO7" s="93">
        <f t="shared" si="2"/>
        <v>7.0891000000000002</v>
      </c>
      <c r="CP7" s="93">
        <f t="shared" si="2"/>
        <v>7.8418999999999999</v>
      </c>
      <c r="CQ7" s="93">
        <f t="shared" si="2"/>
        <v>7.6676000000000002</v>
      </c>
    </row>
    <row r="8" spans="1:95" ht="15" customHeight="1">
      <c r="A8" s="17" t="str">
        <f>'Short Duration Fund'!A8</f>
        <v>(As on 30 Apr 2026)</v>
      </c>
      <c r="B8" s="137" t="s">
        <v>37</v>
      </c>
      <c r="C8" s="138"/>
      <c r="D8" s="138"/>
      <c r="E8" s="138"/>
      <c r="F8" s="136" t="s">
        <v>242</v>
      </c>
      <c r="G8" s="136"/>
      <c r="H8" s="136"/>
      <c r="I8" s="136"/>
      <c r="J8" s="136"/>
      <c r="K8" s="136"/>
      <c r="L8" s="136"/>
      <c r="M8" s="136" t="s">
        <v>241</v>
      </c>
      <c r="N8" s="136"/>
      <c r="O8" s="136"/>
      <c r="P8" s="136"/>
      <c r="Q8" s="136"/>
      <c r="R8" s="136"/>
      <c r="S8" s="136"/>
      <c r="T8" s="136"/>
      <c r="U8" s="139" t="s">
        <v>174</v>
      </c>
      <c r="V8" s="136" t="s">
        <v>175</v>
      </c>
      <c r="W8" s="136"/>
      <c r="X8" s="136"/>
      <c r="Y8" s="136"/>
      <c r="Z8" s="136"/>
      <c r="AA8" s="136"/>
      <c r="AB8" s="136"/>
      <c r="AC8" s="136"/>
      <c r="AD8" s="136"/>
      <c r="AE8" s="136"/>
      <c r="AF8" s="136"/>
      <c r="AG8" s="136"/>
      <c r="AH8" s="136"/>
      <c r="AI8" s="136"/>
      <c r="AJ8" s="136"/>
      <c r="AK8" s="136"/>
      <c r="AL8" s="136" t="s">
        <v>176</v>
      </c>
      <c r="AM8" s="136"/>
      <c r="AN8" s="136"/>
      <c r="AO8" s="139" t="s">
        <v>178</v>
      </c>
      <c r="AP8" s="139" t="s">
        <v>177</v>
      </c>
      <c r="AQ8" s="134" t="s">
        <v>180</v>
      </c>
      <c r="AR8" s="139" t="s">
        <v>179</v>
      </c>
    </row>
    <row r="9" spans="1:95" ht="42" customHeight="1">
      <c r="A9" s="19" t="s">
        <v>171</v>
      </c>
      <c r="B9" s="25" t="s">
        <v>172</v>
      </c>
      <c r="C9" s="26" t="s">
        <v>5077</v>
      </c>
      <c r="D9" s="26" t="s">
        <v>5105</v>
      </c>
      <c r="E9" s="26" t="s">
        <v>173</v>
      </c>
      <c r="F9" s="26" t="s">
        <v>181</v>
      </c>
      <c r="G9" s="26" t="s">
        <v>182</v>
      </c>
      <c r="H9" s="26" t="s">
        <v>183</v>
      </c>
      <c r="I9" s="26" t="s">
        <v>184</v>
      </c>
      <c r="J9" s="26" t="s">
        <v>185</v>
      </c>
      <c r="K9" s="26" t="s">
        <v>186</v>
      </c>
      <c r="L9" s="26" t="s">
        <v>187</v>
      </c>
      <c r="M9" s="26" t="s">
        <v>188</v>
      </c>
      <c r="N9" s="26" t="s">
        <v>189</v>
      </c>
      <c r="O9" s="26" t="s">
        <v>190</v>
      </c>
      <c r="P9" s="26" t="s">
        <v>191</v>
      </c>
      <c r="Q9" s="26" t="s">
        <v>192</v>
      </c>
      <c r="R9" s="26" t="s">
        <v>193</v>
      </c>
      <c r="S9" s="26" t="s">
        <v>194</v>
      </c>
      <c r="T9" s="26" t="s">
        <v>2437</v>
      </c>
      <c r="U9" s="140"/>
      <c r="V9" s="27" t="s">
        <v>181</v>
      </c>
      <c r="W9" s="27" t="s">
        <v>182</v>
      </c>
      <c r="X9" s="27" t="s">
        <v>183</v>
      </c>
      <c r="Y9" s="27" t="s">
        <v>184</v>
      </c>
      <c r="Z9" s="27" t="s">
        <v>185</v>
      </c>
      <c r="AA9" s="27" t="s">
        <v>186</v>
      </c>
      <c r="AB9" s="27" t="s">
        <v>187</v>
      </c>
      <c r="AC9" s="27" t="s">
        <v>188</v>
      </c>
      <c r="AD9" s="27" t="s">
        <v>189</v>
      </c>
      <c r="AE9" s="27" t="s">
        <v>190</v>
      </c>
      <c r="AF9" s="27" t="s">
        <v>191</v>
      </c>
      <c r="AG9" s="27" t="s">
        <v>192</v>
      </c>
      <c r="AH9" s="27" t="s">
        <v>193</v>
      </c>
      <c r="AI9" s="27" t="s">
        <v>194</v>
      </c>
      <c r="AJ9" s="27" t="s">
        <v>2437</v>
      </c>
      <c r="AK9" s="27" t="s">
        <v>174</v>
      </c>
      <c r="AL9" s="26" t="s">
        <v>195</v>
      </c>
      <c r="AM9" s="26" t="s">
        <v>196</v>
      </c>
      <c r="AN9" s="26" t="s">
        <v>197</v>
      </c>
      <c r="AO9" s="140"/>
      <c r="AP9" s="140"/>
      <c r="AQ9" s="135"/>
      <c r="AR9" s="140"/>
    </row>
    <row r="10" spans="1:95" ht="15" customHeight="1" thickBot="1">
      <c r="A10" s="20" t="s">
        <v>38</v>
      </c>
    </row>
    <row r="11" spans="1:95" ht="18.600000000000001" thickBot="1">
      <c r="A11" s="21" t="s">
        <v>96</v>
      </c>
      <c r="B11" s="22"/>
      <c r="C11" s="23"/>
      <c r="D11" s="23"/>
      <c r="E11" s="23"/>
      <c r="F11" s="23"/>
      <c r="G11" s="23"/>
      <c r="H11" s="23"/>
      <c r="I11" s="23"/>
      <c r="J11" s="23"/>
      <c r="K11" s="23"/>
      <c r="L11" s="23"/>
      <c r="M11" s="23"/>
      <c r="N11" s="23"/>
      <c r="O11" s="23"/>
      <c r="P11" s="23"/>
      <c r="Q11" s="23"/>
      <c r="R11" s="23"/>
      <c r="S11" s="23"/>
      <c r="T11" s="23"/>
      <c r="U11" s="23"/>
      <c r="V11" s="22"/>
      <c r="W11" s="22"/>
      <c r="X11" s="22"/>
      <c r="Y11" s="22"/>
      <c r="Z11" s="22"/>
      <c r="AA11" s="22"/>
      <c r="AB11" s="22"/>
      <c r="AC11" s="22"/>
      <c r="AD11" s="22"/>
      <c r="AE11" s="22"/>
      <c r="AF11" s="22"/>
      <c r="AG11" s="22"/>
      <c r="AH11" s="22"/>
      <c r="AI11" s="22"/>
      <c r="AJ11" s="22"/>
      <c r="AK11" s="22"/>
      <c r="AL11" s="23"/>
      <c r="AM11" s="23"/>
      <c r="AN11" s="23"/>
      <c r="AO11" s="23"/>
      <c r="AP11" s="23"/>
      <c r="AQ11" s="23"/>
      <c r="AR11" s="23"/>
    </row>
    <row r="12" spans="1:95">
      <c r="A12" s="48" t="s">
        <v>2556</v>
      </c>
      <c r="B12" s="29">
        <v>35929</v>
      </c>
      <c r="C12" s="30">
        <v>15208.778</v>
      </c>
      <c r="D12" s="31">
        <v>10864.635</v>
      </c>
      <c r="E12" s="28">
        <v>685.83920000000001</v>
      </c>
      <c r="F12" s="28">
        <v>-1.2435</v>
      </c>
      <c r="G12" s="28">
        <v>0.55969999999999998</v>
      </c>
      <c r="H12" s="28">
        <v>3.2728000000000002</v>
      </c>
      <c r="I12" s="28">
        <v>5.4234</v>
      </c>
      <c r="J12" s="28">
        <v>5.1817000000000002</v>
      </c>
      <c r="K12" s="28">
        <v>4.5784000000000002</v>
      </c>
      <c r="L12" s="32">
        <v>4.2744999999999997</v>
      </c>
      <c r="M12" s="28">
        <v>5.5915999999999997</v>
      </c>
      <c r="N12" s="28">
        <v>6.548</v>
      </c>
      <c r="O12" s="28">
        <v>6.6154000000000002</v>
      </c>
      <c r="P12" s="28">
        <v>6.2998000000000003</v>
      </c>
      <c r="Q12" s="28">
        <v>5.7625999999999999</v>
      </c>
      <c r="R12" s="28">
        <v>6.1677999999999997</v>
      </c>
      <c r="S12" s="28">
        <v>6.4886999999999997</v>
      </c>
      <c r="T12" s="28">
        <v>7.2415000000000003</v>
      </c>
      <c r="U12" s="28">
        <v>7.1237000000000004</v>
      </c>
      <c r="V12" s="33">
        <f>IF(F12="",0,IF(F12&lt;=CB$3,4,IF(F12&gt;=CB$5,1,IF(F12&gt;=CB$4,2,3))))</f>
        <v>3</v>
      </c>
      <c r="W12" s="33">
        <f t="shared" ref="W12:AK12" si="3">IF(G12="",0,IF(G12&lt;=CC$3,4,IF(G12&gt;=CC$5,1,IF(G12&gt;=CC$4,2,3))))</f>
        <v>2</v>
      </c>
      <c r="X12" s="33">
        <f t="shared" si="3"/>
        <v>4</v>
      </c>
      <c r="Y12" s="33">
        <f t="shared" si="3"/>
        <v>4</v>
      </c>
      <c r="Z12" s="33">
        <f t="shared" si="3"/>
        <v>4</v>
      </c>
      <c r="AA12" s="33">
        <f t="shared" si="3"/>
        <v>4</v>
      </c>
      <c r="AB12" s="33">
        <f t="shared" si="3"/>
        <v>4</v>
      </c>
      <c r="AC12" s="33">
        <f t="shared" si="3"/>
        <v>4</v>
      </c>
      <c r="AD12" s="33">
        <f t="shared" si="3"/>
        <v>4</v>
      </c>
      <c r="AE12" s="33">
        <f t="shared" si="3"/>
        <v>4</v>
      </c>
      <c r="AF12" s="33">
        <f t="shared" si="3"/>
        <v>4</v>
      </c>
      <c r="AG12" s="33">
        <f t="shared" si="3"/>
        <v>3</v>
      </c>
      <c r="AH12" s="33">
        <f t="shared" si="3"/>
        <v>2</v>
      </c>
      <c r="AI12" s="33">
        <f t="shared" si="3"/>
        <v>2</v>
      </c>
      <c r="AJ12" s="33">
        <f t="shared" si="3"/>
        <v>3</v>
      </c>
      <c r="AK12" s="33">
        <f t="shared" si="3"/>
        <v>2</v>
      </c>
      <c r="AL12" s="28">
        <v>113.4726</v>
      </c>
      <c r="AM12" s="28">
        <v>0.35880000000000001</v>
      </c>
      <c r="AN12" s="28">
        <v>-13.8314</v>
      </c>
      <c r="AO12" s="28">
        <v>1.07</v>
      </c>
      <c r="AP12" s="28">
        <v>1.25</v>
      </c>
      <c r="AQ12" s="28">
        <v>7.52</v>
      </c>
      <c r="AR12" s="28">
        <v>1.24</v>
      </c>
    </row>
    <row r="13" spans="1:95">
      <c r="A13" s="48" t="s">
        <v>2557</v>
      </c>
      <c r="B13" s="29">
        <v>40095</v>
      </c>
      <c r="C13" s="30">
        <v>7830.9601000000002</v>
      </c>
      <c r="D13" s="31">
        <v>5455.4005999999999</v>
      </c>
      <c r="E13" s="28">
        <v>3248.2370999999998</v>
      </c>
      <c r="F13" s="28">
        <v>-0.48280000000000001</v>
      </c>
      <c r="G13" s="28">
        <v>0.61419999999999997</v>
      </c>
      <c r="H13" s="28">
        <v>4.1047000000000002</v>
      </c>
      <c r="I13" s="28">
        <v>6.8453999999999997</v>
      </c>
      <c r="J13" s="28">
        <v>5.7721</v>
      </c>
      <c r="K13" s="28">
        <v>5.3015999999999996</v>
      </c>
      <c r="L13" s="32">
        <v>5.0747</v>
      </c>
      <c r="M13" s="28">
        <v>6.1707000000000001</v>
      </c>
      <c r="N13" s="28">
        <v>7.1249000000000002</v>
      </c>
      <c r="O13" s="28">
        <v>7.1109</v>
      </c>
      <c r="P13" s="28">
        <v>6.7298999999999998</v>
      </c>
      <c r="Q13" s="28">
        <v>6.1349</v>
      </c>
      <c r="R13" s="28">
        <v>6.4485000000000001</v>
      </c>
      <c r="S13" s="28">
        <v>6.7123999999999997</v>
      </c>
      <c r="T13" s="28">
        <v>7.5038</v>
      </c>
      <c r="U13" s="28">
        <v>7.3700999999999999</v>
      </c>
      <c r="V13" s="33">
        <f t="shared" ref="V13:V34" si="4">IF(F13="",0,IF(F13&lt;=CB$3,4,IF(F13&gt;=CB$5,1,IF(F13&gt;=CB$4,2,3))))</f>
        <v>1</v>
      </c>
      <c r="W13" s="33">
        <f t="shared" ref="W13:W34" si="5">IF(G13="",0,IF(G13&lt;=CC$3,4,IF(G13&gt;=CC$5,1,IF(G13&gt;=CC$4,2,3))))</f>
        <v>2</v>
      </c>
      <c r="X13" s="33">
        <f t="shared" ref="X13:X34" si="6">IF(H13="",0,IF(H13&lt;=CD$3,4,IF(H13&gt;=CD$5,1,IF(H13&gt;=CD$4,2,3))))</f>
        <v>2</v>
      </c>
      <c r="Y13" s="33">
        <f t="shared" ref="Y13:Y34" si="7">IF(I13="",0,IF(I13&lt;=CE$3,4,IF(I13&gt;=CE$5,1,IF(I13&gt;=CE$4,2,3))))</f>
        <v>2</v>
      </c>
      <c r="Z13" s="33">
        <f t="shared" ref="Z13:Z34" si="8">IF(J13="",0,IF(J13&lt;=CF$3,4,IF(J13&gt;=CF$5,1,IF(J13&gt;=CF$4,2,3))))</f>
        <v>2</v>
      </c>
      <c r="AA13" s="33">
        <f t="shared" ref="AA13:AA34" si="9">IF(K13="",0,IF(K13&lt;=CG$3,4,IF(K13&gt;=CG$5,1,IF(K13&gt;=CG$4,2,3))))</f>
        <v>1</v>
      </c>
      <c r="AB13" s="33">
        <f t="shared" ref="AB13:AB34" si="10">IF(L13="",0,IF(L13&lt;=CH$3,4,IF(L13&gt;=CH$5,1,IF(L13&gt;=CH$4,2,3))))</f>
        <v>1</v>
      </c>
      <c r="AC13" s="33">
        <f t="shared" ref="AC13:AC34" si="11">IF(M13="",0,IF(M13&lt;=CI$3,4,IF(M13&gt;=CI$5,1,IF(M13&gt;=CI$4,2,3))))</f>
        <v>1</v>
      </c>
      <c r="AD13" s="33">
        <f t="shared" ref="AD13:AD34" si="12">IF(N13="",0,IF(N13&lt;=CJ$3,4,IF(N13&gt;=CJ$5,1,IF(N13&gt;=CJ$4,2,3))))</f>
        <v>1</v>
      </c>
      <c r="AE13" s="33">
        <f t="shared" ref="AE13:AE34" si="13">IF(O13="",0,IF(O13&lt;=CK$3,4,IF(O13&gt;=CK$5,1,IF(O13&gt;=CK$4,2,3))))</f>
        <v>1</v>
      </c>
      <c r="AF13" s="33">
        <f t="shared" ref="AF13:AF34" si="14">IF(P13="",0,IF(P13&lt;=CL$3,4,IF(P13&gt;=CL$5,1,IF(P13&gt;=CL$4,2,3))))</f>
        <v>1</v>
      </c>
      <c r="AG13" s="33">
        <f t="shared" ref="AG13:AG34" si="15">IF(Q13="",0,IF(Q13&lt;=CM$3,4,IF(Q13&gt;=CM$5,1,IF(Q13&gt;=CM$4,2,3))))</f>
        <v>1</v>
      </c>
      <c r="AH13" s="33">
        <f t="shared" ref="AH13:AH34" si="16">IF(R13="",0,IF(R13&lt;=CN$3,4,IF(R13&gt;=CN$5,1,IF(R13&gt;=CN$4,2,3))))</f>
        <v>1</v>
      </c>
      <c r="AI13" s="33">
        <f t="shared" ref="AI13:AI34" si="17">IF(S13="",0,IF(S13&lt;=CO$3,4,IF(S13&gt;=CO$5,1,IF(S13&gt;=CO$4,2,3))))</f>
        <v>1</v>
      </c>
      <c r="AJ13" s="33">
        <f t="shared" ref="AJ13:AJ34" si="18">IF(T13="",0,IF(T13&lt;=CP$3,4,IF(T13&gt;=CP$5,1,IF(T13&gt;=CP$4,2,3))))</f>
        <v>1</v>
      </c>
      <c r="AK13" s="33">
        <f t="shared" ref="AK13:AK34" si="19">IF(U13="",0,IF(U13&lt;=CQ$3,4,IF(U13&gt;=CQ$5,1,IF(U13&gt;=CQ$4,2,3))))</f>
        <v>1</v>
      </c>
      <c r="AL13" s="28">
        <v>99.398099999999999</v>
      </c>
      <c r="AM13" s="28">
        <v>0.31640000000000001</v>
      </c>
      <c r="AN13" s="28">
        <v>0.26950000000000002</v>
      </c>
      <c r="AO13" s="28">
        <v>0.9425</v>
      </c>
      <c r="AP13" s="28">
        <v>1.1259999999999999</v>
      </c>
      <c r="AQ13" s="28">
        <v>7.75</v>
      </c>
      <c r="AR13" s="28">
        <v>0.7</v>
      </c>
    </row>
    <row r="14" spans="1:95">
      <c r="A14" s="48" t="s">
        <v>2558</v>
      </c>
      <c r="B14" s="29">
        <v>38734</v>
      </c>
      <c r="C14" s="30">
        <v>5926.2146000000002</v>
      </c>
      <c r="D14" s="31">
        <v>5723.0459000000001</v>
      </c>
      <c r="E14" s="28">
        <v>40.388800000000003</v>
      </c>
      <c r="F14" s="28">
        <v>-2.1164000000000001</v>
      </c>
      <c r="G14" s="28">
        <v>-0.58730000000000004</v>
      </c>
      <c r="H14" s="28">
        <v>3.8081999999999998</v>
      </c>
      <c r="I14" s="28">
        <v>6.5488</v>
      </c>
      <c r="J14" s="28">
        <v>5.7165999999999997</v>
      </c>
      <c r="K14" s="28">
        <v>4.9824999999999999</v>
      </c>
      <c r="L14" s="32">
        <v>4.8220000000000001</v>
      </c>
      <c r="M14" s="28">
        <v>5.8287000000000004</v>
      </c>
      <c r="N14" s="28">
        <v>6.8249000000000004</v>
      </c>
      <c r="O14" s="28">
        <v>6.8399000000000001</v>
      </c>
      <c r="P14" s="28">
        <v>6.4962</v>
      </c>
      <c r="Q14" s="28">
        <v>5.8640999999999996</v>
      </c>
      <c r="R14" s="28">
        <v>6.1482999999999999</v>
      </c>
      <c r="S14" s="28">
        <v>6.5635000000000003</v>
      </c>
      <c r="T14" s="28">
        <v>7.5110999999999999</v>
      </c>
      <c r="U14" s="28">
        <v>7.1200999999999999</v>
      </c>
      <c r="V14" s="33">
        <f t="shared" si="4"/>
        <v>4</v>
      </c>
      <c r="W14" s="33">
        <f t="shared" si="5"/>
        <v>4</v>
      </c>
      <c r="X14" s="33">
        <f t="shared" si="6"/>
        <v>3</v>
      </c>
      <c r="Y14" s="33">
        <f t="shared" si="7"/>
        <v>3</v>
      </c>
      <c r="Z14" s="33">
        <f t="shared" si="8"/>
        <v>2</v>
      </c>
      <c r="AA14" s="33">
        <f t="shared" si="9"/>
        <v>2</v>
      </c>
      <c r="AB14" s="33">
        <f t="shared" si="10"/>
        <v>2</v>
      </c>
      <c r="AC14" s="33">
        <f t="shared" si="11"/>
        <v>2</v>
      </c>
      <c r="AD14" s="33">
        <f t="shared" si="12"/>
        <v>2</v>
      </c>
      <c r="AE14" s="33">
        <f t="shared" si="13"/>
        <v>3</v>
      </c>
      <c r="AF14" s="33">
        <f t="shared" si="14"/>
        <v>2</v>
      </c>
      <c r="AG14" s="33">
        <f t="shared" si="15"/>
        <v>3</v>
      </c>
      <c r="AH14" s="33">
        <f t="shared" si="16"/>
        <v>2</v>
      </c>
      <c r="AI14" s="33">
        <f t="shared" si="17"/>
        <v>2</v>
      </c>
      <c r="AJ14" s="33">
        <f t="shared" si="18"/>
        <v>1</v>
      </c>
      <c r="AK14" s="33">
        <f t="shared" si="19"/>
        <v>3</v>
      </c>
      <c r="AL14" s="28">
        <v>93.652699999999996</v>
      </c>
      <c r="AM14" s="28">
        <v>0.3543</v>
      </c>
      <c r="AN14" s="28">
        <v>5.9806999999999997</v>
      </c>
      <c r="AO14" s="28">
        <v>0.89319999999999999</v>
      </c>
      <c r="AP14" s="28">
        <v>1</v>
      </c>
      <c r="AQ14" s="28">
        <v>7.35</v>
      </c>
      <c r="AR14" s="28">
        <v>0.66</v>
      </c>
    </row>
    <row r="15" spans="1:95">
      <c r="A15" s="48" t="s">
        <v>2559</v>
      </c>
      <c r="B15" s="29">
        <v>38646</v>
      </c>
      <c r="C15" s="30">
        <v>300.89879999999999</v>
      </c>
      <c r="D15" s="31">
        <v>259.92619999999999</v>
      </c>
      <c r="E15" s="28">
        <v>41.8994</v>
      </c>
      <c r="F15" s="28">
        <v>-2.3386</v>
      </c>
      <c r="G15" s="28">
        <v>-0.1244</v>
      </c>
      <c r="H15" s="28">
        <v>3.3</v>
      </c>
      <c r="I15" s="28">
        <v>7.1925999999999997</v>
      </c>
      <c r="J15" s="28">
        <v>5.4997999999999996</v>
      </c>
      <c r="K15" s="28">
        <v>4.8743999999999996</v>
      </c>
      <c r="L15" s="32">
        <v>4.7121000000000004</v>
      </c>
      <c r="M15" s="28">
        <v>5.6473000000000004</v>
      </c>
      <c r="N15" s="28">
        <v>6.5437000000000003</v>
      </c>
      <c r="O15" s="28">
        <v>6.5930999999999997</v>
      </c>
      <c r="P15" s="28">
        <v>6.1962999999999999</v>
      </c>
      <c r="Q15" s="28">
        <v>5.5949999999999998</v>
      </c>
      <c r="R15" s="28">
        <v>5.8483000000000001</v>
      </c>
      <c r="S15" s="28">
        <v>6.2255000000000003</v>
      </c>
      <c r="T15" s="28">
        <v>7.1105</v>
      </c>
      <c r="U15" s="28">
        <v>7.2252000000000001</v>
      </c>
      <c r="V15" s="33">
        <f t="shared" si="4"/>
        <v>4</v>
      </c>
      <c r="W15" s="33">
        <f t="shared" si="5"/>
        <v>3</v>
      </c>
      <c r="X15" s="33">
        <f t="shared" si="6"/>
        <v>4</v>
      </c>
      <c r="Y15" s="33">
        <f t="shared" si="7"/>
        <v>1</v>
      </c>
      <c r="Z15" s="33">
        <f t="shared" si="8"/>
        <v>3</v>
      </c>
      <c r="AA15" s="33">
        <f t="shared" si="9"/>
        <v>3</v>
      </c>
      <c r="AB15" s="33">
        <f t="shared" si="10"/>
        <v>3</v>
      </c>
      <c r="AC15" s="33">
        <f t="shared" si="11"/>
        <v>4</v>
      </c>
      <c r="AD15" s="33">
        <f t="shared" si="12"/>
        <v>4</v>
      </c>
      <c r="AE15" s="33">
        <f t="shared" si="13"/>
        <v>4</v>
      </c>
      <c r="AF15" s="33">
        <f t="shared" si="14"/>
        <v>4</v>
      </c>
      <c r="AG15" s="33">
        <f t="shared" si="15"/>
        <v>4</v>
      </c>
      <c r="AH15" s="33">
        <f t="shared" si="16"/>
        <v>3</v>
      </c>
      <c r="AI15" s="33">
        <f t="shared" si="17"/>
        <v>3</v>
      </c>
      <c r="AJ15" s="33">
        <f t="shared" si="18"/>
        <v>3</v>
      </c>
      <c r="AK15" s="33">
        <f t="shared" si="19"/>
        <v>2</v>
      </c>
      <c r="AL15" s="28">
        <v>96.389399999999995</v>
      </c>
      <c r="AM15" s="28">
        <v>0.3357</v>
      </c>
      <c r="AN15" s="28">
        <v>3.2749000000000001</v>
      </c>
      <c r="AO15" s="28">
        <v>0.82</v>
      </c>
      <c r="AP15" s="28">
        <v>0.93</v>
      </c>
      <c r="AQ15" s="28">
        <v>7.65</v>
      </c>
      <c r="AR15" s="28">
        <v>1.03</v>
      </c>
    </row>
    <row r="16" spans="1:95">
      <c r="A16" s="48" t="s">
        <v>2560</v>
      </c>
      <c r="B16" s="29">
        <v>38415</v>
      </c>
      <c r="C16" s="30">
        <v>1350.3317</v>
      </c>
      <c r="D16" s="31">
        <v>1295.4754</v>
      </c>
      <c r="E16" s="28">
        <v>44.190199999999997</v>
      </c>
      <c r="F16" s="28">
        <v>-0.93200000000000005</v>
      </c>
      <c r="G16" s="28">
        <v>-0.1239</v>
      </c>
      <c r="H16" s="28">
        <v>4.6456999999999997</v>
      </c>
      <c r="I16" s="28">
        <v>7.3650000000000002</v>
      </c>
      <c r="J16" s="28">
        <v>6.0601000000000003</v>
      </c>
      <c r="K16" s="28">
        <v>5.1955</v>
      </c>
      <c r="L16" s="32">
        <v>5.0812999999999997</v>
      </c>
      <c r="M16" s="28">
        <v>6.0186999999999999</v>
      </c>
      <c r="N16" s="28">
        <v>6.8971999999999998</v>
      </c>
      <c r="O16" s="28">
        <v>6.9417</v>
      </c>
      <c r="P16" s="28">
        <v>6.5338000000000003</v>
      </c>
      <c r="Q16" s="28">
        <v>5.8769999999999998</v>
      </c>
      <c r="R16" s="28">
        <v>6.0137</v>
      </c>
      <c r="S16" s="28">
        <v>6.4040999999999997</v>
      </c>
      <c r="T16" s="28">
        <v>7.3076999999999996</v>
      </c>
      <c r="U16" s="28">
        <v>7.2712000000000003</v>
      </c>
      <c r="V16" s="33">
        <f t="shared" si="4"/>
        <v>2</v>
      </c>
      <c r="W16" s="33">
        <f t="shared" si="5"/>
        <v>3</v>
      </c>
      <c r="X16" s="33">
        <f t="shared" si="6"/>
        <v>1</v>
      </c>
      <c r="Y16" s="33">
        <f t="shared" si="7"/>
        <v>1</v>
      </c>
      <c r="Z16" s="33">
        <f t="shared" si="8"/>
        <v>1</v>
      </c>
      <c r="AA16" s="33">
        <f t="shared" si="9"/>
        <v>1</v>
      </c>
      <c r="AB16" s="33">
        <f t="shared" si="10"/>
        <v>1</v>
      </c>
      <c r="AC16" s="33">
        <f t="shared" si="11"/>
        <v>1</v>
      </c>
      <c r="AD16" s="33">
        <f t="shared" si="12"/>
        <v>2</v>
      </c>
      <c r="AE16" s="33">
        <f t="shared" si="13"/>
        <v>1</v>
      </c>
      <c r="AF16" s="33">
        <f t="shared" si="14"/>
        <v>2</v>
      </c>
      <c r="AG16" s="33">
        <f t="shared" si="15"/>
        <v>2</v>
      </c>
      <c r="AH16" s="33">
        <f t="shared" si="16"/>
        <v>2</v>
      </c>
      <c r="AI16" s="33">
        <f t="shared" si="17"/>
        <v>3</v>
      </c>
      <c r="AJ16" s="33">
        <f t="shared" si="18"/>
        <v>2</v>
      </c>
      <c r="AK16" s="33">
        <f t="shared" si="19"/>
        <v>1</v>
      </c>
      <c r="AL16" s="28">
        <v>94.259799999999998</v>
      </c>
      <c r="AM16" s="28">
        <v>0.29499999999999998</v>
      </c>
      <c r="AN16" s="28">
        <v>5.4451999999999998</v>
      </c>
      <c r="AO16" s="28">
        <v>0.97</v>
      </c>
      <c r="AP16" s="28">
        <v>1.32</v>
      </c>
      <c r="AQ16" s="28">
        <v>7.44</v>
      </c>
      <c r="AR16" s="28">
        <v>0.48</v>
      </c>
    </row>
    <row r="17" spans="1:44">
      <c r="A17" s="48" t="s">
        <v>2561</v>
      </c>
      <c r="B17" s="29">
        <v>42073</v>
      </c>
      <c r="C17" s="30">
        <v>5592.7714999999998</v>
      </c>
      <c r="D17" s="31">
        <v>4668.9207999999999</v>
      </c>
      <c r="E17" s="28">
        <v>20.753799999999998</v>
      </c>
      <c r="F17" s="28">
        <v>-1.8836999999999999</v>
      </c>
      <c r="G17" s="28">
        <v>-0.20100000000000001</v>
      </c>
      <c r="H17" s="28">
        <v>3.8441999999999998</v>
      </c>
      <c r="I17" s="28">
        <v>6.9394</v>
      </c>
      <c r="J17" s="28">
        <v>5.7150999999999996</v>
      </c>
      <c r="K17" s="28">
        <v>4.9112999999999998</v>
      </c>
      <c r="L17" s="32">
        <v>4.7770000000000001</v>
      </c>
      <c r="M17" s="28">
        <v>5.7961</v>
      </c>
      <c r="N17" s="28">
        <v>6.8136000000000001</v>
      </c>
      <c r="O17" s="28">
        <v>6.843</v>
      </c>
      <c r="P17" s="28">
        <v>6.4884000000000004</v>
      </c>
      <c r="Q17" s="28">
        <v>5.8836000000000004</v>
      </c>
      <c r="R17" s="28">
        <v>6.1685999999999996</v>
      </c>
      <c r="S17" s="28">
        <v>6.5340999999999996</v>
      </c>
      <c r="T17" s="28"/>
      <c r="U17" s="28">
        <v>6.7687999999999997</v>
      </c>
      <c r="V17" s="33">
        <f t="shared" si="4"/>
        <v>3</v>
      </c>
      <c r="W17" s="33">
        <f t="shared" si="5"/>
        <v>3</v>
      </c>
      <c r="X17" s="33">
        <f t="shared" si="6"/>
        <v>3</v>
      </c>
      <c r="Y17" s="33">
        <f t="shared" si="7"/>
        <v>2</v>
      </c>
      <c r="Z17" s="33">
        <f t="shared" si="8"/>
        <v>2</v>
      </c>
      <c r="AA17" s="33">
        <f t="shared" si="9"/>
        <v>3</v>
      </c>
      <c r="AB17" s="33">
        <f t="shared" si="10"/>
        <v>3</v>
      </c>
      <c r="AC17" s="33">
        <f t="shared" si="11"/>
        <v>3</v>
      </c>
      <c r="AD17" s="33">
        <f t="shared" si="12"/>
        <v>3</v>
      </c>
      <c r="AE17" s="33">
        <f t="shared" si="13"/>
        <v>2</v>
      </c>
      <c r="AF17" s="33">
        <f t="shared" si="14"/>
        <v>2</v>
      </c>
      <c r="AG17" s="33">
        <f t="shared" si="15"/>
        <v>2</v>
      </c>
      <c r="AH17" s="33">
        <f t="shared" si="16"/>
        <v>2</v>
      </c>
      <c r="AI17" s="33">
        <f t="shared" si="17"/>
        <v>2</v>
      </c>
      <c r="AJ17" s="33">
        <f t="shared" si="18"/>
        <v>0</v>
      </c>
      <c r="AK17" s="33">
        <f t="shared" si="19"/>
        <v>3</v>
      </c>
      <c r="AL17" s="28">
        <v>105.0266</v>
      </c>
      <c r="AM17" s="28">
        <v>0.37790000000000001</v>
      </c>
      <c r="AN17" s="28">
        <v>-5.4044999999999996</v>
      </c>
      <c r="AO17" s="28">
        <v>0.96</v>
      </c>
      <c r="AP17" s="28">
        <v>1.17</v>
      </c>
      <c r="AQ17" s="28">
        <v>7.44</v>
      </c>
      <c r="AR17" s="28">
        <v>0.62</v>
      </c>
    </row>
    <row r="18" spans="1:44">
      <c r="A18" s="48" t="s">
        <v>2562</v>
      </c>
      <c r="B18" s="29">
        <v>45736</v>
      </c>
      <c r="C18" s="30">
        <v>527.19420000000002</v>
      </c>
      <c r="D18" s="31">
        <v>503.29500000000002</v>
      </c>
      <c r="E18" s="28">
        <v>1068.3876</v>
      </c>
      <c r="F18" s="28">
        <v>-1.1394</v>
      </c>
      <c r="G18" s="28">
        <v>0.27679999999999999</v>
      </c>
      <c r="H18" s="28">
        <v>4.0362999999999998</v>
      </c>
      <c r="I18" s="28">
        <v>7.0613000000000001</v>
      </c>
      <c r="J18" s="28">
        <v>5.5475000000000003</v>
      </c>
      <c r="K18" s="28">
        <v>4.8834</v>
      </c>
      <c r="L18" s="32">
        <v>4.6494</v>
      </c>
      <c r="M18" s="28">
        <v>5.4775999999999998</v>
      </c>
      <c r="N18" s="28"/>
      <c r="O18" s="28"/>
      <c r="P18" s="28"/>
      <c r="Q18" s="28"/>
      <c r="R18" s="28"/>
      <c r="S18" s="28"/>
      <c r="T18" s="28"/>
      <c r="U18" s="28">
        <v>6.1273999999999997</v>
      </c>
      <c r="V18" s="33">
        <f t="shared" si="4"/>
        <v>3</v>
      </c>
      <c r="W18" s="33">
        <f t="shared" si="5"/>
        <v>3</v>
      </c>
      <c r="X18" s="33">
        <f t="shared" si="6"/>
        <v>3</v>
      </c>
      <c r="Y18" s="33">
        <f t="shared" si="7"/>
        <v>2</v>
      </c>
      <c r="Z18" s="33">
        <f t="shared" si="8"/>
        <v>3</v>
      </c>
      <c r="AA18" s="33">
        <f t="shared" si="9"/>
        <v>3</v>
      </c>
      <c r="AB18" s="33">
        <f t="shared" si="10"/>
        <v>3</v>
      </c>
      <c r="AC18" s="33">
        <f t="shared" si="11"/>
        <v>4</v>
      </c>
      <c r="AD18" s="33">
        <f t="shared" si="12"/>
        <v>0</v>
      </c>
      <c r="AE18" s="33">
        <f t="shared" si="13"/>
        <v>0</v>
      </c>
      <c r="AF18" s="33">
        <f t="shared" si="14"/>
        <v>0</v>
      </c>
      <c r="AG18" s="33">
        <f t="shared" si="15"/>
        <v>0</v>
      </c>
      <c r="AH18" s="33">
        <f t="shared" si="16"/>
        <v>0</v>
      </c>
      <c r="AI18" s="33">
        <f t="shared" si="17"/>
        <v>0</v>
      </c>
      <c r="AJ18" s="33">
        <f t="shared" si="18"/>
        <v>0</v>
      </c>
      <c r="AK18" s="33">
        <f t="shared" si="19"/>
        <v>4</v>
      </c>
      <c r="AL18" s="28">
        <v>97.830399999999997</v>
      </c>
      <c r="AM18" s="28">
        <v>0.26790000000000003</v>
      </c>
      <c r="AN18" s="28">
        <v>1.9016</v>
      </c>
      <c r="AO18" s="28">
        <v>0.85</v>
      </c>
      <c r="AP18" s="28">
        <v>0.92</v>
      </c>
      <c r="AQ18" s="28">
        <v>7.28</v>
      </c>
      <c r="AR18" s="28">
        <v>0.55000000000000004</v>
      </c>
    </row>
    <row r="19" spans="1:44">
      <c r="A19" s="48" t="s">
        <v>2563</v>
      </c>
      <c r="B19" s="29">
        <v>45722</v>
      </c>
      <c r="C19" s="30">
        <v>399.48489999999998</v>
      </c>
      <c r="D19" s="31">
        <v>447.00330000000002</v>
      </c>
      <c r="E19" s="28">
        <v>10.821999999999999</v>
      </c>
      <c r="F19" s="28">
        <v>1.8315999999999999</v>
      </c>
      <c r="G19" s="28">
        <v>2.9906999999999999</v>
      </c>
      <c r="H19" s="28">
        <v>4.9447000000000001</v>
      </c>
      <c r="I19" s="28">
        <v>6.5753000000000004</v>
      </c>
      <c r="J19" s="28">
        <v>6.3757999999999999</v>
      </c>
      <c r="K19" s="28">
        <v>5.7102000000000004</v>
      </c>
      <c r="L19" s="32">
        <v>5.8846999999999996</v>
      </c>
      <c r="M19" s="28">
        <v>6.4173</v>
      </c>
      <c r="N19" s="28"/>
      <c r="O19" s="28"/>
      <c r="P19" s="28"/>
      <c r="Q19" s="28"/>
      <c r="R19" s="28"/>
      <c r="S19" s="28"/>
      <c r="T19" s="28"/>
      <c r="U19" s="28">
        <v>7.1063000000000001</v>
      </c>
      <c r="V19" s="33">
        <f t="shared" si="4"/>
        <v>1</v>
      </c>
      <c r="W19" s="33">
        <f t="shared" si="5"/>
        <v>1</v>
      </c>
      <c r="X19" s="33">
        <f t="shared" si="6"/>
        <v>1</v>
      </c>
      <c r="Y19" s="33">
        <f t="shared" si="7"/>
        <v>3</v>
      </c>
      <c r="Z19" s="33">
        <f t="shared" si="8"/>
        <v>1</v>
      </c>
      <c r="AA19" s="33">
        <f t="shared" si="9"/>
        <v>1</v>
      </c>
      <c r="AB19" s="33">
        <f t="shared" si="10"/>
        <v>1</v>
      </c>
      <c r="AC19" s="33">
        <f t="shared" si="11"/>
        <v>1</v>
      </c>
      <c r="AD19" s="33">
        <f t="shared" si="12"/>
        <v>0</v>
      </c>
      <c r="AE19" s="33">
        <f t="shared" si="13"/>
        <v>0</v>
      </c>
      <c r="AF19" s="33">
        <f t="shared" si="14"/>
        <v>0</v>
      </c>
      <c r="AG19" s="33">
        <f t="shared" si="15"/>
        <v>0</v>
      </c>
      <c r="AH19" s="33">
        <f t="shared" si="16"/>
        <v>0</v>
      </c>
      <c r="AI19" s="33">
        <f t="shared" si="17"/>
        <v>0</v>
      </c>
      <c r="AJ19" s="33">
        <f t="shared" si="18"/>
        <v>0</v>
      </c>
      <c r="AK19" s="33">
        <f t="shared" si="19"/>
        <v>3</v>
      </c>
      <c r="AL19" s="28">
        <v>98.188500000000005</v>
      </c>
      <c r="AM19" s="28">
        <v>0.2263</v>
      </c>
      <c r="AN19" s="28">
        <v>1.5851999999999999</v>
      </c>
      <c r="AO19" s="28">
        <v>0.9</v>
      </c>
      <c r="AP19" s="28">
        <v>1.46</v>
      </c>
      <c r="AQ19" s="28">
        <v>7.45</v>
      </c>
      <c r="AR19" s="28">
        <v>0.74</v>
      </c>
    </row>
    <row r="20" spans="1:44">
      <c r="A20" s="48" t="s">
        <v>2564</v>
      </c>
      <c r="B20" s="29">
        <v>36482</v>
      </c>
      <c r="C20" s="30">
        <v>25582.079900000001</v>
      </c>
      <c r="D20" s="31">
        <v>22103.933499999999</v>
      </c>
      <c r="E20" s="28">
        <v>60.464100000000002</v>
      </c>
      <c r="F20" s="28">
        <v>-0.37940000000000002</v>
      </c>
      <c r="G20" s="28">
        <v>0.89290000000000003</v>
      </c>
      <c r="H20" s="28">
        <v>4.4497</v>
      </c>
      <c r="I20" s="28">
        <v>6.1858000000000004</v>
      </c>
      <c r="J20" s="28">
        <v>5.7611999999999997</v>
      </c>
      <c r="K20" s="28">
        <v>4.992</v>
      </c>
      <c r="L20" s="32">
        <v>4.8869999999999996</v>
      </c>
      <c r="M20" s="28">
        <v>5.8851000000000004</v>
      </c>
      <c r="N20" s="28">
        <v>6.8174000000000001</v>
      </c>
      <c r="O20" s="28">
        <v>6.9306000000000001</v>
      </c>
      <c r="P20" s="28">
        <v>6.5561999999999996</v>
      </c>
      <c r="Q20" s="28">
        <v>5.9973999999999998</v>
      </c>
      <c r="R20" s="28">
        <v>6.3516000000000004</v>
      </c>
      <c r="S20" s="28">
        <v>6.5755999999999997</v>
      </c>
      <c r="T20" s="28">
        <v>7.1618000000000004</v>
      </c>
      <c r="U20" s="28">
        <v>7.0357000000000003</v>
      </c>
      <c r="V20" s="33">
        <f t="shared" si="4"/>
        <v>1</v>
      </c>
      <c r="W20" s="33">
        <f t="shared" si="5"/>
        <v>1</v>
      </c>
      <c r="X20" s="33">
        <f t="shared" si="6"/>
        <v>1</v>
      </c>
      <c r="Y20" s="33">
        <f t="shared" si="7"/>
        <v>4</v>
      </c>
      <c r="Z20" s="33">
        <f t="shared" si="8"/>
        <v>2</v>
      </c>
      <c r="AA20" s="33">
        <f t="shared" si="9"/>
        <v>2</v>
      </c>
      <c r="AB20" s="33">
        <f t="shared" si="10"/>
        <v>2</v>
      </c>
      <c r="AC20" s="33">
        <f t="shared" si="11"/>
        <v>2</v>
      </c>
      <c r="AD20" s="33">
        <f t="shared" si="12"/>
        <v>3</v>
      </c>
      <c r="AE20" s="33">
        <f t="shared" si="13"/>
        <v>2</v>
      </c>
      <c r="AF20" s="33">
        <f t="shared" si="14"/>
        <v>1</v>
      </c>
      <c r="AG20" s="33">
        <f t="shared" si="15"/>
        <v>1</v>
      </c>
      <c r="AH20" s="33">
        <f t="shared" si="16"/>
        <v>1</v>
      </c>
      <c r="AI20" s="33">
        <f t="shared" si="17"/>
        <v>1</v>
      </c>
      <c r="AJ20" s="33">
        <f t="shared" si="18"/>
        <v>3</v>
      </c>
      <c r="AK20" s="33">
        <f t="shared" si="19"/>
        <v>3</v>
      </c>
      <c r="AL20" s="28">
        <v>101.3107</v>
      </c>
      <c r="AM20" s="28">
        <v>0.31569999999999998</v>
      </c>
      <c r="AN20" s="28">
        <v>-1.6265000000000001</v>
      </c>
      <c r="AO20" s="28">
        <v>0.94</v>
      </c>
      <c r="AP20" s="28">
        <v>2.0499999999999998</v>
      </c>
      <c r="AQ20" s="28">
        <v>7.77</v>
      </c>
      <c r="AR20" s="28">
        <v>1.0900000000000001</v>
      </c>
    </row>
    <row r="21" spans="1:44">
      <c r="A21" s="48" t="s">
        <v>2565</v>
      </c>
      <c r="B21" s="29">
        <v>40516</v>
      </c>
      <c r="C21" s="30">
        <v>1008.675</v>
      </c>
      <c r="D21" s="31">
        <v>980.88490000000002</v>
      </c>
      <c r="E21" s="28">
        <v>30.071300000000001</v>
      </c>
      <c r="F21" s="28">
        <v>3.4700000000000002E-2</v>
      </c>
      <c r="G21" s="28">
        <v>0.79790000000000005</v>
      </c>
      <c r="H21" s="28">
        <v>4.2934999999999999</v>
      </c>
      <c r="I21" s="28">
        <v>7.1893000000000002</v>
      </c>
      <c r="J21" s="28">
        <v>6.3167999999999997</v>
      </c>
      <c r="K21" s="28">
        <v>5.3201000000000001</v>
      </c>
      <c r="L21" s="32">
        <v>5.3449</v>
      </c>
      <c r="M21" s="28">
        <v>5.9916</v>
      </c>
      <c r="N21" s="28">
        <v>7.5814000000000004</v>
      </c>
      <c r="O21" s="28">
        <v>7.4733000000000001</v>
      </c>
      <c r="P21" s="28">
        <v>6.9016000000000002</v>
      </c>
      <c r="Q21" s="28">
        <v>6.1897000000000002</v>
      </c>
      <c r="R21" s="28">
        <v>5.9199000000000002</v>
      </c>
      <c r="S21" s="28">
        <v>6.5673000000000004</v>
      </c>
      <c r="T21" s="28">
        <v>7.3851000000000004</v>
      </c>
      <c r="U21" s="28">
        <v>7.4042000000000003</v>
      </c>
      <c r="V21" s="33">
        <f t="shared" si="4"/>
        <v>1</v>
      </c>
      <c r="W21" s="33">
        <f t="shared" si="5"/>
        <v>1</v>
      </c>
      <c r="X21" s="33">
        <f t="shared" si="6"/>
        <v>2</v>
      </c>
      <c r="Y21" s="33">
        <f t="shared" si="7"/>
        <v>1</v>
      </c>
      <c r="Z21" s="33">
        <f t="shared" si="8"/>
        <v>1</v>
      </c>
      <c r="AA21" s="33">
        <f t="shared" si="9"/>
        <v>1</v>
      </c>
      <c r="AB21" s="33">
        <f t="shared" si="10"/>
        <v>1</v>
      </c>
      <c r="AC21" s="33">
        <f t="shared" si="11"/>
        <v>1</v>
      </c>
      <c r="AD21" s="33">
        <f t="shared" si="12"/>
        <v>1</v>
      </c>
      <c r="AE21" s="33">
        <f t="shared" si="13"/>
        <v>1</v>
      </c>
      <c r="AF21" s="33">
        <f t="shared" si="14"/>
        <v>1</v>
      </c>
      <c r="AG21" s="33">
        <f t="shared" si="15"/>
        <v>1</v>
      </c>
      <c r="AH21" s="33">
        <f t="shared" si="16"/>
        <v>3</v>
      </c>
      <c r="AI21" s="33">
        <f t="shared" si="17"/>
        <v>1</v>
      </c>
      <c r="AJ21" s="33">
        <f t="shared" si="18"/>
        <v>1</v>
      </c>
      <c r="AK21" s="33">
        <f t="shared" si="19"/>
        <v>1</v>
      </c>
      <c r="AL21" s="28">
        <v>100.1914</v>
      </c>
      <c r="AM21" s="28">
        <v>0.27260000000000001</v>
      </c>
      <c r="AN21" s="28">
        <v>-0.46400000000000002</v>
      </c>
      <c r="AO21" s="28">
        <v>0.91080000000000005</v>
      </c>
      <c r="AP21" s="28">
        <v>1.2475000000000001</v>
      </c>
      <c r="AQ21" s="28">
        <v>7.67</v>
      </c>
      <c r="AR21" s="28">
        <v>0.89</v>
      </c>
    </row>
    <row r="22" spans="1:44">
      <c r="A22" s="48" t="s">
        <v>2566</v>
      </c>
      <c r="B22" s="29">
        <v>37526</v>
      </c>
      <c r="C22" s="30">
        <v>31283.968700000001</v>
      </c>
      <c r="D22" s="31">
        <v>26664.526600000001</v>
      </c>
      <c r="E22" s="28">
        <v>571.98239999999998</v>
      </c>
      <c r="F22" s="28">
        <v>-0.73740000000000006</v>
      </c>
      <c r="G22" s="28">
        <v>0.62780000000000002</v>
      </c>
      <c r="H22" s="28">
        <v>4.0945999999999998</v>
      </c>
      <c r="I22" s="28">
        <v>6.3548999999999998</v>
      </c>
      <c r="J22" s="28">
        <v>5.9104999999999999</v>
      </c>
      <c r="K22" s="28">
        <v>5.5883000000000003</v>
      </c>
      <c r="L22" s="32">
        <v>5.2545000000000002</v>
      </c>
      <c r="M22" s="28">
        <v>6.4206000000000003</v>
      </c>
      <c r="N22" s="28">
        <v>7.2984</v>
      </c>
      <c r="O22" s="28">
        <v>7.4690000000000003</v>
      </c>
      <c r="P22" s="28">
        <v>7.1158999999999999</v>
      </c>
      <c r="Q22" s="28">
        <v>6.4821999999999997</v>
      </c>
      <c r="R22" s="28">
        <v>6.8240999999999996</v>
      </c>
      <c r="S22" s="28">
        <v>7.0891000000000002</v>
      </c>
      <c r="T22" s="28">
        <v>7.8418999999999999</v>
      </c>
      <c r="U22" s="28">
        <v>7.6676000000000002</v>
      </c>
      <c r="V22" s="33">
        <f t="shared" si="4"/>
        <v>2</v>
      </c>
      <c r="W22" s="33">
        <f t="shared" si="5"/>
        <v>2</v>
      </c>
      <c r="X22" s="33">
        <f t="shared" si="6"/>
        <v>2</v>
      </c>
      <c r="Y22" s="33">
        <f t="shared" si="7"/>
        <v>3</v>
      </c>
      <c r="Z22" s="33">
        <f t="shared" si="8"/>
        <v>1</v>
      </c>
      <c r="AA22" s="33">
        <f t="shared" si="9"/>
        <v>1</v>
      </c>
      <c r="AB22" s="33">
        <f t="shared" si="10"/>
        <v>1</v>
      </c>
      <c r="AC22" s="33">
        <f t="shared" si="11"/>
        <v>1</v>
      </c>
      <c r="AD22" s="33">
        <f t="shared" si="12"/>
        <v>1</v>
      </c>
      <c r="AE22" s="33">
        <f t="shared" si="13"/>
        <v>1</v>
      </c>
      <c r="AF22" s="33">
        <f t="shared" si="14"/>
        <v>1</v>
      </c>
      <c r="AG22" s="33">
        <f t="shared" si="15"/>
        <v>1</v>
      </c>
      <c r="AH22" s="33">
        <f t="shared" si="16"/>
        <v>1</v>
      </c>
      <c r="AI22" s="33">
        <f t="shared" si="17"/>
        <v>1</v>
      </c>
      <c r="AJ22" s="33">
        <f t="shared" si="18"/>
        <v>1</v>
      </c>
      <c r="AK22" s="33">
        <f t="shared" si="19"/>
        <v>1</v>
      </c>
      <c r="AL22" s="28">
        <v>96.3399</v>
      </c>
      <c r="AM22" s="28">
        <v>0.3196</v>
      </c>
      <c r="AN22" s="28">
        <v>3.3405999999999998</v>
      </c>
      <c r="AO22" s="28">
        <v>0.91</v>
      </c>
      <c r="AP22" s="28">
        <v>1.3</v>
      </c>
      <c r="AQ22" s="28">
        <v>7.57</v>
      </c>
      <c r="AR22" s="28">
        <v>0.59</v>
      </c>
    </row>
    <row r="23" spans="1:44">
      <c r="A23" s="48" t="s">
        <v>2567</v>
      </c>
      <c r="B23" s="29">
        <v>39100</v>
      </c>
      <c r="C23" s="30">
        <v>2065.0064000000002</v>
      </c>
      <c r="D23" s="31">
        <v>1659.4218000000001</v>
      </c>
      <c r="E23" s="28">
        <v>3964.7831000000001</v>
      </c>
      <c r="F23" s="28">
        <v>-0.74260000000000004</v>
      </c>
      <c r="G23" s="28">
        <v>0.49359999999999998</v>
      </c>
      <c r="H23" s="28">
        <v>4.2134999999999998</v>
      </c>
      <c r="I23" s="28">
        <v>7.2016</v>
      </c>
      <c r="J23" s="28">
        <v>5.7087000000000003</v>
      </c>
      <c r="K23" s="28">
        <v>5.1017999999999999</v>
      </c>
      <c r="L23" s="32">
        <v>4.9238</v>
      </c>
      <c r="M23" s="28">
        <v>5.9481999999999999</v>
      </c>
      <c r="N23" s="28">
        <v>6.9085000000000001</v>
      </c>
      <c r="O23" s="28">
        <v>6.9374000000000002</v>
      </c>
      <c r="P23" s="28">
        <v>6.5147000000000004</v>
      </c>
      <c r="Q23" s="28">
        <v>5.8822000000000001</v>
      </c>
      <c r="R23" s="28">
        <v>6.2423999999999999</v>
      </c>
      <c r="S23" s="28">
        <v>6.5622999999999996</v>
      </c>
      <c r="T23" s="28">
        <v>7.3795000000000002</v>
      </c>
      <c r="U23" s="28">
        <v>7.3994999999999997</v>
      </c>
      <c r="V23" s="33">
        <f t="shared" si="4"/>
        <v>2</v>
      </c>
      <c r="W23" s="33">
        <f t="shared" si="5"/>
        <v>3</v>
      </c>
      <c r="X23" s="33">
        <f t="shared" si="6"/>
        <v>2</v>
      </c>
      <c r="Y23" s="33">
        <f t="shared" si="7"/>
        <v>1</v>
      </c>
      <c r="Z23" s="33">
        <f t="shared" si="8"/>
        <v>3</v>
      </c>
      <c r="AA23" s="33">
        <f t="shared" si="9"/>
        <v>2</v>
      </c>
      <c r="AB23" s="33">
        <f t="shared" si="10"/>
        <v>2</v>
      </c>
      <c r="AC23" s="33">
        <f t="shared" si="11"/>
        <v>2</v>
      </c>
      <c r="AD23" s="33">
        <f t="shared" si="12"/>
        <v>1</v>
      </c>
      <c r="AE23" s="33">
        <f t="shared" si="13"/>
        <v>2</v>
      </c>
      <c r="AF23" s="33">
        <f t="shared" si="14"/>
        <v>2</v>
      </c>
      <c r="AG23" s="33">
        <f t="shared" si="15"/>
        <v>2</v>
      </c>
      <c r="AH23" s="33">
        <f t="shared" si="16"/>
        <v>1</v>
      </c>
      <c r="AI23" s="33">
        <f t="shared" si="17"/>
        <v>2</v>
      </c>
      <c r="AJ23" s="33">
        <f t="shared" si="18"/>
        <v>2</v>
      </c>
      <c r="AK23" s="33">
        <f t="shared" si="19"/>
        <v>1</v>
      </c>
      <c r="AL23" s="28">
        <v>101.092</v>
      </c>
      <c r="AM23" s="28">
        <v>0.29820000000000002</v>
      </c>
      <c r="AN23" s="28">
        <v>-1.3902000000000001</v>
      </c>
      <c r="AO23" s="28">
        <v>0.9425</v>
      </c>
      <c r="AP23" s="28">
        <v>1.0082</v>
      </c>
      <c r="AQ23" s="28">
        <v>7.45</v>
      </c>
      <c r="AR23" s="28">
        <v>0.65</v>
      </c>
    </row>
    <row r="24" spans="1:44">
      <c r="A24" s="48" t="s">
        <v>2568</v>
      </c>
      <c r="B24" s="29">
        <v>38987</v>
      </c>
      <c r="C24" s="30">
        <v>222.3466</v>
      </c>
      <c r="D24" s="31">
        <v>212.3348</v>
      </c>
      <c r="E24" s="28">
        <v>38.801299999999998</v>
      </c>
      <c r="F24" s="28">
        <v>-0.63149999999999995</v>
      </c>
      <c r="G24" s="28">
        <v>0.5444</v>
      </c>
      <c r="H24" s="28">
        <v>4.3650000000000002</v>
      </c>
      <c r="I24" s="28">
        <v>7.1653000000000002</v>
      </c>
      <c r="J24" s="28">
        <v>5.5335999999999999</v>
      </c>
      <c r="K24" s="28">
        <v>4.92</v>
      </c>
      <c r="L24" s="32">
        <v>4.7709000000000001</v>
      </c>
      <c r="M24" s="28">
        <v>5.8244999999999996</v>
      </c>
      <c r="N24" s="28">
        <v>6.8371000000000004</v>
      </c>
      <c r="O24" s="28">
        <v>6.8032000000000004</v>
      </c>
      <c r="P24" s="28">
        <v>6.3691000000000004</v>
      </c>
      <c r="Q24" s="28">
        <v>5.7766999999999999</v>
      </c>
      <c r="R24" s="28">
        <v>5.484</v>
      </c>
      <c r="S24" s="28">
        <v>6.0311000000000003</v>
      </c>
      <c r="T24" s="28">
        <v>7.0682999999999998</v>
      </c>
      <c r="U24" s="28">
        <v>7.1615000000000002</v>
      </c>
      <c r="V24" s="33">
        <f t="shared" si="4"/>
        <v>2</v>
      </c>
      <c r="W24" s="33">
        <f t="shared" si="5"/>
        <v>2</v>
      </c>
      <c r="X24" s="33">
        <f t="shared" si="6"/>
        <v>1</v>
      </c>
      <c r="Y24" s="33">
        <f t="shared" si="7"/>
        <v>1</v>
      </c>
      <c r="Z24" s="33">
        <f t="shared" si="8"/>
        <v>3</v>
      </c>
      <c r="AA24" s="33">
        <f t="shared" si="9"/>
        <v>2</v>
      </c>
      <c r="AB24" s="33">
        <f t="shared" si="10"/>
        <v>3</v>
      </c>
      <c r="AC24" s="33">
        <f t="shared" si="11"/>
        <v>3</v>
      </c>
      <c r="AD24" s="33">
        <f t="shared" si="12"/>
        <v>2</v>
      </c>
      <c r="AE24" s="33">
        <f t="shared" si="13"/>
        <v>3</v>
      </c>
      <c r="AF24" s="33">
        <f t="shared" si="14"/>
        <v>3</v>
      </c>
      <c r="AG24" s="33">
        <f t="shared" si="15"/>
        <v>3</v>
      </c>
      <c r="AH24" s="33">
        <f t="shared" si="16"/>
        <v>4</v>
      </c>
      <c r="AI24" s="33">
        <f t="shared" si="17"/>
        <v>3</v>
      </c>
      <c r="AJ24" s="33">
        <f t="shared" si="18"/>
        <v>4</v>
      </c>
      <c r="AK24" s="33">
        <f t="shared" si="19"/>
        <v>2</v>
      </c>
      <c r="AL24" s="28">
        <v>96.278899999999993</v>
      </c>
      <c r="AM24" s="28">
        <v>0.33760000000000001</v>
      </c>
      <c r="AN24" s="28">
        <v>3.3835000000000002</v>
      </c>
      <c r="AO24" s="28">
        <v>0.92</v>
      </c>
      <c r="AP24" s="28">
        <v>0.95</v>
      </c>
      <c r="AQ24" s="28">
        <v>7.45</v>
      </c>
      <c r="AR24" s="28">
        <v>0.89</v>
      </c>
    </row>
    <row r="25" spans="1:44">
      <c r="A25" s="48" t="s">
        <v>2569</v>
      </c>
      <c r="B25" s="29">
        <v>39513</v>
      </c>
      <c r="C25" s="30">
        <v>16392.944800000001</v>
      </c>
      <c r="D25" s="31">
        <v>15256.5584</v>
      </c>
      <c r="E25" s="28">
        <v>3497.4380000000001</v>
      </c>
      <c r="F25" s="28">
        <v>1.6286</v>
      </c>
      <c r="G25" s="28">
        <v>1.5369999999999999</v>
      </c>
      <c r="H25" s="28">
        <v>4.3794000000000004</v>
      </c>
      <c r="I25" s="28">
        <v>5.9360999999999997</v>
      </c>
      <c r="J25" s="28">
        <v>5.7892999999999999</v>
      </c>
      <c r="K25" s="28">
        <v>4.7991999999999999</v>
      </c>
      <c r="L25" s="32">
        <v>4.7614000000000001</v>
      </c>
      <c r="M25" s="28">
        <v>5.7416999999999998</v>
      </c>
      <c r="N25" s="28">
        <v>6.7230999999999996</v>
      </c>
      <c r="O25" s="28">
        <v>6.7436999999999996</v>
      </c>
      <c r="P25" s="28">
        <v>6.3555000000000001</v>
      </c>
      <c r="Q25" s="28">
        <v>5.7824999999999998</v>
      </c>
      <c r="R25" s="28">
        <v>6.1738999999999997</v>
      </c>
      <c r="S25" s="28">
        <v>6.6615000000000002</v>
      </c>
      <c r="T25" s="28">
        <v>7.4547999999999996</v>
      </c>
      <c r="U25" s="28">
        <v>7.1369999999999996</v>
      </c>
      <c r="V25" s="33">
        <f t="shared" si="4"/>
        <v>1</v>
      </c>
      <c r="W25" s="33">
        <f t="shared" si="5"/>
        <v>1</v>
      </c>
      <c r="X25" s="33">
        <f t="shared" si="6"/>
        <v>1</v>
      </c>
      <c r="Y25" s="33">
        <f t="shared" si="7"/>
        <v>4</v>
      </c>
      <c r="Z25" s="33">
        <f t="shared" si="8"/>
        <v>2</v>
      </c>
      <c r="AA25" s="33">
        <f t="shared" si="9"/>
        <v>4</v>
      </c>
      <c r="AB25" s="33">
        <f t="shared" si="10"/>
        <v>3</v>
      </c>
      <c r="AC25" s="33">
        <f t="shared" si="11"/>
        <v>3</v>
      </c>
      <c r="AD25" s="33">
        <f t="shared" si="12"/>
        <v>3</v>
      </c>
      <c r="AE25" s="33">
        <f t="shared" si="13"/>
        <v>3</v>
      </c>
      <c r="AF25" s="33">
        <f t="shared" si="14"/>
        <v>3</v>
      </c>
      <c r="AG25" s="33">
        <f t="shared" si="15"/>
        <v>3</v>
      </c>
      <c r="AH25" s="33">
        <f t="shared" si="16"/>
        <v>1</v>
      </c>
      <c r="AI25" s="33">
        <f t="shared" si="17"/>
        <v>1</v>
      </c>
      <c r="AJ25" s="33">
        <f t="shared" si="18"/>
        <v>1</v>
      </c>
      <c r="AK25" s="33">
        <f t="shared" si="19"/>
        <v>2</v>
      </c>
      <c r="AL25" s="28">
        <v>100.1365</v>
      </c>
      <c r="AM25" s="28">
        <v>0.28249999999999997</v>
      </c>
      <c r="AN25" s="28">
        <v>-0.41899999999999998</v>
      </c>
      <c r="AO25" s="28">
        <v>0.9</v>
      </c>
      <c r="AP25" s="28">
        <v>1.22</v>
      </c>
      <c r="AQ25" s="28">
        <v>7.73</v>
      </c>
      <c r="AR25" s="28">
        <v>1.18</v>
      </c>
    </row>
    <row r="26" spans="1:44">
      <c r="A26" s="48" t="s">
        <v>2570</v>
      </c>
      <c r="B26" s="29">
        <v>37776</v>
      </c>
      <c r="C26" s="30">
        <v>2018.2375</v>
      </c>
      <c r="D26" s="31">
        <v>1830.1935000000001</v>
      </c>
      <c r="E26" s="28">
        <v>41.360599999999998</v>
      </c>
      <c r="F26" s="28">
        <v>-0.46639999999999998</v>
      </c>
      <c r="G26" s="28">
        <v>0.69359999999999999</v>
      </c>
      <c r="H26" s="28">
        <v>4.3053999999999997</v>
      </c>
      <c r="I26" s="28">
        <v>7.702</v>
      </c>
      <c r="J26" s="28">
        <v>5.9142999999999999</v>
      </c>
      <c r="K26" s="28">
        <v>4.9842000000000004</v>
      </c>
      <c r="L26" s="32">
        <v>4.9111000000000002</v>
      </c>
      <c r="M26" s="28">
        <v>5.6581000000000001</v>
      </c>
      <c r="N26" s="28">
        <v>6.6115000000000004</v>
      </c>
      <c r="O26" s="28">
        <v>6.5906000000000002</v>
      </c>
      <c r="P26" s="28">
        <v>6.2225000000000001</v>
      </c>
      <c r="Q26" s="28">
        <v>5.6104000000000003</v>
      </c>
      <c r="R26" s="28">
        <v>5.3628</v>
      </c>
      <c r="S26" s="28">
        <v>5.9318</v>
      </c>
      <c r="T26" s="28">
        <v>6.6913</v>
      </c>
      <c r="U26" s="28">
        <v>6.3901000000000003</v>
      </c>
      <c r="V26" s="33">
        <f t="shared" si="4"/>
        <v>1</v>
      </c>
      <c r="W26" s="33">
        <f t="shared" si="5"/>
        <v>1</v>
      </c>
      <c r="X26" s="33">
        <f t="shared" si="6"/>
        <v>2</v>
      </c>
      <c r="Y26" s="33">
        <f t="shared" si="7"/>
        <v>1</v>
      </c>
      <c r="Z26" s="33">
        <f t="shared" si="8"/>
        <v>1</v>
      </c>
      <c r="AA26" s="33">
        <f t="shared" si="9"/>
        <v>2</v>
      </c>
      <c r="AB26" s="33">
        <f t="shared" si="10"/>
        <v>2</v>
      </c>
      <c r="AC26" s="33">
        <f t="shared" si="11"/>
        <v>4</v>
      </c>
      <c r="AD26" s="33">
        <f t="shared" si="12"/>
        <v>4</v>
      </c>
      <c r="AE26" s="33">
        <f t="shared" si="13"/>
        <v>4</v>
      </c>
      <c r="AF26" s="33">
        <f t="shared" si="14"/>
        <v>4</v>
      </c>
      <c r="AG26" s="33">
        <f t="shared" si="15"/>
        <v>4</v>
      </c>
      <c r="AH26" s="33">
        <f t="shared" si="16"/>
        <v>4</v>
      </c>
      <c r="AI26" s="33">
        <f t="shared" si="17"/>
        <v>4</v>
      </c>
      <c r="AJ26" s="33">
        <f t="shared" si="18"/>
        <v>4</v>
      </c>
      <c r="AK26" s="33">
        <f t="shared" si="19"/>
        <v>4</v>
      </c>
      <c r="AL26" s="28">
        <v>98.100800000000007</v>
      </c>
      <c r="AM26" s="28">
        <v>0.29580000000000001</v>
      </c>
      <c r="AN26" s="28">
        <v>1.6034999999999999</v>
      </c>
      <c r="AO26" s="28">
        <v>0.79790000000000005</v>
      </c>
      <c r="AP26" s="28">
        <v>0.83579999999999999</v>
      </c>
      <c r="AQ26" s="28">
        <v>7.34</v>
      </c>
      <c r="AR26" s="28">
        <v>0.43</v>
      </c>
    </row>
    <row r="27" spans="1:44">
      <c r="A27" s="48" t="s">
        <v>2571</v>
      </c>
      <c r="B27" s="29">
        <v>42781</v>
      </c>
      <c r="C27" s="30">
        <v>573.15210000000002</v>
      </c>
      <c r="D27" s="31">
        <v>554.59810000000004</v>
      </c>
      <c r="E27" s="28">
        <v>1709.7447999999999</v>
      </c>
      <c r="F27" s="28">
        <v>-1.4232</v>
      </c>
      <c r="G27" s="28">
        <v>0.65190000000000003</v>
      </c>
      <c r="H27" s="28">
        <v>4.3502999999999998</v>
      </c>
      <c r="I27" s="28">
        <v>7.1182999999999996</v>
      </c>
      <c r="J27" s="28">
        <v>5.6997</v>
      </c>
      <c r="K27" s="28">
        <v>4.8906999999999998</v>
      </c>
      <c r="L27" s="32">
        <v>4.8273999999999999</v>
      </c>
      <c r="M27" s="28">
        <v>5.6943000000000001</v>
      </c>
      <c r="N27" s="28">
        <v>6.6219999999999999</v>
      </c>
      <c r="O27" s="28">
        <v>6.6721000000000004</v>
      </c>
      <c r="P27" s="28">
        <v>6.27</v>
      </c>
      <c r="Q27" s="28">
        <v>5.6224999999999996</v>
      </c>
      <c r="R27" s="28">
        <v>5.8105000000000002</v>
      </c>
      <c r="S27" s="28"/>
      <c r="T27" s="28"/>
      <c r="U27" s="28">
        <v>5.9976000000000003</v>
      </c>
      <c r="V27" s="33">
        <f t="shared" si="4"/>
        <v>3</v>
      </c>
      <c r="W27" s="33">
        <f t="shared" si="5"/>
        <v>2</v>
      </c>
      <c r="X27" s="33">
        <f t="shared" si="6"/>
        <v>1</v>
      </c>
      <c r="Y27" s="33">
        <f t="shared" si="7"/>
        <v>2</v>
      </c>
      <c r="Z27" s="33">
        <f t="shared" si="8"/>
        <v>3</v>
      </c>
      <c r="AA27" s="33">
        <f t="shared" si="9"/>
        <v>3</v>
      </c>
      <c r="AB27" s="33">
        <f t="shared" si="10"/>
        <v>2</v>
      </c>
      <c r="AC27" s="33">
        <f t="shared" si="11"/>
        <v>3</v>
      </c>
      <c r="AD27" s="33">
        <f t="shared" si="12"/>
        <v>4</v>
      </c>
      <c r="AE27" s="33">
        <f t="shared" si="13"/>
        <v>4</v>
      </c>
      <c r="AF27" s="33">
        <f t="shared" si="14"/>
        <v>4</v>
      </c>
      <c r="AG27" s="33">
        <f t="shared" si="15"/>
        <v>4</v>
      </c>
      <c r="AH27" s="33">
        <f t="shared" si="16"/>
        <v>3</v>
      </c>
      <c r="AI27" s="33">
        <f t="shared" si="17"/>
        <v>0</v>
      </c>
      <c r="AJ27" s="33">
        <f t="shared" si="18"/>
        <v>0</v>
      </c>
      <c r="AK27" s="33">
        <f t="shared" si="19"/>
        <v>4</v>
      </c>
      <c r="AL27" s="28">
        <v>94.051699999999997</v>
      </c>
      <c r="AM27" s="28">
        <v>0.32400000000000001</v>
      </c>
      <c r="AN27" s="28">
        <v>5.6242999999999999</v>
      </c>
      <c r="AO27" s="28">
        <v>0.81079999999999997</v>
      </c>
      <c r="AP27" s="28">
        <v>0.90790000000000004</v>
      </c>
      <c r="AQ27" s="28">
        <v>7.68</v>
      </c>
      <c r="AR27" s="28">
        <v>1.1000000000000001</v>
      </c>
    </row>
    <row r="28" spans="1:44">
      <c r="A28" s="48" t="s">
        <v>2572</v>
      </c>
      <c r="B28" s="29">
        <v>39512</v>
      </c>
      <c r="C28" s="30">
        <v>2719.5187999999998</v>
      </c>
      <c r="D28" s="31">
        <v>2333.2950000000001</v>
      </c>
      <c r="E28" s="28">
        <v>2362.6051000000002</v>
      </c>
      <c r="F28" s="28">
        <v>-2.7461000000000002</v>
      </c>
      <c r="G28" s="28">
        <v>-0.71360000000000001</v>
      </c>
      <c r="H28" s="28">
        <v>3.4420999999999999</v>
      </c>
      <c r="I28" s="28">
        <v>6.7866999999999997</v>
      </c>
      <c r="J28" s="28">
        <v>5.3834999999999997</v>
      </c>
      <c r="K28" s="28">
        <v>4.7801999999999998</v>
      </c>
      <c r="L28" s="32">
        <v>4.5704000000000002</v>
      </c>
      <c r="M28" s="28">
        <v>5.7365000000000004</v>
      </c>
      <c r="N28" s="28">
        <v>6.7652000000000001</v>
      </c>
      <c r="O28" s="28">
        <v>6.7618999999999998</v>
      </c>
      <c r="P28" s="28">
        <v>6.3696999999999999</v>
      </c>
      <c r="Q28" s="28">
        <v>5.7062999999999997</v>
      </c>
      <c r="R28" s="28">
        <v>5.6234000000000002</v>
      </c>
      <c r="S28" s="28">
        <v>5.8917999999999999</v>
      </c>
      <c r="T28" s="28"/>
      <c r="U28" s="28">
        <v>4.8471000000000002</v>
      </c>
      <c r="V28" s="33">
        <f t="shared" si="4"/>
        <v>4</v>
      </c>
      <c r="W28" s="33">
        <f t="shared" si="5"/>
        <v>4</v>
      </c>
      <c r="X28" s="33">
        <f t="shared" si="6"/>
        <v>4</v>
      </c>
      <c r="Y28" s="33">
        <f t="shared" si="7"/>
        <v>2</v>
      </c>
      <c r="Z28" s="33">
        <f t="shared" si="8"/>
        <v>4</v>
      </c>
      <c r="AA28" s="33">
        <f t="shared" si="9"/>
        <v>4</v>
      </c>
      <c r="AB28" s="33">
        <f t="shared" si="10"/>
        <v>4</v>
      </c>
      <c r="AC28" s="33">
        <f t="shared" si="11"/>
        <v>3</v>
      </c>
      <c r="AD28" s="33">
        <f t="shared" si="12"/>
        <v>3</v>
      </c>
      <c r="AE28" s="33">
        <f t="shared" si="13"/>
        <v>3</v>
      </c>
      <c r="AF28" s="33">
        <f t="shared" si="14"/>
        <v>3</v>
      </c>
      <c r="AG28" s="33">
        <f t="shared" si="15"/>
        <v>4</v>
      </c>
      <c r="AH28" s="33">
        <f t="shared" si="16"/>
        <v>3</v>
      </c>
      <c r="AI28" s="33">
        <f t="shared" si="17"/>
        <v>4</v>
      </c>
      <c r="AJ28" s="33">
        <f t="shared" si="18"/>
        <v>0</v>
      </c>
      <c r="AK28" s="33">
        <f t="shared" si="19"/>
        <v>4</v>
      </c>
      <c r="AL28" s="28">
        <v>96.459800000000001</v>
      </c>
      <c r="AM28" s="28">
        <v>0.29630000000000001</v>
      </c>
      <c r="AN28" s="28">
        <v>3.2440000000000002</v>
      </c>
      <c r="AO28" s="28">
        <v>0.96</v>
      </c>
      <c r="AP28" s="28">
        <v>1.0711999999999999</v>
      </c>
      <c r="AQ28" s="28">
        <v>7.51</v>
      </c>
      <c r="AR28" s="28">
        <v>0.83</v>
      </c>
    </row>
    <row r="29" spans="1:44">
      <c r="A29" s="48" t="s">
        <v>2573</v>
      </c>
      <c r="B29" s="29">
        <v>39161</v>
      </c>
      <c r="C29" s="30">
        <v>10968.989600000001</v>
      </c>
      <c r="D29" s="31">
        <v>8767.6728999999996</v>
      </c>
      <c r="E29" s="28">
        <v>3920.6388000000002</v>
      </c>
      <c r="F29" s="28">
        <v>-0.62260000000000004</v>
      </c>
      <c r="G29" s="28">
        <v>0.56079999999999997</v>
      </c>
      <c r="H29" s="28">
        <v>4.2224000000000004</v>
      </c>
      <c r="I29" s="28">
        <v>6.3244999999999996</v>
      </c>
      <c r="J29" s="28">
        <v>5.4245000000000001</v>
      </c>
      <c r="K29" s="28">
        <v>4.9085999999999999</v>
      </c>
      <c r="L29" s="32">
        <v>4.6471999999999998</v>
      </c>
      <c r="M29" s="28">
        <v>5.8860000000000001</v>
      </c>
      <c r="N29" s="28">
        <v>6.8471000000000002</v>
      </c>
      <c r="O29" s="28">
        <v>6.8461999999999996</v>
      </c>
      <c r="P29" s="28">
        <v>6.4490999999999996</v>
      </c>
      <c r="Q29" s="28">
        <v>5.9370000000000003</v>
      </c>
      <c r="R29" s="28">
        <v>6.0658000000000003</v>
      </c>
      <c r="S29" s="28">
        <v>6.4926000000000004</v>
      </c>
      <c r="T29" s="28">
        <v>7.3674999999999997</v>
      </c>
      <c r="U29" s="28">
        <v>7.4047999999999998</v>
      </c>
      <c r="V29" s="33">
        <f t="shared" si="4"/>
        <v>2</v>
      </c>
      <c r="W29" s="33">
        <f t="shared" si="5"/>
        <v>2</v>
      </c>
      <c r="X29" s="33">
        <f t="shared" si="6"/>
        <v>2</v>
      </c>
      <c r="Y29" s="33">
        <f t="shared" si="7"/>
        <v>4</v>
      </c>
      <c r="Z29" s="33">
        <f t="shared" si="8"/>
        <v>4</v>
      </c>
      <c r="AA29" s="33">
        <f t="shared" si="9"/>
        <v>3</v>
      </c>
      <c r="AB29" s="33">
        <f t="shared" si="10"/>
        <v>4</v>
      </c>
      <c r="AC29" s="33">
        <f t="shared" si="11"/>
        <v>2</v>
      </c>
      <c r="AD29" s="33">
        <f t="shared" si="12"/>
        <v>2</v>
      </c>
      <c r="AE29" s="33">
        <f t="shared" si="13"/>
        <v>2</v>
      </c>
      <c r="AF29" s="33">
        <f t="shared" si="14"/>
        <v>3</v>
      </c>
      <c r="AG29" s="33">
        <f t="shared" si="15"/>
        <v>2</v>
      </c>
      <c r="AH29" s="33">
        <f t="shared" si="16"/>
        <v>2</v>
      </c>
      <c r="AI29" s="33">
        <f t="shared" si="17"/>
        <v>2</v>
      </c>
      <c r="AJ29" s="33">
        <f t="shared" si="18"/>
        <v>2</v>
      </c>
      <c r="AK29" s="33">
        <f t="shared" si="19"/>
        <v>1</v>
      </c>
      <c r="AL29" s="28">
        <v>94.891999999999996</v>
      </c>
      <c r="AM29" s="28">
        <v>0.33260000000000001</v>
      </c>
      <c r="AN29" s="28">
        <v>4.6844000000000001</v>
      </c>
      <c r="AO29" s="28">
        <v>1</v>
      </c>
      <c r="AP29" s="28">
        <v>1.3178000000000001</v>
      </c>
      <c r="AQ29" s="28">
        <v>7.63</v>
      </c>
      <c r="AR29" s="28">
        <v>1.05</v>
      </c>
    </row>
    <row r="30" spans="1:44">
      <c r="A30" s="48" t="s">
        <v>4987</v>
      </c>
      <c r="B30" s="29">
        <v>39289</v>
      </c>
      <c r="C30" s="30">
        <v>16391.0573</v>
      </c>
      <c r="D30" s="31">
        <v>13582.8339</v>
      </c>
      <c r="E30" s="28">
        <v>3650.8211000000001</v>
      </c>
      <c r="F30" s="28">
        <v>-2.1837</v>
      </c>
      <c r="G30" s="28">
        <v>-1.0676000000000001</v>
      </c>
      <c r="H30" s="28">
        <v>3.0834999999999999</v>
      </c>
      <c r="I30" s="28">
        <v>5.9615</v>
      </c>
      <c r="J30" s="28">
        <v>5.1138000000000003</v>
      </c>
      <c r="K30" s="28">
        <v>4.6843000000000004</v>
      </c>
      <c r="L30" s="32">
        <v>4.5129000000000001</v>
      </c>
      <c r="M30" s="28">
        <v>5.6182999999999996</v>
      </c>
      <c r="N30" s="28">
        <v>6.673</v>
      </c>
      <c r="O30" s="28">
        <v>6.7169999999999996</v>
      </c>
      <c r="P30" s="28">
        <v>6.3585000000000003</v>
      </c>
      <c r="Q30" s="28">
        <v>5.7504999999999997</v>
      </c>
      <c r="R30" s="28">
        <v>5.9991000000000003</v>
      </c>
      <c r="S30" s="28">
        <v>6.4112999999999998</v>
      </c>
      <c r="T30" s="28">
        <v>7.2854999999999999</v>
      </c>
      <c r="U30" s="28">
        <v>7.1405000000000003</v>
      </c>
      <c r="V30" s="33">
        <f t="shared" si="4"/>
        <v>4</v>
      </c>
      <c r="W30" s="33">
        <f t="shared" si="5"/>
        <v>4</v>
      </c>
      <c r="X30" s="33">
        <f t="shared" si="6"/>
        <v>4</v>
      </c>
      <c r="Y30" s="33">
        <f t="shared" si="7"/>
        <v>4</v>
      </c>
      <c r="Z30" s="33">
        <f t="shared" si="8"/>
        <v>4</v>
      </c>
      <c r="AA30" s="33">
        <f t="shared" si="9"/>
        <v>4</v>
      </c>
      <c r="AB30" s="33">
        <f t="shared" si="10"/>
        <v>4</v>
      </c>
      <c r="AC30" s="33">
        <f t="shared" si="11"/>
        <v>4</v>
      </c>
      <c r="AD30" s="33">
        <f t="shared" si="12"/>
        <v>3</v>
      </c>
      <c r="AE30" s="33">
        <f t="shared" si="13"/>
        <v>3</v>
      </c>
      <c r="AF30" s="33">
        <f t="shared" si="14"/>
        <v>3</v>
      </c>
      <c r="AG30" s="33">
        <f t="shared" si="15"/>
        <v>3</v>
      </c>
      <c r="AH30" s="33">
        <f t="shared" si="16"/>
        <v>3</v>
      </c>
      <c r="AI30" s="33">
        <f t="shared" si="17"/>
        <v>3</v>
      </c>
      <c r="AJ30" s="33">
        <f t="shared" si="18"/>
        <v>2</v>
      </c>
      <c r="AK30" s="33">
        <f t="shared" si="19"/>
        <v>2</v>
      </c>
      <c r="AL30" s="28">
        <v>94.638400000000004</v>
      </c>
      <c r="AM30" s="28">
        <v>0.33310000000000001</v>
      </c>
      <c r="AN30" s="28">
        <v>5.0284000000000004</v>
      </c>
      <c r="AO30" s="28">
        <v>0.91</v>
      </c>
      <c r="AP30" s="28">
        <v>1.21</v>
      </c>
      <c r="AQ30" s="28">
        <v>7.3</v>
      </c>
      <c r="AR30" s="28">
        <v>0.92</v>
      </c>
    </row>
    <row r="31" spans="1:44">
      <c r="A31" s="48" t="s">
        <v>2574</v>
      </c>
      <c r="B31" s="29">
        <v>38244</v>
      </c>
      <c r="C31" s="30">
        <v>469.75080000000003</v>
      </c>
      <c r="D31" s="31">
        <v>435.74090000000001</v>
      </c>
      <c r="E31" s="28">
        <v>3608.6084000000001</v>
      </c>
      <c r="F31" s="28">
        <v>-2.3807999999999998</v>
      </c>
      <c r="G31" s="28">
        <v>-1.0245</v>
      </c>
      <c r="H31" s="28">
        <v>3.0169000000000001</v>
      </c>
      <c r="I31" s="28">
        <v>6.4981</v>
      </c>
      <c r="J31" s="28">
        <v>4.9414999999999996</v>
      </c>
      <c r="K31" s="28">
        <v>4.3852000000000002</v>
      </c>
      <c r="L31" s="32">
        <v>4.1147</v>
      </c>
      <c r="M31" s="28">
        <v>5.3391000000000002</v>
      </c>
      <c r="N31" s="28">
        <v>6.5309999999999997</v>
      </c>
      <c r="O31" s="28">
        <v>6.5385999999999997</v>
      </c>
      <c r="P31" s="28">
        <v>6.2144000000000004</v>
      </c>
      <c r="Q31" s="28">
        <v>5.6422999999999996</v>
      </c>
      <c r="R31" s="28">
        <v>2.9430000000000001</v>
      </c>
      <c r="S31" s="28">
        <v>4.1661000000000001</v>
      </c>
      <c r="T31" s="28">
        <v>5.7354000000000003</v>
      </c>
      <c r="U31" s="28">
        <v>6.1101999999999999</v>
      </c>
      <c r="V31" s="33">
        <f t="shared" si="4"/>
        <v>4</v>
      </c>
      <c r="W31" s="33">
        <f t="shared" si="5"/>
        <v>4</v>
      </c>
      <c r="X31" s="33">
        <f t="shared" si="6"/>
        <v>4</v>
      </c>
      <c r="Y31" s="33">
        <f t="shared" si="7"/>
        <v>3</v>
      </c>
      <c r="Z31" s="33">
        <f t="shared" si="8"/>
        <v>4</v>
      </c>
      <c r="AA31" s="33">
        <f t="shared" si="9"/>
        <v>4</v>
      </c>
      <c r="AB31" s="33">
        <f t="shared" si="10"/>
        <v>4</v>
      </c>
      <c r="AC31" s="33">
        <f t="shared" si="11"/>
        <v>4</v>
      </c>
      <c r="AD31" s="33">
        <f t="shared" si="12"/>
        <v>4</v>
      </c>
      <c r="AE31" s="33">
        <f t="shared" si="13"/>
        <v>4</v>
      </c>
      <c r="AF31" s="33">
        <f t="shared" si="14"/>
        <v>4</v>
      </c>
      <c r="AG31" s="33">
        <f t="shared" si="15"/>
        <v>4</v>
      </c>
      <c r="AH31" s="33">
        <f t="shared" si="16"/>
        <v>4</v>
      </c>
      <c r="AI31" s="33">
        <f t="shared" si="17"/>
        <v>4</v>
      </c>
      <c r="AJ31" s="33">
        <f t="shared" si="18"/>
        <v>4</v>
      </c>
      <c r="AK31" s="33">
        <f t="shared" si="19"/>
        <v>4</v>
      </c>
      <c r="AL31" s="28">
        <v>96.802400000000006</v>
      </c>
      <c r="AM31" s="28">
        <v>0.31090000000000001</v>
      </c>
      <c r="AN31" s="28">
        <v>2.8866999999999998</v>
      </c>
      <c r="AO31" s="28">
        <v>0.96</v>
      </c>
      <c r="AP31" s="28">
        <v>1.04</v>
      </c>
      <c r="AQ31" s="28">
        <v>7.54</v>
      </c>
      <c r="AR31" s="28">
        <v>1.21</v>
      </c>
    </row>
    <row r="32" spans="1:44">
      <c r="A32" s="48" t="s">
        <v>2575</v>
      </c>
      <c r="B32" s="29">
        <v>38601</v>
      </c>
      <c r="C32" s="30">
        <v>3490.6824000000001</v>
      </c>
      <c r="D32" s="31">
        <v>2460.2903000000001</v>
      </c>
      <c r="E32" s="28">
        <v>4117.9227000000001</v>
      </c>
      <c r="F32" s="28">
        <v>-1.8162</v>
      </c>
      <c r="G32" s="28">
        <v>-0.30630000000000002</v>
      </c>
      <c r="H32" s="28">
        <v>3.7402000000000002</v>
      </c>
      <c r="I32" s="28">
        <v>6.7697000000000003</v>
      </c>
      <c r="J32" s="28">
        <v>5.8258999999999999</v>
      </c>
      <c r="K32" s="28">
        <v>5.1433</v>
      </c>
      <c r="L32" s="32">
        <v>4.9847000000000001</v>
      </c>
      <c r="M32" s="28">
        <v>5.8909000000000002</v>
      </c>
      <c r="N32" s="28">
        <v>6.8754999999999997</v>
      </c>
      <c r="O32" s="28">
        <v>6.8829000000000002</v>
      </c>
      <c r="P32" s="28">
        <v>6.4832000000000001</v>
      </c>
      <c r="Q32" s="28">
        <v>5.9146999999999998</v>
      </c>
      <c r="R32" s="28">
        <v>5.3822000000000001</v>
      </c>
      <c r="S32" s="28">
        <v>6.0202999999999998</v>
      </c>
      <c r="T32" s="28">
        <v>7.0667</v>
      </c>
      <c r="U32" s="28">
        <v>7.0907</v>
      </c>
      <c r="V32" s="33">
        <f t="shared" si="4"/>
        <v>3</v>
      </c>
      <c r="W32" s="33">
        <f t="shared" si="5"/>
        <v>4</v>
      </c>
      <c r="X32" s="33">
        <f t="shared" si="6"/>
        <v>3</v>
      </c>
      <c r="Y32" s="33">
        <f t="shared" si="7"/>
        <v>3</v>
      </c>
      <c r="Z32" s="33">
        <f t="shared" si="8"/>
        <v>2</v>
      </c>
      <c r="AA32" s="33">
        <f t="shared" si="9"/>
        <v>2</v>
      </c>
      <c r="AB32" s="33">
        <f t="shared" si="10"/>
        <v>2</v>
      </c>
      <c r="AC32" s="33">
        <f t="shared" si="11"/>
        <v>2</v>
      </c>
      <c r="AD32" s="33">
        <f t="shared" si="12"/>
        <v>2</v>
      </c>
      <c r="AE32" s="33">
        <f t="shared" si="13"/>
        <v>2</v>
      </c>
      <c r="AF32" s="33">
        <f t="shared" si="14"/>
        <v>2</v>
      </c>
      <c r="AG32" s="33">
        <f t="shared" si="15"/>
        <v>2</v>
      </c>
      <c r="AH32" s="33">
        <f t="shared" si="16"/>
        <v>4</v>
      </c>
      <c r="AI32" s="33">
        <f t="shared" si="17"/>
        <v>4</v>
      </c>
      <c r="AJ32" s="33">
        <f t="shared" si="18"/>
        <v>4</v>
      </c>
      <c r="AK32" s="33">
        <f t="shared" si="19"/>
        <v>3</v>
      </c>
      <c r="AL32" s="28">
        <v>97.758499999999998</v>
      </c>
      <c r="AM32" s="28">
        <v>0.41189999999999999</v>
      </c>
      <c r="AN32" s="28">
        <v>1.8295999999999999</v>
      </c>
      <c r="AO32" s="28">
        <v>0.9425</v>
      </c>
      <c r="AP32" s="28">
        <v>1.2233000000000001</v>
      </c>
      <c r="AQ32" s="28">
        <v>7.47</v>
      </c>
      <c r="AR32" s="28">
        <v>0.57999999999999996</v>
      </c>
    </row>
    <row r="33" spans="1:44">
      <c r="A33" s="48" t="s">
        <v>2576</v>
      </c>
      <c r="B33" s="29">
        <v>45854</v>
      </c>
      <c r="C33" s="30">
        <v>1066.7782</v>
      </c>
      <c r="D33" s="31">
        <v>819.91099999999994</v>
      </c>
      <c r="E33" s="28">
        <v>10.3695</v>
      </c>
      <c r="F33" s="28">
        <v>-4.2205000000000004</v>
      </c>
      <c r="G33" s="28">
        <v>-2.1604999999999999</v>
      </c>
      <c r="H33" s="28">
        <v>2.5514999999999999</v>
      </c>
      <c r="I33" s="28">
        <v>5.9686000000000003</v>
      </c>
      <c r="J33" s="28">
        <v>4.6600999999999999</v>
      </c>
      <c r="K33" s="28">
        <v>4.1877000000000004</v>
      </c>
      <c r="L33" s="32">
        <v>3.8826999999999998</v>
      </c>
      <c r="M33" s="28"/>
      <c r="N33" s="28"/>
      <c r="O33" s="28"/>
      <c r="P33" s="28"/>
      <c r="Q33" s="28"/>
      <c r="R33" s="28"/>
      <c r="S33" s="28"/>
      <c r="T33" s="28"/>
      <c r="U33" s="28">
        <v>4.7058</v>
      </c>
      <c r="V33" s="33">
        <f t="shared" si="4"/>
        <v>4</v>
      </c>
      <c r="W33" s="33">
        <f t="shared" si="5"/>
        <v>4</v>
      </c>
      <c r="X33" s="33">
        <f t="shared" si="6"/>
        <v>4</v>
      </c>
      <c r="Y33" s="33">
        <f t="shared" si="7"/>
        <v>4</v>
      </c>
      <c r="Z33" s="33">
        <f t="shared" si="8"/>
        <v>4</v>
      </c>
      <c r="AA33" s="33">
        <f t="shared" si="9"/>
        <v>4</v>
      </c>
      <c r="AB33" s="33">
        <f t="shared" si="10"/>
        <v>4</v>
      </c>
      <c r="AC33" s="33">
        <f t="shared" si="11"/>
        <v>0</v>
      </c>
      <c r="AD33" s="33">
        <f t="shared" si="12"/>
        <v>0</v>
      </c>
      <c r="AE33" s="33">
        <f t="shared" si="13"/>
        <v>0</v>
      </c>
      <c r="AF33" s="33">
        <f t="shared" si="14"/>
        <v>0</v>
      </c>
      <c r="AG33" s="33">
        <f t="shared" si="15"/>
        <v>0</v>
      </c>
      <c r="AH33" s="33">
        <f t="shared" si="16"/>
        <v>0</v>
      </c>
      <c r="AI33" s="33">
        <f t="shared" si="17"/>
        <v>0</v>
      </c>
      <c r="AJ33" s="33">
        <f t="shared" si="18"/>
        <v>0</v>
      </c>
      <c r="AK33" s="33">
        <f t="shared" si="19"/>
        <v>4</v>
      </c>
      <c r="AL33" s="28">
        <v>87.2654</v>
      </c>
      <c r="AM33" s="28">
        <v>0.3649</v>
      </c>
      <c r="AN33" s="28">
        <v>12.3697</v>
      </c>
      <c r="AO33" s="28">
        <v>0.93</v>
      </c>
      <c r="AP33" s="28">
        <v>1.06</v>
      </c>
      <c r="AQ33" s="28">
        <v>7.25</v>
      </c>
      <c r="AR33" s="28">
        <v>0.97</v>
      </c>
    </row>
    <row r="34" spans="1:44">
      <c r="A34" s="48" t="s">
        <v>2577</v>
      </c>
      <c r="B34" s="29">
        <v>39195</v>
      </c>
      <c r="C34" s="30">
        <v>2989.5862000000002</v>
      </c>
      <c r="D34" s="31">
        <v>2246.2186000000002</v>
      </c>
      <c r="E34" s="28">
        <v>3726.6061</v>
      </c>
      <c r="F34" s="28">
        <v>-0.62380000000000002</v>
      </c>
      <c r="G34" s="28">
        <v>0.75239999999999996</v>
      </c>
      <c r="H34" s="28">
        <v>4.0875000000000004</v>
      </c>
      <c r="I34" s="28">
        <v>6.7891000000000004</v>
      </c>
      <c r="J34" s="28">
        <v>5.9546999999999999</v>
      </c>
      <c r="K34" s="28">
        <v>5.3487999999999998</v>
      </c>
      <c r="L34" s="32">
        <v>5.1220999999999997</v>
      </c>
      <c r="M34" s="28">
        <v>6.2127999999999997</v>
      </c>
      <c r="N34" s="28">
        <v>7.1931000000000003</v>
      </c>
      <c r="O34" s="28">
        <v>7.1727999999999996</v>
      </c>
      <c r="P34" s="28">
        <v>6.8059000000000003</v>
      </c>
      <c r="Q34" s="28">
        <v>7.2417999999999996</v>
      </c>
      <c r="R34" s="28">
        <v>5.3307000000000002</v>
      </c>
      <c r="S34" s="28">
        <v>6.0082000000000004</v>
      </c>
      <c r="T34" s="28">
        <v>7.1026999999999996</v>
      </c>
      <c r="U34" s="28">
        <v>7.1562000000000001</v>
      </c>
      <c r="V34" s="33">
        <f t="shared" si="4"/>
        <v>2</v>
      </c>
      <c r="W34" s="33">
        <f t="shared" si="5"/>
        <v>1</v>
      </c>
      <c r="X34" s="33">
        <f t="shared" si="6"/>
        <v>3</v>
      </c>
      <c r="Y34" s="33">
        <f t="shared" si="7"/>
        <v>2</v>
      </c>
      <c r="Z34" s="33">
        <f t="shared" si="8"/>
        <v>1</v>
      </c>
      <c r="AA34" s="33">
        <f t="shared" si="9"/>
        <v>1</v>
      </c>
      <c r="AB34" s="33">
        <f t="shared" si="10"/>
        <v>1</v>
      </c>
      <c r="AC34" s="33">
        <f t="shared" si="11"/>
        <v>1</v>
      </c>
      <c r="AD34" s="33">
        <f t="shared" si="12"/>
        <v>1</v>
      </c>
      <c r="AE34" s="33">
        <f t="shared" si="13"/>
        <v>1</v>
      </c>
      <c r="AF34" s="33">
        <f t="shared" si="14"/>
        <v>1</v>
      </c>
      <c r="AG34" s="33">
        <f t="shared" si="15"/>
        <v>1</v>
      </c>
      <c r="AH34" s="33">
        <f t="shared" si="16"/>
        <v>4</v>
      </c>
      <c r="AI34" s="33">
        <f t="shared" si="17"/>
        <v>4</v>
      </c>
      <c r="AJ34" s="33">
        <f t="shared" si="18"/>
        <v>4</v>
      </c>
      <c r="AK34" s="33">
        <f t="shared" si="19"/>
        <v>2</v>
      </c>
      <c r="AL34" s="28">
        <v>89.536799999999999</v>
      </c>
      <c r="AM34" s="28">
        <v>0.42880000000000001</v>
      </c>
      <c r="AN34" s="28">
        <v>9.9947999999999997</v>
      </c>
      <c r="AO34" s="28">
        <v>0.87</v>
      </c>
      <c r="AP34" s="28">
        <v>1.22</v>
      </c>
      <c r="AQ34" s="28">
        <v>7.89</v>
      </c>
      <c r="AR34" s="28">
        <v>0.4</v>
      </c>
    </row>
    <row r="35" spans="1:44">
      <c r="A35" s="58" t="s">
        <v>235</v>
      </c>
      <c r="B35" s="59"/>
      <c r="C35" s="60"/>
      <c r="D35" s="60"/>
      <c r="E35" s="60"/>
      <c r="F35" s="60">
        <f>SUMPRODUCT($D12:$D34,F12:F34)/SUMIF(F12:F34,"&lt;&gt;"&amp;"",$D12:$D34)</f>
        <v>-0.74882330764994676</v>
      </c>
      <c r="G35" s="60">
        <f t="shared" ref="G35:U35" si="20">SUMPRODUCT($D12:$D34,G12:G34)/SUMIF(G12:G34,"&lt;&gt;"&amp;"",$D12:$D34)</f>
        <v>0.44266071115052918</v>
      </c>
      <c r="H35" s="60">
        <f t="shared" si="20"/>
        <v>3.9830019735556772</v>
      </c>
      <c r="I35" s="60">
        <f t="shared" si="20"/>
        <v>6.282650192399422</v>
      </c>
      <c r="J35" s="60">
        <f t="shared" si="20"/>
        <v>5.6493068797678969</v>
      </c>
      <c r="K35" s="60">
        <f t="shared" si="20"/>
        <v>5.0344819415656978</v>
      </c>
      <c r="L35" s="60">
        <f t="shared" si="20"/>
        <v>4.8411688960528521</v>
      </c>
      <c r="M35" s="60">
        <f t="shared" si="20"/>
        <v>5.9325711920963737</v>
      </c>
      <c r="N35" s="60">
        <f t="shared" si="20"/>
        <v>6.8932017739451998</v>
      </c>
      <c r="O35" s="60">
        <f t="shared" si="20"/>
        <v>6.9622771221638926</v>
      </c>
      <c r="P35" s="60">
        <f t="shared" si="20"/>
        <v>6.5944796168083686</v>
      </c>
      <c r="Q35" s="60">
        <f t="shared" si="20"/>
        <v>6.0225394143829245</v>
      </c>
      <c r="R35" s="60">
        <f t="shared" si="20"/>
        <v>6.2556341211940545</v>
      </c>
      <c r="S35" s="60">
        <f t="shared" si="20"/>
        <v>6.6123436276873937</v>
      </c>
      <c r="T35" s="60">
        <f t="shared" si="20"/>
        <v>7.4097641427462833</v>
      </c>
      <c r="U35" s="60">
        <f t="shared" si="20"/>
        <v>7.1690639123200643</v>
      </c>
      <c r="V35" s="61"/>
      <c r="W35" s="61"/>
      <c r="X35" s="61"/>
      <c r="Y35" s="61"/>
      <c r="Z35" s="61"/>
      <c r="AA35" s="61"/>
      <c r="AB35" s="61"/>
      <c r="AC35" s="61"/>
      <c r="AD35" s="61"/>
      <c r="AE35" s="61"/>
      <c r="AF35" s="61"/>
      <c r="AG35" s="61"/>
      <c r="AH35" s="61"/>
      <c r="AI35" s="61"/>
      <c r="AJ35" s="61"/>
      <c r="AK35" s="61"/>
      <c r="AL35" s="60"/>
      <c r="AM35" s="60"/>
      <c r="AN35" s="60"/>
      <c r="AO35" s="60"/>
      <c r="AP35" s="60"/>
      <c r="AQ35" s="60"/>
      <c r="AR35" s="60"/>
    </row>
    <row r="36" spans="1:44">
      <c r="A36" s="56" t="s">
        <v>236</v>
      </c>
      <c r="B36" s="51"/>
      <c r="C36" s="52"/>
      <c r="D36" s="53"/>
      <c r="E36" s="54"/>
      <c r="F36" s="54">
        <f>MIN(F12:F34)</f>
        <v>-4.2205000000000004</v>
      </c>
      <c r="G36" s="54">
        <f t="shared" ref="G36:U36" si="21">MIN(G12:G34)</f>
        <v>-2.1604999999999999</v>
      </c>
      <c r="H36" s="54">
        <f t="shared" si="21"/>
        <v>2.5514999999999999</v>
      </c>
      <c r="I36" s="54">
        <f t="shared" si="21"/>
        <v>5.4234</v>
      </c>
      <c r="J36" s="54">
        <f t="shared" si="21"/>
        <v>4.6600999999999999</v>
      </c>
      <c r="K36" s="54">
        <f t="shared" si="21"/>
        <v>4.1877000000000004</v>
      </c>
      <c r="L36" s="54">
        <f t="shared" si="21"/>
        <v>3.8826999999999998</v>
      </c>
      <c r="M36" s="54">
        <f t="shared" si="21"/>
        <v>5.3391000000000002</v>
      </c>
      <c r="N36" s="54">
        <f t="shared" si="21"/>
        <v>6.5309999999999997</v>
      </c>
      <c r="O36" s="54">
        <f t="shared" si="21"/>
        <v>6.5385999999999997</v>
      </c>
      <c r="P36" s="54">
        <f t="shared" si="21"/>
        <v>6.1962999999999999</v>
      </c>
      <c r="Q36" s="54">
        <f t="shared" si="21"/>
        <v>5.5949999999999998</v>
      </c>
      <c r="R36" s="54">
        <f t="shared" si="21"/>
        <v>2.9430000000000001</v>
      </c>
      <c r="S36" s="54">
        <f t="shared" si="21"/>
        <v>4.1661000000000001</v>
      </c>
      <c r="T36" s="54">
        <f t="shared" si="21"/>
        <v>5.7354000000000003</v>
      </c>
      <c r="U36" s="54">
        <f t="shared" si="21"/>
        <v>4.7058</v>
      </c>
      <c r="V36" s="55"/>
      <c r="W36" s="55"/>
      <c r="X36" s="55"/>
      <c r="Y36" s="55"/>
      <c r="Z36" s="55"/>
      <c r="AA36" s="55"/>
      <c r="AB36" s="55"/>
      <c r="AC36" s="55"/>
      <c r="AD36" s="55"/>
      <c r="AE36" s="55"/>
      <c r="AF36" s="55"/>
      <c r="AG36" s="55"/>
      <c r="AH36" s="55"/>
      <c r="AI36" s="55"/>
      <c r="AJ36" s="55"/>
      <c r="AK36" s="55"/>
      <c r="AL36" s="54"/>
      <c r="AM36" s="54"/>
      <c r="AN36" s="54"/>
      <c r="AO36" s="54"/>
      <c r="AP36" s="54"/>
      <c r="AQ36" s="54"/>
      <c r="AR36" s="54"/>
    </row>
    <row r="37" spans="1:44">
      <c r="A37" s="63" t="s">
        <v>237</v>
      </c>
      <c r="B37" s="51"/>
      <c r="C37" s="52"/>
      <c r="D37" s="53"/>
      <c r="E37" s="54"/>
      <c r="F37" s="54">
        <f>MAX(F12:F34)</f>
        <v>1.8315999999999999</v>
      </c>
      <c r="G37" s="54">
        <f t="shared" ref="G37:U37" si="22">MAX(G12:G34)</f>
        <v>2.9906999999999999</v>
      </c>
      <c r="H37" s="54">
        <f t="shared" si="22"/>
        <v>4.9447000000000001</v>
      </c>
      <c r="I37" s="54">
        <f t="shared" si="22"/>
        <v>7.702</v>
      </c>
      <c r="J37" s="54">
        <f t="shared" si="22"/>
        <v>6.3757999999999999</v>
      </c>
      <c r="K37" s="54">
        <f t="shared" si="22"/>
        <v>5.7102000000000004</v>
      </c>
      <c r="L37" s="54">
        <f t="shared" si="22"/>
        <v>5.8846999999999996</v>
      </c>
      <c r="M37" s="54">
        <f t="shared" si="22"/>
        <v>6.4206000000000003</v>
      </c>
      <c r="N37" s="54">
        <f t="shared" si="22"/>
        <v>7.5814000000000004</v>
      </c>
      <c r="O37" s="54">
        <f t="shared" si="22"/>
        <v>7.4733000000000001</v>
      </c>
      <c r="P37" s="54">
        <f t="shared" si="22"/>
        <v>7.1158999999999999</v>
      </c>
      <c r="Q37" s="54">
        <f t="shared" si="22"/>
        <v>7.2417999999999996</v>
      </c>
      <c r="R37" s="54">
        <f t="shared" si="22"/>
        <v>6.8240999999999996</v>
      </c>
      <c r="S37" s="54">
        <f t="shared" si="22"/>
        <v>7.0891000000000002</v>
      </c>
      <c r="T37" s="54">
        <f t="shared" si="22"/>
        <v>7.8418999999999999</v>
      </c>
      <c r="U37" s="54">
        <f t="shared" si="22"/>
        <v>7.6676000000000002</v>
      </c>
      <c r="V37" s="55"/>
      <c r="W37" s="55"/>
      <c r="X37" s="55"/>
      <c r="Y37" s="55"/>
      <c r="Z37" s="55"/>
      <c r="AA37" s="55"/>
      <c r="AB37" s="55"/>
      <c r="AC37" s="55"/>
      <c r="AD37" s="55"/>
      <c r="AE37" s="55"/>
      <c r="AF37" s="55"/>
      <c r="AG37" s="55"/>
      <c r="AH37" s="55"/>
      <c r="AI37" s="55"/>
      <c r="AJ37" s="55"/>
      <c r="AK37" s="55"/>
      <c r="AL37" s="54"/>
      <c r="AM37" s="54"/>
      <c r="AN37" s="54"/>
      <c r="AO37" s="54"/>
      <c r="AP37" s="54"/>
      <c r="AQ37" s="54"/>
      <c r="AR37" s="54"/>
    </row>
    <row r="38" spans="1:44">
      <c r="A38" s="56" t="s">
        <v>238</v>
      </c>
      <c r="B38" s="51"/>
      <c r="C38" s="52"/>
      <c r="D38" s="53"/>
      <c r="E38" s="54"/>
      <c r="F38" s="54">
        <f>MEDIAN(F12:F34)</f>
        <v>-0.93200000000000005</v>
      </c>
      <c r="G38" s="54">
        <f t="shared" ref="G38:U38" si="23">MEDIAN(G12:G34)</f>
        <v>0.5444</v>
      </c>
      <c r="H38" s="54">
        <f t="shared" si="23"/>
        <v>4.0945999999999998</v>
      </c>
      <c r="I38" s="54">
        <f t="shared" si="23"/>
        <v>6.7866999999999997</v>
      </c>
      <c r="J38" s="54">
        <f t="shared" si="23"/>
        <v>5.7150999999999996</v>
      </c>
      <c r="K38" s="54">
        <f t="shared" si="23"/>
        <v>4.92</v>
      </c>
      <c r="L38" s="54">
        <f t="shared" si="23"/>
        <v>4.8220000000000001</v>
      </c>
      <c r="M38" s="54">
        <f t="shared" si="23"/>
        <v>5.8266</v>
      </c>
      <c r="N38" s="54">
        <f t="shared" si="23"/>
        <v>6.8211500000000003</v>
      </c>
      <c r="O38" s="54">
        <f t="shared" si="23"/>
        <v>6.84145</v>
      </c>
      <c r="P38" s="54">
        <f t="shared" si="23"/>
        <v>6.4661499999999998</v>
      </c>
      <c r="Q38" s="54">
        <f t="shared" si="23"/>
        <v>5.8705499999999997</v>
      </c>
      <c r="R38" s="54">
        <f t="shared" si="23"/>
        <v>6.0064000000000002</v>
      </c>
      <c r="S38" s="54">
        <f t="shared" si="23"/>
        <v>6.4886999999999997</v>
      </c>
      <c r="T38" s="54">
        <f t="shared" si="23"/>
        <v>7.2854999999999999</v>
      </c>
      <c r="U38" s="54">
        <f t="shared" si="23"/>
        <v>7.1237000000000004</v>
      </c>
      <c r="V38" s="55"/>
      <c r="W38" s="55"/>
      <c r="X38" s="55"/>
      <c r="Y38" s="55"/>
      <c r="Z38" s="55"/>
      <c r="AA38" s="55"/>
      <c r="AB38" s="55"/>
      <c r="AC38" s="55"/>
      <c r="AD38" s="55"/>
      <c r="AE38" s="55"/>
      <c r="AF38" s="55"/>
      <c r="AG38" s="55"/>
      <c r="AH38" s="55"/>
      <c r="AI38" s="55"/>
      <c r="AJ38" s="55"/>
      <c r="AK38" s="55"/>
      <c r="AL38" s="54"/>
      <c r="AM38" s="54"/>
      <c r="AN38" s="54"/>
      <c r="AO38" s="54"/>
      <c r="AP38" s="54"/>
      <c r="AQ38" s="54"/>
      <c r="AR38" s="54"/>
    </row>
    <row r="39" spans="1:44" ht="15" thickBot="1">
      <c r="A39" s="64"/>
      <c r="B39" s="37"/>
      <c r="C39" s="38"/>
      <c r="D39" s="39"/>
      <c r="E39" s="40"/>
      <c r="F39" s="40"/>
      <c r="G39" s="40"/>
      <c r="H39" s="40"/>
      <c r="I39" s="40"/>
      <c r="J39" s="40"/>
      <c r="K39" s="40"/>
      <c r="L39" s="40"/>
      <c r="M39" s="40"/>
      <c r="N39" s="40"/>
      <c r="O39" s="40"/>
      <c r="P39" s="40"/>
      <c r="Q39" s="40"/>
      <c r="R39" s="40"/>
      <c r="S39" s="40"/>
      <c r="T39" s="40"/>
      <c r="U39" s="40"/>
      <c r="V39" s="42"/>
      <c r="W39" s="42"/>
      <c r="X39" s="42"/>
      <c r="Y39" s="42"/>
      <c r="Z39" s="42"/>
      <c r="AA39" s="42"/>
      <c r="AB39" s="42"/>
      <c r="AC39" s="42"/>
      <c r="AD39" s="42"/>
      <c r="AE39" s="42"/>
      <c r="AF39" s="42"/>
      <c r="AG39" s="42"/>
      <c r="AH39" s="42"/>
      <c r="AI39" s="42"/>
      <c r="AJ39" s="42"/>
      <c r="AK39" s="42"/>
      <c r="AL39" s="40"/>
      <c r="AM39" s="40"/>
      <c r="AN39" s="40"/>
      <c r="AO39" s="40"/>
      <c r="AP39" s="40"/>
      <c r="AQ39" s="40"/>
      <c r="AR39" s="40"/>
    </row>
    <row r="40" spans="1:44">
      <c r="A40" s="50" t="s">
        <v>239</v>
      </c>
      <c r="B40" s="45"/>
      <c r="C40" s="44"/>
      <c r="D40" s="44"/>
      <c r="E40" s="44"/>
      <c r="F40" s="44"/>
      <c r="G40" s="44"/>
      <c r="H40" s="44"/>
      <c r="I40" s="44"/>
      <c r="J40" s="44"/>
      <c r="K40" s="44"/>
      <c r="L40" s="46"/>
      <c r="M40" s="44"/>
      <c r="N40" s="44"/>
      <c r="O40" s="44"/>
      <c r="P40" s="44"/>
      <c r="Q40" s="44"/>
      <c r="R40" s="44"/>
      <c r="S40" s="44"/>
      <c r="T40" s="44"/>
      <c r="U40" s="44"/>
      <c r="V40" s="45"/>
      <c r="W40" s="45"/>
      <c r="X40" s="45"/>
      <c r="Y40" s="45"/>
      <c r="Z40" s="45"/>
      <c r="AA40" s="45"/>
      <c r="AB40" s="47"/>
      <c r="AC40" s="45"/>
      <c r="AD40" s="45"/>
      <c r="AE40" s="45"/>
      <c r="AF40" s="45"/>
      <c r="AG40" s="45"/>
      <c r="AH40" s="45"/>
      <c r="AI40" s="45"/>
      <c r="AJ40" s="45"/>
      <c r="AK40" s="45"/>
      <c r="AL40" s="44"/>
      <c r="AM40" s="44"/>
      <c r="AN40" s="44"/>
      <c r="AO40" s="44"/>
      <c r="AP40" s="44"/>
      <c r="AQ40" s="44"/>
      <c r="AR40" s="44"/>
    </row>
    <row r="41" spans="1:44">
      <c r="A41" s="50" t="s">
        <v>240</v>
      </c>
      <c r="B41" s="45"/>
      <c r="C41" s="44"/>
      <c r="D41" s="44"/>
      <c r="E41" s="44"/>
      <c r="F41" s="44"/>
      <c r="G41" s="44"/>
      <c r="H41" s="44"/>
      <c r="I41" s="44"/>
      <c r="J41" s="44"/>
      <c r="K41" s="44"/>
      <c r="L41" s="46"/>
      <c r="M41" s="44"/>
      <c r="N41" s="44"/>
      <c r="O41" s="44"/>
      <c r="P41" s="44"/>
      <c r="Q41" s="44"/>
      <c r="R41" s="44"/>
      <c r="S41" s="44"/>
      <c r="T41" s="44"/>
      <c r="U41" s="44"/>
      <c r="V41" s="45"/>
      <c r="W41" s="45"/>
      <c r="X41" s="45"/>
      <c r="Y41" s="45"/>
      <c r="Z41" s="45"/>
      <c r="AA41" s="45"/>
      <c r="AB41" s="47"/>
      <c r="AC41" s="45"/>
      <c r="AD41" s="45"/>
      <c r="AE41" s="45"/>
      <c r="AF41" s="45"/>
      <c r="AG41" s="45"/>
      <c r="AH41" s="45"/>
      <c r="AI41" s="45"/>
      <c r="AJ41" s="45"/>
      <c r="AK41" s="45"/>
      <c r="AL41" s="44"/>
      <c r="AM41" s="44"/>
      <c r="AN41" s="44"/>
      <c r="AO41" s="44"/>
      <c r="AP41" s="44"/>
      <c r="AQ41" s="44"/>
      <c r="AR41" s="44"/>
    </row>
    <row r="42" spans="1:44">
      <c r="A42" s="50"/>
      <c r="B42" s="45"/>
      <c r="C42" s="44"/>
      <c r="D42" s="44"/>
      <c r="E42" s="44"/>
      <c r="F42" s="44"/>
      <c r="G42" s="44"/>
      <c r="H42" s="44"/>
      <c r="I42" s="44"/>
      <c r="J42" s="44"/>
      <c r="K42" s="44"/>
      <c r="L42" s="44"/>
      <c r="M42" s="44"/>
      <c r="N42" s="44"/>
      <c r="O42" s="44"/>
      <c r="P42" s="44"/>
      <c r="Q42" s="44"/>
      <c r="R42" s="44"/>
      <c r="S42" s="44"/>
      <c r="T42" s="44"/>
      <c r="U42" s="44"/>
      <c r="V42" s="45"/>
      <c r="W42" s="45"/>
      <c r="X42" s="45"/>
      <c r="Y42" s="45"/>
      <c r="Z42" s="45"/>
      <c r="AA42" s="45"/>
      <c r="AB42" s="45"/>
      <c r="AC42" s="45"/>
      <c r="AD42" s="45"/>
      <c r="AE42" s="45"/>
      <c r="AF42" s="45"/>
      <c r="AG42" s="45"/>
      <c r="AH42" s="45"/>
      <c r="AI42" s="45"/>
      <c r="AJ42" s="45"/>
      <c r="AK42" s="45"/>
      <c r="AL42" s="44"/>
      <c r="AM42" s="44"/>
      <c r="AN42" s="44"/>
      <c r="AO42" s="44"/>
      <c r="AP42" s="44"/>
      <c r="AQ42" s="44"/>
      <c r="AR42" s="44"/>
    </row>
    <row r="43" spans="1:44">
      <c r="A43" s="50"/>
      <c r="B43" s="45"/>
      <c r="C43" s="44"/>
      <c r="D43" s="44"/>
      <c r="E43" s="44"/>
      <c r="F43" s="44"/>
      <c r="G43" s="44"/>
      <c r="H43" s="44"/>
      <c r="I43" s="44"/>
      <c r="J43" s="44"/>
      <c r="K43" s="44"/>
      <c r="L43" s="44"/>
      <c r="M43" s="44"/>
      <c r="N43" s="44"/>
      <c r="O43" s="44"/>
      <c r="P43" s="44"/>
      <c r="Q43" s="44"/>
      <c r="R43" s="44"/>
      <c r="S43" s="44"/>
      <c r="T43" s="44"/>
      <c r="U43" s="44"/>
      <c r="V43" s="45"/>
      <c r="W43" s="45"/>
      <c r="X43" s="45"/>
      <c r="Y43" s="45"/>
      <c r="Z43" s="45"/>
      <c r="AA43" s="45"/>
      <c r="AB43" s="45"/>
      <c r="AC43" s="45"/>
      <c r="AD43" s="45"/>
      <c r="AE43" s="45"/>
      <c r="AF43" s="45"/>
      <c r="AG43" s="45"/>
      <c r="AH43" s="45"/>
      <c r="AI43" s="45"/>
      <c r="AJ43" s="45"/>
      <c r="AK43" s="45"/>
      <c r="AL43" s="44"/>
      <c r="AM43" s="44"/>
      <c r="AN43" s="44"/>
      <c r="AO43" s="44"/>
      <c r="AP43" s="44"/>
      <c r="AQ43" s="44"/>
      <c r="AR43" s="44"/>
    </row>
    <row r="44" spans="1:44">
      <c r="A44" s="50"/>
      <c r="B44" s="45"/>
      <c r="C44" s="44"/>
      <c r="D44" s="44"/>
      <c r="E44" s="44"/>
      <c r="F44" s="44"/>
      <c r="G44" s="44"/>
      <c r="H44" s="44"/>
      <c r="I44" s="44"/>
      <c r="J44" s="44"/>
      <c r="K44" s="44"/>
      <c r="L44" s="44"/>
      <c r="M44" s="44"/>
      <c r="N44" s="44"/>
      <c r="O44" s="44"/>
      <c r="P44" s="44"/>
      <c r="Q44" s="44"/>
      <c r="R44" s="44"/>
      <c r="S44" s="44"/>
      <c r="T44" s="44"/>
      <c r="U44" s="44"/>
      <c r="V44" s="45"/>
      <c r="W44" s="45"/>
      <c r="X44" s="45"/>
      <c r="Y44" s="45"/>
      <c r="Z44" s="45"/>
      <c r="AA44" s="45"/>
      <c r="AB44" s="45"/>
      <c r="AC44" s="45"/>
      <c r="AD44" s="45"/>
      <c r="AE44" s="45"/>
      <c r="AF44" s="45"/>
      <c r="AG44" s="45"/>
      <c r="AH44" s="45"/>
      <c r="AI44" s="45"/>
      <c r="AJ44" s="45"/>
      <c r="AK44" s="45"/>
      <c r="AL44" s="44"/>
      <c r="AM44" s="44"/>
      <c r="AN44" s="44"/>
      <c r="AO44" s="44"/>
      <c r="AP44" s="44"/>
      <c r="AQ44" s="44"/>
      <c r="AR44" s="44"/>
    </row>
  </sheetData>
  <mergeCells count="10">
    <mergeCell ref="AQ8:AQ9"/>
    <mergeCell ref="M8:T8"/>
    <mergeCell ref="B8:E8"/>
    <mergeCell ref="F8:L8"/>
    <mergeCell ref="AR8:AR9"/>
    <mergeCell ref="AL8:AN8"/>
    <mergeCell ref="U8:U9"/>
    <mergeCell ref="AO8:AO9"/>
    <mergeCell ref="AP8:AP9"/>
    <mergeCell ref="V8:AK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CN48"/>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35"/>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38"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_xlfn.QUARTILE.INC(F$12:F$36,$CA2)</f>
        <v>3.4234</v>
      </c>
      <c r="CC2" s="93">
        <f t="shared" ref="CC2:CN2" si="1">_xlfn.QUARTILE.INC(G$12:G$36,$CA2)</f>
        <v>2.0346000000000002</v>
      </c>
      <c r="CD2" s="93">
        <f t="shared" si="1"/>
        <v>2.1875</v>
      </c>
      <c r="CE2" s="93">
        <f t="shared" si="1"/>
        <v>1.4711000000000001</v>
      </c>
      <c r="CF2" s="93">
        <f t="shared" si="1"/>
        <v>4.0026999999999999</v>
      </c>
      <c r="CG2" s="93">
        <f t="shared" si="1"/>
        <v>6.4104000000000001</v>
      </c>
      <c r="CH2" s="93">
        <f t="shared" si="1"/>
        <v>6.0751999999999997</v>
      </c>
      <c r="CI2" s="93">
        <f t="shared" si="1"/>
        <v>5.5648</v>
      </c>
      <c r="CJ2" s="93">
        <f t="shared" si="1"/>
        <v>4.8728999999999996</v>
      </c>
      <c r="CK2" s="93">
        <f t="shared" si="1"/>
        <v>4.6147999999999998</v>
      </c>
      <c r="CL2" s="93">
        <f t="shared" si="1"/>
        <v>5.3525999999999998</v>
      </c>
      <c r="CM2" s="93">
        <f t="shared" si="1"/>
        <v>6.2796000000000003</v>
      </c>
      <c r="CN2" s="93">
        <f t="shared" si="1"/>
        <v>5.5495999999999999</v>
      </c>
    </row>
    <row r="3" spans="1:92">
      <c r="CA3" s="93">
        <v>1</v>
      </c>
      <c r="CB3" s="93">
        <f t="shared" si="0"/>
        <v>5.3570250000000001</v>
      </c>
      <c r="CC3" s="93">
        <f t="shared" ref="CC3:CN7" si="2">_xlfn.QUARTILE.INC(G$12:G$36,$CA3)</f>
        <v>3.3939249999999999</v>
      </c>
      <c r="CD3" s="93">
        <f t="shared" si="2"/>
        <v>2.9207999999999998</v>
      </c>
      <c r="CE3" s="93">
        <f t="shared" si="2"/>
        <v>2.5410999999999997</v>
      </c>
      <c r="CF3" s="93">
        <f t="shared" si="2"/>
        <v>4.45045</v>
      </c>
      <c r="CG3" s="93">
        <f t="shared" si="2"/>
        <v>6.63185</v>
      </c>
      <c r="CH3" s="93">
        <f t="shared" si="2"/>
        <v>6.45</v>
      </c>
      <c r="CI3" s="93">
        <f t="shared" si="2"/>
        <v>6.0432749999999995</v>
      </c>
      <c r="CJ3" s="93">
        <f t="shared" si="2"/>
        <v>5.4001000000000001</v>
      </c>
      <c r="CK3" s="93">
        <f t="shared" si="2"/>
        <v>5.9132750000000005</v>
      </c>
      <c r="CL3" s="93">
        <f t="shared" si="2"/>
        <v>6.1166</v>
      </c>
      <c r="CM3" s="93">
        <f t="shared" si="2"/>
        <v>7.0624000000000002</v>
      </c>
      <c r="CN3" s="93">
        <f t="shared" si="2"/>
        <v>6.1661249999999992</v>
      </c>
    </row>
    <row r="4" spans="1:92">
      <c r="CA4" s="93">
        <v>2</v>
      </c>
      <c r="CB4" s="93">
        <f t="shared" si="0"/>
        <v>5.9916</v>
      </c>
      <c r="CC4" s="93">
        <f t="shared" si="2"/>
        <v>3.6221000000000001</v>
      </c>
      <c r="CD4" s="93">
        <f t="shared" si="2"/>
        <v>3.1044</v>
      </c>
      <c r="CE4" s="93">
        <f t="shared" si="2"/>
        <v>2.74465</v>
      </c>
      <c r="CF4" s="93">
        <f t="shared" si="2"/>
        <v>4.6358499999999996</v>
      </c>
      <c r="CG4" s="93">
        <f t="shared" si="2"/>
        <v>6.8308999999999997</v>
      </c>
      <c r="CH4" s="93">
        <f t="shared" si="2"/>
        <v>6.7209000000000003</v>
      </c>
      <c r="CI4" s="93">
        <f t="shared" si="2"/>
        <v>6.24885</v>
      </c>
      <c r="CJ4" s="93">
        <f t="shared" si="2"/>
        <v>5.6742999999999997</v>
      </c>
      <c r="CK4" s="93">
        <f t="shared" si="2"/>
        <v>6.2319500000000003</v>
      </c>
      <c r="CL4" s="93">
        <f t="shared" si="2"/>
        <v>6.5910500000000001</v>
      </c>
      <c r="CM4" s="93">
        <f t="shared" si="2"/>
        <v>7.3835999999999995</v>
      </c>
      <c r="CN4" s="93">
        <f t="shared" si="2"/>
        <v>6.8671500000000005</v>
      </c>
    </row>
    <row r="5" spans="1:92">
      <c r="CA5" s="93">
        <v>3</v>
      </c>
      <c r="CB5" s="93">
        <f t="shared" si="0"/>
        <v>6.9641999999999999</v>
      </c>
      <c r="CC5" s="93">
        <f t="shared" si="2"/>
        <v>4.0608000000000004</v>
      </c>
      <c r="CD5" s="93">
        <f t="shared" si="2"/>
        <v>3.4975499999999999</v>
      </c>
      <c r="CE5" s="93">
        <f t="shared" si="2"/>
        <v>3.1956499999999997</v>
      </c>
      <c r="CF5" s="93">
        <f t="shared" si="2"/>
        <v>4.8627750000000001</v>
      </c>
      <c r="CG5" s="93">
        <f t="shared" si="2"/>
        <v>7.1670499999999997</v>
      </c>
      <c r="CH5" s="93">
        <f t="shared" si="2"/>
        <v>6.8933</v>
      </c>
      <c r="CI5" s="93">
        <f t="shared" si="2"/>
        <v>6.4780750000000005</v>
      </c>
      <c r="CJ5" s="93">
        <f t="shared" si="2"/>
        <v>6.0419999999999998</v>
      </c>
      <c r="CK5" s="93">
        <f t="shared" si="2"/>
        <v>6.609375</v>
      </c>
      <c r="CL5" s="93">
        <f t="shared" si="2"/>
        <v>6.7550749999999997</v>
      </c>
      <c r="CM5" s="93">
        <f t="shared" si="2"/>
        <v>7.5573249999999996</v>
      </c>
      <c r="CN5" s="93">
        <f t="shared" si="2"/>
        <v>7.2745499999999996</v>
      </c>
    </row>
    <row r="6" spans="1:92" hidden="1">
      <c r="CA6" s="93"/>
      <c r="CB6" s="93">
        <f t="shared" si="0"/>
        <v>3.4234</v>
      </c>
      <c r="CC6" s="93">
        <f t="shared" si="2"/>
        <v>2.0346000000000002</v>
      </c>
      <c r="CD6" s="93">
        <f t="shared" si="2"/>
        <v>2.1875</v>
      </c>
      <c r="CE6" s="93">
        <f t="shared" si="2"/>
        <v>1.4711000000000001</v>
      </c>
      <c r="CF6" s="93">
        <f t="shared" si="2"/>
        <v>4.0026999999999999</v>
      </c>
      <c r="CG6" s="93">
        <f t="shared" si="2"/>
        <v>6.4104000000000001</v>
      </c>
      <c r="CH6" s="93">
        <f t="shared" si="2"/>
        <v>6.0751999999999997</v>
      </c>
      <c r="CI6" s="93">
        <f t="shared" si="2"/>
        <v>5.5648</v>
      </c>
      <c r="CJ6" s="93">
        <f t="shared" si="2"/>
        <v>4.8728999999999996</v>
      </c>
      <c r="CK6" s="93">
        <f t="shared" si="2"/>
        <v>4.6147999999999998</v>
      </c>
      <c r="CL6" s="93">
        <f t="shared" si="2"/>
        <v>5.3525999999999998</v>
      </c>
      <c r="CM6" s="93">
        <f t="shared" si="2"/>
        <v>6.2796000000000003</v>
      </c>
      <c r="CN6" s="93">
        <f t="shared" si="2"/>
        <v>5.5495999999999999</v>
      </c>
    </row>
    <row r="7" spans="1:92" ht="21" thickBot="1">
      <c r="A7" s="16" t="s">
        <v>109</v>
      </c>
      <c r="CA7" s="93">
        <v>4</v>
      </c>
      <c r="CB7" s="93">
        <f t="shared" si="0"/>
        <v>7.6089000000000002</v>
      </c>
      <c r="CC7" s="93">
        <f t="shared" si="2"/>
        <v>4.8005000000000004</v>
      </c>
      <c r="CD7" s="93">
        <f t="shared" si="2"/>
        <v>4.2194000000000003</v>
      </c>
      <c r="CE7" s="93">
        <f t="shared" si="2"/>
        <v>3.9946999999999999</v>
      </c>
      <c r="CF7" s="93">
        <f t="shared" si="2"/>
        <v>5.4717000000000002</v>
      </c>
      <c r="CG7" s="93">
        <f t="shared" si="2"/>
        <v>7.41</v>
      </c>
      <c r="CH7" s="93">
        <f t="shared" si="2"/>
        <v>7.2260999999999997</v>
      </c>
      <c r="CI7" s="93">
        <f t="shared" si="2"/>
        <v>8.1288999999999998</v>
      </c>
      <c r="CJ7" s="93">
        <f t="shared" si="2"/>
        <v>9.9870000000000001</v>
      </c>
      <c r="CK7" s="93">
        <f t="shared" si="2"/>
        <v>7.1661000000000001</v>
      </c>
      <c r="CL7" s="93">
        <f t="shared" si="2"/>
        <v>7.2305000000000001</v>
      </c>
      <c r="CM7" s="93">
        <f t="shared" si="2"/>
        <v>8.0882000000000005</v>
      </c>
      <c r="CN7" s="93">
        <f t="shared" si="2"/>
        <v>7.8936000000000002</v>
      </c>
    </row>
    <row r="8" spans="1:92" ht="15" customHeight="1">
      <c r="A8" s="17" t="str">
        <f>'Medium Duration Fund'!A8</f>
        <v>(As on 30 Apr 2026)</v>
      </c>
      <c r="B8" s="137" t="s">
        <v>37</v>
      </c>
      <c r="C8" s="138"/>
      <c r="D8" s="138"/>
      <c r="E8" s="138"/>
      <c r="F8" s="136" t="s">
        <v>242</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176</v>
      </c>
      <c r="AG8" s="136"/>
      <c r="AH8" s="136"/>
      <c r="AI8" s="139" t="s">
        <v>178</v>
      </c>
      <c r="AJ8" s="139" t="s">
        <v>177</v>
      </c>
      <c r="AK8" s="134" t="s">
        <v>180</v>
      </c>
      <c r="AL8" s="139"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195</v>
      </c>
      <c r="AG9" s="26" t="s">
        <v>196</v>
      </c>
      <c r="AH9" s="26" t="s">
        <v>197</v>
      </c>
      <c r="AI9" s="140"/>
      <c r="AJ9" s="140"/>
      <c r="AK9" s="135"/>
      <c r="AL9" s="140"/>
    </row>
    <row r="10" spans="1:92" ht="15" customHeight="1" thickBot="1">
      <c r="A10" s="20" t="s">
        <v>38</v>
      </c>
    </row>
    <row r="11" spans="1:92" ht="18.600000000000001" thickBot="1">
      <c r="A11" s="21" t="s">
        <v>97</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row>
    <row r="12" spans="1:92">
      <c r="A12" s="48" t="s">
        <v>2578</v>
      </c>
      <c r="B12" s="29">
        <v>37750</v>
      </c>
      <c r="C12" s="30">
        <v>9386.1731999999993</v>
      </c>
      <c r="D12" s="31">
        <v>6500.8180000000002</v>
      </c>
      <c r="E12" s="28">
        <v>49.504100000000001</v>
      </c>
      <c r="F12" s="28">
        <v>6.1372</v>
      </c>
      <c r="G12" s="28">
        <v>4.0427</v>
      </c>
      <c r="H12" s="28">
        <v>3.4617</v>
      </c>
      <c r="I12" s="32">
        <v>2.7789999999999999</v>
      </c>
      <c r="J12" s="28">
        <v>4.9194000000000004</v>
      </c>
      <c r="K12" s="28">
        <v>7.1212</v>
      </c>
      <c r="L12" s="28">
        <v>6.9279999999999999</v>
      </c>
      <c r="M12" s="28">
        <v>6.6257999999999999</v>
      </c>
      <c r="N12" s="28">
        <v>6.093</v>
      </c>
      <c r="O12" s="28">
        <v>6.9379999999999997</v>
      </c>
      <c r="P12" s="28">
        <v>7.0492999999999997</v>
      </c>
      <c r="Q12" s="28">
        <v>8.0882000000000005</v>
      </c>
      <c r="R12" s="28">
        <v>7.2043999999999997</v>
      </c>
      <c r="S12" s="33">
        <f t="shared" ref="S12:AE12" si="3">IF(F12="",0,IF(F12&lt;=CB$3,4,IF(F12&gt;=CB$5,1,IF(F12&gt;=CB$4,2,3))))</f>
        <v>2</v>
      </c>
      <c r="T12" s="33">
        <f t="shared" si="3"/>
        <v>2</v>
      </c>
      <c r="U12" s="33">
        <f t="shared" si="3"/>
        <v>2</v>
      </c>
      <c r="V12" s="33">
        <f t="shared" si="3"/>
        <v>2</v>
      </c>
      <c r="W12" s="33">
        <f t="shared" si="3"/>
        <v>1</v>
      </c>
      <c r="X12" s="33">
        <f t="shared" si="3"/>
        <v>2</v>
      </c>
      <c r="Y12" s="33">
        <f t="shared" si="3"/>
        <v>1</v>
      </c>
      <c r="Z12" s="33">
        <f t="shared" si="3"/>
        <v>1</v>
      </c>
      <c r="AA12" s="33">
        <f t="shared" si="3"/>
        <v>1</v>
      </c>
      <c r="AB12" s="33">
        <f t="shared" si="3"/>
        <v>1</v>
      </c>
      <c r="AC12" s="33">
        <f t="shared" si="3"/>
        <v>1</v>
      </c>
      <c r="AD12" s="33">
        <f t="shared" si="3"/>
        <v>1</v>
      </c>
      <c r="AE12" s="33">
        <f t="shared" si="3"/>
        <v>2</v>
      </c>
      <c r="AF12" s="28">
        <v>107.9729</v>
      </c>
      <c r="AG12" s="28">
        <v>0.46050000000000002</v>
      </c>
      <c r="AH12" s="28">
        <v>-8.4334000000000007</v>
      </c>
      <c r="AI12" s="28">
        <v>2.78</v>
      </c>
      <c r="AJ12" s="28">
        <v>3.64</v>
      </c>
      <c r="AK12" s="28">
        <v>7.84</v>
      </c>
      <c r="AL12" s="28">
        <v>0.99</v>
      </c>
    </row>
    <row r="13" spans="1:92">
      <c r="A13" s="48" t="s">
        <v>2579</v>
      </c>
      <c r="B13" s="29">
        <v>40200</v>
      </c>
      <c r="C13" s="30">
        <v>11859.670899999999</v>
      </c>
      <c r="D13" s="31">
        <v>8341.5629000000008</v>
      </c>
      <c r="E13" s="28">
        <v>32.254100000000001</v>
      </c>
      <c r="F13" s="28">
        <v>7.6089000000000002</v>
      </c>
      <c r="G13" s="28">
        <v>4.5648</v>
      </c>
      <c r="H13" s="28">
        <v>3.7736000000000001</v>
      </c>
      <c r="I13" s="32">
        <v>3.4487000000000001</v>
      </c>
      <c r="J13" s="28">
        <v>5.3118999999999996</v>
      </c>
      <c r="K13" s="28">
        <v>7.3773999999999997</v>
      </c>
      <c r="L13" s="28">
        <v>7.0679999999999996</v>
      </c>
      <c r="M13" s="28">
        <v>6.6651999999999996</v>
      </c>
      <c r="N13" s="28">
        <v>6.0419999999999998</v>
      </c>
      <c r="O13" s="28">
        <v>6.8433999999999999</v>
      </c>
      <c r="P13" s="28">
        <v>6.9565999999999999</v>
      </c>
      <c r="Q13" s="28">
        <v>7.6113999999999997</v>
      </c>
      <c r="R13" s="28">
        <v>7.4584999999999999</v>
      </c>
      <c r="S13" s="33">
        <f t="shared" ref="S13:S36" si="4">IF(F13="",0,IF(F13&lt;=CB$3,4,IF(F13&gt;=CB$5,1,IF(F13&gt;=CB$4,2,3))))</f>
        <v>1</v>
      </c>
      <c r="T13" s="33">
        <f t="shared" ref="T13:T36" si="5">IF(G13="",0,IF(G13&lt;=CC$3,4,IF(G13&gt;=CC$5,1,IF(G13&gt;=CC$4,2,3))))</f>
        <v>1</v>
      </c>
      <c r="U13" s="33">
        <f t="shared" ref="U13:U36" si="6">IF(H13="",0,IF(H13&lt;=CD$3,4,IF(H13&gt;=CD$5,1,IF(H13&gt;=CD$4,2,3))))</f>
        <v>1</v>
      </c>
      <c r="V13" s="33">
        <f t="shared" ref="V13:V36" si="7">IF(I13="",0,IF(I13&lt;=CE$3,4,IF(I13&gt;=CE$5,1,IF(I13&gt;=CE$4,2,3))))</f>
        <v>1</v>
      </c>
      <c r="W13" s="33">
        <f t="shared" ref="W13:W36" si="8">IF(J13="",0,IF(J13&lt;=CF$3,4,IF(J13&gt;=CF$5,1,IF(J13&gt;=CF$4,2,3))))</f>
        <v>1</v>
      </c>
      <c r="X13" s="33">
        <f t="shared" ref="X13:X36" si="9">IF(K13="",0,IF(K13&lt;=CG$3,4,IF(K13&gt;=CG$5,1,IF(K13&gt;=CG$4,2,3))))</f>
        <v>1</v>
      </c>
      <c r="Y13" s="33">
        <f t="shared" ref="Y13:Y36" si="10">IF(L13="",0,IF(L13&lt;=CH$3,4,IF(L13&gt;=CH$5,1,IF(L13&gt;=CH$4,2,3))))</f>
        <v>1</v>
      </c>
      <c r="Z13" s="33">
        <f t="shared" ref="Z13:Z36" si="11">IF(M13="",0,IF(M13&lt;=CI$3,4,IF(M13&gt;=CI$5,1,IF(M13&gt;=CI$4,2,3))))</f>
        <v>1</v>
      </c>
      <c r="AA13" s="33">
        <f t="shared" ref="AA13:AA36" si="12">IF(N13="",0,IF(N13&lt;=CJ$3,4,IF(N13&gt;=CJ$5,1,IF(N13&gt;=CJ$4,2,3))))</f>
        <v>1</v>
      </c>
      <c r="AB13" s="33">
        <f t="shared" ref="AB13:AB36" si="13">IF(O13="",0,IF(O13&lt;=CK$3,4,IF(O13&gt;=CK$5,1,IF(O13&gt;=CK$4,2,3))))</f>
        <v>1</v>
      </c>
      <c r="AC13" s="33">
        <f t="shared" ref="AC13:AC36" si="14">IF(P13="",0,IF(P13&lt;=CL$3,4,IF(P13&gt;=CL$5,1,IF(P13&gt;=CL$4,2,3))))</f>
        <v>1</v>
      </c>
      <c r="AD13" s="33">
        <f t="shared" ref="AD13:AD36" si="15">IF(Q13="",0,IF(Q13&lt;=CM$3,4,IF(Q13&gt;=CM$5,1,IF(Q13&gt;=CM$4,2,3))))</f>
        <v>1</v>
      </c>
      <c r="AE13" s="33">
        <f t="shared" ref="AE13:AE36" si="16">IF(R13="",0,IF(R13&lt;=CN$3,4,IF(R13&gt;=CN$5,1,IF(R13&gt;=CN$4,2,3))))</f>
        <v>1</v>
      </c>
      <c r="AF13" s="28">
        <v>93.565100000000001</v>
      </c>
      <c r="AG13" s="28">
        <v>0.42559999999999998</v>
      </c>
      <c r="AH13" s="28">
        <v>6.0339999999999998</v>
      </c>
      <c r="AI13" s="28">
        <v>2.2200000000000002</v>
      </c>
      <c r="AJ13" s="28">
        <v>3</v>
      </c>
      <c r="AK13" s="28">
        <v>7.79</v>
      </c>
      <c r="AL13" s="28">
        <v>0.91</v>
      </c>
    </row>
    <row r="14" spans="1:92">
      <c r="A14" s="48" t="s">
        <v>4955</v>
      </c>
      <c r="B14" s="29">
        <v>36874</v>
      </c>
      <c r="C14" s="30">
        <v>10283.17</v>
      </c>
      <c r="D14" s="31">
        <v>8611.8169999999991</v>
      </c>
      <c r="E14" s="28">
        <v>59.461599999999997</v>
      </c>
      <c r="F14" s="28">
        <v>7.3403</v>
      </c>
      <c r="G14" s="28">
        <v>4.8005000000000004</v>
      </c>
      <c r="H14" s="28">
        <v>4.1158999999999999</v>
      </c>
      <c r="I14" s="32">
        <v>3.9946999999999999</v>
      </c>
      <c r="J14" s="28">
        <v>4.9729000000000001</v>
      </c>
      <c r="K14" s="28">
        <v>7.2129000000000003</v>
      </c>
      <c r="L14" s="28">
        <v>6.9268000000000001</v>
      </c>
      <c r="M14" s="28">
        <v>6.4676999999999998</v>
      </c>
      <c r="N14" s="28">
        <v>5.7488000000000001</v>
      </c>
      <c r="O14" s="28">
        <v>6.5659999999999998</v>
      </c>
      <c r="P14" s="28">
        <v>6.7069999999999999</v>
      </c>
      <c r="Q14" s="28">
        <v>7.4496000000000002</v>
      </c>
      <c r="R14" s="28">
        <v>7.2732999999999999</v>
      </c>
      <c r="S14" s="33">
        <f t="shared" si="4"/>
        <v>1</v>
      </c>
      <c r="T14" s="33">
        <f t="shared" si="5"/>
        <v>1</v>
      </c>
      <c r="U14" s="33">
        <f t="shared" si="6"/>
        <v>1</v>
      </c>
      <c r="V14" s="33">
        <f t="shared" si="7"/>
        <v>1</v>
      </c>
      <c r="W14" s="33">
        <f t="shared" si="8"/>
        <v>1</v>
      </c>
      <c r="X14" s="33">
        <f t="shared" si="9"/>
        <v>1</v>
      </c>
      <c r="Y14" s="33">
        <f t="shared" si="10"/>
        <v>1</v>
      </c>
      <c r="Z14" s="33">
        <f t="shared" si="11"/>
        <v>2</v>
      </c>
      <c r="AA14" s="33">
        <f t="shared" si="12"/>
        <v>2</v>
      </c>
      <c r="AB14" s="33">
        <f t="shared" si="13"/>
        <v>2</v>
      </c>
      <c r="AC14" s="33">
        <f t="shared" si="14"/>
        <v>2</v>
      </c>
      <c r="AD14" s="33">
        <f t="shared" si="15"/>
        <v>2</v>
      </c>
      <c r="AE14" s="33">
        <f t="shared" si="16"/>
        <v>2</v>
      </c>
      <c r="AF14" s="28">
        <v>97.286299999999997</v>
      </c>
      <c r="AG14" s="28">
        <v>0.36099999999999999</v>
      </c>
      <c r="AH14" s="28">
        <v>2.3527</v>
      </c>
      <c r="AI14" s="28">
        <v>2.2400000000000002</v>
      </c>
      <c r="AJ14" s="28">
        <v>3.05</v>
      </c>
      <c r="AK14" s="28">
        <v>7.47</v>
      </c>
      <c r="AL14" s="28">
        <v>0.83</v>
      </c>
    </row>
    <row r="15" spans="1:92">
      <c r="A15" s="48" t="s">
        <v>2580</v>
      </c>
      <c r="B15" s="29">
        <v>39800</v>
      </c>
      <c r="C15" s="30">
        <v>279.29320000000001</v>
      </c>
      <c r="D15" s="31">
        <v>277.81079999999997</v>
      </c>
      <c r="E15" s="28">
        <v>27.702100000000002</v>
      </c>
      <c r="F15" s="28">
        <v>5.3411999999999997</v>
      </c>
      <c r="G15" s="28">
        <v>3.1305999999999998</v>
      </c>
      <c r="H15" s="28">
        <v>2.9487000000000001</v>
      </c>
      <c r="I15" s="32">
        <v>2.4047999999999998</v>
      </c>
      <c r="J15" s="28">
        <v>4.4821999999999997</v>
      </c>
      <c r="K15" s="28">
        <v>7.41</v>
      </c>
      <c r="L15" s="28">
        <v>6.8183999999999996</v>
      </c>
      <c r="M15" s="28">
        <v>8.1288999999999998</v>
      </c>
      <c r="N15" s="28">
        <v>9.9870000000000001</v>
      </c>
      <c r="O15" s="28">
        <v>4.6147999999999998</v>
      </c>
      <c r="P15" s="28">
        <v>5.3525999999999998</v>
      </c>
      <c r="Q15" s="28">
        <v>6.2796000000000003</v>
      </c>
      <c r="R15" s="28">
        <v>6.0395000000000003</v>
      </c>
      <c r="S15" s="33">
        <f t="shared" si="4"/>
        <v>4</v>
      </c>
      <c r="T15" s="33">
        <f t="shared" si="5"/>
        <v>4</v>
      </c>
      <c r="U15" s="33">
        <f t="shared" si="6"/>
        <v>3</v>
      </c>
      <c r="V15" s="33">
        <f t="shared" si="7"/>
        <v>4</v>
      </c>
      <c r="W15" s="33">
        <f t="shared" si="8"/>
        <v>3</v>
      </c>
      <c r="X15" s="33">
        <f t="shared" si="9"/>
        <v>1</v>
      </c>
      <c r="Y15" s="33">
        <f t="shared" si="10"/>
        <v>2</v>
      </c>
      <c r="Z15" s="33">
        <f t="shared" si="11"/>
        <v>1</v>
      </c>
      <c r="AA15" s="33">
        <f t="shared" si="12"/>
        <v>1</v>
      </c>
      <c r="AB15" s="33">
        <f t="shared" si="13"/>
        <v>4</v>
      </c>
      <c r="AC15" s="33">
        <f t="shared" si="14"/>
        <v>4</v>
      </c>
      <c r="AD15" s="33">
        <f t="shared" si="15"/>
        <v>4</v>
      </c>
      <c r="AE15" s="33">
        <f t="shared" si="16"/>
        <v>4</v>
      </c>
      <c r="AF15" s="28">
        <v>90.322800000000001</v>
      </c>
      <c r="AG15" s="28">
        <v>0.27900000000000003</v>
      </c>
      <c r="AH15" s="28">
        <v>9.3983000000000008</v>
      </c>
      <c r="AI15" s="28">
        <v>2.56</v>
      </c>
      <c r="AJ15" s="28">
        <v>3.27</v>
      </c>
      <c r="AK15" s="28">
        <v>7.2</v>
      </c>
      <c r="AL15" s="28">
        <v>1</v>
      </c>
    </row>
    <row r="16" spans="1:92">
      <c r="A16" s="48" t="s">
        <v>2581</v>
      </c>
      <c r="B16" s="29">
        <v>40359</v>
      </c>
      <c r="C16" s="30">
        <v>297.06220000000002</v>
      </c>
      <c r="D16" s="31">
        <v>279.75790000000001</v>
      </c>
      <c r="E16" s="28">
        <v>30.307099999999998</v>
      </c>
      <c r="F16" s="28">
        <v>6.8460000000000001</v>
      </c>
      <c r="G16" s="28">
        <v>3.6755</v>
      </c>
      <c r="H16" s="28">
        <v>2.9081999999999999</v>
      </c>
      <c r="I16" s="32">
        <v>2.5257999999999998</v>
      </c>
      <c r="J16" s="28">
        <v>4.5446999999999997</v>
      </c>
      <c r="K16" s="28">
        <v>6.8383000000000003</v>
      </c>
      <c r="L16" s="28">
        <v>6.7209000000000003</v>
      </c>
      <c r="M16" s="28">
        <v>6.3018999999999998</v>
      </c>
      <c r="N16" s="28">
        <v>5.6742999999999997</v>
      </c>
      <c r="O16" s="28">
        <v>6.1916000000000002</v>
      </c>
      <c r="P16" s="28">
        <v>6.7050000000000001</v>
      </c>
      <c r="Q16" s="28">
        <v>7.3975</v>
      </c>
      <c r="R16" s="28">
        <v>7.2489999999999997</v>
      </c>
      <c r="S16" s="33">
        <f t="shared" si="4"/>
        <v>2</v>
      </c>
      <c r="T16" s="33">
        <f t="shared" si="5"/>
        <v>2</v>
      </c>
      <c r="U16" s="33">
        <f t="shared" si="6"/>
        <v>4</v>
      </c>
      <c r="V16" s="33">
        <f t="shared" si="7"/>
        <v>4</v>
      </c>
      <c r="W16" s="33">
        <f t="shared" si="8"/>
        <v>3</v>
      </c>
      <c r="X16" s="33">
        <f t="shared" si="9"/>
        <v>2</v>
      </c>
      <c r="Y16" s="33">
        <f t="shared" si="10"/>
        <v>2</v>
      </c>
      <c r="Z16" s="33">
        <f t="shared" si="11"/>
        <v>2</v>
      </c>
      <c r="AA16" s="33">
        <f t="shared" si="12"/>
        <v>2</v>
      </c>
      <c r="AB16" s="33">
        <f t="shared" si="13"/>
        <v>3</v>
      </c>
      <c r="AC16" s="33">
        <f t="shared" si="14"/>
        <v>2</v>
      </c>
      <c r="AD16" s="33">
        <f t="shared" si="15"/>
        <v>2</v>
      </c>
      <c r="AE16" s="33">
        <f t="shared" si="16"/>
        <v>2</v>
      </c>
      <c r="AF16" s="28">
        <v>95.391900000000007</v>
      </c>
      <c r="AG16" s="28">
        <v>0.3624</v>
      </c>
      <c r="AH16" s="28">
        <v>4.2457000000000003</v>
      </c>
      <c r="AI16" s="28">
        <v>1.86</v>
      </c>
      <c r="AJ16" s="28">
        <v>2.2799999999999998</v>
      </c>
      <c r="AK16" s="28">
        <v>7.56</v>
      </c>
      <c r="AL16" s="28">
        <v>1.08</v>
      </c>
    </row>
    <row r="17" spans="1:38">
      <c r="A17" s="48" t="s">
        <v>2582</v>
      </c>
      <c r="B17" s="29">
        <v>40658</v>
      </c>
      <c r="C17" s="30">
        <v>366.1662</v>
      </c>
      <c r="D17" s="31">
        <v>356.73829999999998</v>
      </c>
      <c r="E17" s="28">
        <v>26.3414</v>
      </c>
      <c r="F17" s="28">
        <v>6.8697999999999997</v>
      </c>
      <c r="G17" s="28">
        <v>4.3745000000000003</v>
      </c>
      <c r="H17" s="28">
        <v>3.4430999999999998</v>
      </c>
      <c r="I17" s="32">
        <v>3.3858999999999999</v>
      </c>
      <c r="J17" s="28">
        <v>4.5476000000000001</v>
      </c>
      <c r="K17" s="28">
        <v>6.5143000000000004</v>
      </c>
      <c r="L17" s="28">
        <v>6.3517999999999999</v>
      </c>
      <c r="M17" s="28">
        <v>5.9023000000000003</v>
      </c>
      <c r="N17" s="28">
        <v>5.2457000000000003</v>
      </c>
      <c r="O17" s="28">
        <v>5.9744000000000002</v>
      </c>
      <c r="P17" s="28">
        <v>6.3334000000000001</v>
      </c>
      <c r="Q17" s="28">
        <v>6.6520999999999999</v>
      </c>
      <c r="R17" s="28">
        <v>6.6588000000000003</v>
      </c>
      <c r="S17" s="33">
        <f t="shared" si="4"/>
        <v>2</v>
      </c>
      <c r="T17" s="33">
        <f t="shared" si="5"/>
        <v>1</v>
      </c>
      <c r="U17" s="33">
        <f t="shared" si="6"/>
        <v>2</v>
      </c>
      <c r="V17" s="33">
        <f t="shared" si="7"/>
        <v>1</v>
      </c>
      <c r="W17" s="33">
        <f t="shared" si="8"/>
        <v>3</v>
      </c>
      <c r="X17" s="33">
        <f t="shared" si="9"/>
        <v>4</v>
      </c>
      <c r="Y17" s="33">
        <f t="shared" si="10"/>
        <v>4</v>
      </c>
      <c r="Z17" s="33">
        <f t="shared" si="11"/>
        <v>4</v>
      </c>
      <c r="AA17" s="33">
        <f t="shared" si="12"/>
        <v>4</v>
      </c>
      <c r="AB17" s="33">
        <f t="shared" si="13"/>
        <v>3</v>
      </c>
      <c r="AC17" s="33">
        <f t="shared" si="14"/>
        <v>3</v>
      </c>
      <c r="AD17" s="33">
        <f t="shared" si="15"/>
        <v>4</v>
      </c>
      <c r="AE17" s="33">
        <f t="shared" si="16"/>
        <v>3</v>
      </c>
      <c r="AF17" s="28">
        <v>93.133099999999999</v>
      </c>
      <c r="AG17" s="28">
        <v>0.4501</v>
      </c>
      <c r="AH17" s="28">
        <v>6.4168000000000003</v>
      </c>
      <c r="AI17" s="28">
        <v>1.35</v>
      </c>
      <c r="AJ17" s="28">
        <v>1.54</v>
      </c>
      <c r="AK17" s="28">
        <v>7.36</v>
      </c>
      <c r="AL17" s="28">
        <v>1.02</v>
      </c>
    </row>
    <row r="18" spans="1:38">
      <c r="A18" s="48" t="s">
        <v>2583</v>
      </c>
      <c r="B18" s="29">
        <v>37508</v>
      </c>
      <c r="C18" s="30">
        <v>3742.9528</v>
      </c>
      <c r="D18" s="31">
        <v>2902.5940000000001</v>
      </c>
      <c r="E18" s="28">
        <v>48.173699999999997</v>
      </c>
      <c r="F18" s="28">
        <v>5.4954999999999998</v>
      </c>
      <c r="G18" s="28">
        <v>2.9441999999999999</v>
      </c>
      <c r="H18" s="28">
        <v>2.6951000000000001</v>
      </c>
      <c r="I18" s="32">
        <v>2.1543000000000001</v>
      </c>
      <c r="J18" s="28">
        <v>4.3089000000000004</v>
      </c>
      <c r="K18" s="28">
        <v>6.6738</v>
      </c>
      <c r="L18" s="28">
        <v>6.5122</v>
      </c>
      <c r="M18" s="28">
        <v>6.0960000000000001</v>
      </c>
      <c r="N18" s="28">
        <v>5.4515000000000002</v>
      </c>
      <c r="O18" s="28">
        <v>6.2723000000000004</v>
      </c>
      <c r="P18" s="28">
        <v>6.3712999999999997</v>
      </c>
      <c r="Q18" s="28">
        <v>7.2443</v>
      </c>
      <c r="R18" s="28">
        <v>6.8723999999999998</v>
      </c>
      <c r="S18" s="33">
        <f t="shared" si="4"/>
        <v>3</v>
      </c>
      <c r="T18" s="33">
        <f t="shared" si="5"/>
        <v>4</v>
      </c>
      <c r="U18" s="33">
        <f t="shared" si="6"/>
        <v>4</v>
      </c>
      <c r="V18" s="33">
        <f t="shared" si="7"/>
        <v>4</v>
      </c>
      <c r="W18" s="33">
        <f t="shared" si="8"/>
        <v>4</v>
      </c>
      <c r="X18" s="33">
        <f t="shared" si="9"/>
        <v>3</v>
      </c>
      <c r="Y18" s="33">
        <f t="shared" si="10"/>
        <v>3</v>
      </c>
      <c r="Z18" s="33">
        <f t="shared" si="11"/>
        <v>3</v>
      </c>
      <c r="AA18" s="33">
        <f t="shared" si="12"/>
        <v>3</v>
      </c>
      <c r="AB18" s="33">
        <f t="shared" si="13"/>
        <v>2</v>
      </c>
      <c r="AC18" s="33">
        <f t="shared" si="14"/>
        <v>3</v>
      </c>
      <c r="AD18" s="33">
        <f t="shared" si="15"/>
        <v>3</v>
      </c>
      <c r="AE18" s="33">
        <f t="shared" si="16"/>
        <v>2</v>
      </c>
      <c r="AF18" s="28">
        <v>114.6489</v>
      </c>
      <c r="AG18" s="28">
        <v>0.38319999999999999</v>
      </c>
      <c r="AH18" s="28">
        <v>-15.0321</v>
      </c>
      <c r="AI18" s="28">
        <v>2.83</v>
      </c>
      <c r="AJ18" s="28">
        <v>3.55</v>
      </c>
      <c r="AK18" s="28">
        <v>7.84</v>
      </c>
      <c r="AL18" s="28">
        <v>0.9</v>
      </c>
    </row>
    <row r="19" spans="1:38">
      <c r="A19" s="48" t="s">
        <v>5097</v>
      </c>
      <c r="B19" s="29">
        <v>41530</v>
      </c>
      <c r="C19" s="30">
        <v>94.474599999999995</v>
      </c>
      <c r="D19" s="31">
        <v>87.673599999999993</v>
      </c>
      <c r="E19" s="28">
        <v>2157.1795999999999</v>
      </c>
      <c r="F19" s="28">
        <v>4.6775000000000002</v>
      </c>
      <c r="G19" s="28">
        <v>3.3363999999999998</v>
      </c>
      <c r="H19" s="28">
        <v>2.9249999999999998</v>
      </c>
      <c r="I19" s="32">
        <v>2.5461999999999998</v>
      </c>
      <c r="J19" s="28">
        <v>4.5922999999999998</v>
      </c>
      <c r="K19" s="28">
        <v>6.5377999999999998</v>
      </c>
      <c r="L19" s="28">
        <v>6.0751999999999997</v>
      </c>
      <c r="M19" s="28">
        <v>5.5648</v>
      </c>
      <c r="N19" s="28">
        <v>4.8728999999999996</v>
      </c>
      <c r="O19" s="28">
        <v>4.774</v>
      </c>
      <c r="P19" s="28">
        <v>5.5273000000000003</v>
      </c>
      <c r="Q19" s="28"/>
      <c r="R19" s="28">
        <v>6.2732999999999999</v>
      </c>
      <c r="S19" s="33">
        <f t="shared" si="4"/>
        <v>4</v>
      </c>
      <c r="T19" s="33">
        <f t="shared" si="5"/>
        <v>4</v>
      </c>
      <c r="U19" s="33">
        <f t="shared" si="6"/>
        <v>3</v>
      </c>
      <c r="V19" s="33">
        <f t="shared" si="7"/>
        <v>3</v>
      </c>
      <c r="W19" s="33">
        <f t="shared" si="8"/>
        <v>3</v>
      </c>
      <c r="X19" s="33">
        <f t="shared" si="9"/>
        <v>4</v>
      </c>
      <c r="Y19" s="33">
        <f t="shared" si="10"/>
        <v>4</v>
      </c>
      <c r="Z19" s="33">
        <f t="shared" si="11"/>
        <v>4</v>
      </c>
      <c r="AA19" s="33">
        <f t="shared" si="12"/>
        <v>4</v>
      </c>
      <c r="AB19" s="33">
        <f t="shared" si="13"/>
        <v>4</v>
      </c>
      <c r="AC19" s="33">
        <f t="shared" si="14"/>
        <v>4</v>
      </c>
      <c r="AD19" s="33">
        <f t="shared" si="15"/>
        <v>0</v>
      </c>
      <c r="AE19" s="33">
        <f t="shared" si="16"/>
        <v>3</v>
      </c>
      <c r="AF19" s="28">
        <v>84.602199999999996</v>
      </c>
      <c r="AG19" s="28">
        <v>0.41239999999999999</v>
      </c>
      <c r="AH19" s="28">
        <v>14.9854</v>
      </c>
      <c r="AI19" s="28">
        <v>1.4</v>
      </c>
      <c r="AJ19" s="28">
        <v>1.62</v>
      </c>
      <c r="AK19" s="28">
        <v>7.3</v>
      </c>
      <c r="AL19" s="28">
        <v>1.05</v>
      </c>
    </row>
    <row r="20" spans="1:38">
      <c r="A20" s="48" t="s">
        <v>2584</v>
      </c>
      <c r="B20" s="29">
        <v>40354</v>
      </c>
      <c r="C20" s="30">
        <v>17271.2785</v>
      </c>
      <c r="D20" s="31">
        <v>14727.920099999999</v>
      </c>
      <c r="E20" s="28">
        <v>33.360100000000003</v>
      </c>
      <c r="F20" s="28">
        <v>5.4569999999999999</v>
      </c>
      <c r="G20" s="28">
        <v>4.1151</v>
      </c>
      <c r="H20" s="28">
        <v>3.6051000000000002</v>
      </c>
      <c r="I20" s="32">
        <v>3.1663999999999999</v>
      </c>
      <c r="J20" s="28">
        <v>5.1661999999999999</v>
      </c>
      <c r="K20" s="28">
        <v>7.2649999999999997</v>
      </c>
      <c r="L20" s="28">
        <v>7.1997</v>
      </c>
      <c r="M20" s="28">
        <v>6.7782999999999998</v>
      </c>
      <c r="N20" s="28">
        <v>6.1460999999999997</v>
      </c>
      <c r="O20" s="28">
        <v>7.0663999999999998</v>
      </c>
      <c r="P20" s="28">
        <v>7.1897000000000002</v>
      </c>
      <c r="Q20" s="28">
        <v>7.9097999999999997</v>
      </c>
      <c r="R20" s="28">
        <v>7.8936000000000002</v>
      </c>
      <c r="S20" s="33">
        <f t="shared" si="4"/>
        <v>3</v>
      </c>
      <c r="T20" s="33">
        <f t="shared" si="5"/>
        <v>1</v>
      </c>
      <c r="U20" s="33">
        <f t="shared" si="6"/>
        <v>1</v>
      </c>
      <c r="V20" s="33">
        <f t="shared" si="7"/>
        <v>2</v>
      </c>
      <c r="W20" s="33">
        <f t="shared" si="8"/>
        <v>1</v>
      </c>
      <c r="X20" s="33">
        <f t="shared" si="9"/>
        <v>1</v>
      </c>
      <c r="Y20" s="33">
        <f t="shared" si="10"/>
        <v>1</v>
      </c>
      <c r="Z20" s="33">
        <f t="shared" si="11"/>
        <v>1</v>
      </c>
      <c r="AA20" s="33">
        <f t="shared" si="12"/>
        <v>1</v>
      </c>
      <c r="AB20" s="33">
        <f t="shared" si="13"/>
        <v>1</v>
      </c>
      <c r="AC20" s="33">
        <f t="shared" si="14"/>
        <v>1</v>
      </c>
      <c r="AD20" s="33">
        <f t="shared" si="15"/>
        <v>1</v>
      </c>
      <c r="AE20" s="33">
        <f t="shared" si="16"/>
        <v>1</v>
      </c>
      <c r="AF20" s="28">
        <v>100.40519999999999</v>
      </c>
      <c r="AG20" s="28">
        <v>0.34970000000000001</v>
      </c>
      <c r="AH20" s="28">
        <v>-0.75490000000000002</v>
      </c>
      <c r="AI20" s="28">
        <v>2.38</v>
      </c>
      <c r="AJ20" s="28">
        <v>3.45</v>
      </c>
      <c r="AK20" s="28">
        <v>7.85</v>
      </c>
      <c r="AL20" s="28">
        <v>0.7</v>
      </c>
    </row>
    <row r="21" spans="1:38">
      <c r="A21" s="48" t="s">
        <v>2585</v>
      </c>
      <c r="B21" s="29">
        <v>40904</v>
      </c>
      <c r="C21" s="30">
        <v>4308.2493000000004</v>
      </c>
      <c r="D21" s="31">
        <v>3799.2698999999998</v>
      </c>
      <c r="E21" s="28">
        <v>27.488399999999999</v>
      </c>
      <c r="F21" s="28">
        <v>5.9798</v>
      </c>
      <c r="G21" s="28">
        <v>3.9011999999999998</v>
      </c>
      <c r="H21" s="28">
        <v>3.2081</v>
      </c>
      <c r="I21" s="32">
        <v>2.8740000000000001</v>
      </c>
      <c r="J21" s="28">
        <v>4.8438999999999997</v>
      </c>
      <c r="K21" s="28">
        <v>7.0326000000000004</v>
      </c>
      <c r="L21" s="28">
        <v>6.7282999999999999</v>
      </c>
      <c r="M21" s="28">
        <v>6.1958000000000002</v>
      </c>
      <c r="N21" s="28">
        <v>5.5411000000000001</v>
      </c>
      <c r="O21" s="28">
        <v>6.3512000000000004</v>
      </c>
      <c r="P21" s="28">
        <v>6.5566000000000004</v>
      </c>
      <c r="Q21" s="28"/>
      <c r="R21" s="28">
        <v>7.3003999999999998</v>
      </c>
      <c r="S21" s="33">
        <f t="shared" si="4"/>
        <v>3</v>
      </c>
      <c r="T21" s="33">
        <f t="shared" si="5"/>
        <v>2</v>
      </c>
      <c r="U21" s="33">
        <f t="shared" si="6"/>
        <v>2</v>
      </c>
      <c r="V21" s="33">
        <f t="shared" si="7"/>
        <v>2</v>
      </c>
      <c r="W21" s="33">
        <f t="shared" si="8"/>
        <v>2</v>
      </c>
      <c r="X21" s="33">
        <f t="shared" si="9"/>
        <v>2</v>
      </c>
      <c r="Y21" s="33">
        <f t="shared" si="10"/>
        <v>2</v>
      </c>
      <c r="Z21" s="33">
        <f t="shared" si="11"/>
        <v>3</v>
      </c>
      <c r="AA21" s="33">
        <f t="shared" si="12"/>
        <v>3</v>
      </c>
      <c r="AB21" s="33">
        <f t="shared" si="13"/>
        <v>2</v>
      </c>
      <c r="AC21" s="33">
        <f t="shared" si="14"/>
        <v>3</v>
      </c>
      <c r="AD21" s="33">
        <f t="shared" si="15"/>
        <v>0</v>
      </c>
      <c r="AE21" s="33">
        <f t="shared" si="16"/>
        <v>1</v>
      </c>
      <c r="AF21" s="28">
        <v>97.971800000000002</v>
      </c>
      <c r="AG21" s="28">
        <v>0.34329999999999999</v>
      </c>
      <c r="AH21" s="28">
        <v>1.6559999999999999</v>
      </c>
      <c r="AI21" s="28">
        <v>2.14</v>
      </c>
      <c r="AJ21" s="28">
        <v>2.63</v>
      </c>
      <c r="AK21" s="28">
        <v>7.54</v>
      </c>
      <c r="AL21" s="28">
        <v>0.69</v>
      </c>
    </row>
    <row r="22" spans="1:38">
      <c r="A22" s="48" t="s">
        <v>2586</v>
      </c>
      <c r="B22" s="29">
        <v>37189</v>
      </c>
      <c r="C22" s="30">
        <v>22852.221399999999</v>
      </c>
      <c r="D22" s="31">
        <v>20688.432700000001</v>
      </c>
      <c r="E22" s="28">
        <v>62.850999999999999</v>
      </c>
      <c r="F22" s="28">
        <v>7.1298000000000004</v>
      </c>
      <c r="G22" s="28">
        <v>4.2176</v>
      </c>
      <c r="H22" s="28">
        <v>4.2194000000000003</v>
      </c>
      <c r="I22" s="32">
        <v>3.5118999999999998</v>
      </c>
      <c r="J22" s="28">
        <v>5.4717000000000002</v>
      </c>
      <c r="K22" s="28">
        <v>7.2556000000000003</v>
      </c>
      <c r="L22" s="28">
        <v>7.2260999999999997</v>
      </c>
      <c r="M22" s="28">
        <v>7.0572999999999997</v>
      </c>
      <c r="N22" s="28">
        <v>6.3666</v>
      </c>
      <c r="O22" s="28">
        <v>7.1661000000000001</v>
      </c>
      <c r="P22" s="28">
        <v>7.2305000000000001</v>
      </c>
      <c r="Q22" s="28">
        <v>7.8779000000000003</v>
      </c>
      <c r="R22" s="28">
        <v>7.7819000000000003</v>
      </c>
      <c r="S22" s="33">
        <f t="shared" si="4"/>
        <v>1</v>
      </c>
      <c r="T22" s="33">
        <f t="shared" si="5"/>
        <v>1</v>
      </c>
      <c r="U22" s="33">
        <f t="shared" si="6"/>
        <v>1</v>
      </c>
      <c r="V22" s="33">
        <f t="shared" si="7"/>
        <v>1</v>
      </c>
      <c r="W22" s="33">
        <f t="shared" si="8"/>
        <v>1</v>
      </c>
      <c r="X22" s="33">
        <f t="shared" si="9"/>
        <v>1</v>
      </c>
      <c r="Y22" s="33">
        <f t="shared" si="10"/>
        <v>1</v>
      </c>
      <c r="Z22" s="33">
        <f t="shared" si="11"/>
        <v>1</v>
      </c>
      <c r="AA22" s="33">
        <f t="shared" si="12"/>
        <v>1</v>
      </c>
      <c r="AB22" s="33">
        <f t="shared" si="13"/>
        <v>1</v>
      </c>
      <c r="AC22" s="33">
        <f t="shared" si="14"/>
        <v>1</v>
      </c>
      <c r="AD22" s="33">
        <f t="shared" si="15"/>
        <v>1</v>
      </c>
      <c r="AE22" s="33">
        <f t="shared" si="16"/>
        <v>1</v>
      </c>
      <c r="AF22" s="28">
        <v>98.767600000000002</v>
      </c>
      <c r="AG22" s="28">
        <v>0.30070000000000002</v>
      </c>
      <c r="AH22" s="28">
        <v>0.93169999999999997</v>
      </c>
      <c r="AI22" s="28">
        <v>2.4</v>
      </c>
      <c r="AJ22" s="28">
        <v>3.94</v>
      </c>
      <c r="AK22" s="28">
        <v>7.89</v>
      </c>
      <c r="AL22" s="28">
        <v>1.06</v>
      </c>
    </row>
    <row r="23" spans="1:38">
      <c r="A23" s="48" t="s">
        <v>4933</v>
      </c>
      <c r="B23" s="29">
        <v>39165</v>
      </c>
      <c r="C23" s="30">
        <v>1064.3</v>
      </c>
      <c r="D23" s="31">
        <v>711.56949999999995</v>
      </c>
      <c r="E23" s="28">
        <v>3692.5272</v>
      </c>
      <c r="F23" s="28">
        <v>4.5631000000000004</v>
      </c>
      <c r="G23" s="28">
        <v>2.972</v>
      </c>
      <c r="H23" s="28">
        <v>2.7130999999999998</v>
      </c>
      <c r="I23" s="32">
        <v>2.1099000000000001</v>
      </c>
      <c r="J23" s="28">
        <v>4.4604999999999997</v>
      </c>
      <c r="K23" s="28">
        <v>6.7253999999999996</v>
      </c>
      <c r="L23" s="28">
        <v>6.6017999999999999</v>
      </c>
      <c r="M23" s="28">
        <v>6.0225999999999997</v>
      </c>
      <c r="N23" s="28">
        <v>5.3532000000000002</v>
      </c>
      <c r="O23" s="28">
        <v>6.1632999999999996</v>
      </c>
      <c r="P23" s="28">
        <v>6.3190999999999997</v>
      </c>
      <c r="Q23" s="28">
        <v>7.1245000000000003</v>
      </c>
      <c r="R23" s="28">
        <v>7.0728999999999997</v>
      </c>
      <c r="S23" s="33">
        <f t="shared" si="4"/>
        <v>4</v>
      </c>
      <c r="T23" s="33">
        <f t="shared" si="5"/>
        <v>4</v>
      </c>
      <c r="U23" s="33">
        <f t="shared" si="6"/>
        <v>4</v>
      </c>
      <c r="V23" s="33">
        <f t="shared" si="7"/>
        <v>4</v>
      </c>
      <c r="W23" s="33">
        <f t="shared" si="8"/>
        <v>3</v>
      </c>
      <c r="X23" s="33">
        <f t="shared" si="9"/>
        <v>3</v>
      </c>
      <c r="Y23" s="33">
        <f t="shared" si="10"/>
        <v>3</v>
      </c>
      <c r="Z23" s="33">
        <f t="shared" si="11"/>
        <v>4</v>
      </c>
      <c r="AA23" s="33">
        <f t="shared" si="12"/>
        <v>4</v>
      </c>
      <c r="AB23" s="33">
        <f t="shared" si="13"/>
        <v>3</v>
      </c>
      <c r="AC23" s="33">
        <f t="shared" si="14"/>
        <v>3</v>
      </c>
      <c r="AD23" s="33">
        <f t="shared" si="15"/>
        <v>3</v>
      </c>
      <c r="AE23" s="33">
        <f t="shared" si="16"/>
        <v>2</v>
      </c>
      <c r="AF23" s="28">
        <v>95.839500000000001</v>
      </c>
      <c r="AG23" s="28">
        <v>0.46650000000000003</v>
      </c>
      <c r="AH23" s="28">
        <v>3.694</v>
      </c>
      <c r="AI23" s="28">
        <v>2.1</v>
      </c>
      <c r="AJ23" s="28">
        <v>2.4900000000000002</v>
      </c>
      <c r="AK23" s="28">
        <v>7.66</v>
      </c>
      <c r="AL23" s="28">
        <v>1.05</v>
      </c>
    </row>
    <row r="24" spans="1:38">
      <c r="A24" s="48" t="s">
        <v>2587</v>
      </c>
      <c r="B24" s="29">
        <v>44802</v>
      </c>
      <c r="C24" s="30">
        <v>83.689700000000002</v>
      </c>
      <c r="D24" s="31">
        <v>84.685000000000002</v>
      </c>
      <c r="E24" s="28">
        <v>12.4587</v>
      </c>
      <c r="F24" s="28">
        <v>7.2169999999999996</v>
      </c>
      <c r="G24" s="28">
        <v>3.4668999999999999</v>
      </c>
      <c r="H24" s="28">
        <v>2.9946999999999999</v>
      </c>
      <c r="I24" s="32">
        <v>2.6821000000000002</v>
      </c>
      <c r="J24" s="28">
        <v>4.4132999999999996</v>
      </c>
      <c r="K24" s="28">
        <v>6.5899000000000001</v>
      </c>
      <c r="L24" s="28">
        <v>6.2586000000000004</v>
      </c>
      <c r="M24" s="28"/>
      <c r="N24" s="28"/>
      <c r="O24" s="28"/>
      <c r="P24" s="28"/>
      <c r="Q24" s="28"/>
      <c r="R24" s="28">
        <v>6.1708999999999996</v>
      </c>
      <c r="S24" s="33">
        <f t="shared" si="4"/>
        <v>1</v>
      </c>
      <c r="T24" s="33">
        <f t="shared" si="5"/>
        <v>3</v>
      </c>
      <c r="U24" s="33">
        <f t="shared" si="6"/>
        <v>3</v>
      </c>
      <c r="V24" s="33">
        <f t="shared" si="7"/>
        <v>3</v>
      </c>
      <c r="W24" s="33">
        <f t="shared" si="8"/>
        <v>4</v>
      </c>
      <c r="X24" s="33">
        <f t="shared" si="9"/>
        <v>4</v>
      </c>
      <c r="Y24" s="33">
        <f t="shared" si="10"/>
        <v>4</v>
      </c>
      <c r="Z24" s="33">
        <f t="shared" si="11"/>
        <v>0</v>
      </c>
      <c r="AA24" s="33">
        <f t="shared" si="12"/>
        <v>0</v>
      </c>
      <c r="AB24" s="33">
        <f t="shared" si="13"/>
        <v>0</v>
      </c>
      <c r="AC24" s="33">
        <f t="shared" si="14"/>
        <v>0</v>
      </c>
      <c r="AD24" s="33">
        <f t="shared" si="15"/>
        <v>0</v>
      </c>
      <c r="AE24" s="33">
        <f t="shared" si="16"/>
        <v>3</v>
      </c>
      <c r="AF24" s="28">
        <v>93.284499999999994</v>
      </c>
      <c r="AG24" s="28">
        <v>0.44900000000000001</v>
      </c>
      <c r="AH24" s="28">
        <v>6.2664999999999997</v>
      </c>
      <c r="AI24" s="28">
        <v>1.85</v>
      </c>
      <c r="AJ24" s="28">
        <v>2.16</v>
      </c>
      <c r="AK24" s="28">
        <v>7.36</v>
      </c>
      <c r="AL24" s="28">
        <v>1.1000000000000001</v>
      </c>
    </row>
    <row r="25" spans="1:38">
      <c r="A25" s="48" t="s">
        <v>2588</v>
      </c>
      <c r="B25" s="29">
        <v>37378</v>
      </c>
      <c r="C25" s="30">
        <v>17568.3825</v>
      </c>
      <c r="D25" s="31">
        <v>15582.033799999999</v>
      </c>
      <c r="E25" s="28">
        <v>54.028500000000001</v>
      </c>
      <c r="F25" s="28">
        <v>5.1303999999999998</v>
      </c>
      <c r="G25" s="28">
        <v>3.4573999999999998</v>
      </c>
      <c r="H25" s="28">
        <v>3.0987</v>
      </c>
      <c r="I25" s="32">
        <v>2.6755</v>
      </c>
      <c r="J25" s="28">
        <v>4.4203000000000001</v>
      </c>
      <c r="K25" s="28">
        <v>6.7694999999999999</v>
      </c>
      <c r="L25" s="28">
        <v>6.6344000000000003</v>
      </c>
      <c r="M25" s="28">
        <v>6.1883999999999997</v>
      </c>
      <c r="N25" s="28">
        <v>5.6109999999999998</v>
      </c>
      <c r="O25" s="28">
        <v>6.4550999999999998</v>
      </c>
      <c r="P25" s="28">
        <v>6.6254999999999997</v>
      </c>
      <c r="Q25" s="28">
        <v>7.3696999999999999</v>
      </c>
      <c r="R25" s="28">
        <v>7.2782999999999998</v>
      </c>
      <c r="S25" s="33">
        <f t="shared" si="4"/>
        <v>4</v>
      </c>
      <c r="T25" s="33">
        <f t="shared" si="5"/>
        <v>3</v>
      </c>
      <c r="U25" s="33">
        <f t="shared" si="6"/>
        <v>3</v>
      </c>
      <c r="V25" s="33">
        <f t="shared" si="7"/>
        <v>3</v>
      </c>
      <c r="W25" s="33">
        <f t="shared" si="8"/>
        <v>4</v>
      </c>
      <c r="X25" s="33">
        <f t="shared" si="9"/>
        <v>3</v>
      </c>
      <c r="Y25" s="33">
        <f t="shared" si="10"/>
        <v>3</v>
      </c>
      <c r="Z25" s="33">
        <f t="shared" si="11"/>
        <v>3</v>
      </c>
      <c r="AA25" s="33">
        <f t="shared" si="12"/>
        <v>3</v>
      </c>
      <c r="AB25" s="33">
        <f t="shared" si="13"/>
        <v>2</v>
      </c>
      <c r="AC25" s="33">
        <f t="shared" si="14"/>
        <v>2</v>
      </c>
      <c r="AD25" s="33">
        <f t="shared" si="15"/>
        <v>3</v>
      </c>
      <c r="AE25" s="33">
        <f t="shared" si="16"/>
        <v>1</v>
      </c>
      <c r="AF25" s="28">
        <v>103.7422</v>
      </c>
      <c r="AG25" s="28">
        <v>0.33210000000000001</v>
      </c>
      <c r="AH25" s="28">
        <v>-4.0743</v>
      </c>
      <c r="AI25" s="28">
        <v>2.2599999999999998</v>
      </c>
      <c r="AJ25" s="28">
        <v>3.11</v>
      </c>
      <c r="AK25" s="28">
        <v>7.77</v>
      </c>
      <c r="AL25" s="28">
        <v>1.1200000000000001</v>
      </c>
    </row>
    <row r="26" spans="1:38">
      <c r="A26" s="48" t="s">
        <v>2589</v>
      </c>
      <c r="B26" s="29">
        <v>43497</v>
      </c>
      <c r="C26" s="30">
        <v>193.5823</v>
      </c>
      <c r="D26" s="31">
        <v>188.45359999999999</v>
      </c>
      <c r="E26" s="28">
        <v>15.073700000000001</v>
      </c>
      <c r="F26" s="28">
        <v>7.4912999999999998</v>
      </c>
      <c r="G26" s="28">
        <v>3.3064</v>
      </c>
      <c r="H26" s="28">
        <v>2.895</v>
      </c>
      <c r="I26" s="32">
        <v>2.5947</v>
      </c>
      <c r="J26" s="28">
        <v>4.2729999999999997</v>
      </c>
      <c r="K26" s="28">
        <v>6.5575999999999999</v>
      </c>
      <c r="L26" s="28">
        <v>6.3418000000000001</v>
      </c>
      <c r="M26" s="28">
        <v>5.7760999999999996</v>
      </c>
      <c r="N26" s="28">
        <v>5.0597000000000003</v>
      </c>
      <c r="O26" s="28">
        <v>5.7298999999999998</v>
      </c>
      <c r="P26" s="28"/>
      <c r="Q26" s="28"/>
      <c r="R26" s="28">
        <v>5.8262999999999998</v>
      </c>
      <c r="S26" s="33">
        <f t="shared" si="4"/>
        <v>1</v>
      </c>
      <c r="T26" s="33">
        <f t="shared" si="5"/>
        <v>4</v>
      </c>
      <c r="U26" s="33">
        <f t="shared" si="6"/>
        <v>4</v>
      </c>
      <c r="V26" s="33">
        <f t="shared" si="7"/>
        <v>3</v>
      </c>
      <c r="W26" s="33">
        <f t="shared" si="8"/>
        <v>4</v>
      </c>
      <c r="X26" s="33">
        <f t="shared" si="9"/>
        <v>4</v>
      </c>
      <c r="Y26" s="33">
        <f t="shared" si="10"/>
        <v>4</v>
      </c>
      <c r="Z26" s="33">
        <f t="shared" si="11"/>
        <v>4</v>
      </c>
      <c r="AA26" s="33">
        <f t="shared" si="12"/>
        <v>4</v>
      </c>
      <c r="AB26" s="33">
        <f t="shared" si="13"/>
        <v>4</v>
      </c>
      <c r="AC26" s="33">
        <f t="shared" si="14"/>
        <v>0</v>
      </c>
      <c r="AD26" s="33">
        <f t="shared" si="15"/>
        <v>0</v>
      </c>
      <c r="AE26" s="33">
        <f t="shared" si="16"/>
        <v>4</v>
      </c>
      <c r="AF26" s="28">
        <v>92.624700000000004</v>
      </c>
      <c r="AG26" s="28">
        <v>0.38329999999999997</v>
      </c>
      <c r="AH26" s="28">
        <v>6.9920999999999998</v>
      </c>
      <c r="AI26" s="28">
        <v>2.41</v>
      </c>
      <c r="AJ26" s="28">
        <v>2.81</v>
      </c>
      <c r="AK26" s="28">
        <v>7.43</v>
      </c>
      <c r="AL26" s="28">
        <v>1.1599999999999999</v>
      </c>
    </row>
    <row r="27" spans="1:38">
      <c r="A27" s="48" t="s">
        <v>2590</v>
      </c>
      <c r="B27" s="29">
        <v>44250</v>
      </c>
      <c r="C27" s="30">
        <v>89.249799999999993</v>
      </c>
      <c r="D27" s="31">
        <v>87.633099999999999</v>
      </c>
      <c r="E27" s="28">
        <v>13.2309</v>
      </c>
      <c r="F27" s="28">
        <v>6.5952999999999999</v>
      </c>
      <c r="G27" s="28">
        <v>4.3403</v>
      </c>
      <c r="H27" s="28">
        <v>3.6436999999999999</v>
      </c>
      <c r="I27" s="32">
        <v>3.2833999999999999</v>
      </c>
      <c r="J27" s="28">
        <v>4.6707000000000001</v>
      </c>
      <c r="K27" s="28">
        <v>6.7576999999999998</v>
      </c>
      <c r="L27" s="28">
        <v>6.6105999999999998</v>
      </c>
      <c r="M27" s="28">
        <v>6.1360000000000001</v>
      </c>
      <c r="N27" s="28">
        <v>5.5122</v>
      </c>
      <c r="O27" s="28"/>
      <c r="P27" s="28"/>
      <c r="Q27" s="28"/>
      <c r="R27" s="28">
        <v>5.5495999999999999</v>
      </c>
      <c r="S27" s="33">
        <f t="shared" si="4"/>
        <v>2</v>
      </c>
      <c r="T27" s="33">
        <f t="shared" si="5"/>
        <v>1</v>
      </c>
      <c r="U27" s="33">
        <f t="shared" si="6"/>
        <v>1</v>
      </c>
      <c r="V27" s="33">
        <f t="shared" si="7"/>
        <v>1</v>
      </c>
      <c r="W27" s="33">
        <f t="shared" si="8"/>
        <v>2</v>
      </c>
      <c r="X27" s="33">
        <f t="shared" si="9"/>
        <v>3</v>
      </c>
      <c r="Y27" s="33">
        <f t="shared" si="10"/>
        <v>3</v>
      </c>
      <c r="Z27" s="33">
        <f t="shared" si="11"/>
        <v>3</v>
      </c>
      <c r="AA27" s="33">
        <f t="shared" si="12"/>
        <v>3</v>
      </c>
      <c r="AB27" s="33">
        <f t="shared" si="13"/>
        <v>0</v>
      </c>
      <c r="AC27" s="33">
        <f t="shared" si="14"/>
        <v>0</v>
      </c>
      <c r="AD27" s="33">
        <f t="shared" si="15"/>
        <v>0</v>
      </c>
      <c r="AE27" s="33">
        <f t="shared" si="16"/>
        <v>4</v>
      </c>
      <c r="AF27" s="28">
        <v>94.684200000000004</v>
      </c>
      <c r="AG27" s="28">
        <v>0.28689999999999999</v>
      </c>
      <c r="AH27" s="28">
        <v>5.0289000000000001</v>
      </c>
      <c r="AI27" s="28">
        <v>1.78</v>
      </c>
      <c r="AJ27" s="28">
        <v>2.31</v>
      </c>
      <c r="AK27" s="28">
        <v>7.76</v>
      </c>
      <c r="AL27" s="28">
        <v>1.3</v>
      </c>
    </row>
    <row r="28" spans="1:38">
      <c r="A28" s="48" t="s">
        <v>2591</v>
      </c>
      <c r="B28" s="29">
        <v>43175</v>
      </c>
      <c r="C28" s="30">
        <v>580.07190000000003</v>
      </c>
      <c r="D28" s="31">
        <v>593.44399999999996</v>
      </c>
      <c r="E28" s="28">
        <v>16.246400000000001</v>
      </c>
      <c r="F28" s="28">
        <v>3.4234</v>
      </c>
      <c r="G28" s="28">
        <v>2.0346000000000002</v>
      </c>
      <c r="H28" s="28">
        <v>2.1875</v>
      </c>
      <c r="I28" s="32">
        <v>1.4711000000000001</v>
      </c>
      <c r="J28" s="28">
        <v>4.0095999999999998</v>
      </c>
      <c r="K28" s="28">
        <v>6.5636000000000001</v>
      </c>
      <c r="L28" s="28">
        <v>6.3878000000000004</v>
      </c>
      <c r="M28" s="28">
        <v>6.0256999999999996</v>
      </c>
      <c r="N28" s="28">
        <v>5.4001000000000001</v>
      </c>
      <c r="O28" s="28">
        <v>6.0856000000000003</v>
      </c>
      <c r="P28" s="28"/>
      <c r="Q28" s="28"/>
      <c r="R28" s="28">
        <v>6.1517999999999997</v>
      </c>
      <c r="S28" s="33">
        <f t="shared" si="4"/>
        <v>4</v>
      </c>
      <c r="T28" s="33">
        <f t="shared" si="5"/>
        <v>4</v>
      </c>
      <c r="U28" s="33">
        <f t="shared" si="6"/>
        <v>4</v>
      </c>
      <c r="V28" s="33">
        <f t="shared" si="7"/>
        <v>4</v>
      </c>
      <c r="W28" s="33">
        <f t="shared" si="8"/>
        <v>4</v>
      </c>
      <c r="X28" s="33">
        <f t="shared" si="9"/>
        <v>4</v>
      </c>
      <c r="Y28" s="33">
        <f t="shared" si="10"/>
        <v>4</v>
      </c>
      <c r="Z28" s="33">
        <f t="shared" si="11"/>
        <v>4</v>
      </c>
      <c r="AA28" s="33">
        <f t="shared" si="12"/>
        <v>4</v>
      </c>
      <c r="AB28" s="33">
        <f t="shared" si="13"/>
        <v>3</v>
      </c>
      <c r="AC28" s="33">
        <f t="shared" si="14"/>
        <v>0</v>
      </c>
      <c r="AD28" s="33">
        <f t="shared" si="15"/>
        <v>0</v>
      </c>
      <c r="AE28" s="33">
        <f t="shared" si="16"/>
        <v>4</v>
      </c>
      <c r="AF28" s="28">
        <v>95.844399999999993</v>
      </c>
      <c r="AG28" s="28">
        <v>0.48499999999999999</v>
      </c>
      <c r="AH28" s="28">
        <v>3.6705000000000001</v>
      </c>
      <c r="AI28" s="28">
        <v>2.65</v>
      </c>
      <c r="AJ28" s="28">
        <v>3.39</v>
      </c>
      <c r="AK28" s="28">
        <v>7.51</v>
      </c>
      <c r="AL28" s="28">
        <v>1.08</v>
      </c>
    </row>
    <row r="29" spans="1:38">
      <c r="A29" s="48" t="s">
        <v>2592</v>
      </c>
      <c r="B29" s="29">
        <v>37608</v>
      </c>
      <c r="C29" s="30">
        <v>8367.0419000000002</v>
      </c>
      <c r="D29" s="31">
        <v>6631.9539000000004</v>
      </c>
      <c r="E29" s="28">
        <v>54.9283</v>
      </c>
      <c r="F29" s="28">
        <v>5.8573000000000004</v>
      </c>
      <c r="G29" s="28">
        <v>3.7789999999999999</v>
      </c>
      <c r="H29" s="28">
        <v>3.28</v>
      </c>
      <c r="I29" s="32">
        <v>2.9392</v>
      </c>
      <c r="J29" s="28">
        <v>4.9839000000000002</v>
      </c>
      <c r="K29" s="28">
        <v>7.2214</v>
      </c>
      <c r="L29" s="28">
        <v>7.0057</v>
      </c>
      <c r="M29" s="28">
        <v>6.4786000000000001</v>
      </c>
      <c r="N29" s="28">
        <v>5.9652000000000003</v>
      </c>
      <c r="O29" s="28">
        <v>6.7394999999999996</v>
      </c>
      <c r="P29" s="28">
        <v>6.7710999999999997</v>
      </c>
      <c r="Q29" s="28">
        <v>7.5392999999999999</v>
      </c>
      <c r="R29" s="28">
        <v>7.5575999999999999</v>
      </c>
      <c r="S29" s="33">
        <f t="shared" si="4"/>
        <v>3</v>
      </c>
      <c r="T29" s="33">
        <f t="shared" si="5"/>
        <v>2</v>
      </c>
      <c r="U29" s="33">
        <f t="shared" si="6"/>
        <v>2</v>
      </c>
      <c r="V29" s="33">
        <f t="shared" si="7"/>
        <v>2</v>
      </c>
      <c r="W29" s="33">
        <f t="shared" si="8"/>
        <v>1</v>
      </c>
      <c r="X29" s="33">
        <f t="shared" si="9"/>
        <v>1</v>
      </c>
      <c r="Y29" s="33">
        <f t="shared" si="10"/>
        <v>1</v>
      </c>
      <c r="Z29" s="33">
        <f t="shared" si="11"/>
        <v>1</v>
      </c>
      <c r="AA29" s="33">
        <f t="shared" si="12"/>
        <v>2</v>
      </c>
      <c r="AB29" s="33">
        <f t="shared" si="13"/>
        <v>1</v>
      </c>
      <c r="AC29" s="33">
        <f t="shared" si="14"/>
        <v>1</v>
      </c>
      <c r="AD29" s="33">
        <f t="shared" si="15"/>
        <v>2</v>
      </c>
      <c r="AE29" s="33">
        <f t="shared" si="16"/>
        <v>1</v>
      </c>
      <c r="AF29" s="28">
        <v>97.245500000000007</v>
      </c>
      <c r="AG29" s="28">
        <v>0.41099999999999998</v>
      </c>
      <c r="AH29" s="28">
        <v>2.3483000000000001</v>
      </c>
      <c r="AI29" s="28">
        <v>2.4</v>
      </c>
      <c r="AJ29" s="28">
        <v>2.87</v>
      </c>
      <c r="AK29" s="28">
        <v>7.78</v>
      </c>
      <c r="AL29" s="28">
        <v>0.95</v>
      </c>
    </row>
    <row r="30" spans="1:38">
      <c r="A30" s="48" t="s">
        <v>2593</v>
      </c>
      <c r="B30" s="29">
        <v>39289</v>
      </c>
      <c r="C30" s="30">
        <v>17213.145</v>
      </c>
      <c r="D30" s="31">
        <v>14580.3586</v>
      </c>
      <c r="E30" s="28">
        <v>33.372700000000002</v>
      </c>
      <c r="F30" s="28">
        <v>5.3623000000000003</v>
      </c>
      <c r="G30" s="28">
        <v>3.4178000000000002</v>
      </c>
      <c r="H30" s="28">
        <v>3.0857000000000001</v>
      </c>
      <c r="I30" s="32">
        <v>2.6088</v>
      </c>
      <c r="J30" s="28">
        <v>4.8276000000000003</v>
      </c>
      <c r="K30" s="28">
        <v>7.0244</v>
      </c>
      <c r="L30" s="28">
        <v>6.8089000000000004</v>
      </c>
      <c r="M30" s="28">
        <v>6.3960999999999997</v>
      </c>
      <c r="N30" s="28">
        <v>5.7920999999999996</v>
      </c>
      <c r="O30" s="28">
        <v>6.5564</v>
      </c>
      <c r="P30" s="28">
        <v>6.6864999999999997</v>
      </c>
      <c r="Q30" s="28">
        <v>7.4550000000000001</v>
      </c>
      <c r="R30" s="28">
        <v>6.6292999999999997</v>
      </c>
      <c r="S30" s="33">
        <f t="shared" si="4"/>
        <v>3</v>
      </c>
      <c r="T30" s="33">
        <f t="shared" si="5"/>
        <v>3</v>
      </c>
      <c r="U30" s="33">
        <f t="shared" si="6"/>
        <v>3</v>
      </c>
      <c r="V30" s="33">
        <f t="shared" si="7"/>
        <v>3</v>
      </c>
      <c r="W30" s="33">
        <f t="shared" si="8"/>
        <v>2</v>
      </c>
      <c r="X30" s="33">
        <f t="shared" si="9"/>
        <v>2</v>
      </c>
      <c r="Y30" s="33">
        <f t="shared" si="10"/>
        <v>2</v>
      </c>
      <c r="Z30" s="33">
        <f t="shared" si="11"/>
        <v>2</v>
      </c>
      <c r="AA30" s="33">
        <f t="shared" si="12"/>
        <v>2</v>
      </c>
      <c r="AB30" s="33">
        <f t="shared" si="13"/>
        <v>2</v>
      </c>
      <c r="AC30" s="33">
        <f t="shared" si="14"/>
        <v>2</v>
      </c>
      <c r="AD30" s="33">
        <f t="shared" si="15"/>
        <v>2</v>
      </c>
      <c r="AE30" s="33">
        <f t="shared" si="16"/>
        <v>3</v>
      </c>
      <c r="AF30" s="28">
        <v>97.3626</v>
      </c>
      <c r="AG30" s="28">
        <v>0.34089999999999998</v>
      </c>
      <c r="AH30" s="28">
        <v>2.2965</v>
      </c>
      <c r="AI30" s="28">
        <v>2.2799999999999998</v>
      </c>
      <c r="AJ30" s="28">
        <v>2.8</v>
      </c>
      <c r="AK30" s="28">
        <v>7.79</v>
      </c>
      <c r="AL30" s="28">
        <v>0.85</v>
      </c>
    </row>
    <row r="31" spans="1:38">
      <c r="A31" s="48" t="s">
        <v>2594</v>
      </c>
      <c r="B31" s="29">
        <v>37754</v>
      </c>
      <c r="C31" s="30">
        <v>200.6277</v>
      </c>
      <c r="D31" s="31">
        <v>190.43</v>
      </c>
      <c r="E31" s="28">
        <v>46.028799999999997</v>
      </c>
      <c r="F31" s="28">
        <v>6.0034000000000001</v>
      </c>
      <c r="G31" s="28">
        <v>4.0111999999999997</v>
      </c>
      <c r="H31" s="28">
        <v>3.7410999999999999</v>
      </c>
      <c r="I31" s="32">
        <v>3.3471000000000002</v>
      </c>
      <c r="J31" s="28">
        <v>4.7964000000000002</v>
      </c>
      <c r="K31" s="28">
        <v>7.0358999999999998</v>
      </c>
      <c r="L31" s="28">
        <v>6.8076999999999996</v>
      </c>
      <c r="M31" s="28">
        <v>6.4253999999999998</v>
      </c>
      <c r="N31" s="28">
        <v>5.8517000000000001</v>
      </c>
      <c r="O31" s="28">
        <v>5.0702999999999996</v>
      </c>
      <c r="P31" s="28">
        <v>5.6082999999999998</v>
      </c>
      <c r="Q31" s="28">
        <v>6.7511000000000001</v>
      </c>
      <c r="R31" s="28">
        <v>6.8619000000000003</v>
      </c>
      <c r="S31" s="33">
        <f t="shared" si="4"/>
        <v>2</v>
      </c>
      <c r="T31" s="33">
        <f t="shared" si="5"/>
        <v>2</v>
      </c>
      <c r="U31" s="33">
        <f t="shared" si="6"/>
        <v>1</v>
      </c>
      <c r="V31" s="33">
        <f t="shared" si="7"/>
        <v>1</v>
      </c>
      <c r="W31" s="33">
        <f t="shared" si="8"/>
        <v>2</v>
      </c>
      <c r="X31" s="33">
        <f t="shared" si="9"/>
        <v>2</v>
      </c>
      <c r="Y31" s="33">
        <f t="shared" si="10"/>
        <v>2</v>
      </c>
      <c r="Z31" s="33">
        <f t="shared" si="11"/>
        <v>2</v>
      </c>
      <c r="AA31" s="33">
        <f t="shared" si="12"/>
        <v>2</v>
      </c>
      <c r="AB31" s="33">
        <f t="shared" si="13"/>
        <v>4</v>
      </c>
      <c r="AC31" s="33">
        <f t="shared" si="14"/>
        <v>4</v>
      </c>
      <c r="AD31" s="33">
        <f t="shared" si="15"/>
        <v>4</v>
      </c>
      <c r="AE31" s="33">
        <f t="shared" si="16"/>
        <v>3</v>
      </c>
      <c r="AF31" s="28">
        <v>91.592799999999997</v>
      </c>
      <c r="AG31" s="28">
        <v>0.33389999999999997</v>
      </c>
      <c r="AH31" s="28">
        <v>8.0732999999999997</v>
      </c>
      <c r="AI31" s="28">
        <v>1.72</v>
      </c>
      <c r="AJ31" s="28">
        <v>2.0099999999999998</v>
      </c>
      <c r="AK31" s="28">
        <v>7.46</v>
      </c>
      <c r="AL31" s="28">
        <v>0.68</v>
      </c>
    </row>
    <row r="32" spans="1:38">
      <c r="A32" s="48" t="s">
        <v>2595</v>
      </c>
      <c r="B32" s="29">
        <v>37476</v>
      </c>
      <c r="C32" s="30">
        <v>3745.3125</v>
      </c>
      <c r="D32" s="31">
        <v>2784.8869</v>
      </c>
      <c r="E32" s="28">
        <v>49.4801</v>
      </c>
      <c r="F32" s="28">
        <v>7.4714</v>
      </c>
      <c r="G32" s="28">
        <v>3.5687000000000002</v>
      </c>
      <c r="H32" s="28">
        <v>3.0314999999999999</v>
      </c>
      <c r="I32" s="32">
        <v>2.8285999999999998</v>
      </c>
      <c r="J32" s="28">
        <v>4.0026999999999999</v>
      </c>
      <c r="K32" s="28">
        <v>6.4104000000000001</v>
      </c>
      <c r="L32" s="28">
        <v>6.2857000000000003</v>
      </c>
      <c r="M32" s="28">
        <v>5.9714</v>
      </c>
      <c r="N32" s="28">
        <v>5.3399000000000001</v>
      </c>
      <c r="O32" s="28">
        <v>6.1853999999999996</v>
      </c>
      <c r="P32" s="28">
        <v>5.7161</v>
      </c>
      <c r="Q32" s="28">
        <v>6.8761000000000001</v>
      </c>
      <c r="R32" s="28">
        <v>6.9667000000000003</v>
      </c>
      <c r="S32" s="33">
        <f t="shared" si="4"/>
        <v>1</v>
      </c>
      <c r="T32" s="33">
        <f t="shared" si="5"/>
        <v>3</v>
      </c>
      <c r="U32" s="33">
        <f t="shared" si="6"/>
        <v>3</v>
      </c>
      <c r="V32" s="33">
        <f t="shared" si="7"/>
        <v>2</v>
      </c>
      <c r="W32" s="33">
        <f t="shared" si="8"/>
        <v>4</v>
      </c>
      <c r="X32" s="33">
        <f t="shared" si="9"/>
        <v>4</v>
      </c>
      <c r="Y32" s="33">
        <f t="shared" si="10"/>
        <v>4</v>
      </c>
      <c r="Z32" s="33">
        <f t="shared" si="11"/>
        <v>4</v>
      </c>
      <c r="AA32" s="33">
        <f t="shared" si="12"/>
        <v>4</v>
      </c>
      <c r="AB32" s="33">
        <f t="shared" si="13"/>
        <v>3</v>
      </c>
      <c r="AC32" s="33">
        <f t="shared" si="14"/>
        <v>4</v>
      </c>
      <c r="AD32" s="33">
        <f t="shared" si="15"/>
        <v>4</v>
      </c>
      <c r="AE32" s="33">
        <f t="shared" si="16"/>
        <v>2</v>
      </c>
      <c r="AF32" s="28">
        <v>97.104699999999994</v>
      </c>
      <c r="AG32" s="28">
        <v>0.35339999999999999</v>
      </c>
      <c r="AH32" s="28">
        <v>2.2654000000000001</v>
      </c>
      <c r="AI32" s="28">
        <v>2.75</v>
      </c>
      <c r="AJ32" s="28">
        <v>3.95</v>
      </c>
      <c r="AK32" s="28">
        <v>7.67</v>
      </c>
      <c r="AL32" s="28">
        <v>1.18</v>
      </c>
    </row>
    <row r="33" spans="1:38">
      <c r="A33" s="48" t="s">
        <v>2596</v>
      </c>
      <c r="B33" s="29">
        <v>44414</v>
      </c>
      <c r="C33" s="30">
        <v>91.548500000000004</v>
      </c>
      <c r="D33" s="31">
        <v>85.785700000000006</v>
      </c>
      <c r="E33" s="28">
        <v>1297.5396000000001</v>
      </c>
      <c r="F33" s="28">
        <v>5.8106999999999998</v>
      </c>
      <c r="G33" s="28">
        <v>3.4131</v>
      </c>
      <c r="H33" s="28">
        <v>3.1101000000000001</v>
      </c>
      <c r="I33" s="32">
        <v>2.7103000000000002</v>
      </c>
      <c r="J33" s="28">
        <v>4.6938000000000004</v>
      </c>
      <c r="K33" s="28">
        <v>6.8308999999999997</v>
      </c>
      <c r="L33" s="28">
        <v>6.5130999999999997</v>
      </c>
      <c r="M33" s="28">
        <v>6.1569000000000003</v>
      </c>
      <c r="N33" s="28"/>
      <c r="O33" s="28"/>
      <c r="P33" s="28"/>
      <c r="Q33" s="28"/>
      <c r="R33" s="28">
        <v>5.6559999999999997</v>
      </c>
      <c r="S33" s="33">
        <f t="shared" si="4"/>
        <v>3</v>
      </c>
      <c r="T33" s="33">
        <f t="shared" si="5"/>
        <v>3</v>
      </c>
      <c r="U33" s="33">
        <f t="shared" si="6"/>
        <v>2</v>
      </c>
      <c r="V33" s="33">
        <f t="shared" si="7"/>
        <v>3</v>
      </c>
      <c r="W33" s="33">
        <f t="shared" si="8"/>
        <v>2</v>
      </c>
      <c r="X33" s="33">
        <f t="shared" si="9"/>
        <v>2</v>
      </c>
      <c r="Y33" s="33">
        <f t="shared" si="10"/>
        <v>3</v>
      </c>
      <c r="Z33" s="33">
        <f t="shared" si="11"/>
        <v>3</v>
      </c>
      <c r="AA33" s="33">
        <f t="shared" si="12"/>
        <v>0</v>
      </c>
      <c r="AB33" s="33">
        <f t="shared" si="13"/>
        <v>0</v>
      </c>
      <c r="AC33" s="33">
        <f t="shared" si="14"/>
        <v>0</v>
      </c>
      <c r="AD33" s="33">
        <f t="shared" si="15"/>
        <v>0</v>
      </c>
      <c r="AE33" s="33">
        <f t="shared" si="16"/>
        <v>4</v>
      </c>
      <c r="AF33" s="28">
        <v>84.255499999999998</v>
      </c>
      <c r="AG33" s="28">
        <v>0.4355</v>
      </c>
      <c r="AH33" s="28">
        <v>15.308999999999999</v>
      </c>
      <c r="AI33" s="28">
        <v>1.54</v>
      </c>
      <c r="AJ33" s="28">
        <v>1.75</v>
      </c>
      <c r="AK33" s="28">
        <v>7.17</v>
      </c>
      <c r="AL33" s="28">
        <v>0.73</v>
      </c>
    </row>
    <row r="34" spans="1:38">
      <c r="A34" s="48" t="s">
        <v>2597</v>
      </c>
      <c r="B34" s="29">
        <v>45688</v>
      </c>
      <c r="C34" s="30">
        <v>137.17099999999999</v>
      </c>
      <c r="D34" s="31">
        <v>97.847399999999993</v>
      </c>
      <c r="E34" s="28">
        <v>10.751099999999999</v>
      </c>
      <c r="F34" s="28">
        <v>4.8826999999999998</v>
      </c>
      <c r="G34" s="28">
        <v>3.5158</v>
      </c>
      <c r="H34" s="28">
        <v>2.6211000000000002</v>
      </c>
      <c r="I34" s="32">
        <v>2.5131000000000001</v>
      </c>
      <c r="J34" s="28">
        <v>4.601</v>
      </c>
      <c r="K34" s="28"/>
      <c r="L34" s="28"/>
      <c r="M34" s="28"/>
      <c r="N34" s="28"/>
      <c r="O34" s="28"/>
      <c r="P34" s="28"/>
      <c r="Q34" s="28"/>
      <c r="R34" s="28">
        <v>5.9954000000000001</v>
      </c>
      <c r="S34" s="33">
        <f t="shared" si="4"/>
        <v>4</v>
      </c>
      <c r="T34" s="33">
        <f t="shared" si="5"/>
        <v>3</v>
      </c>
      <c r="U34" s="33">
        <f t="shared" si="6"/>
        <v>4</v>
      </c>
      <c r="V34" s="33">
        <f t="shared" si="7"/>
        <v>4</v>
      </c>
      <c r="W34" s="33">
        <f t="shared" si="8"/>
        <v>3</v>
      </c>
      <c r="X34" s="33">
        <f t="shared" si="9"/>
        <v>0</v>
      </c>
      <c r="Y34" s="33">
        <f t="shared" si="10"/>
        <v>0</v>
      </c>
      <c r="Z34" s="33">
        <f t="shared" si="11"/>
        <v>0</v>
      </c>
      <c r="AA34" s="33">
        <f t="shared" si="12"/>
        <v>0</v>
      </c>
      <c r="AB34" s="33">
        <f t="shared" si="13"/>
        <v>0</v>
      </c>
      <c r="AC34" s="33">
        <f t="shared" si="14"/>
        <v>0</v>
      </c>
      <c r="AD34" s="33">
        <f t="shared" si="15"/>
        <v>0</v>
      </c>
      <c r="AE34" s="33">
        <f t="shared" si="16"/>
        <v>4</v>
      </c>
      <c r="AF34" s="28">
        <v>65.395300000000006</v>
      </c>
      <c r="AG34" s="28">
        <v>1.5359</v>
      </c>
      <c r="AH34" s="28">
        <v>33.068800000000003</v>
      </c>
      <c r="AI34" s="28">
        <v>2.2200000000000002</v>
      </c>
      <c r="AJ34" s="28">
        <v>2.83</v>
      </c>
      <c r="AK34" s="28">
        <v>7.15</v>
      </c>
      <c r="AL34" s="28">
        <v>0.7</v>
      </c>
    </row>
    <row r="35" spans="1:38" s="93" customFormat="1">
      <c r="A35" s="48" t="s">
        <v>2598</v>
      </c>
      <c r="B35" s="29">
        <v>39343</v>
      </c>
      <c r="C35" s="30">
        <v>3089.8364000000001</v>
      </c>
      <c r="D35" s="31">
        <v>2359.3130000000001</v>
      </c>
      <c r="E35" s="28">
        <v>32.929200000000002</v>
      </c>
      <c r="F35" s="28">
        <v>6.9089999999999998</v>
      </c>
      <c r="G35" s="28">
        <v>3.9333</v>
      </c>
      <c r="H35" s="28">
        <v>3.2662</v>
      </c>
      <c r="I35" s="32">
        <v>2.9556</v>
      </c>
      <c r="J35" s="28">
        <v>4.7202999999999999</v>
      </c>
      <c r="K35" s="28">
        <v>6.8026999999999997</v>
      </c>
      <c r="L35" s="28">
        <v>6.8597999999999999</v>
      </c>
      <c r="M35" s="28">
        <v>6.4764999999999997</v>
      </c>
      <c r="N35" s="28">
        <v>6.8789999999999996</v>
      </c>
      <c r="O35" s="28">
        <v>5.5583</v>
      </c>
      <c r="P35" s="28">
        <v>6.0491000000000001</v>
      </c>
      <c r="Q35" s="28">
        <v>7.3101000000000003</v>
      </c>
      <c r="R35" s="28">
        <v>6.6071</v>
      </c>
      <c r="S35" s="33">
        <f t="shared" si="4"/>
        <v>2</v>
      </c>
      <c r="T35" s="33">
        <f t="shared" si="5"/>
        <v>2</v>
      </c>
      <c r="U35" s="33">
        <f t="shared" si="6"/>
        <v>2</v>
      </c>
      <c r="V35" s="33">
        <f t="shared" si="7"/>
        <v>2</v>
      </c>
      <c r="W35" s="33">
        <f t="shared" si="8"/>
        <v>2</v>
      </c>
      <c r="X35" s="33">
        <f t="shared" si="9"/>
        <v>3</v>
      </c>
      <c r="Y35" s="33">
        <f t="shared" si="10"/>
        <v>2</v>
      </c>
      <c r="Z35" s="33">
        <f t="shared" si="11"/>
        <v>2</v>
      </c>
      <c r="AA35" s="33">
        <f t="shared" si="12"/>
        <v>1</v>
      </c>
      <c r="AB35" s="33">
        <f t="shared" si="13"/>
        <v>4</v>
      </c>
      <c r="AC35" s="33">
        <f t="shared" si="14"/>
        <v>4</v>
      </c>
      <c r="AD35" s="33">
        <f t="shared" si="15"/>
        <v>3</v>
      </c>
      <c r="AE35" s="33">
        <f t="shared" si="16"/>
        <v>3</v>
      </c>
      <c r="AF35" s="28">
        <v>98.0916</v>
      </c>
      <c r="AG35" s="28">
        <v>0.38479999999999998</v>
      </c>
      <c r="AH35" s="28">
        <v>1.5045999999999999</v>
      </c>
      <c r="AI35" s="28">
        <v>2.38</v>
      </c>
      <c r="AJ35" s="28">
        <v>3.28</v>
      </c>
      <c r="AK35" s="28">
        <v>7.86</v>
      </c>
      <c r="AL35" s="28">
        <v>0.82</v>
      </c>
    </row>
    <row r="36" spans="1:38">
      <c r="A36" s="48"/>
      <c r="B36" s="29"/>
      <c r="C36" s="30"/>
      <c r="D36" s="31"/>
      <c r="E36" s="28"/>
      <c r="F36" s="28"/>
      <c r="G36" s="28"/>
      <c r="H36" s="28"/>
      <c r="I36" s="32"/>
      <c r="J36" s="28"/>
      <c r="K36" s="28"/>
      <c r="L36" s="28"/>
      <c r="M36" s="28"/>
      <c r="N36" s="28"/>
      <c r="O36" s="28"/>
      <c r="P36" s="28"/>
      <c r="Q36" s="28"/>
      <c r="R36" s="28"/>
      <c r="S36" s="33">
        <f t="shared" si="4"/>
        <v>0</v>
      </c>
      <c r="T36" s="33">
        <f t="shared" si="5"/>
        <v>0</v>
      </c>
      <c r="U36" s="33">
        <f t="shared" si="6"/>
        <v>0</v>
      </c>
      <c r="V36" s="33">
        <f t="shared" si="7"/>
        <v>0</v>
      </c>
      <c r="W36" s="33">
        <f t="shared" si="8"/>
        <v>0</v>
      </c>
      <c r="X36" s="33">
        <f t="shared" si="9"/>
        <v>0</v>
      </c>
      <c r="Y36" s="33">
        <f t="shared" si="10"/>
        <v>0</v>
      </c>
      <c r="Z36" s="33">
        <f t="shared" si="11"/>
        <v>0</v>
      </c>
      <c r="AA36" s="33">
        <f t="shared" si="12"/>
        <v>0</v>
      </c>
      <c r="AB36" s="33">
        <f t="shared" si="13"/>
        <v>0</v>
      </c>
      <c r="AC36" s="33">
        <f t="shared" si="14"/>
        <v>0</v>
      </c>
      <c r="AD36" s="33">
        <f t="shared" si="15"/>
        <v>0</v>
      </c>
      <c r="AE36" s="33">
        <f t="shared" si="16"/>
        <v>0</v>
      </c>
      <c r="AF36" s="28"/>
      <c r="AG36" s="28"/>
      <c r="AH36" s="28"/>
      <c r="AI36" s="28"/>
      <c r="AJ36" s="28"/>
      <c r="AK36" s="28"/>
      <c r="AL36" s="28"/>
    </row>
    <row r="37" spans="1:38">
      <c r="A37" s="58" t="s">
        <v>235</v>
      </c>
      <c r="B37" s="59"/>
      <c r="C37" s="60"/>
      <c r="D37" s="60"/>
      <c r="E37" s="60"/>
      <c r="F37" s="60">
        <f t="shared" ref="F37:R37" si="17">SUMPRODUCT($D12:$D36,F12:F36)/SUMIF(F12:F36,"&lt;&gt;"&amp;"",$D12:$D36)</f>
        <v>6.1822316084978004</v>
      </c>
      <c r="G37" s="60">
        <f t="shared" si="17"/>
        <v>3.9319393473138198</v>
      </c>
      <c r="H37" s="60">
        <f t="shared" si="17"/>
        <v>3.52503847272386</v>
      </c>
      <c r="I37" s="60">
        <f t="shared" si="17"/>
        <v>3.0670165061272074</v>
      </c>
      <c r="J37" s="60">
        <f t="shared" si="17"/>
        <v>4.951169279743648</v>
      </c>
      <c r="K37" s="60">
        <f t="shared" si="17"/>
        <v>7.0861509874156177</v>
      </c>
      <c r="L37" s="60">
        <f t="shared" si="17"/>
        <v>6.9319840127898926</v>
      </c>
      <c r="M37" s="60">
        <f t="shared" si="17"/>
        <v>6.5584103337893547</v>
      </c>
      <c r="N37" s="60">
        <f t="shared" si="17"/>
        <v>5.9609051509934421</v>
      </c>
      <c r="O37" s="60">
        <f t="shared" si="17"/>
        <v>6.7172283026020754</v>
      </c>
      <c r="P37" s="60">
        <f t="shared" si="17"/>
        <v>6.8362949348210087</v>
      </c>
      <c r="Q37" s="60">
        <f t="shared" si="17"/>
        <v>7.6112417364417819</v>
      </c>
      <c r="R37" s="60">
        <f t="shared" si="17"/>
        <v>7.3413064994520019</v>
      </c>
      <c r="S37" s="61"/>
      <c r="T37" s="61"/>
      <c r="U37" s="61"/>
      <c r="V37" s="61"/>
      <c r="W37" s="61"/>
      <c r="X37" s="61"/>
      <c r="Y37" s="61"/>
      <c r="Z37" s="61"/>
      <c r="AA37" s="61"/>
      <c r="AB37" s="61"/>
      <c r="AC37" s="61"/>
      <c r="AD37" s="61"/>
      <c r="AE37" s="61"/>
      <c r="AF37" s="60"/>
      <c r="AG37" s="60"/>
      <c r="AH37" s="60"/>
      <c r="AI37" s="60"/>
      <c r="AJ37" s="60"/>
      <c r="AK37" s="60"/>
      <c r="AL37" s="60"/>
    </row>
    <row r="38" spans="1:38">
      <c r="A38" s="56" t="s">
        <v>236</v>
      </c>
      <c r="B38" s="51"/>
      <c r="C38" s="52"/>
      <c r="D38" s="53"/>
      <c r="E38" s="54"/>
      <c r="F38" s="54">
        <f>MIN(F12:F35)</f>
        <v>3.4234</v>
      </c>
      <c r="G38" s="54">
        <f t="shared" ref="G38:R38" si="18">MIN(G12:G35)</f>
        <v>2.0346000000000002</v>
      </c>
      <c r="H38" s="54">
        <f t="shared" si="18"/>
        <v>2.1875</v>
      </c>
      <c r="I38" s="54">
        <f t="shared" si="18"/>
        <v>1.4711000000000001</v>
      </c>
      <c r="J38" s="54">
        <f t="shared" si="18"/>
        <v>4.0026999999999999</v>
      </c>
      <c r="K38" s="54">
        <f t="shared" si="18"/>
        <v>6.4104000000000001</v>
      </c>
      <c r="L38" s="54">
        <f t="shared" si="18"/>
        <v>6.0751999999999997</v>
      </c>
      <c r="M38" s="54">
        <f t="shared" si="18"/>
        <v>5.5648</v>
      </c>
      <c r="N38" s="54">
        <f t="shared" si="18"/>
        <v>4.8728999999999996</v>
      </c>
      <c r="O38" s="54">
        <f t="shared" si="18"/>
        <v>4.6147999999999998</v>
      </c>
      <c r="P38" s="54">
        <f t="shared" si="18"/>
        <v>5.3525999999999998</v>
      </c>
      <c r="Q38" s="54">
        <f t="shared" si="18"/>
        <v>6.2796000000000003</v>
      </c>
      <c r="R38" s="54">
        <f t="shared" si="18"/>
        <v>5.5495999999999999</v>
      </c>
      <c r="S38" s="55"/>
      <c r="T38" s="55"/>
      <c r="U38" s="55"/>
      <c r="V38" s="55"/>
      <c r="W38" s="55"/>
      <c r="X38" s="55"/>
      <c r="Y38" s="55"/>
      <c r="Z38" s="55"/>
      <c r="AA38" s="55"/>
      <c r="AB38" s="55"/>
      <c r="AC38" s="55"/>
      <c r="AD38" s="55"/>
      <c r="AE38" s="55"/>
      <c r="AF38" s="54"/>
      <c r="AG38" s="54"/>
      <c r="AH38" s="54"/>
      <c r="AI38" s="54"/>
      <c r="AJ38" s="54"/>
      <c r="AK38" s="54"/>
      <c r="AL38" s="54"/>
    </row>
    <row r="39" spans="1:38">
      <c r="A39" s="63" t="s">
        <v>237</v>
      </c>
      <c r="B39" s="51"/>
      <c r="C39" s="52"/>
      <c r="D39" s="53"/>
      <c r="E39" s="54"/>
      <c r="F39" s="54">
        <f>MAX(F12:F36)</f>
        <v>7.6089000000000002</v>
      </c>
      <c r="G39" s="54">
        <f t="shared" ref="G39:R39" si="19">MAX(G12:G36)</f>
        <v>4.8005000000000004</v>
      </c>
      <c r="H39" s="54">
        <f t="shared" si="19"/>
        <v>4.2194000000000003</v>
      </c>
      <c r="I39" s="54">
        <f t="shared" si="19"/>
        <v>3.9946999999999999</v>
      </c>
      <c r="J39" s="54">
        <f t="shared" si="19"/>
        <v>5.4717000000000002</v>
      </c>
      <c r="K39" s="54">
        <f t="shared" si="19"/>
        <v>7.41</v>
      </c>
      <c r="L39" s="54">
        <f t="shared" si="19"/>
        <v>7.2260999999999997</v>
      </c>
      <c r="M39" s="54">
        <f t="shared" si="19"/>
        <v>8.1288999999999998</v>
      </c>
      <c r="N39" s="54">
        <f t="shared" si="19"/>
        <v>9.9870000000000001</v>
      </c>
      <c r="O39" s="54">
        <f t="shared" si="19"/>
        <v>7.1661000000000001</v>
      </c>
      <c r="P39" s="54">
        <f t="shared" si="19"/>
        <v>7.2305000000000001</v>
      </c>
      <c r="Q39" s="54">
        <f t="shared" si="19"/>
        <v>8.0882000000000005</v>
      </c>
      <c r="R39" s="54">
        <f t="shared" si="19"/>
        <v>7.8936000000000002</v>
      </c>
      <c r="S39" s="55"/>
      <c r="T39" s="55"/>
      <c r="U39" s="55"/>
      <c r="V39" s="55"/>
      <c r="W39" s="55"/>
      <c r="X39" s="55"/>
      <c r="Y39" s="55"/>
      <c r="Z39" s="55"/>
      <c r="AA39" s="55"/>
      <c r="AB39" s="55"/>
      <c r="AC39" s="55"/>
      <c r="AD39" s="55"/>
      <c r="AE39" s="55"/>
      <c r="AF39" s="54"/>
      <c r="AG39" s="54"/>
      <c r="AH39" s="54"/>
      <c r="AI39" s="54"/>
      <c r="AJ39" s="54"/>
      <c r="AK39" s="54"/>
      <c r="AL39" s="54"/>
    </row>
    <row r="40" spans="1:38">
      <c r="A40" s="56" t="s">
        <v>238</v>
      </c>
      <c r="B40" s="51"/>
      <c r="C40" s="52"/>
      <c r="D40" s="53"/>
      <c r="E40" s="54"/>
      <c r="F40" s="54">
        <f>MEDIAN(F12:F36)</f>
        <v>5.9916</v>
      </c>
      <c r="G40" s="54">
        <f t="shared" ref="G40:R40" si="20">MEDIAN(G12:G36)</f>
        <v>3.6221000000000001</v>
      </c>
      <c r="H40" s="54">
        <f t="shared" si="20"/>
        <v>3.1044</v>
      </c>
      <c r="I40" s="54">
        <f t="shared" si="20"/>
        <v>2.74465</v>
      </c>
      <c r="J40" s="54">
        <f t="shared" si="20"/>
        <v>4.6358499999999996</v>
      </c>
      <c r="K40" s="54">
        <f t="shared" si="20"/>
        <v>6.8308999999999997</v>
      </c>
      <c r="L40" s="54">
        <f t="shared" si="20"/>
        <v>6.7209000000000003</v>
      </c>
      <c r="M40" s="54">
        <f t="shared" si="20"/>
        <v>6.24885</v>
      </c>
      <c r="N40" s="54">
        <f t="shared" si="20"/>
        <v>5.6742999999999997</v>
      </c>
      <c r="O40" s="54">
        <f t="shared" si="20"/>
        <v>6.2319500000000003</v>
      </c>
      <c r="P40" s="54">
        <f t="shared" si="20"/>
        <v>6.5910500000000001</v>
      </c>
      <c r="Q40" s="54">
        <f t="shared" si="20"/>
        <v>7.3835999999999995</v>
      </c>
      <c r="R40" s="54">
        <f t="shared" si="20"/>
        <v>6.8671500000000005</v>
      </c>
      <c r="S40" s="55"/>
      <c r="T40" s="55"/>
      <c r="U40" s="55"/>
      <c r="V40" s="55"/>
      <c r="W40" s="55"/>
      <c r="X40" s="55"/>
      <c r="Y40" s="55"/>
      <c r="Z40" s="55"/>
      <c r="AA40" s="55"/>
      <c r="AB40" s="55"/>
      <c r="AC40" s="55"/>
      <c r="AD40" s="55"/>
      <c r="AE40" s="55"/>
      <c r="AF40" s="54"/>
      <c r="AG40" s="54"/>
      <c r="AH40" s="54"/>
      <c r="AI40" s="54"/>
      <c r="AJ40" s="54"/>
      <c r="AK40" s="54"/>
      <c r="AL40" s="54"/>
    </row>
    <row r="41" spans="1:38">
      <c r="A41" s="66" t="s">
        <v>265</v>
      </c>
      <c r="B41" s="67"/>
      <c r="C41" s="68"/>
      <c r="D41" s="69"/>
      <c r="E41" s="66"/>
      <c r="F41" s="66"/>
      <c r="G41" s="66"/>
      <c r="H41" s="66"/>
      <c r="I41" s="66"/>
      <c r="J41" s="66"/>
      <c r="K41" s="66"/>
      <c r="L41" s="66"/>
      <c r="M41" s="66"/>
      <c r="N41" s="66"/>
      <c r="O41" s="66"/>
      <c r="P41" s="66"/>
      <c r="Q41" s="66"/>
      <c r="R41" s="66"/>
      <c r="S41" s="70"/>
      <c r="T41" s="70"/>
      <c r="U41" s="70"/>
      <c r="V41" s="70"/>
      <c r="W41" s="70"/>
      <c r="X41" s="70"/>
      <c r="Y41" s="70"/>
      <c r="Z41" s="70"/>
      <c r="AA41" s="70"/>
      <c r="AB41" s="70"/>
      <c r="AC41" s="70"/>
      <c r="AD41" s="70"/>
      <c r="AE41" s="70"/>
      <c r="AF41" s="66"/>
      <c r="AG41" s="66"/>
      <c r="AH41" s="66"/>
      <c r="AI41" s="66"/>
      <c r="AJ41" s="66"/>
      <c r="AK41" s="66"/>
      <c r="AL41" s="66"/>
    </row>
    <row r="42" spans="1:38">
      <c r="A42" s="48" t="s">
        <v>377</v>
      </c>
      <c r="B42" s="29" t="s">
        <v>199</v>
      </c>
      <c r="C42" s="30"/>
      <c r="D42" s="31"/>
      <c r="E42" s="28" t="s">
        <v>199</v>
      </c>
      <c r="F42" s="28" t="s">
        <v>199</v>
      </c>
      <c r="G42" s="28" t="s">
        <v>199</v>
      </c>
      <c r="H42" s="28" t="s">
        <v>199</v>
      </c>
      <c r="I42" s="32" t="s">
        <v>199</v>
      </c>
      <c r="J42" s="28" t="s">
        <v>199</v>
      </c>
      <c r="K42" s="28" t="s">
        <v>199</v>
      </c>
      <c r="L42" s="28" t="s">
        <v>199</v>
      </c>
      <c r="M42" s="28" t="s">
        <v>199</v>
      </c>
      <c r="N42" s="28" t="s">
        <v>199</v>
      </c>
      <c r="O42" s="28" t="s">
        <v>199</v>
      </c>
      <c r="P42" s="28"/>
      <c r="Q42" s="28" t="s">
        <v>199</v>
      </c>
      <c r="R42" s="28" t="s">
        <v>199</v>
      </c>
      <c r="S42" s="33"/>
      <c r="T42" s="33"/>
      <c r="U42" s="33"/>
      <c r="V42" s="34"/>
      <c r="W42" s="33"/>
      <c r="X42" s="33"/>
      <c r="Y42" s="33"/>
      <c r="Z42" s="33"/>
      <c r="AA42" s="33"/>
      <c r="AB42" s="33"/>
      <c r="AC42" s="33"/>
      <c r="AD42" s="33"/>
      <c r="AE42" s="33"/>
      <c r="AF42" s="28"/>
      <c r="AG42" s="28"/>
      <c r="AH42" s="28"/>
      <c r="AI42" s="28"/>
      <c r="AJ42" s="28"/>
      <c r="AK42" s="28"/>
      <c r="AL42" s="28"/>
    </row>
    <row r="43" spans="1:38" ht="15" thickBot="1">
      <c r="A43" s="49"/>
      <c r="B43" s="37"/>
      <c r="C43" s="38"/>
      <c r="D43" s="39"/>
      <c r="E43" s="36"/>
      <c r="F43" s="36"/>
      <c r="G43" s="36"/>
      <c r="H43" s="36"/>
      <c r="I43" s="40"/>
      <c r="J43" s="36"/>
      <c r="K43" s="36"/>
      <c r="L43" s="36"/>
      <c r="M43" s="36"/>
      <c r="N43" s="36"/>
      <c r="O43" s="36"/>
      <c r="P43" s="36"/>
      <c r="Q43" s="36"/>
      <c r="R43" s="36"/>
      <c r="S43" s="41"/>
      <c r="T43" s="41"/>
      <c r="U43" s="41"/>
      <c r="V43" s="42"/>
      <c r="W43" s="41"/>
      <c r="X43" s="41"/>
      <c r="Y43" s="41"/>
      <c r="Z43" s="41"/>
      <c r="AA43" s="41"/>
      <c r="AB43" s="41"/>
      <c r="AC43" s="41"/>
      <c r="AD43" s="41"/>
      <c r="AE43" s="41"/>
      <c r="AF43" s="36"/>
      <c r="AG43" s="36"/>
      <c r="AH43" s="36"/>
      <c r="AI43" s="36"/>
      <c r="AJ43" s="36"/>
      <c r="AK43" s="36"/>
      <c r="AL43" s="36"/>
    </row>
    <row r="44" spans="1:38">
      <c r="A44" s="50" t="s">
        <v>239</v>
      </c>
      <c r="B44" s="45"/>
      <c r="C44" s="44"/>
      <c r="D44" s="44"/>
      <c r="E44" s="44"/>
      <c r="F44" s="44"/>
      <c r="G44" s="44"/>
      <c r="H44" s="44"/>
      <c r="I44" s="46"/>
      <c r="J44" s="44"/>
      <c r="K44" s="44"/>
      <c r="L44" s="44"/>
      <c r="M44" s="44"/>
      <c r="N44" s="44"/>
      <c r="O44" s="44"/>
      <c r="P44" s="44"/>
      <c r="Q44" s="44"/>
      <c r="R44" s="44"/>
      <c r="S44" s="45"/>
      <c r="T44" s="45"/>
      <c r="U44" s="45"/>
      <c r="V44" s="47"/>
      <c r="W44" s="45"/>
      <c r="X44" s="45"/>
      <c r="Y44" s="45"/>
      <c r="Z44" s="45"/>
      <c r="AA44" s="45"/>
      <c r="AB44" s="45"/>
      <c r="AC44" s="45"/>
      <c r="AD44" s="45"/>
      <c r="AE44" s="45"/>
      <c r="AF44" s="44"/>
      <c r="AG44" s="44"/>
      <c r="AH44" s="44"/>
      <c r="AI44" s="44"/>
      <c r="AJ44" s="44"/>
      <c r="AK44" s="44"/>
      <c r="AL44" s="44"/>
    </row>
    <row r="45" spans="1:38">
      <c r="A45" s="50" t="s">
        <v>240</v>
      </c>
      <c r="B45" s="45"/>
      <c r="C45" s="44"/>
      <c r="D45" s="44"/>
      <c r="E45" s="44"/>
      <c r="F45" s="44"/>
      <c r="G45" s="44"/>
      <c r="H45" s="44"/>
      <c r="I45" s="46"/>
      <c r="J45" s="44"/>
      <c r="K45" s="44"/>
      <c r="L45" s="44"/>
      <c r="M45" s="44"/>
      <c r="N45" s="44"/>
      <c r="O45" s="44"/>
      <c r="P45" s="44"/>
      <c r="Q45" s="44"/>
      <c r="R45" s="44"/>
      <c r="S45" s="45"/>
      <c r="T45" s="45"/>
      <c r="U45" s="45"/>
      <c r="V45" s="47"/>
      <c r="W45" s="45"/>
      <c r="X45" s="45"/>
      <c r="Y45" s="45"/>
      <c r="Z45" s="45"/>
      <c r="AA45" s="45"/>
      <c r="AB45" s="45"/>
      <c r="AC45" s="45"/>
      <c r="AD45" s="45"/>
      <c r="AE45" s="45"/>
      <c r="AF45" s="44"/>
      <c r="AG45" s="44"/>
      <c r="AH45" s="44"/>
      <c r="AI45" s="44"/>
      <c r="AJ45" s="44"/>
      <c r="AK45" s="44"/>
      <c r="AL45" s="44"/>
    </row>
    <row r="46" spans="1:38">
      <c r="A46" s="50"/>
      <c r="B46" s="45"/>
      <c r="C46" s="44"/>
      <c r="D46" s="44"/>
      <c r="E46" s="44"/>
      <c r="F46" s="44"/>
      <c r="G46" s="44"/>
      <c r="H46" s="44"/>
      <c r="I46" s="44"/>
      <c r="J46" s="44"/>
      <c r="K46" s="44"/>
      <c r="L46" s="44"/>
      <c r="M46" s="44"/>
      <c r="N46" s="44"/>
      <c r="O46" s="44"/>
      <c r="P46" s="44"/>
      <c r="Q46" s="44"/>
      <c r="R46" s="44"/>
      <c r="S46" s="45"/>
      <c r="T46" s="45"/>
      <c r="U46" s="45"/>
      <c r="V46" s="45"/>
      <c r="W46" s="45"/>
      <c r="X46" s="45"/>
      <c r="Y46" s="45"/>
      <c r="Z46" s="45"/>
      <c r="AA46" s="45"/>
      <c r="AB46" s="45"/>
      <c r="AC46" s="45"/>
      <c r="AD46" s="45"/>
      <c r="AE46" s="45"/>
      <c r="AF46" s="44"/>
      <c r="AG46" s="44"/>
      <c r="AH46" s="44"/>
      <c r="AI46" s="44"/>
      <c r="AJ46" s="44"/>
      <c r="AK46" s="44"/>
      <c r="AL46" s="44"/>
    </row>
    <row r="47" spans="1:38">
      <c r="A47" s="50"/>
      <c r="B47" s="45"/>
      <c r="C47" s="44"/>
      <c r="D47" s="44"/>
      <c r="E47" s="44"/>
      <c r="F47" s="44"/>
      <c r="G47" s="44"/>
      <c r="H47" s="44"/>
      <c r="I47" s="44"/>
      <c r="J47" s="44"/>
      <c r="K47" s="44"/>
      <c r="L47" s="44"/>
      <c r="M47" s="44"/>
      <c r="N47" s="44"/>
      <c r="O47" s="44"/>
      <c r="P47" s="44"/>
      <c r="Q47" s="44"/>
      <c r="R47" s="44"/>
      <c r="S47" s="45"/>
      <c r="T47" s="45"/>
      <c r="U47" s="45"/>
      <c r="V47" s="45"/>
      <c r="W47" s="45"/>
      <c r="X47" s="45"/>
      <c r="Y47" s="45"/>
      <c r="Z47" s="45"/>
      <c r="AA47" s="45"/>
      <c r="AB47" s="45"/>
      <c r="AC47" s="45"/>
      <c r="AD47" s="45"/>
      <c r="AE47" s="45"/>
      <c r="AF47" s="44"/>
      <c r="AG47" s="44"/>
      <c r="AH47" s="44"/>
      <c r="AI47" s="44"/>
      <c r="AJ47" s="44"/>
      <c r="AK47" s="44"/>
      <c r="AL47" s="44"/>
    </row>
    <row r="48" spans="1:38">
      <c r="A48" s="50"/>
      <c r="B48" s="45"/>
      <c r="C48" s="44"/>
      <c r="D48" s="44"/>
      <c r="E48" s="44"/>
      <c r="F48" s="44"/>
      <c r="G48" s="44"/>
      <c r="H48" s="44"/>
      <c r="I48" s="44"/>
      <c r="J48" s="44"/>
      <c r="K48" s="44"/>
      <c r="L48" s="44"/>
      <c r="M48" s="44"/>
      <c r="N48" s="44"/>
      <c r="O48" s="44"/>
      <c r="P48" s="44"/>
      <c r="Q48" s="44"/>
      <c r="R48" s="44"/>
      <c r="S48" s="45"/>
      <c r="T48" s="45"/>
      <c r="U48" s="45"/>
      <c r="V48" s="45"/>
      <c r="W48" s="45"/>
      <c r="X48" s="45"/>
      <c r="Y48" s="45"/>
      <c r="Z48" s="45"/>
      <c r="AA48" s="45"/>
      <c r="AB48" s="45"/>
      <c r="AC48" s="45"/>
      <c r="AD48" s="45"/>
      <c r="AE48" s="45"/>
      <c r="AF48" s="44"/>
      <c r="AG48" s="44"/>
      <c r="AH48" s="44"/>
      <c r="AI48" s="44"/>
      <c r="AJ48" s="44"/>
      <c r="AK48" s="44"/>
      <c r="AL48" s="44"/>
    </row>
  </sheetData>
  <mergeCells count="10">
    <mergeCell ref="AK8:AK9"/>
    <mergeCell ref="J8:Q8"/>
    <mergeCell ref="B8:E8"/>
    <mergeCell ref="F8:I8"/>
    <mergeCell ref="AL8:AL9"/>
    <mergeCell ref="AF8:AH8"/>
    <mergeCell ref="R8:R9"/>
    <mergeCell ref="AI8:AI9"/>
    <mergeCell ref="AJ8:AJ9"/>
    <mergeCell ref="S8:AE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CN36"/>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24"/>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38"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_xlfn.QUARTILE.INC(F$12:F$26,$CA2)</f>
        <v>4.0343</v>
      </c>
      <c r="CC2" s="93">
        <f t="shared" ref="CC2:CN2" si="1">_xlfn.QUARTILE.INC(G$12:G$26,$CA2)</f>
        <v>0.47970000000000002</v>
      </c>
      <c r="CD2" s="93">
        <f t="shared" si="1"/>
        <v>1.3036000000000001</v>
      </c>
      <c r="CE2" s="93">
        <f t="shared" si="1"/>
        <v>0.33289999999999997</v>
      </c>
      <c r="CF2" s="93">
        <f t="shared" si="1"/>
        <v>2.3315000000000001</v>
      </c>
      <c r="CG2" s="93">
        <f t="shared" si="1"/>
        <v>5.2099000000000002</v>
      </c>
      <c r="CH2" s="93">
        <f t="shared" si="1"/>
        <v>4.9465000000000003</v>
      </c>
      <c r="CI2" s="93">
        <f t="shared" si="1"/>
        <v>4.6771000000000003</v>
      </c>
      <c r="CJ2" s="93">
        <f t="shared" si="1"/>
        <v>3.9014000000000002</v>
      </c>
      <c r="CK2" s="93">
        <f t="shared" si="1"/>
        <v>2.0099</v>
      </c>
      <c r="CL2" s="93">
        <f t="shared" si="1"/>
        <v>3.2128000000000001</v>
      </c>
      <c r="CM2" s="93">
        <f t="shared" si="1"/>
        <v>6.1664000000000003</v>
      </c>
      <c r="CN2" s="93">
        <f t="shared" si="1"/>
        <v>4.2716000000000003</v>
      </c>
    </row>
    <row r="3" spans="1:92">
      <c r="CA3" s="93">
        <v>1</v>
      </c>
      <c r="CB3" s="93">
        <f t="shared" si="0"/>
        <v>7.3122999999999996</v>
      </c>
      <c r="CC3" s="93">
        <f t="shared" ref="CC3:CN7" si="2">_xlfn.QUARTILE.INC(G$12:G$26,$CA3)</f>
        <v>2.5998000000000001</v>
      </c>
      <c r="CD3" s="93">
        <f t="shared" si="2"/>
        <v>2.5701000000000001</v>
      </c>
      <c r="CE3" s="93">
        <f t="shared" si="2"/>
        <v>1.9145000000000001</v>
      </c>
      <c r="CF3" s="93">
        <f t="shared" si="2"/>
        <v>3.6718000000000002</v>
      </c>
      <c r="CG3" s="93">
        <f t="shared" si="2"/>
        <v>6.5930999999999997</v>
      </c>
      <c r="CH3" s="93">
        <f t="shared" si="2"/>
        <v>6.2106000000000003</v>
      </c>
      <c r="CI3" s="93">
        <f t="shared" si="2"/>
        <v>5.8970000000000002</v>
      </c>
      <c r="CJ3" s="93">
        <f t="shared" si="2"/>
        <v>5.8513250000000001</v>
      </c>
      <c r="CK3" s="93">
        <f t="shared" si="2"/>
        <v>5.4365000000000006</v>
      </c>
      <c r="CL3" s="93">
        <f t="shared" si="2"/>
        <v>5.8877500000000005</v>
      </c>
      <c r="CM3" s="93">
        <f t="shared" si="2"/>
        <v>6.9404500000000002</v>
      </c>
      <c r="CN3" s="93">
        <f t="shared" si="2"/>
        <v>6.9130000000000003</v>
      </c>
    </row>
    <row r="4" spans="1:92">
      <c r="CA4" s="93">
        <v>2</v>
      </c>
      <c r="CB4" s="93">
        <f t="shared" si="0"/>
        <v>7.5113000000000003</v>
      </c>
      <c r="CC4" s="93">
        <f t="shared" si="2"/>
        <v>3.6065999999999998</v>
      </c>
      <c r="CD4" s="93">
        <f t="shared" si="2"/>
        <v>3.5304000000000002</v>
      </c>
      <c r="CE4" s="93">
        <f t="shared" si="2"/>
        <v>3.1404999999999998</v>
      </c>
      <c r="CF4" s="93">
        <f t="shared" si="2"/>
        <v>4.6308999999999996</v>
      </c>
      <c r="CG4" s="93">
        <f t="shared" si="2"/>
        <v>7.2205000000000004</v>
      </c>
      <c r="CH4" s="93">
        <f t="shared" si="2"/>
        <v>6.9691999999999998</v>
      </c>
      <c r="CI4" s="93">
        <f t="shared" si="2"/>
        <v>6.5427</v>
      </c>
      <c r="CJ4" s="93">
        <f t="shared" si="2"/>
        <v>6.0755999999999997</v>
      </c>
      <c r="CK4" s="93">
        <f t="shared" si="2"/>
        <v>6.56785</v>
      </c>
      <c r="CL4" s="93">
        <f t="shared" si="2"/>
        <v>6.6723999999999997</v>
      </c>
      <c r="CM4" s="93">
        <f t="shared" si="2"/>
        <v>7.6273999999999997</v>
      </c>
      <c r="CN4" s="93">
        <f t="shared" si="2"/>
        <v>7.4238</v>
      </c>
    </row>
    <row r="5" spans="1:92">
      <c r="CA5" s="93">
        <v>3</v>
      </c>
      <c r="CB5" s="93">
        <f t="shared" si="0"/>
        <v>8.3322000000000003</v>
      </c>
      <c r="CC5" s="93">
        <f t="shared" si="2"/>
        <v>4.1574</v>
      </c>
      <c r="CD5" s="93">
        <f t="shared" si="2"/>
        <v>4.0429000000000004</v>
      </c>
      <c r="CE5" s="93">
        <f t="shared" si="2"/>
        <v>3.4969000000000001</v>
      </c>
      <c r="CF5" s="93">
        <f t="shared" si="2"/>
        <v>5.8696000000000002</v>
      </c>
      <c r="CG5" s="93">
        <f t="shared" si="2"/>
        <v>7.8295000000000003</v>
      </c>
      <c r="CH5" s="93">
        <f t="shared" si="2"/>
        <v>7.4791999999999996</v>
      </c>
      <c r="CI5" s="93">
        <f t="shared" si="2"/>
        <v>6.9080000000000004</v>
      </c>
      <c r="CJ5" s="93">
        <f t="shared" si="2"/>
        <v>6.5657249999999996</v>
      </c>
      <c r="CK5" s="93">
        <f t="shared" si="2"/>
        <v>7.0940750000000001</v>
      </c>
      <c r="CL5" s="93">
        <f t="shared" si="2"/>
        <v>7.3208250000000001</v>
      </c>
      <c r="CM5" s="93">
        <f t="shared" si="2"/>
        <v>8.0376500000000011</v>
      </c>
      <c r="CN5" s="93">
        <f t="shared" si="2"/>
        <v>7.6304999999999996</v>
      </c>
    </row>
    <row r="6" spans="1:92" hidden="1">
      <c r="CA6" s="93"/>
      <c r="CB6" s="93">
        <f t="shared" si="0"/>
        <v>4.0343</v>
      </c>
      <c r="CC6" s="93">
        <f t="shared" si="2"/>
        <v>0.47970000000000002</v>
      </c>
      <c r="CD6" s="93">
        <f t="shared" si="2"/>
        <v>1.3036000000000001</v>
      </c>
      <c r="CE6" s="93">
        <f t="shared" si="2"/>
        <v>0.33289999999999997</v>
      </c>
      <c r="CF6" s="93">
        <f t="shared" si="2"/>
        <v>2.3315000000000001</v>
      </c>
      <c r="CG6" s="93">
        <f t="shared" si="2"/>
        <v>5.2099000000000002</v>
      </c>
      <c r="CH6" s="93">
        <f t="shared" si="2"/>
        <v>4.9465000000000003</v>
      </c>
      <c r="CI6" s="93">
        <f t="shared" si="2"/>
        <v>4.6771000000000003</v>
      </c>
      <c r="CJ6" s="93">
        <f t="shared" si="2"/>
        <v>3.9014000000000002</v>
      </c>
      <c r="CK6" s="93">
        <f t="shared" si="2"/>
        <v>2.0099</v>
      </c>
      <c r="CL6" s="93">
        <f t="shared" si="2"/>
        <v>3.2128000000000001</v>
      </c>
      <c r="CM6" s="93">
        <f t="shared" si="2"/>
        <v>6.1664000000000003</v>
      </c>
      <c r="CN6" s="93">
        <f t="shared" si="2"/>
        <v>4.2716000000000003</v>
      </c>
    </row>
    <row r="7" spans="1:92" ht="21" thickBot="1">
      <c r="A7" s="16" t="s">
        <v>110</v>
      </c>
      <c r="CA7" s="93">
        <v>4</v>
      </c>
      <c r="CB7" s="93">
        <f t="shared" si="0"/>
        <v>9.7499000000000002</v>
      </c>
      <c r="CC7" s="93">
        <f t="shared" si="2"/>
        <v>5.1687000000000003</v>
      </c>
      <c r="CD7" s="93">
        <f t="shared" si="2"/>
        <v>7.8714000000000004</v>
      </c>
      <c r="CE7" s="93">
        <f t="shared" si="2"/>
        <v>9.2309000000000001</v>
      </c>
      <c r="CF7" s="93">
        <f t="shared" si="2"/>
        <v>7.8635999999999999</v>
      </c>
      <c r="CG7" s="93">
        <f t="shared" si="2"/>
        <v>11.1638</v>
      </c>
      <c r="CH7" s="93">
        <f t="shared" si="2"/>
        <v>9.5203000000000007</v>
      </c>
      <c r="CI7" s="93">
        <f t="shared" si="2"/>
        <v>12.6312</v>
      </c>
      <c r="CJ7" s="93">
        <f t="shared" si="2"/>
        <v>11.784700000000001</v>
      </c>
      <c r="CK7" s="93">
        <f t="shared" si="2"/>
        <v>9.3054000000000006</v>
      </c>
      <c r="CL7" s="93">
        <f t="shared" si="2"/>
        <v>8.4695999999999998</v>
      </c>
      <c r="CM7" s="93">
        <f t="shared" si="2"/>
        <v>9.1625999999999994</v>
      </c>
      <c r="CN7" s="93">
        <f t="shared" si="2"/>
        <v>8.8231000000000002</v>
      </c>
    </row>
    <row r="8" spans="1:92" ht="15" customHeight="1">
      <c r="A8" s="17" t="str">
        <f>'Medium to Long Duration Fund'!A8</f>
        <v>(As on 30 Apr 2026)</v>
      </c>
      <c r="B8" s="137" t="s">
        <v>37</v>
      </c>
      <c r="C8" s="138"/>
      <c r="D8" s="138"/>
      <c r="E8" s="138"/>
      <c r="F8" s="136" t="s">
        <v>242</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176</v>
      </c>
      <c r="AG8" s="136"/>
      <c r="AH8" s="136"/>
      <c r="AI8" s="139" t="s">
        <v>178</v>
      </c>
      <c r="AJ8" s="139" t="s">
        <v>177</v>
      </c>
      <c r="AK8" s="134" t="s">
        <v>180</v>
      </c>
      <c r="AL8" s="139"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195</v>
      </c>
      <c r="AG9" s="26" t="s">
        <v>196</v>
      </c>
      <c r="AH9" s="26" t="s">
        <v>197</v>
      </c>
      <c r="AI9" s="140"/>
      <c r="AJ9" s="140"/>
      <c r="AK9" s="135"/>
      <c r="AL9" s="140"/>
    </row>
    <row r="10" spans="1:92" ht="15" customHeight="1" thickBot="1">
      <c r="A10" s="20" t="s">
        <v>38</v>
      </c>
    </row>
    <row r="11" spans="1:92" ht="18.600000000000001" thickBot="1">
      <c r="A11" s="21" t="s">
        <v>98</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row>
    <row r="12" spans="1:92">
      <c r="A12" s="48" t="s">
        <v>2599</v>
      </c>
      <c r="B12" s="29">
        <v>39897</v>
      </c>
      <c r="C12" s="30">
        <v>3069.7941000000001</v>
      </c>
      <c r="D12" s="31">
        <v>3078.1702</v>
      </c>
      <c r="E12" s="28">
        <v>42.489400000000003</v>
      </c>
      <c r="F12" s="28">
        <v>8.0716999999999999</v>
      </c>
      <c r="G12" s="28">
        <v>5.1687000000000003</v>
      </c>
      <c r="H12" s="28">
        <v>7.8714000000000004</v>
      </c>
      <c r="I12" s="32">
        <v>9.2309000000000001</v>
      </c>
      <c r="J12" s="28">
        <v>7.8635999999999999</v>
      </c>
      <c r="K12" s="28">
        <v>11.1638</v>
      </c>
      <c r="L12" s="28">
        <v>9.5203000000000007</v>
      </c>
      <c r="M12" s="28">
        <v>12.6312</v>
      </c>
      <c r="N12" s="28">
        <v>11.784700000000001</v>
      </c>
      <c r="O12" s="28">
        <v>9.3054000000000006</v>
      </c>
      <c r="P12" s="28">
        <v>8.4695999999999998</v>
      </c>
      <c r="Q12" s="28">
        <v>9.1625999999999994</v>
      </c>
      <c r="R12" s="28">
        <v>8.8231000000000002</v>
      </c>
      <c r="S12" s="33">
        <f>IF(F12="",0,IF(F12&lt;=CB$3,4,IF(F12&gt;=CB$5,1,IF(F12&gt;=CB$4,2,3))))</f>
        <v>2</v>
      </c>
      <c r="T12" s="33">
        <f t="shared" ref="T12:AE12" si="3">IF(G12="",0,IF(G12&lt;=CC$3,4,IF(G12&gt;=CC$5,1,IF(G12&gt;=CC$4,2,3))))</f>
        <v>1</v>
      </c>
      <c r="U12" s="33">
        <f t="shared" si="3"/>
        <v>1</v>
      </c>
      <c r="V12" s="33">
        <f t="shared" si="3"/>
        <v>1</v>
      </c>
      <c r="W12" s="33">
        <f t="shared" si="3"/>
        <v>1</v>
      </c>
      <c r="X12" s="33">
        <f t="shared" si="3"/>
        <v>1</v>
      </c>
      <c r="Y12" s="33">
        <f t="shared" si="3"/>
        <v>1</v>
      </c>
      <c r="Z12" s="33">
        <f t="shared" si="3"/>
        <v>1</v>
      </c>
      <c r="AA12" s="33">
        <f t="shared" si="3"/>
        <v>1</v>
      </c>
      <c r="AB12" s="33">
        <f t="shared" si="3"/>
        <v>1</v>
      </c>
      <c r="AC12" s="33">
        <f t="shared" si="3"/>
        <v>1</v>
      </c>
      <c r="AD12" s="33">
        <f t="shared" si="3"/>
        <v>1</v>
      </c>
      <c r="AE12" s="33">
        <f t="shared" si="3"/>
        <v>1</v>
      </c>
      <c r="AF12" s="28">
        <v>79.387</v>
      </c>
      <c r="AG12" s="28">
        <v>13.497400000000001</v>
      </c>
      <c r="AH12" s="28">
        <v>2.7262</v>
      </c>
      <c r="AI12" s="28">
        <v>2.86</v>
      </c>
      <c r="AJ12" s="28">
        <v>3.83</v>
      </c>
      <c r="AK12" s="28">
        <v>8.4</v>
      </c>
      <c r="AL12" s="28">
        <v>1.56</v>
      </c>
    </row>
    <row r="13" spans="1:92">
      <c r="A13" s="48" t="s">
        <v>2600</v>
      </c>
      <c r="B13" s="29">
        <v>40996</v>
      </c>
      <c r="C13" s="30">
        <v>2121.6197999999999</v>
      </c>
      <c r="D13" s="31">
        <v>2083.1133</v>
      </c>
      <c r="E13" s="28">
        <v>29.2698</v>
      </c>
      <c r="F13" s="28">
        <v>7.1022999999999996</v>
      </c>
      <c r="G13" s="28">
        <v>4.2125000000000004</v>
      </c>
      <c r="H13" s="28">
        <v>4.2141999999999999</v>
      </c>
      <c r="I13" s="32">
        <v>3.5131000000000001</v>
      </c>
      <c r="J13" s="28">
        <v>5.3921000000000001</v>
      </c>
      <c r="K13" s="28">
        <v>7.7367999999999997</v>
      </c>
      <c r="L13" s="28">
        <v>7.4405999999999999</v>
      </c>
      <c r="M13" s="28">
        <v>7.0979000000000001</v>
      </c>
      <c r="N13" s="28">
        <v>6.5576999999999996</v>
      </c>
      <c r="O13" s="28">
        <v>7.0087000000000002</v>
      </c>
      <c r="P13" s="28">
        <v>7.3779000000000003</v>
      </c>
      <c r="Q13" s="28"/>
      <c r="R13" s="28">
        <v>7.9151999999999996</v>
      </c>
      <c r="S13" s="33">
        <f t="shared" ref="S13:S26" si="4">IF(F13="",0,IF(F13&lt;=CB$3,4,IF(F13&gt;=CB$5,1,IF(F13&gt;=CB$4,2,3))))</f>
        <v>4</v>
      </c>
      <c r="T13" s="33">
        <f t="shared" ref="T13:T26" si="5">IF(G13="",0,IF(G13&lt;=CC$3,4,IF(G13&gt;=CC$5,1,IF(G13&gt;=CC$4,2,3))))</f>
        <v>1</v>
      </c>
      <c r="U13" s="33">
        <f t="shared" ref="U13:U26" si="6">IF(H13="",0,IF(H13&lt;=CD$3,4,IF(H13&gt;=CD$5,1,IF(H13&gt;=CD$4,2,3))))</f>
        <v>1</v>
      </c>
      <c r="V13" s="33">
        <f t="shared" ref="V13:V26" si="7">IF(I13="",0,IF(I13&lt;=CE$3,4,IF(I13&gt;=CE$5,1,IF(I13&gt;=CE$4,2,3))))</f>
        <v>1</v>
      </c>
      <c r="W13" s="33">
        <f t="shared" ref="W13:W26" si="8">IF(J13="",0,IF(J13&lt;=CF$3,4,IF(J13&gt;=CF$5,1,IF(J13&gt;=CF$4,2,3))))</f>
        <v>2</v>
      </c>
      <c r="X13" s="33">
        <f t="shared" ref="X13:X26" si="9">IF(K13="",0,IF(K13&lt;=CG$3,4,IF(K13&gt;=CG$5,1,IF(K13&gt;=CG$4,2,3))))</f>
        <v>2</v>
      </c>
      <c r="Y13" s="33">
        <f t="shared" ref="Y13:Y26" si="10">IF(L13="",0,IF(L13&lt;=CH$3,4,IF(L13&gt;=CH$5,1,IF(L13&gt;=CH$4,2,3))))</f>
        <v>2</v>
      </c>
      <c r="Z13" s="33">
        <f t="shared" ref="Z13:Z26" si="11">IF(M13="",0,IF(M13&lt;=CI$3,4,IF(M13&gt;=CI$5,1,IF(M13&gt;=CI$4,2,3))))</f>
        <v>1</v>
      </c>
      <c r="AA13" s="33">
        <f t="shared" ref="AA13:AA26" si="12">IF(N13="",0,IF(N13&lt;=CJ$3,4,IF(N13&gt;=CJ$5,1,IF(N13&gt;=CJ$4,2,3))))</f>
        <v>2</v>
      </c>
      <c r="AB13" s="33">
        <f t="shared" ref="AB13:AB26" si="13">IF(O13="",0,IF(O13&lt;=CK$3,4,IF(O13&gt;=CK$5,1,IF(O13&gt;=CK$4,2,3))))</f>
        <v>2</v>
      </c>
      <c r="AC13" s="33">
        <f t="shared" ref="AC13:AC26" si="14">IF(P13="",0,IF(P13&lt;=CL$3,4,IF(P13&gt;=CL$5,1,IF(P13&gt;=CL$4,2,3))))</f>
        <v>1</v>
      </c>
      <c r="AD13" s="33">
        <f t="shared" ref="AD13:AD26" si="15">IF(Q13="",0,IF(Q13&lt;=CM$3,4,IF(Q13&gt;=CM$5,1,IF(Q13&gt;=CM$4,2,3))))</f>
        <v>0</v>
      </c>
      <c r="AE13" s="33">
        <f t="shared" ref="AE13:AE26" si="16">IF(R13="",0,IF(R13&lt;=CN$3,4,IF(R13&gt;=CN$5,1,IF(R13&gt;=CN$4,2,3))))</f>
        <v>1</v>
      </c>
      <c r="AF13" s="28">
        <v>82.023600000000002</v>
      </c>
      <c r="AG13" s="28">
        <v>12.1043</v>
      </c>
      <c r="AH13" s="28">
        <v>2.6701000000000001</v>
      </c>
      <c r="AI13" s="28">
        <v>3.09</v>
      </c>
      <c r="AJ13" s="28">
        <v>4.3499999999999996</v>
      </c>
      <c r="AK13" s="28">
        <v>8.4600000000000009</v>
      </c>
      <c r="AL13" s="28">
        <v>1.32</v>
      </c>
    </row>
    <row r="14" spans="1:92">
      <c r="A14" s="48" t="s">
        <v>4956</v>
      </c>
      <c r="B14" s="29">
        <v>37810</v>
      </c>
      <c r="C14" s="30">
        <v>1364.269</v>
      </c>
      <c r="D14" s="31">
        <v>1328.8642</v>
      </c>
      <c r="E14" s="28">
        <v>47.146299999999997</v>
      </c>
      <c r="F14" s="28">
        <v>8.0411000000000001</v>
      </c>
      <c r="G14" s="28">
        <v>4.1574</v>
      </c>
      <c r="H14" s="28">
        <v>3.2313999999999998</v>
      </c>
      <c r="I14" s="32">
        <v>3.1945000000000001</v>
      </c>
      <c r="J14" s="28">
        <v>3.6718000000000002</v>
      </c>
      <c r="K14" s="28">
        <v>6.5930999999999997</v>
      </c>
      <c r="L14" s="28">
        <v>6.2106000000000003</v>
      </c>
      <c r="M14" s="28">
        <v>5.7736999999999998</v>
      </c>
      <c r="N14" s="28">
        <v>5.0393999999999997</v>
      </c>
      <c r="O14" s="28">
        <v>6.0677000000000003</v>
      </c>
      <c r="P14" s="28">
        <v>6.3250000000000002</v>
      </c>
      <c r="Q14" s="28">
        <v>7.1527000000000003</v>
      </c>
      <c r="R14" s="28">
        <v>7.0290999999999997</v>
      </c>
      <c r="S14" s="33">
        <f t="shared" si="4"/>
        <v>2</v>
      </c>
      <c r="T14" s="33">
        <f t="shared" si="5"/>
        <v>1</v>
      </c>
      <c r="U14" s="33">
        <f t="shared" si="6"/>
        <v>3</v>
      </c>
      <c r="V14" s="33">
        <f t="shared" si="7"/>
        <v>2</v>
      </c>
      <c r="W14" s="33">
        <f t="shared" si="8"/>
        <v>4</v>
      </c>
      <c r="X14" s="33">
        <f t="shared" si="9"/>
        <v>4</v>
      </c>
      <c r="Y14" s="33">
        <f t="shared" si="10"/>
        <v>4</v>
      </c>
      <c r="Z14" s="33">
        <f t="shared" si="11"/>
        <v>4</v>
      </c>
      <c r="AA14" s="33">
        <f t="shared" si="12"/>
        <v>4</v>
      </c>
      <c r="AB14" s="33">
        <f t="shared" si="13"/>
        <v>3</v>
      </c>
      <c r="AC14" s="33">
        <f t="shared" si="14"/>
        <v>3</v>
      </c>
      <c r="AD14" s="33">
        <f t="shared" si="15"/>
        <v>3</v>
      </c>
      <c r="AE14" s="33">
        <f t="shared" si="16"/>
        <v>3</v>
      </c>
      <c r="AF14" s="28">
        <v>96.971500000000006</v>
      </c>
      <c r="AG14" s="28">
        <v>0.44750000000000001</v>
      </c>
      <c r="AH14" s="28">
        <v>2.5809000000000002</v>
      </c>
      <c r="AI14" s="28">
        <v>3.18</v>
      </c>
      <c r="AJ14" s="28">
        <v>4.57</v>
      </c>
      <c r="AK14" s="28">
        <v>7.46</v>
      </c>
      <c r="AL14" s="28">
        <v>1.36</v>
      </c>
    </row>
    <row r="15" spans="1:92">
      <c r="A15" s="48" t="s">
        <v>2601</v>
      </c>
      <c r="B15" s="29">
        <v>35549</v>
      </c>
      <c r="C15" s="30">
        <v>310.55309999999997</v>
      </c>
      <c r="D15" s="31">
        <v>303.61290000000002</v>
      </c>
      <c r="E15" s="28">
        <v>84.492900000000006</v>
      </c>
      <c r="F15" s="28">
        <v>7.5113000000000003</v>
      </c>
      <c r="G15" s="28">
        <v>3.4422000000000001</v>
      </c>
      <c r="H15" s="28">
        <v>2.1659999999999999</v>
      </c>
      <c r="I15" s="32">
        <v>1.9145000000000001</v>
      </c>
      <c r="J15" s="28">
        <v>3.9939</v>
      </c>
      <c r="K15" s="28">
        <v>6.8779000000000003</v>
      </c>
      <c r="L15" s="28">
        <v>6.7466999999999997</v>
      </c>
      <c r="M15" s="28">
        <v>6.4284999999999997</v>
      </c>
      <c r="N15" s="28">
        <v>5.7401</v>
      </c>
      <c r="O15" s="28">
        <v>5.6391</v>
      </c>
      <c r="P15" s="28">
        <v>5.9953000000000003</v>
      </c>
      <c r="Q15" s="28">
        <v>6.7282000000000002</v>
      </c>
      <c r="R15" s="28">
        <v>7.6304999999999996</v>
      </c>
      <c r="S15" s="33">
        <f t="shared" si="4"/>
        <v>2</v>
      </c>
      <c r="T15" s="33">
        <f t="shared" si="5"/>
        <v>3</v>
      </c>
      <c r="U15" s="33">
        <f t="shared" si="6"/>
        <v>4</v>
      </c>
      <c r="V15" s="33">
        <f t="shared" si="7"/>
        <v>4</v>
      </c>
      <c r="W15" s="33">
        <f t="shared" si="8"/>
        <v>3</v>
      </c>
      <c r="X15" s="33">
        <f t="shared" si="9"/>
        <v>3</v>
      </c>
      <c r="Y15" s="33">
        <f t="shared" si="10"/>
        <v>3</v>
      </c>
      <c r="Z15" s="33">
        <f t="shared" si="11"/>
        <v>3</v>
      </c>
      <c r="AA15" s="33">
        <f t="shared" si="12"/>
        <v>4</v>
      </c>
      <c r="AB15" s="33">
        <f t="shared" si="13"/>
        <v>3</v>
      </c>
      <c r="AC15" s="33">
        <f t="shared" si="14"/>
        <v>3</v>
      </c>
      <c r="AD15" s="33">
        <f t="shared" si="15"/>
        <v>4</v>
      </c>
      <c r="AE15" s="33">
        <f t="shared" si="16"/>
        <v>1</v>
      </c>
      <c r="AF15" s="28">
        <v>97.367400000000004</v>
      </c>
      <c r="AG15" s="28">
        <v>0.36520000000000002</v>
      </c>
      <c r="AH15" s="28">
        <v>2.0188999999999999</v>
      </c>
      <c r="AI15" s="28">
        <v>3.13</v>
      </c>
      <c r="AJ15" s="28">
        <v>3.86</v>
      </c>
      <c r="AK15" s="28">
        <v>7.49</v>
      </c>
      <c r="AL15" s="28">
        <v>0.75</v>
      </c>
    </row>
    <row r="16" spans="1:92">
      <c r="A16" s="48" t="s">
        <v>2602</v>
      </c>
      <c r="B16" s="29">
        <v>37293</v>
      </c>
      <c r="C16" s="30">
        <v>3872.5250999999998</v>
      </c>
      <c r="D16" s="31">
        <v>3696.9708999999998</v>
      </c>
      <c r="E16" s="28">
        <v>58.645899999999997</v>
      </c>
      <c r="F16" s="28">
        <v>8.3322000000000003</v>
      </c>
      <c r="G16" s="28">
        <v>4.5312000000000001</v>
      </c>
      <c r="H16" s="28">
        <v>4.0429000000000004</v>
      </c>
      <c r="I16" s="32">
        <v>3.4546000000000001</v>
      </c>
      <c r="J16" s="28">
        <v>4.8483999999999998</v>
      </c>
      <c r="K16" s="28">
        <v>7.2390999999999996</v>
      </c>
      <c r="L16" s="28">
        <v>6.9691999999999998</v>
      </c>
      <c r="M16" s="28">
        <v>6.5427</v>
      </c>
      <c r="N16" s="28">
        <v>6.0572999999999997</v>
      </c>
      <c r="O16" s="28">
        <v>6.8388</v>
      </c>
      <c r="P16" s="28">
        <v>6.9584000000000001</v>
      </c>
      <c r="Q16" s="28">
        <v>7.6273999999999997</v>
      </c>
      <c r="R16" s="28">
        <v>7.5692000000000004</v>
      </c>
      <c r="S16" s="33">
        <f t="shared" si="4"/>
        <v>1</v>
      </c>
      <c r="T16" s="33">
        <f t="shared" si="5"/>
        <v>1</v>
      </c>
      <c r="U16" s="33">
        <f t="shared" si="6"/>
        <v>1</v>
      </c>
      <c r="V16" s="33">
        <f t="shared" si="7"/>
        <v>2</v>
      </c>
      <c r="W16" s="33">
        <f t="shared" si="8"/>
        <v>2</v>
      </c>
      <c r="X16" s="33">
        <f t="shared" si="9"/>
        <v>2</v>
      </c>
      <c r="Y16" s="33">
        <f t="shared" si="10"/>
        <v>2</v>
      </c>
      <c r="Z16" s="33">
        <f t="shared" si="11"/>
        <v>2</v>
      </c>
      <c r="AA16" s="33">
        <f t="shared" si="12"/>
        <v>3</v>
      </c>
      <c r="AB16" s="33">
        <f t="shared" si="13"/>
        <v>2</v>
      </c>
      <c r="AC16" s="33">
        <f t="shared" si="14"/>
        <v>2</v>
      </c>
      <c r="AD16" s="33">
        <f t="shared" si="15"/>
        <v>2</v>
      </c>
      <c r="AE16" s="33">
        <f t="shared" si="16"/>
        <v>2</v>
      </c>
      <c r="AF16" s="28">
        <v>86.484300000000005</v>
      </c>
      <c r="AG16" s="28">
        <v>6.7499000000000002</v>
      </c>
      <c r="AH16" s="28">
        <v>2.7635999999999998</v>
      </c>
      <c r="AI16" s="28">
        <v>3.07</v>
      </c>
      <c r="AJ16" s="28">
        <v>4.59</v>
      </c>
      <c r="AK16" s="28">
        <v>8.39</v>
      </c>
      <c r="AL16" s="28">
        <v>1.33</v>
      </c>
    </row>
    <row r="17" spans="1:38">
      <c r="A17" s="48" t="s">
        <v>2603</v>
      </c>
      <c r="B17" s="29">
        <v>42037</v>
      </c>
      <c r="C17" s="30">
        <v>746.14580000000001</v>
      </c>
      <c r="D17" s="31">
        <v>737.20010000000002</v>
      </c>
      <c r="E17" s="28">
        <v>21.207699999999999</v>
      </c>
      <c r="F17" s="28">
        <v>4.7324999999999999</v>
      </c>
      <c r="G17" s="28">
        <v>3.5981000000000001</v>
      </c>
      <c r="H17" s="28">
        <v>3.3584999999999998</v>
      </c>
      <c r="I17" s="32">
        <v>2.6562000000000001</v>
      </c>
      <c r="J17" s="28">
        <v>4.5446</v>
      </c>
      <c r="K17" s="28">
        <v>7.2205000000000004</v>
      </c>
      <c r="L17" s="28">
        <v>7.0125000000000002</v>
      </c>
      <c r="M17" s="28">
        <v>6.5392999999999999</v>
      </c>
      <c r="N17" s="28">
        <v>5.9180999999999999</v>
      </c>
      <c r="O17" s="28">
        <v>6.6021999999999998</v>
      </c>
      <c r="P17" s="28">
        <v>6.5759999999999996</v>
      </c>
      <c r="Q17" s="28"/>
      <c r="R17" s="28">
        <v>6.9130000000000003</v>
      </c>
      <c r="S17" s="33">
        <f t="shared" si="4"/>
        <v>4</v>
      </c>
      <c r="T17" s="33">
        <f t="shared" si="5"/>
        <v>3</v>
      </c>
      <c r="U17" s="33">
        <f t="shared" si="6"/>
        <v>3</v>
      </c>
      <c r="V17" s="33">
        <f t="shared" si="7"/>
        <v>3</v>
      </c>
      <c r="W17" s="33">
        <f t="shared" si="8"/>
        <v>3</v>
      </c>
      <c r="X17" s="33">
        <f t="shared" si="9"/>
        <v>2</v>
      </c>
      <c r="Y17" s="33">
        <f t="shared" si="10"/>
        <v>2</v>
      </c>
      <c r="Z17" s="33">
        <f t="shared" si="11"/>
        <v>3</v>
      </c>
      <c r="AA17" s="33">
        <f t="shared" si="12"/>
        <v>3</v>
      </c>
      <c r="AB17" s="33">
        <f t="shared" si="13"/>
        <v>2</v>
      </c>
      <c r="AC17" s="33">
        <f t="shared" si="14"/>
        <v>3</v>
      </c>
      <c r="AD17" s="33">
        <f t="shared" si="15"/>
        <v>0</v>
      </c>
      <c r="AE17" s="33">
        <f t="shared" si="16"/>
        <v>4</v>
      </c>
      <c r="AF17" s="28">
        <v>99.021900000000002</v>
      </c>
      <c r="AG17" s="28">
        <v>0.31830000000000003</v>
      </c>
      <c r="AH17" s="28">
        <v>0.65980000000000005</v>
      </c>
      <c r="AI17" s="28">
        <v>2.33</v>
      </c>
      <c r="AJ17" s="28">
        <v>2.95</v>
      </c>
      <c r="AK17" s="28">
        <v>8.16</v>
      </c>
      <c r="AL17" s="28">
        <v>1.1100000000000001</v>
      </c>
    </row>
    <row r="18" spans="1:38">
      <c r="A18" s="48" t="s">
        <v>2604</v>
      </c>
      <c r="B18" s="29">
        <v>38245</v>
      </c>
      <c r="C18" s="30">
        <v>5682.9243999999999</v>
      </c>
      <c r="D18" s="31">
        <v>5524.4390999999996</v>
      </c>
      <c r="E18" s="28">
        <v>47.134300000000003</v>
      </c>
      <c r="F18" s="28">
        <v>9.7499000000000002</v>
      </c>
      <c r="G18" s="28">
        <v>4.0891000000000002</v>
      </c>
      <c r="H18" s="28">
        <v>4.7511000000000001</v>
      </c>
      <c r="I18" s="32">
        <v>3.6149</v>
      </c>
      <c r="J18" s="28">
        <v>6.2416</v>
      </c>
      <c r="K18" s="28">
        <v>7.9607999999999999</v>
      </c>
      <c r="L18" s="28">
        <v>7.4870999999999999</v>
      </c>
      <c r="M18" s="28">
        <v>7.1764000000000001</v>
      </c>
      <c r="N18" s="28">
        <v>6.5898000000000003</v>
      </c>
      <c r="O18" s="28">
        <v>7.4827000000000004</v>
      </c>
      <c r="P18" s="28">
        <v>7.3018000000000001</v>
      </c>
      <c r="Q18" s="28">
        <v>7.8493000000000004</v>
      </c>
      <c r="R18" s="28">
        <v>7.4290000000000003</v>
      </c>
      <c r="S18" s="33">
        <f t="shared" si="4"/>
        <v>1</v>
      </c>
      <c r="T18" s="33">
        <f t="shared" si="5"/>
        <v>2</v>
      </c>
      <c r="U18" s="33">
        <f t="shared" si="6"/>
        <v>1</v>
      </c>
      <c r="V18" s="33">
        <f t="shared" si="7"/>
        <v>1</v>
      </c>
      <c r="W18" s="33">
        <f t="shared" si="8"/>
        <v>1</v>
      </c>
      <c r="X18" s="33">
        <f t="shared" si="9"/>
        <v>1</v>
      </c>
      <c r="Y18" s="33">
        <f t="shared" si="10"/>
        <v>1</v>
      </c>
      <c r="Z18" s="33">
        <f t="shared" si="11"/>
        <v>1</v>
      </c>
      <c r="AA18" s="33">
        <f t="shared" si="12"/>
        <v>1</v>
      </c>
      <c r="AB18" s="33">
        <f t="shared" si="13"/>
        <v>1</v>
      </c>
      <c r="AC18" s="33">
        <f t="shared" si="14"/>
        <v>2</v>
      </c>
      <c r="AD18" s="33">
        <f t="shared" si="15"/>
        <v>2</v>
      </c>
      <c r="AE18" s="33">
        <f t="shared" si="16"/>
        <v>2</v>
      </c>
      <c r="AF18" s="28">
        <v>87.202600000000004</v>
      </c>
      <c r="AG18" s="28">
        <v>0.34100000000000003</v>
      </c>
      <c r="AH18" s="28">
        <v>3.5356000000000001</v>
      </c>
      <c r="AI18" s="28">
        <v>2.89</v>
      </c>
      <c r="AJ18" s="28">
        <v>5.49</v>
      </c>
      <c r="AK18" s="28">
        <v>8.44</v>
      </c>
      <c r="AL18" s="28">
        <v>1.39</v>
      </c>
    </row>
    <row r="19" spans="1:38">
      <c r="A19" s="48" t="s">
        <v>2605</v>
      </c>
      <c r="B19" s="29">
        <v>44393</v>
      </c>
      <c r="C19" s="30">
        <v>173.89510000000001</v>
      </c>
      <c r="D19" s="31">
        <v>174.9359</v>
      </c>
      <c r="E19" s="28">
        <v>1270.1703</v>
      </c>
      <c r="F19" s="28">
        <v>7.3594999999999997</v>
      </c>
      <c r="G19" s="28">
        <v>1.8150999999999999</v>
      </c>
      <c r="H19" s="28">
        <v>2.0384000000000002</v>
      </c>
      <c r="I19" s="32">
        <v>1.3991</v>
      </c>
      <c r="J19" s="28">
        <v>3.0876000000000001</v>
      </c>
      <c r="K19" s="28">
        <v>6.2763999999999998</v>
      </c>
      <c r="L19" s="28">
        <v>6.1448</v>
      </c>
      <c r="M19" s="28">
        <v>5.7182000000000004</v>
      </c>
      <c r="N19" s="28"/>
      <c r="O19" s="28"/>
      <c r="P19" s="28"/>
      <c r="Q19" s="28"/>
      <c r="R19" s="28">
        <v>5.1174999999999997</v>
      </c>
      <c r="S19" s="33">
        <f t="shared" si="4"/>
        <v>3</v>
      </c>
      <c r="T19" s="33">
        <f t="shared" si="5"/>
        <v>4</v>
      </c>
      <c r="U19" s="33">
        <f t="shared" si="6"/>
        <v>4</v>
      </c>
      <c r="V19" s="33">
        <f t="shared" si="7"/>
        <v>4</v>
      </c>
      <c r="W19" s="33">
        <f t="shared" si="8"/>
        <v>4</v>
      </c>
      <c r="X19" s="33">
        <f t="shared" si="9"/>
        <v>4</v>
      </c>
      <c r="Y19" s="33">
        <f t="shared" si="10"/>
        <v>4</v>
      </c>
      <c r="Z19" s="33">
        <f t="shared" si="11"/>
        <v>4</v>
      </c>
      <c r="AA19" s="33">
        <f t="shared" si="12"/>
        <v>0</v>
      </c>
      <c r="AB19" s="33">
        <f t="shared" si="13"/>
        <v>0</v>
      </c>
      <c r="AC19" s="33">
        <f t="shared" si="14"/>
        <v>0</v>
      </c>
      <c r="AD19" s="33">
        <f t="shared" si="15"/>
        <v>0</v>
      </c>
      <c r="AE19" s="33">
        <f t="shared" si="16"/>
        <v>4</v>
      </c>
      <c r="AF19" s="28">
        <v>90.372299999999996</v>
      </c>
      <c r="AG19" s="28">
        <v>0.50009999999999999</v>
      </c>
      <c r="AH19" s="28">
        <v>9.1275999999999993</v>
      </c>
      <c r="AI19" s="28">
        <v>3.08</v>
      </c>
      <c r="AJ19" s="28">
        <v>4.07</v>
      </c>
      <c r="AK19" s="28">
        <v>7.33</v>
      </c>
      <c r="AL19" s="28">
        <v>1.21</v>
      </c>
    </row>
    <row r="20" spans="1:38">
      <c r="A20" s="48" t="s">
        <v>2606</v>
      </c>
      <c r="B20" s="29">
        <v>41719</v>
      </c>
      <c r="C20" s="30">
        <v>2007.4784</v>
      </c>
      <c r="D20" s="31">
        <v>1806.9929999999999</v>
      </c>
      <c r="E20" s="28">
        <v>23.816099999999999</v>
      </c>
      <c r="F20" s="28">
        <v>8.6103000000000005</v>
      </c>
      <c r="G20" s="28">
        <v>2.5998000000000001</v>
      </c>
      <c r="H20" s="28">
        <v>3.5304000000000002</v>
      </c>
      <c r="I20" s="32">
        <v>2.6122999999999998</v>
      </c>
      <c r="J20" s="28">
        <v>5.8696000000000002</v>
      </c>
      <c r="K20" s="28">
        <v>7.8295000000000003</v>
      </c>
      <c r="L20" s="28">
        <v>7.4791999999999996</v>
      </c>
      <c r="M20" s="28">
        <v>6.7283999999999997</v>
      </c>
      <c r="N20" s="28">
        <v>6.3761999999999999</v>
      </c>
      <c r="O20" s="28">
        <v>6.5335000000000001</v>
      </c>
      <c r="P20" s="28">
        <v>6.7687999999999997</v>
      </c>
      <c r="Q20" s="28"/>
      <c r="R20" s="28">
        <v>7.4238</v>
      </c>
      <c r="S20" s="33">
        <f t="shared" si="4"/>
        <v>1</v>
      </c>
      <c r="T20" s="33">
        <f t="shared" si="5"/>
        <v>4</v>
      </c>
      <c r="U20" s="33">
        <f t="shared" si="6"/>
        <v>2</v>
      </c>
      <c r="V20" s="33">
        <f t="shared" si="7"/>
        <v>3</v>
      </c>
      <c r="W20" s="33">
        <f t="shared" si="8"/>
        <v>1</v>
      </c>
      <c r="X20" s="33">
        <f t="shared" si="9"/>
        <v>1</v>
      </c>
      <c r="Y20" s="33">
        <f t="shared" si="10"/>
        <v>1</v>
      </c>
      <c r="Z20" s="33">
        <f t="shared" si="11"/>
        <v>2</v>
      </c>
      <c r="AA20" s="33">
        <f t="shared" si="12"/>
        <v>2</v>
      </c>
      <c r="AB20" s="33">
        <f t="shared" si="13"/>
        <v>3</v>
      </c>
      <c r="AC20" s="33">
        <f t="shared" si="14"/>
        <v>2</v>
      </c>
      <c r="AD20" s="33">
        <f t="shared" si="15"/>
        <v>0</v>
      </c>
      <c r="AE20" s="33">
        <f t="shared" si="16"/>
        <v>2</v>
      </c>
      <c r="AF20" s="28">
        <v>87.118099999999998</v>
      </c>
      <c r="AG20" s="28">
        <v>7.915</v>
      </c>
      <c r="AH20" s="28">
        <v>-5.3087999999999997</v>
      </c>
      <c r="AI20" s="28">
        <v>3.09</v>
      </c>
      <c r="AJ20" s="28">
        <v>4.6100000000000003</v>
      </c>
      <c r="AK20" s="28">
        <v>8.66</v>
      </c>
      <c r="AL20" s="28">
        <v>1.63</v>
      </c>
    </row>
    <row r="21" spans="1:38">
      <c r="A21" s="48" t="s">
        <v>2607</v>
      </c>
      <c r="B21" s="29">
        <v>41816</v>
      </c>
      <c r="C21" s="30">
        <v>139.35140000000001</v>
      </c>
      <c r="D21" s="31">
        <v>143.40170000000001</v>
      </c>
      <c r="E21" s="28">
        <v>16.4175</v>
      </c>
      <c r="F21" s="28">
        <v>7.3898999999999999</v>
      </c>
      <c r="G21" s="28">
        <v>4.1047000000000002</v>
      </c>
      <c r="H21" s="28">
        <v>3.9918</v>
      </c>
      <c r="I21" s="32">
        <v>3.4969000000000001</v>
      </c>
      <c r="J21" s="28">
        <v>6.7839999999999998</v>
      </c>
      <c r="K21" s="28">
        <v>8.3491</v>
      </c>
      <c r="L21" s="28">
        <v>7.5633999999999997</v>
      </c>
      <c r="M21" s="28">
        <v>6.9080000000000004</v>
      </c>
      <c r="N21" s="28">
        <v>8.8123000000000005</v>
      </c>
      <c r="O21" s="28">
        <v>2.0099</v>
      </c>
      <c r="P21" s="28">
        <v>3.2128000000000001</v>
      </c>
      <c r="Q21" s="28"/>
      <c r="R21" s="28">
        <v>4.2716000000000003</v>
      </c>
      <c r="S21" s="33">
        <f t="shared" si="4"/>
        <v>3</v>
      </c>
      <c r="T21" s="33">
        <f t="shared" si="5"/>
        <v>2</v>
      </c>
      <c r="U21" s="33">
        <f t="shared" si="6"/>
        <v>2</v>
      </c>
      <c r="V21" s="33">
        <f t="shared" si="7"/>
        <v>1</v>
      </c>
      <c r="W21" s="33">
        <f t="shared" si="8"/>
        <v>1</v>
      </c>
      <c r="X21" s="33">
        <f t="shared" si="9"/>
        <v>1</v>
      </c>
      <c r="Y21" s="33">
        <f t="shared" si="10"/>
        <v>1</v>
      </c>
      <c r="Z21" s="33">
        <f t="shared" si="11"/>
        <v>1</v>
      </c>
      <c r="AA21" s="33">
        <f t="shared" si="12"/>
        <v>1</v>
      </c>
      <c r="AB21" s="33">
        <f t="shared" si="13"/>
        <v>4</v>
      </c>
      <c r="AC21" s="33">
        <f t="shared" si="14"/>
        <v>4</v>
      </c>
      <c r="AD21" s="33">
        <f t="shared" si="15"/>
        <v>0</v>
      </c>
      <c r="AE21" s="33">
        <f t="shared" si="16"/>
        <v>4</v>
      </c>
      <c r="AF21" s="28">
        <v>85.751000000000005</v>
      </c>
      <c r="AG21" s="28">
        <v>0.34110000000000001</v>
      </c>
      <c r="AH21" s="28">
        <v>13.9079</v>
      </c>
      <c r="AI21" s="28">
        <v>3.29</v>
      </c>
      <c r="AJ21" s="28">
        <v>4.32</v>
      </c>
      <c r="AK21" s="28">
        <v>8.07</v>
      </c>
      <c r="AL21" s="28">
        <v>1.04</v>
      </c>
    </row>
    <row r="22" spans="1:38">
      <c r="A22" s="48" t="s">
        <v>4988</v>
      </c>
      <c r="B22" s="29">
        <v>37930</v>
      </c>
      <c r="C22" s="30">
        <v>6818.5222000000003</v>
      </c>
      <c r="D22" s="31">
        <v>6580.1529</v>
      </c>
      <c r="E22" s="28">
        <v>53.183900000000001</v>
      </c>
      <c r="F22" s="28">
        <v>8.8056999999999999</v>
      </c>
      <c r="G22" s="28">
        <v>3.6065999999999998</v>
      </c>
      <c r="H22" s="28">
        <v>3.9626999999999999</v>
      </c>
      <c r="I22" s="32">
        <v>3.1404999999999998</v>
      </c>
      <c r="J22" s="28">
        <v>4.6308999999999996</v>
      </c>
      <c r="K22" s="28">
        <v>7.1163999999999996</v>
      </c>
      <c r="L22" s="28">
        <v>6.9436</v>
      </c>
      <c r="M22" s="28">
        <v>6.6769999999999996</v>
      </c>
      <c r="N22" s="28">
        <v>6.0938999999999997</v>
      </c>
      <c r="O22" s="28">
        <v>7.3502000000000001</v>
      </c>
      <c r="P22" s="28">
        <v>7.7495000000000003</v>
      </c>
      <c r="Q22" s="28">
        <v>8.2260000000000009</v>
      </c>
      <c r="R22" s="28">
        <v>7.7107000000000001</v>
      </c>
      <c r="S22" s="33">
        <f t="shared" si="4"/>
        <v>1</v>
      </c>
      <c r="T22" s="33">
        <f t="shared" si="5"/>
        <v>2</v>
      </c>
      <c r="U22" s="33">
        <f t="shared" si="6"/>
        <v>2</v>
      </c>
      <c r="V22" s="33">
        <f t="shared" si="7"/>
        <v>2</v>
      </c>
      <c r="W22" s="33">
        <f t="shared" si="8"/>
        <v>2</v>
      </c>
      <c r="X22" s="33">
        <f t="shared" si="9"/>
        <v>3</v>
      </c>
      <c r="Y22" s="33">
        <f t="shared" si="10"/>
        <v>3</v>
      </c>
      <c r="Z22" s="33">
        <f t="shared" si="11"/>
        <v>2</v>
      </c>
      <c r="AA22" s="33">
        <f t="shared" si="12"/>
        <v>2</v>
      </c>
      <c r="AB22" s="33">
        <f t="shared" si="13"/>
        <v>1</v>
      </c>
      <c r="AC22" s="33">
        <f t="shared" si="14"/>
        <v>1</v>
      </c>
      <c r="AD22" s="33">
        <f t="shared" si="15"/>
        <v>1</v>
      </c>
      <c r="AE22" s="33">
        <f t="shared" si="16"/>
        <v>1</v>
      </c>
      <c r="AF22" s="28">
        <v>79.318299999999994</v>
      </c>
      <c r="AG22" s="28">
        <v>11.3703</v>
      </c>
      <c r="AH22" s="28">
        <v>3.4306999999999999</v>
      </c>
      <c r="AI22" s="28">
        <v>2.85</v>
      </c>
      <c r="AJ22" s="28">
        <v>3.97</v>
      </c>
      <c r="AK22" s="28">
        <v>8.5299999999999994</v>
      </c>
      <c r="AL22" s="28">
        <v>1.21</v>
      </c>
    </row>
    <row r="23" spans="1:38">
      <c r="A23" s="48" t="s">
        <v>2608</v>
      </c>
      <c r="B23" s="29">
        <v>35782</v>
      </c>
      <c r="C23" s="30">
        <v>35.082900000000002</v>
      </c>
      <c r="D23" s="31">
        <v>33.943800000000003</v>
      </c>
      <c r="E23" s="28">
        <v>70.343900000000005</v>
      </c>
      <c r="F23" s="28">
        <v>4.0343</v>
      </c>
      <c r="G23" s="28">
        <v>0.47970000000000002</v>
      </c>
      <c r="H23" s="28">
        <v>1.3036000000000001</v>
      </c>
      <c r="I23" s="32">
        <v>0.33289999999999997</v>
      </c>
      <c r="J23" s="28">
        <v>2.3315000000000001</v>
      </c>
      <c r="K23" s="28">
        <v>5.2099000000000002</v>
      </c>
      <c r="L23" s="28">
        <v>4.9465000000000003</v>
      </c>
      <c r="M23" s="28">
        <v>4.6771000000000003</v>
      </c>
      <c r="N23" s="28">
        <v>3.9014000000000002</v>
      </c>
      <c r="O23" s="28">
        <v>4.5384000000000002</v>
      </c>
      <c r="P23" s="28">
        <v>5.1828000000000003</v>
      </c>
      <c r="Q23" s="28">
        <v>6.1664000000000003</v>
      </c>
      <c r="R23" s="28">
        <v>7.1147</v>
      </c>
      <c r="S23" s="33">
        <f t="shared" si="4"/>
        <v>4</v>
      </c>
      <c r="T23" s="33">
        <f t="shared" si="5"/>
        <v>4</v>
      </c>
      <c r="U23" s="33">
        <f t="shared" si="6"/>
        <v>4</v>
      </c>
      <c r="V23" s="33">
        <f t="shared" si="7"/>
        <v>4</v>
      </c>
      <c r="W23" s="33">
        <f t="shared" si="8"/>
        <v>4</v>
      </c>
      <c r="X23" s="33">
        <f t="shared" si="9"/>
        <v>4</v>
      </c>
      <c r="Y23" s="33">
        <f t="shared" si="10"/>
        <v>4</v>
      </c>
      <c r="Z23" s="33">
        <f t="shared" si="11"/>
        <v>4</v>
      </c>
      <c r="AA23" s="33">
        <f t="shared" si="12"/>
        <v>4</v>
      </c>
      <c r="AB23" s="33">
        <f t="shared" si="13"/>
        <v>4</v>
      </c>
      <c r="AC23" s="33">
        <f t="shared" si="14"/>
        <v>4</v>
      </c>
      <c r="AD23" s="33">
        <f t="shared" si="15"/>
        <v>4</v>
      </c>
      <c r="AE23" s="33">
        <f t="shared" si="16"/>
        <v>3</v>
      </c>
      <c r="AF23" s="28">
        <v>92.477400000000003</v>
      </c>
      <c r="AG23" s="28">
        <v>0.38919999999999999</v>
      </c>
      <c r="AH23" s="28">
        <v>7.1334</v>
      </c>
      <c r="AI23" s="28">
        <v>3.26</v>
      </c>
      <c r="AJ23" s="28">
        <v>4.28</v>
      </c>
      <c r="AK23" s="28">
        <v>7.48</v>
      </c>
      <c r="AL23" s="28">
        <v>2.06</v>
      </c>
    </row>
    <row r="24" spans="1:38" s="93" customFormat="1">
      <c r="A24" s="48" t="s">
        <v>2609</v>
      </c>
      <c r="B24" s="29">
        <v>42094</v>
      </c>
      <c r="C24" s="30">
        <v>38.678699999999999</v>
      </c>
      <c r="D24" s="31">
        <v>36.502699999999997</v>
      </c>
      <c r="E24" s="28">
        <v>18.778099999999998</v>
      </c>
      <c r="F24" s="28">
        <v>7.3122999999999996</v>
      </c>
      <c r="G24" s="28">
        <v>2.2957999999999998</v>
      </c>
      <c r="H24" s="28">
        <v>2.5701000000000001</v>
      </c>
      <c r="I24" s="32">
        <v>1.8874</v>
      </c>
      <c r="J24" s="28">
        <v>3.3984999999999999</v>
      </c>
      <c r="K24" s="28">
        <v>6.3005000000000004</v>
      </c>
      <c r="L24" s="28">
        <v>6.1923000000000004</v>
      </c>
      <c r="M24" s="28">
        <v>5.8970000000000002</v>
      </c>
      <c r="N24" s="28">
        <v>5.8883999999999999</v>
      </c>
      <c r="O24" s="28">
        <v>4.8287000000000004</v>
      </c>
      <c r="P24" s="28">
        <v>5.5651000000000002</v>
      </c>
      <c r="Q24" s="28"/>
      <c r="R24" s="28">
        <v>5.8460000000000001</v>
      </c>
      <c r="S24" s="33">
        <f t="shared" si="4"/>
        <v>4</v>
      </c>
      <c r="T24" s="33">
        <f t="shared" si="5"/>
        <v>4</v>
      </c>
      <c r="U24" s="33">
        <f t="shared" si="6"/>
        <v>4</v>
      </c>
      <c r="V24" s="33">
        <f t="shared" si="7"/>
        <v>4</v>
      </c>
      <c r="W24" s="33">
        <f t="shared" si="8"/>
        <v>4</v>
      </c>
      <c r="X24" s="33">
        <f t="shared" si="9"/>
        <v>4</v>
      </c>
      <c r="Y24" s="33">
        <f t="shared" si="10"/>
        <v>4</v>
      </c>
      <c r="Z24" s="33">
        <f t="shared" si="11"/>
        <v>4</v>
      </c>
      <c r="AA24" s="33">
        <f t="shared" si="12"/>
        <v>3</v>
      </c>
      <c r="AB24" s="33">
        <f t="shared" si="13"/>
        <v>4</v>
      </c>
      <c r="AC24" s="33">
        <f t="shared" si="14"/>
        <v>4</v>
      </c>
      <c r="AD24" s="33">
        <f t="shared" si="15"/>
        <v>0</v>
      </c>
      <c r="AE24" s="33">
        <f t="shared" si="16"/>
        <v>4</v>
      </c>
      <c r="AF24" s="28">
        <v>87.609399999999994</v>
      </c>
      <c r="AG24" s="28">
        <v>0.45069999999999999</v>
      </c>
      <c r="AH24" s="28">
        <v>9.3374000000000006</v>
      </c>
      <c r="AI24" s="28">
        <v>3.24</v>
      </c>
      <c r="AJ24" s="28">
        <v>4.24</v>
      </c>
      <c r="AK24" s="28">
        <v>7.53</v>
      </c>
      <c r="AL24" s="28">
        <v>1.44</v>
      </c>
    </row>
    <row r="25" spans="1:38" s="93" customFormat="1">
      <c r="A25" s="48"/>
      <c r="B25" s="29"/>
      <c r="C25" s="30"/>
      <c r="D25" s="31"/>
      <c r="E25" s="28"/>
      <c r="F25" s="28"/>
      <c r="G25" s="28"/>
      <c r="H25" s="28"/>
      <c r="I25" s="32"/>
      <c r="J25" s="28"/>
      <c r="K25" s="28"/>
      <c r="L25" s="28"/>
      <c r="M25" s="28"/>
      <c r="N25" s="28"/>
      <c r="O25" s="28"/>
      <c r="P25" s="28"/>
      <c r="Q25" s="28"/>
      <c r="R25" s="28"/>
      <c r="S25" s="33">
        <f t="shared" si="4"/>
        <v>0</v>
      </c>
      <c r="T25" s="33">
        <f t="shared" si="5"/>
        <v>0</v>
      </c>
      <c r="U25" s="33">
        <f t="shared" si="6"/>
        <v>0</v>
      </c>
      <c r="V25" s="33">
        <f t="shared" si="7"/>
        <v>0</v>
      </c>
      <c r="W25" s="33">
        <f t="shared" si="8"/>
        <v>0</v>
      </c>
      <c r="X25" s="33">
        <f t="shared" si="9"/>
        <v>0</v>
      </c>
      <c r="Y25" s="33">
        <f t="shared" si="10"/>
        <v>0</v>
      </c>
      <c r="Z25" s="33">
        <f t="shared" si="11"/>
        <v>0</v>
      </c>
      <c r="AA25" s="33">
        <f t="shared" si="12"/>
        <v>0</v>
      </c>
      <c r="AB25" s="33">
        <f t="shared" si="13"/>
        <v>0</v>
      </c>
      <c r="AC25" s="33">
        <f t="shared" si="14"/>
        <v>0</v>
      </c>
      <c r="AD25" s="33">
        <f t="shared" si="15"/>
        <v>0</v>
      </c>
      <c r="AE25" s="33">
        <f t="shared" si="16"/>
        <v>0</v>
      </c>
      <c r="AF25" s="28"/>
      <c r="AG25" s="28"/>
      <c r="AH25" s="28"/>
      <c r="AI25" s="28"/>
      <c r="AJ25" s="28"/>
      <c r="AK25" s="28"/>
      <c r="AL25" s="28"/>
    </row>
    <row r="26" spans="1:38">
      <c r="A26" s="48"/>
      <c r="B26" s="29"/>
      <c r="C26" s="30"/>
      <c r="D26" s="31"/>
      <c r="E26" s="28"/>
      <c r="F26" s="28"/>
      <c r="G26" s="28"/>
      <c r="H26" s="28"/>
      <c r="I26" s="32"/>
      <c r="J26" s="28"/>
      <c r="K26" s="28"/>
      <c r="L26" s="28"/>
      <c r="M26" s="28"/>
      <c r="N26" s="28"/>
      <c r="O26" s="28"/>
      <c r="P26" s="28"/>
      <c r="Q26" s="28"/>
      <c r="R26" s="28"/>
      <c r="S26" s="33">
        <f t="shared" si="4"/>
        <v>0</v>
      </c>
      <c r="T26" s="33">
        <f t="shared" si="5"/>
        <v>0</v>
      </c>
      <c r="U26" s="33">
        <f t="shared" si="6"/>
        <v>0</v>
      </c>
      <c r="V26" s="33">
        <f t="shared" si="7"/>
        <v>0</v>
      </c>
      <c r="W26" s="33">
        <f t="shared" si="8"/>
        <v>0</v>
      </c>
      <c r="X26" s="33">
        <f t="shared" si="9"/>
        <v>0</v>
      </c>
      <c r="Y26" s="33">
        <f t="shared" si="10"/>
        <v>0</v>
      </c>
      <c r="Z26" s="33">
        <f t="shared" si="11"/>
        <v>0</v>
      </c>
      <c r="AA26" s="33">
        <f t="shared" si="12"/>
        <v>0</v>
      </c>
      <c r="AB26" s="33">
        <f t="shared" si="13"/>
        <v>0</v>
      </c>
      <c r="AC26" s="33">
        <f t="shared" si="14"/>
        <v>0</v>
      </c>
      <c r="AD26" s="33">
        <f t="shared" si="15"/>
        <v>0</v>
      </c>
      <c r="AE26" s="33">
        <f t="shared" si="16"/>
        <v>0</v>
      </c>
      <c r="AF26" s="28"/>
      <c r="AG26" s="28"/>
      <c r="AH26" s="28"/>
      <c r="AI26" s="28"/>
      <c r="AJ26" s="28"/>
      <c r="AK26" s="28"/>
      <c r="AL26" s="28"/>
    </row>
    <row r="27" spans="1:38">
      <c r="A27" s="58" t="s">
        <v>235</v>
      </c>
      <c r="B27" s="59"/>
      <c r="C27" s="60"/>
      <c r="D27" s="60"/>
      <c r="E27" s="60"/>
      <c r="F27" s="60">
        <f>SUMPRODUCT($D12:$D26,F12:F26)/SUMIF(F12:F26,"&lt;&gt;"&amp;"",$D12:$D26)</f>
        <v>8.5009605061374103</v>
      </c>
      <c r="G27" s="60">
        <f t="shared" ref="G27:R27" si="17">SUMPRODUCT($D12:$D26,G12:G26)/SUMIF(G12:G26,"&lt;&gt;"&amp;"",$D12:$D26)</f>
        <v>4.0224071900050129</v>
      </c>
      <c r="H27" s="60">
        <f t="shared" si="17"/>
        <v>4.5107224880616519</v>
      </c>
      <c r="I27" s="60">
        <f t="shared" si="17"/>
        <v>3.9748270045440193</v>
      </c>
      <c r="J27" s="60">
        <f t="shared" si="17"/>
        <v>5.4872555502215619</v>
      </c>
      <c r="K27" s="60">
        <f t="shared" si="17"/>
        <v>7.8764284927084853</v>
      </c>
      <c r="L27" s="60">
        <f t="shared" si="17"/>
        <v>7.4098555234105348</v>
      </c>
      <c r="M27" s="60">
        <f t="shared" si="17"/>
        <v>7.4585570025998651</v>
      </c>
      <c r="N27" s="60">
        <f t="shared" si="17"/>
        <v>6.8932955909071287</v>
      </c>
      <c r="O27" s="60">
        <f t="shared" si="17"/>
        <v>7.3085543397991106</v>
      </c>
      <c r="P27" s="60">
        <f t="shared" si="17"/>
        <v>7.36155633338341</v>
      </c>
      <c r="Q27" s="60">
        <f t="shared" si="17"/>
        <v>8.0623693381082404</v>
      </c>
      <c r="R27" s="60">
        <f t="shared" si="17"/>
        <v>7.6597404493276748</v>
      </c>
      <c r="S27" s="61"/>
      <c r="T27" s="61"/>
      <c r="U27" s="61"/>
      <c r="V27" s="61"/>
      <c r="W27" s="61"/>
      <c r="X27" s="61"/>
      <c r="Y27" s="61"/>
      <c r="Z27" s="61"/>
      <c r="AA27" s="61"/>
      <c r="AB27" s="61"/>
      <c r="AC27" s="61"/>
      <c r="AD27" s="61"/>
      <c r="AE27" s="61"/>
      <c r="AF27" s="60"/>
      <c r="AG27" s="60"/>
      <c r="AH27" s="60"/>
      <c r="AI27" s="60"/>
      <c r="AJ27" s="60"/>
      <c r="AK27" s="60"/>
      <c r="AL27" s="60"/>
    </row>
    <row r="28" spans="1:38">
      <c r="A28" s="56" t="s">
        <v>236</v>
      </c>
      <c r="B28" s="51"/>
      <c r="C28" s="52"/>
      <c r="D28" s="53"/>
      <c r="E28" s="54"/>
      <c r="F28" s="54">
        <f>MIN(F12:F26)</f>
        <v>4.0343</v>
      </c>
      <c r="G28" s="54">
        <f t="shared" ref="G28:R28" si="18">MIN(G12:G26)</f>
        <v>0.47970000000000002</v>
      </c>
      <c r="H28" s="54">
        <f t="shared" si="18"/>
        <v>1.3036000000000001</v>
      </c>
      <c r="I28" s="54">
        <f t="shared" si="18"/>
        <v>0.33289999999999997</v>
      </c>
      <c r="J28" s="54">
        <f t="shared" si="18"/>
        <v>2.3315000000000001</v>
      </c>
      <c r="K28" s="54">
        <f t="shared" si="18"/>
        <v>5.2099000000000002</v>
      </c>
      <c r="L28" s="54">
        <f t="shared" si="18"/>
        <v>4.9465000000000003</v>
      </c>
      <c r="M28" s="54">
        <f t="shared" si="18"/>
        <v>4.6771000000000003</v>
      </c>
      <c r="N28" s="54">
        <f t="shared" si="18"/>
        <v>3.9014000000000002</v>
      </c>
      <c r="O28" s="54">
        <f t="shared" si="18"/>
        <v>2.0099</v>
      </c>
      <c r="P28" s="54">
        <f t="shared" si="18"/>
        <v>3.2128000000000001</v>
      </c>
      <c r="Q28" s="54">
        <f t="shared" si="18"/>
        <v>6.1664000000000003</v>
      </c>
      <c r="R28" s="54">
        <f t="shared" si="18"/>
        <v>4.2716000000000003</v>
      </c>
      <c r="S28" s="55"/>
      <c r="T28" s="55"/>
      <c r="U28" s="55"/>
      <c r="V28" s="55"/>
      <c r="W28" s="55"/>
      <c r="X28" s="55"/>
      <c r="Y28" s="55"/>
      <c r="Z28" s="55"/>
      <c r="AA28" s="55"/>
      <c r="AB28" s="55"/>
      <c r="AC28" s="55"/>
      <c r="AD28" s="55"/>
      <c r="AE28" s="55"/>
      <c r="AF28" s="54"/>
      <c r="AG28" s="54"/>
      <c r="AH28" s="54"/>
      <c r="AI28" s="54"/>
      <c r="AJ28" s="54"/>
      <c r="AK28" s="54"/>
      <c r="AL28" s="54"/>
    </row>
    <row r="29" spans="1:38">
      <c r="A29" s="63" t="s">
        <v>237</v>
      </c>
      <c r="B29" s="51"/>
      <c r="C29" s="52"/>
      <c r="D29" s="53"/>
      <c r="E29" s="54"/>
      <c r="F29" s="54">
        <f>MAX(F12:F26)</f>
        <v>9.7499000000000002</v>
      </c>
      <c r="G29" s="54">
        <f t="shared" ref="G29:R29" si="19">MAX(G12:G26)</f>
        <v>5.1687000000000003</v>
      </c>
      <c r="H29" s="54">
        <f t="shared" si="19"/>
        <v>7.8714000000000004</v>
      </c>
      <c r="I29" s="54">
        <f t="shared" si="19"/>
        <v>9.2309000000000001</v>
      </c>
      <c r="J29" s="54">
        <f t="shared" si="19"/>
        <v>7.8635999999999999</v>
      </c>
      <c r="K29" s="54">
        <f t="shared" si="19"/>
        <v>11.1638</v>
      </c>
      <c r="L29" s="54">
        <f t="shared" si="19"/>
        <v>9.5203000000000007</v>
      </c>
      <c r="M29" s="54">
        <f t="shared" si="19"/>
        <v>12.6312</v>
      </c>
      <c r="N29" s="54">
        <f t="shared" si="19"/>
        <v>11.784700000000001</v>
      </c>
      <c r="O29" s="54">
        <f t="shared" si="19"/>
        <v>9.3054000000000006</v>
      </c>
      <c r="P29" s="54">
        <f t="shared" si="19"/>
        <v>8.4695999999999998</v>
      </c>
      <c r="Q29" s="54">
        <f t="shared" si="19"/>
        <v>9.1625999999999994</v>
      </c>
      <c r="R29" s="54">
        <f t="shared" si="19"/>
        <v>8.8231000000000002</v>
      </c>
      <c r="S29" s="55"/>
      <c r="T29" s="55"/>
      <c r="U29" s="55"/>
      <c r="V29" s="55"/>
      <c r="W29" s="55"/>
      <c r="X29" s="55"/>
      <c r="Y29" s="55"/>
      <c r="Z29" s="55"/>
      <c r="AA29" s="55"/>
      <c r="AB29" s="55"/>
      <c r="AC29" s="55"/>
      <c r="AD29" s="55"/>
      <c r="AE29" s="55"/>
      <c r="AF29" s="54"/>
      <c r="AG29" s="54"/>
      <c r="AH29" s="54"/>
      <c r="AI29" s="54"/>
      <c r="AJ29" s="54"/>
      <c r="AK29" s="54"/>
      <c r="AL29" s="54"/>
    </row>
    <row r="30" spans="1:38">
      <c r="A30" s="56" t="s">
        <v>238</v>
      </c>
      <c r="B30" s="51"/>
      <c r="C30" s="52"/>
      <c r="D30" s="53"/>
      <c r="E30" s="54"/>
      <c r="F30" s="54">
        <f>MEDIAN(F12:F26)</f>
        <v>7.5113000000000003</v>
      </c>
      <c r="G30" s="54">
        <f t="shared" ref="G30:R30" si="20">MEDIAN(G12:G26)</f>
        <v>3.6065999999999998</v>
      </c>
      <c r="H30" s="54">
        <f t="shared" si="20"/>
        <v>3.5304000000000002</v>
      </c>
      <c r="I30" s="54">
        <f t="shared" si="20"/>
        <v>3.1404999999999998</v>
      </c>
      <c r="J30" s="54">
        <f t="shared" si="20"/>
        <v>4.6308999999999996</v>
      </c>
      <c r="K30" s="54">
        <f t="shared" si="20"/>
        <v>7.2205000000000004</v>
      </c>
      <c r="L30" s="54">
        <f t="shared" si="20"/>
        <v>6.9691999999999998</v>
      </c>
      <c r="M30" s="54">
        <f t="shared" si="20"/>
        <v>6.5427</v>
      </c>
      <c r="N30" s="54">
        <f t="shared" si="20"/>
        <v>6.0755999999999997</v>
      </c>
      <c r="O30" s="54">
        <f t="shared" si="20"/>
        <v>6.56785</v>
      </c>
      <c r="P30" s="54">
        <f t="shared" si="20"/>
        <v>6.6723999999999997</v>
      </c>
      <c r="Q30" s="54">
        <f t="shared" si="20"/>
        <v>7.6273999999999997</v>
      </c>
      <c r="R30" s="54">
        <f t="shared" si="20"/>
        <v>7.4238</v>
      </c>
      <c r="S30" s="55"/>
      <c r="T30" s="55"/>
      <c r="U30" s="55"/>
      <c r="V30" s="55"/>
      <c r="W30" s="55"/>
      <c r="X30" s="55"/>
      <c r="Y30" s="55"/>
      <c r="Z30" s="55"/>
      <c r="AA30" s="55"/>
      <c r="AB30" s="55"/>
      <c r="AC30" s="55"/>
      <c r="AD30" s="55"/>
      <c r="AE30" s="55"/>
      <c r="AF30" s="54"/>
      <c r="AG30" s="54"/>
      <c r="AH30" s="54"/>
      <c r="AI30" s="54"/>
      <c r="AJ30" s="54"/>
      <c r="AK30" s="54"/>
      <c r="AL30" s="54"/>
    </row>
    <row r="31" spans="1:38" ht="15" thickBot="1">
      <c r="A31" s="64"/>
      <c r="B31" s="37"/>
      <c r="C31" s="38"/>
      <c r="D31" s="39"/>
      <c r="E31" s="40"/>
      <c r="F31" s="40"/>
      <c r="G31" s="40"/>
      <c r="H31" s="40"/>
      <c r="I31" s="40"/>
      <c r="J31" s="40"/>
      <c r="K31" s="40"/>
      <c r="L31" s="40"/>
      <c r="M31" s="40"/>
      <c r="N31" s="40"/>
      <c r="O31" s="40"/>
      <c r="P31" s="40"/>
      <c r="Q31" s="40"/>
      <c r="R31" s="40"/>
      <c r="S31" s="42"/>
      <c r="T31" s="42"/>
      <c r="U31" s="42"/>
      <c r="V31" s="42"/>
      <c r="W31" s="42"/>
      <c r="X31" s="42"/>
      <c r="Y31" s="42"/>
      <c r="Z31" s="42"/>
      <c r="AA31" s="42"/>
      <c r="AB31" s="42"/>
      <c r="AC31" s="42"/>
      <c r="AD31" s="42"/>
      <c r="AE31" s="42"/>
      <c r="AF31" s="40"/>
      <c r="AG31" s="40"/>
      <c r="AH31" s="40"/>
      <c r="AI31" s="40"/>
      <c r="AJ31" s="40"/>
      <c r="AK31" s="40"/>
      <c r="AL31" s="40"/>
    </row>
    <row r="32" spans="1:38">
      <c r="A32" s="50" t="s">
        <v>239</v>
      </c>
      <c r="B32" s="45"/>
      <c r="C32" s="44"/>
      <c r="D32" s="44"/>
      <c r="E32" s="44"/>
      <c r="F32" s="44"/>
      <c r="G32" s="44"/>
      <c r="H32" s="44"/>
      <c r="I32" s="46"/>
      <c r="J32" s="44"/>
      <c r="K32" s="44"/>
      <c r="L32" s="44"/>
      <c r="M32" s="44"/>
      <c r="N32" s="44"/>
      <c r="O32" s="44"/>
      <c r="P32" s="44"/>
      <c r="Q32" s="44"/>
      <c r="R32" s="44"/>
      <c r="S32" s="45"/>
      <c r="T32" s="45"/>
      <c r="U32" s="45"/>
      <c r="V32" s="47"/>
      <c r="W32" s="45"/>
      <c r="X32" s="45"/>
      <c r="Y32" s="45"/>
      <c r="Z32" s="45"/>
      <c r="AA32" s="45"/>
      <c r="AB32" s="45"/>
      <c r="AC32" s="45"/>
      <c r="AD32" s="45"/>
      <c r="AE32" s="45"/>
      <c r="AF32" s="44"/>
      <c r="AG32" s="44"/>
      <c r="AH32" s="44"/>
      <c r="AI32" s="44"/>
      <c r="AJ32" s="44"/>
      <c r="AK32" s="44"/>
      <c r="AL32" s="44"/>
    </row>
    <row r="33" spans="1:38">
      <c r="A33" s="50" t="s">
        <v>240</v>
      </c>
      <c r="B33" s="45"/>
      <c r="C33" s="44"/>
      <c r="D33" s="44"/>
      <c r="E33" s="44"/>
      <c r="F33" s="44"/>
      <c r="G33" s="44"/>
      <c r="H33" s="44"/>
      <c r="I33" s="46"/>
      <c r="J33" s="44"/>
      <c r="K33" s="44"/>
      <c r="L33" s="44"/>
      <c r="M33" s="44"/>
      <c r="N33" s="44"/>
      <c r="O33" s="44"/>
      <c r="P33" s="44"/>
      <c r="Q33" s="44"/>
      <c r="R33" s="44"/>
      <c r="S33" s="45"/>
      <c r="T33" s="45"/>
      <c r="U33" s="45"/>
      <c r="V33" s="47"/>
      <c r="W33" s="45"/>
      <c r="X33" s="45"/>
      <c r="Y33" s="45"/>
      <c r="Z33" s="45"/>
      <c r="AA33" s="45"/>
      <c r="AB33" s="45"/>
      <c r="AC33" s="45"/>
      <c r="AD33" s="45"/>
      <c r="AE33" s="45"/>
      <c r="AF33" s="44"/>
      <c r="AG33" s="44"/>
      <c r="AH33" s="44"/>
      <c r="AI33" s="44"/>
      <c r="AJ33" s="44"/>
      <c r="AK33" s="44"/>
      <c r="AL33" s="44"/>
    </row>
    <row r="34" spans="1:38">
      <c r="A34" s="50"/>
      <c r="B34" s="45"/>
      <c r="C34" s="44"/>
      <c r="D34" s="44"/>
      <c r="E34" s="44"/>
      <c r="F34" s="44"/>
      <c r="G34" s="44"/>
      <c r="H34" s="44"/>
      <c r="I34" s="44"/>
      <c r="J34" s="44"/>
      <c r="K34" s="44"/>
      <c r="L34" s="44"/>
      <c r="M34" s="44"/>
      <c r="N34" s="44"/>
      <c r="O34" s="44"/>
      <c r="P34" s="44"/>
      <c r="Q34" s="44"/>
      <c r="R34" s="44"/>
      <c r="S34" s="45"/>
      <c r="T34" s="45"/>
      <c r="U34" s="45"/>
      <c r="V34" s="45"/>
      <c r="W34" s="45"/>
      <c r="X34" s="45"/>
      <c r="Y34" s="45"/>
      <c r="Z34" s="45"/>
      <c r="AA34" s="45"/>
      <c r="AB34" s="45"/>
      <c r="AC34" s="45"/>
      <c r="AD34" s="45"/>
      <c r="AE34" s="45"/>
      <c r="AF34" s="44"/>
      <c r="AG34" s="44"/>
      <c r="AH34" s="44"/>
      <c r="AI34" s="44"/>
      <c r="AJ34" s="44"/>
      <c r="AK34" s="44"/>
      <c r="AL34" s="44"/>
    </row>
    <row r="35" spans="1:38">
      <c r="A35" s="50"/>
      <c r="B35" s="45"/>
      <c r="C35" s="44"/>
      <c r="D35" s="44"/>
      <c r="E35" s="44"/>
      <c r="F35" s="44"/>
      <c r="G35" s="44"/>
      <c r="H35" s="44"/>
      <c r="I35" s="44"/>
      <c r="J35" s="44"/>
      <c r="K35" s="44"/>
      <c r="L35" s="44"/>
      <c r="M35" s="44"/>
      <c r="N35" s="44"/>
      <c r="O35" s="44"/>
      <c r="P35" s="44"/>
      <c r="Q35" s="44"/>
      <c r="R35" s="44"/>
      <c r="S35" s="45"/>
      <c r="T35" s="45"/>
      <c r="U35" s="45"/>
      <c r="V35" s="45"/>
      <c r="W35" s="45"/>
      <c r="X35" s="45"/>
      <c r="Y35" s="45"/>
      <c r="Z35" s="45"/>
      <c r="AA35" s="45"/>
      <c r="AB35" s="45"/>
      <c r="AC35" s="45"/>
      <c r="AD35" s="45"/>
      <c r="AE35" s="45"/>
      <c r="AF35" s="44"/>
      <c r="AG35" s="44"/>
      <c r="AH35" s="44"/>
      <c r="AI35" s="44"/>
      <c r="AJ35" s="44"/>
      <c r="AK35" s="44"/>
      <c r="AL35" s="44"/>
    </row>
    <row r="36" spans="1:38">
      <c r="A36" s="50"/>
      <c r="B36" s="45"/>
      <c r="C36" s="44"/>
      <c r="D36" s="44"/>
      <c r="E36" s="44"/>
      <c r="F36" s="44"/>
      <c r="G36" s="44"/>
      <c r="H36" s="44"/>
      <c r="I36" s="44"/>
      <c r="J36" s="44"/>
      <c r="K36" s="44"/>
      <c r="L36" s="44"/>
      <c r="M36" s="44"/>
      <c r="N36" s="44"/>
      <c r="O36" s="44"/>
      <c r="P36" s="44"/>
      <c r="Q36" s="44"/>
      <c r="R36" s="44"/>
      <c r="S36" s="45"/>
      <c r="T36" s="45"/>
      <c r="U36" s="45"/>
      <c r="V36" s="45"/>
      <c r="W36" s="45"/>
      <c r="X36" s="45"/>
      <c r="Y36" s="45"/>
      <c r="Z36" s="45"/>
      <c r="AA36" s="45"/>
      <c r="AB36" s="45"/>
      <c r="AC36" s="45"/>
      <c r="AD36" s="45"/>
      <c r="AE36" s="45"/>
      <c r="AF36" s="44"/>
      <c r="AG36" s="44"/>
      <c r="AH36" s="44"/>
      <c r="AI36" s="44"/>
      <c r="AJ36" s="44"/>
      <c r="AK36" s="44"/>
      <c r="AL36" s="44"/>
    </row>
  </sheetData>
  <mergeCells count="10">
    <mergeCell ref="AK8:AK9"/>
    <mergeCell ref="J8:Q8"/>
    <mergeCell ref="B8:E8"/>
    <mergeCell ref="F8:I8"/>
    <mergeCell ref="AL8:AL9"/>
    <mergeCell ref="AF8:AH8"/>
    <mergeCell ref="R8:R9"/>
    <mergeCell ref="AI8:AI9"/>
    <mergeCell ref="AJ8:AJ9"/>
    <mergeCell ref="S8:AE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CN36"/>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24"/>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38"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_xlfn.QUARTILE.INC(F$12:F$24,$CA2)</f>
        <v>6.1946000000000003</v>
      </c>
      <c r="CC2" s="93">
        <f t="shared" ref="CC2:CN2" si="1">_xlfn.QUARTILE.INC(G$12:G$24,$CA2)</f>
        <v>-0.53410000000000002</v>
      </c>
      <c r="CD2" s="93">
        <f t="shared" si="1"/>
        <v>0.12</v>
      </c>
      <c r="CE2" s="93">
        <f t="shared" si="1"/>
        <v>-0.99709999999999999</v>
      </c>
      <c r="CF2" s="93">
        <f t="shared" si="1"/>
        <v>0.51200000000000001</v>
      </c>
      <c r="CG2" s="93">
        <f t="shared" si="1"/>
        <v>5.07</v>
      </c>
      <c r="CH2" s="93">
        <f t="shared" si="1"/>
        <v>4.9298999999999999</v>
      </c>
      <c r="CI2" s="93">
        <f t="shared" si="1"/>
        <v>4.9706999999999999</v>
      </c>
      <c r="CJ2" s="93">
        <f t="shared" si="1"/>
        <v>4.1803999999999997</v>
      </c>
      <c r="CK2" s="93">
        <f t="shared" si="1"/>
        <v>3.4064999999999999</v>
      </c>
      <c r="CL2" s="93">
        <f t="shared" si="1"/>
        <v>4.0430999999999999</v>
      </c>
      <c r="CM2" s="93">
        <f t="shared" si="1"/>
        <v>5.1981999999999999</v>
      </c>
      <c r="CN2" s="93">
        <f t="shared" si="1"/>
        <v>5.4714</v>
      </c>
    </row>
    <row r="3" spans="1:92">
      <c r="CA3" s="93">
        <v>1</v>
      </c>
      <c r="CB3" s="93">
        <f t="shared" si="0"/>
        <v>8.9155999999999995</v>
      </c>
      <c r="CC3" s="93">
        <f t="shared" ref="CC3:CN7" si="2">_xlfn.QUARTILE.INC(G$12:G$24,$CA3)</f>
        <v>0.51249999999999996</v>
      </c>
      <c r="CD3" s="93">
        <f t="shared" si="2"/>
        <v>1.1566000000000001</v>
      </c>
      <c r="CE3" s="93">
        <f t="shared" si="2"/>
        <v>0.37359999999999999</v>
      </c>
      <c r="CF3" s="93">
        <f t="shared" si="2"/>
        <v>0.90469999999999995</v>
      </c>
      <c r="CG3" s="93">
        <f t="shared" si="2"/>
        <v>5.5760249999999996</v>
      </c>
      <c r="CH3" s="93">
        <f t="shared" si="2"/>
        <v>5.5143499999999994</v>
      </c>
      <c r="CI3" s="93">
        <f t="shared" si="2"/>
        <v>5.4240250000000003</v>
      </c>
      <c r="CJ3" s="93">
        <f t="shared" si="2"/>
        <v>4.6205249999999998</v>
      </c>
      <c r="CK3" s="93">
        <f t="shared" si="2"/>
        <v>5.5031499999999998</v>
      </c>
      <c r="CL3" s="93">
        <f t="shared" si="2"/>
        <v>5.5492249999999999</v>
      </c>
      <c r="CM3" s="93">
        <f t="shared" si="2"/>
        <v>6.5858999999999996</v>
      </c>
      <c r="CN3" s="93">
        <f t="shared" si="2"/>
        <v>7.1565000000000003</v>
      </c>
    </row>
    <row r="4" spans="1:92">
      <c r="CA4" s="93">
        <v>2</v>
      </c>
      <c r="CB4" s="93">
        <f t="shared" si="0"/>
        <v>10.341100000000001</v>
      </c>
      <c r="CC4" s="93">
        <f t="shared" si="2"/>
        <v>1.3515999999999999</v>
      </c>
      <c r="CD4" s="93">
        <f t="shared" si="2"/>
        <v>1.3524</v>
      </c>
      <c r="CE4" s="93">
        <f t="shared" si="2"/>
        <v>0.67200000000000004</v>
      </c>
      <c r="CF4" s="93">
        <f t="shared" si="2"/>
        <v>1.32</v>
      </c>
      <c r="CG4" s="93">
        <f t="shared" si="2"/>
        <v>5.7682000000000002</v>
      </c>
      <c r="CH4" s="93">
        <f t="shared" si="2"/>
        <v>5.7867999999999995</v>
      </c>
      <c r="CI4" s="93">
        <f t="shared" si="2"/>
        <v>5.7436500000000006</v>
      </c>
      <c r="CJ4" s="93">
        <f t="shared" si="2"/>
        <v>5.0505999999999993</v>
      </c>
      <c r="CK4" s="93">
        <f t="shared" si="2"/>
        <v>5.9630999999999998</v>
      </c>
      <c r="CL4" s="93">
        <f t="shared" si="2"/>
        <v>6.1351500000000003</v>
      </c>
      <c r="CM4" s="93">
        <f t="shared" si="2"/>
        <v>6.9595000000000002</v>
      </c>
      <c r="CN4" s="93">
        <f t="shared" si="2"/>
        <v>7.5547000000000004</v>
      </c>
    </row>
    <row r="5" spans="1:92">
      <c r="CA5" s="93">
        <v>3</v>
      </c>
      <c r="CB5" s="93">
        <f t="shared" si="0"/>
        <v>11.0199</v>
      </c>
      <c r="CC5" s="93">
        <f t="shared" si="2"/>
        <v>1.5678000000000001</v>
      </c>
      <c r="CD5" s="93">
        <f t="shared" si="2"/>
        <v>1.8056000000000001</v>
      </c>
      <c r="CE5" s="93">
        <f t="shared" si="2"/>
        <v>1.179</v>
      </c>
      <c r="CF5" s="93">
        <f t="shared" si="2"/>
        <v>1.9873000000000001</v>
      </c>
      <c r="CG5" s="93">
        <f t="shared" si="2"/>
        <v>6.1472999999999995</v>
      </c>
      <c r="CH5" s="93">
        <f t="shared" si="2"/>
        <v>6.0655750000000008</v>
      </c>
      <c r="CI5" s="93">
        <f t="shared" si="2"/>
        <v>6.2187250000000001</v>
      </c>
      <c r="CJ5" s="93">
        <f t="shared" si="2"/>
        <v>5.2858749999999999</v>
      </c>
      <c r="CK5" s="93">
        <f t="shared" si="2"/>
        <v>6.362425</v>
      </c>
      <c r="CL5" s="93">
        <f t="shared" si="2"/>
        <v>6.4786999999999999</v>
      </c>
      <c r="CM5" s="93">
        <f t="shared" si="2"/>
        <v>7.1936749999999998</v>
      </c>
      <c r="CN5" s="93">
        <f t="shared" si="2"/>
        <v>8.0599000000000007</v>
      </c>
    </row>
    <row r="6" spans="1:92" hidden="1">
      <c r="CA6" s="93"/>
      <c r="CB6" s="93">
        <f t="shared" si="0"/>
        <v>6.1946000000000003</v>
      </c>
      <c r="CC6" s="93">
        <f t="shared" si="2"/>
        <v>-0.53410000000000002</v>
      </c>
      <c r="CD6" s="93">
        <f t="shared" si="2"/>
        <v>0.12</v>
      </c>
      <c r="CE6" s="93">
        <f t="shared" si="2"/>
        <v>-0.99709999999999999</v>
      </c>
      <c r="CF6" s="93">
        <f t="shared" si="2"/>
        <v>0.51200000000000001</v>
      </c>
      <c r="CG6" s="93">
        <f t="shared" si="2"/>
        <v>5.07</v>
      </c>
      <c r="CH6" s="93">
        <f t="shared" si="2"/>
        <v>4.9298999999999999</v>
      </c>
      <c r="CI6" s="93">
        <f t="shared" si="2"/>
        <v>4.9706999999999999</v>
      </c>
      <c r="CJ6" s="93">
        <f t="shared" si="2"/>
        <v>4.1803999999999997</v>
      </c>
      <c r="CK6" s="93">
        <f t="shared" si="2"/>
        <v>3.4064999999999999</v>
      </c>
      <c r="CL6" s="93">
        <f t="shared" si="2"/>
        <v>4.0430999999999999</v>
      </c>
      <c r="CM6" s="93">
        <f t="shared" si="2"/>
        <v>5.1981999999999999</v>
      </c>
      <c r="CN6" s="93">
        <f t="shared" si="2"/>
        <v>5.4714</v>
      </c>
    </row>
    <row r="7" spans="1:92" ht="21" thickBot="1">
      <c r="A7" s="16" t="s">
        <v>111</v>
      </c>
      <c r="CA7" s="93">
        <v>4</v>
      </c>
      <c r="CB7" s="93">
        <f t="shared" si="0"/>
        <v>12.5549</v>
      </c>
      <c r="CC7" s="93">
        <f t="shared" si="2"/>
        <v>5.2854999999999999</v>
      </c>
      <c r="CD7" s="93">
        <f t="shared" si="2"/>
        <v>3.3378000000000001</v>
      </c>
      <c r="CE7" s="93">
        <f t="shared" si="2"/>
        <v>3.6135999999999999</v>
      </c>
      <c r="CF7" s="93">
        <f t="shared" si="2"/>
        <v>2.5158</v>
      </c>
      <c r="CG7" s="93">
        <f t="shared" si="2"/>
        <v>6.6871999999999998</v>
      </c>
      <c r="CH7" s="93">
        <f t="shared" si="2"/>
        <v>6.7198000000000002</v>
      </c>
      <c r="CI7" s="93">
        <f t="shared" si="2"/>
        <v>7.8605999999999998</v>
      </c>
      <c r="CJ7" s="93">
        <f t="shared" si="2"/>
        <v>7.9584999999999999</v>
      </c>
      <c r="CK7" s="93">
        <f t="shared" si="2"/>
        <v>7.0140000000000002</v>
      </c>
      <c r="CL7" s="93">
        <f t="shared" si="2"/>
        <v>7.1443000000000003</v>
      </c>
      <c r="CM7" s="93">
        <f t="shared" si="2"/>
        <v>7.7119999999999997</v>
      </c>
      <c r="CN7" s="93">
        <f t="shared" si="2"/>
        <v>8.6606000000000005</v>
      </c>
    </row>
    <row r="8" spans="1:92" ht="15" customHeight="1">
      <c r="A8" s="17" t="str">
        <f>'Long Duration Fund'!A8</f>
        <v>(As on 30 Apr 2026)</v>
      </c>
      <c r="B8" s="137" t="s">
        <v>37</v>
      </c>
      <c r="C8" s="138"/>
      <c r="D8" s="138"/>
      <c r="E8" s="138"/>
      <c r="F8" s="136" t="s">
        <v>242</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176</v>
      </c>
      <c r="AG8" s="136"/>
      <c r="AH8" s="136"/>
      <c r="AI8" s="139" t="s">
        <v>178</v>
      </c>
      <c r="AJ8" s="139" t="s">
        <v>177</v>
      </c>
      <c r="AK8" s="134" t="s">
        <v>180</v>
      </c>
      <c r="AL8" s="139"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195</v>
      </c>
      <c r="AG9" s="26" t="s">
        <v>196</v>
      </c>
      <c r="AH9" s="26" t="s">
        <v>197</v>
      </c>
      <c r="AI9" s="140"/>
      <c r="AJ9" s="140"/>
      <c r="AK9" s="135"/>
      <c r="AL9" s="140"/>
    </row>
    <row r="10" spans="1:92" ht="15" customHeight="1" thickBot="1">
      <c r="A10" s="20" t="s">
        <v>38</v>
      </c>
    </row>
    <row r="11" spans="1:92" ht="18.600000000000001" thickBot="1">
      <c r="A11" s="21" t="s">
        <v>99</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row>
    <row r="12" spans="1:92">
      <c r="A12" s="48" t="s">
        <v>2610</v>
      </c>
      <c r="B12" s="29">
        <v>34993</v>
      </c>
      <c r="C12" s="30">
        <v>1966.4672</v>
      </c>
      <c r="D12" s="31">
        <v>1792.1179</v>
      </c>
      <c r="E12" s="28">
        <v>126.42230000000001</v>
      </c>
      <c r="F12" s="28">
        <v>8.9155999999999995</v>
      </c>
      <c r="G12" s="28">
        <v>-0.53410000000000002</v>
      </c>
      <c r="H12" s="28">
        <v>0.12</v>
      </c>
      <c r="I12" s="32">
        <v>-0.99709999999999999</v>
      </c>
      <c r="J12" s="28">
        <v>0.51200000000000001</v>
      </c>
      <c r="K12" s="28">
        <v>5.5580999999999996</v>
      </c>
      <c r="L12" s="28">
        <v>5.5523999999999996</v>
      </c>
      <c r="M12" s="28">
        <v>5.4958999999999998</v>
      </c>
      <c r="N12" s="28">
        <v>5.1203000000000003</v>
      </c>
      <c r="O12" s="28">
        <v>6.5509000000000004</v>
      </c>
      <c r="P12" s="28">
        <v>6.5659999999999998</v>
      </c>
      <c r="Q12" s="28">
        <v>7.2592999999999996</v>
      </c>
      <c r="R12" s="28">
        <v>8.6606000000000005</v>
      </c>
      <c r="S12" s="33">
        <f>IF(F12="",0,IF(F12&lt;=CB$3,4,IF(F12&gt;=CB$5,1,IF(F12&gt;=CB$4,2,3))))</f>
        <v>4</v>
      </c>
      <c r="T12" s="33">
        <f t="shared" ref="T12:AE12" si="3">IF(G12="",0,IF(G12&lt;=CC$3,4,IF(G12&gt;=CC$5,1,IF(G12&gt;=CC$4,2,3))))</f>
        <v>4</v>
      </c>
      <c r="U12" s="33">
        <f t="shared" si="3"/>
        <v>4</v>
      </c>
      <c r="V12" s="33">
        <f t="shared" si="3"/>
        <v>4</v>
      </c>
      <c r="W12" s="33">
        <f t="shared" si="3"/>
        <v>4</v>
      </c>
      <c r="X12" s="33">
        <f t="shared" si="3"/>
        <v>4</v>
      </c>
      <c r="Y12" s="33">
        <f t="shared" si="3"/>
        <v>3</v>
      </c>
      <c r="Z12" s="33">
        <f t="shared" si="3"/>
        <v>3</v>
      </c>
      <c r="AA12" s="33">
        <f t="shared" si="3"/>
        <v>2</v>
      </c>
      <c r="AB12" s="33">
        <f t="shared" si="3"/>
        <v>1</v>
      </c>
      <c r="AC12" s="33">
        <f t="shared" si="3"/>
        <v>1</v>
      </c>
      <c r="AD12" s="33">
        <f t="shared" si="3"/>
        <v>1</v>
      </c>
      <c r="AE12" s="33">
        <f t="shared" si="3"/>
        <v>1</v>
      </c>
      <c r="AF12" s="28">
        <v>95.037499999999994</v>
      </c>
      <c r="AG12" s="28">
        <v>0.36409999999999998</v>
      </c>
      <c r="AH12" s="28">
        <v>4.5983999999999998</v>
      </c>
      <c r="AI12" s="28">
        <v>6.66</v>
      </c>
      <c r="AJ12" s="28">
        <v>15.89</v>
      </c>
      <c r="AK12" s="28">
        <v>7.71</v>
      </c>
      <c r="AL12" s="28">
        <v>1.1100000000000001</v>
      </c>
    </row>
    <row r="13" spans="1:92">
      <c r="A13" s="48" t="s">
        <v>4957</v>
      </c>
      <c r="B13" s="29">
        <v>36721</v>
      </c>
      <c r="C13" s="30">
        <v>460.7525</v>
      </c>
      <c r="D13" s="31">
        <v>450.68979999999999</v>
      </c>
      <c r="E13" s="28">
        <v>66.008200000000002</v>
      </c>
      <c r="F13" s="28">
        <v>12.208399999999999</v>
      </c>
      <c r="G13" s="28">
        <v>5.2854999999999999</v>
      </c>
      <c r="H13" s="28">
        <v>3.3378000000000001</v>
      </c>
      <c r="I13" s="32">
        <v>3.6135999999999999</v>
      </c>
      <c r="J13" s="28">
        <v>1.605</v>
      </c>
      <c r="K13" s="28">
        <v>5.4549000000000003</v>
      </c>
      <c r="L13" s="28">
        <v>5.3155999999999999</v>
      </c>
      <c r="M13" s="28">
        <v>5.1123000000000003</v>
      </c>
      <c r="N13" s="28">
        <v>4.3476999999999997</v>
      </c>
      <c r="O13" s="28">
        <v>5.8437000000000001</v>
      </c>
      <c r="P13" s="28">
        <v>6.2111000000000001</v>
      </c>
      <c r="Q13" s="28">
        <v>7.1718000000000002</v>
      </c>
      <c r="R13" s="28">
        <v>7.5854999999999997</v>
      </c>
      <c r="S13" s="33">
        <f t="shared" ref="S13:S24" si="4">IF(F13="",0,IF(F13&lt;=CB$3,4,IF(F13&gt;=CB$5,1,IF(F13&gt;=CB$4,2,3))))</f>
        <v>1</v>
      </c>
      <c r="T13" s="33">
        <f t="shared" ref="T13:T24" si="5">IF(G13="",0,IF(G13&lt;=CC$3,4,IF(G13&gt;=CC$5,1,IF(G13&gt;=CC$4,2,3))))</f>
        <v>1</v>
      </c>
      <c r="U13" s="33">
        <f t="shared" ref="U13:U24" si="6">IF(H13="",0,IF(H13&lt;=CD$3,4,IF(H13&gt;=CD$5,1,IF(H13&gt;=CD$4,2,3))))</f>
        <v>1</v>
      </c>
      <c r="V13" s="33">
        <f t="shared" ref="V13:V24" si="7">IF(I13="",0,IF(I13&lt;=CE$3,4,IF(I13&gt;=CE$5,1,IF(I13&gt;=CE$4,2,3))))</f>
        <v>1</v>
      </c>
      <c r="W13" s="33">
        <f t="shared" ref="W13:W24" si="8">IF(J13="",0,IF(J13&lt;=CF$3,4,IF(J13&gt;=CF$5,1,IF(J13&gt;=CF$4,2,3))))</f>
        <v>2</v>
      </c>
      <c r="X13" s="33">
        <f t="shared" ref="X13:X24" si="9">IF(K13="",0,IF(K13&lt;=CG$3,4,IF(K13&gt;=CG$5,1,IF(K13&gt;=CG$4,2,3))))</f>
        <v>4</v>
      </c>
      <c r="Y13" s="33">
        <f t="shared" ref="Y13:Y24" si="10">IF(L13="",0,IF(L13&lt;=CH$3,4,IF(L13&gt;=CH$5,1,IF(L13&gt;=CH$4,2,3))))</f>
        <v>4</v>
      </c>
      <c r="Z13" s="33">
        <f t="shared" ref="Z13:Z24" si="11">IF(M13="",0,IF(M13&lt;=CI$3,4,IF(M13&gt;=CI$5,1,IF(M13&gt;=CI$4,2,3))))</f>
        <v>4</v>
      </c>
      <c r="AA13" s="33">
        <f t="shared" ref="AA13:AA24" si="12">IF(N13="",0,IF(N13&lt;=CJ$3,4,IF(N13&gt;=CJ$5,1,IF(N13&gt;=CJ$4,2,3))))</f>
        <v>4</v>
      </c>
      <c r="AB13" s="33">
        <f t="shared" ref="AB13:AB24" si="13">IF(O13="",0,IF(O13&lt;=CK$3,4,IF(O13&gt;=CK$5,1,IF(O13&gt;=CK$4,2,3))))</f>
        <v>3</v>
      </c>
      <c r="AC13" s="33">
        <f t="shared" ref="AC13:AC24" si="14">IF(P13="",0,IF(P13&lt;=CL$3,4,IF(P13&gt;=CL$5,1,IF(P13&gt;=CL$4,2,3))))</f>
        <v>2</v>
      </c>
      <c r="AD13" s="33">
        <f t="shared" ref="AD13:AD24" si="15">IF(Q13="",0,IF(Q13&lt;=CM$3,4,IF(Q13&gt;=CM$5,1,IF(Q13&gt;=CM$4,2,3))))</f>
        <v>2</v>
      </c>
      <c r="AE13" s="33">
        <f t="shared" ref="AE13:AE24" si="16">IF(R13="",0,IF(R13&lt;=CN$3,4,IF(R13&gt;=CN$5,1,IF(R13&gt;=CN$4,2,3))))</f>
        <v>2</v>
      </c>
      <c r="AF13" s="28">
        <v>95.622699999999995</v>
      </c>
      <c r="AG13" s="28">
        <v>0.32540000000000002</v>
      </c>
      <c r="AH13" s="28">
        <v>4.0518999999999998</v>
      </c>
      <c r="AI13" s="28">
        <v>5.17</v>
      </c>
      <c r="AJ13" s="28">
        <v>13.04</v>
      </c>
      <c r="AK13" s="28">
        <v>7.61</v>
      </c>
      <c r="AL13" s="28">
        <v>1.99</v>
      </c>
    </row>
    <row r="14" spans="1:92">
      <c r="A14" s="48" t="s">
        <v>2611</v>
      </c>
      <c r="B14" s="29">
        <v>37518</v>
      </c>
      <c r="C14" s="30">
        <v>117.2338</v>
      </c>
      <c r="D14" s="31">
        <v>113.574</v>
      </c>
      <c r="E14" s="28">
        <v>55.888500000000001</v>
      </c>
      <c r="F14" s="28">
        <v>6.1946000000000003</v>
      </c>
      <c r="G14" s="28">
        <v>0.85150000000000003</v>
      </c>
      <c r="H14" s="28">
        <v>0.85699999999999998</v>
      </c>
      <c r="I14" s="32">
        <v>0.63319999999999999</v>
      </c>
      <c r="J14" s="28">
        <v>0.62329999999999997</v>
      </c>
      <c r="K14" s="28">
        <v>5.07</v>
      </c>
      <c r="L14" s="28">
        <v>4.9298999999999999</v>
      </c>
      <c r="M14" s="28">
        <v>4.9706999999999999</v>
      </c>
      <c r="N14" s="28">
        <v>4.1803999999999997</v>
      </c>
      <c r="O14" s="28">
        <v>5.5308999999999999</v>
      </c>
      <c r="P14" s="28">
        <v>5.9063999999999997</v>
      </c>
      <c r="Q14" s="28">
        <v>6.8125999999999998</v>
      </c>
      <c r="R14" s="28">
        <v>7.5547000000000004</v>
      </c>
      <c r="S14" s="33">
        <f t="shared" si="4"/>
        <v>4</v>
      </c>
      <c r="T14" s="33">
        <f t="shared" si="5"/>
        <v>3</v>
      </c>
      <c r="U14" s="33">
        <f t="shared" si="6"/>
        <v>4</v>
      </c>
      <c r="V14" s="33">
        <f t="shared" si="7"/>
        <v>3</v>
      </c>
      <c r="W14" s="33">
        <f t="shared" si="8"/>
        <v>4</v>
      </c>
      <c r="X14" s="33">
        <f t="shared" si="9"/>
        <v>4</v>
      </c>
      <c r="Y14" s="33">
        <f t="shared" si="10"/>
        <v>4</v>
      </c>
      <c r="Z14" s="33">
        <f t="shared" si="11"/>
        <v>4</v>
      </c>
      <c r="AA14" s="33">
        <f t="shared" si="12"/>
        <v>4</v>
      </c>
      <c r="AB14" s="33">
        <f t="shared" si="13"/>
        <v>3</v>
      </c>
      <c r="AC14" s="33">
        <f t="shared" si="14"/>
        <v>3</v>
      </c>
      <c r="AD14" s="33">
        <f t="shared" si="15"/>
        <v>3</v>
      </c>
      <c r="AE14" s="33">
        <f t="shared" si="16"/>
        <v>2</v>
      </c>
      <c r="AF14" s="28">
        <v>95.045100000000005</v>
      </c>
      <c r="AG14" s="28">
        <v>0.32419999999999999</v>
      </c>
      <c r="AH14" s="28">
        <v>4.6307</v>
      </c>
      <c r="AI14" s="28">
        <v>4.1500000000000004</v>
      </c>
      <c r="AJ14" s="28">
        <v>10.09</v>
      </c>
      <c r="AK14" s="28">
        <v>6.95</v>
      </c>
      <c r="AL14" s="28">
        <v>1.91</v>
      </c>
    </row>
    <row r="15" spans="1:92">
      <c r="A15" s="48" t="s">
        <v>2612</v>
      </c>
      <c r="B15" s="29">
        <v>45559</v>
      </c>
      <c r="C15" s="30">
        <v>48.886099999999999</v>
      </c>
      <c r="D15" s="31">
        <v>46.81</v>
      </c>
      <c r="E15" s="28">
        <v>10.8881</v>
      </c>
      <c r="F15" s="28">
        <v>9.5716999999999999</v>
      </c>
      <c r="G15" s="28">
        <v>1.4016</v>
      </c>
      <c r="H15" s="28">
        <v>1.6266</v>
      </c>
      <c r="I15" s="32">
        <v>1.1891</v>
      </c>
      <c r="J15" s="28">
        <v>2.5158</v>
      </c>
      <c r="K15" s="28"/>
      <c r="L15" s="28"/>
      <c r="M15" s="28"/>
      <c r="N15" s="28"/>
      <c r="O15" s="28"/>
      <c r="P15" s="28"/>
      <c r="Q15" s="28"/>
      <c r="R15" s="28">
        <v>5.4714</v>
      </c>
      <c r="S15" s="33">
        <f t="shared" si="4"/>
        <v>3</v>
      </c>
      <c r="T15" s="33">
        <f t="shared" si="5"/>
        <v>2</v>
      </c>
      <c r="U15" s="33">
        <f t="shared" si="6"/>
        <v>2</v>
      </c>
      <c r="V15" s="33">
        <f t="shared" si="7"/>
        <v>1</v>
      </c>
      <c r="W15" s="33">
        <f t="shared" si="8"/>
        <v>1</v>
      </c>
      <c r="X15" s="33">
        <f t="shared" si="9"/>
        <v>0</v>
      </c>
      <c r="Y15" s="33">
        <f t="shared" si="10"/>
        <v>0</v>
      </c>
      <c r="Z15" s="33">
        <f t="shared" si="11"/>
        <v>0</v>
      </c>
      <c r="AA15" s="33">
        <f t="shared" si="12"/>
        <v>0</v>
      </c>
      <c r="AB15" s="33">
        <f t="shared" si="13"/>
        <v>0</v>
      </c>
      <c r="AC15" s="33">
        <f t="shared" si="14"/>
        <v>0</v>
      </c>
      <c r="AD15" s="33">
        <f t="shared" si="15"/>
        <v>0</v>
      </c>
      <c r="AE15" s="33">
        <f t="shared" si="16"/>
        <v>4</v>
      </c>
      <c r="AF15" s="28">
        <v>96.900400000000005</v>
      </c>
      <c r="AG15" s="28">
        <v>0.31330000000000002</v>
      </c>
      <c r="AH15" s="28">
        <v>2.7864</v>
      </c>
      <c r="AI15" s="28">
        <v>5.28</v>
      </c>
      <c r="AJ15" s="28">
        <v>11.01</v>
      </c>
      <c r="AK15" s="28">
        <v>7.89</v>
      </c>
      <c r="AL15" s="28">
        <v>0.83</v>
      </c>
    </row>
    <row r="16" spans="1:92">
      <c r="A16" s="48" t="s">
        <v>2613</v>
      </c>
      <c r="B16" s="29">
        <v>36780</v>
      </c>
      <c r="C16" s="30">
        <v>855.98599999999999</v>
      </c>
      <c r="D16" s="31">
        <v>819.63289999999995</v>
      </c>
      <c r="E16" s="28">
        <v>58.878399999999999</v>
      </c>
      <c r="F16" s="28">
        <v>12.5549</v>
      </c>
      <c r="G16" s="28">
        <v>0.89259999999999995</v>
      </c>
      <c r="H16" s="28">
        <v>1.3787</v>
      </c>
      <c r="I16" s="32">
        <v>5.2200000000000003E-2</v>
      </c>
      <c r="J16" s="28">
        <v>0.8992</v>
      </c>
      <c r="K16" s="28">
        <v>5.8574999999999999</v>
      </c>
      <c r="L16" s="28">
        <v>5.8982999999999999</v>
      </c>
      <c r="M16" s="28">
        <v>5.6272000000000002</v>
      </c>
      <c r="N16" s="28">
        <v>4.7096999999999998</v>
      </c>
      <c r="O16" s="28">
        <v>5.6223000000000001</v>
      </c>
      <c r="P16" s="28">
        <v>5.5867000000000004</v>
      </c>
      <c r="Q16" s="28">
        <v>6.5415000000000001</v>
      </c>
      <c r="R16" s="28">
        <v>7.1565000000000003</v>
      </c>
      <c r="S16" s="33">
        <f t="shared" si="4"/>
        <v>1</v>
      </c>
      <c r="T16" s="33">
        <f t="shared" si="5"/>
        <v>3</v>
      </c>
      <c r="U16" s="33">
        <f t="shared" si="6"/>
        <v>2</v>
      </c>
      <c r="V16" s="33">
        <f t="shared" si="7"/>
        <v>4</v>
      </c>
      <c r="W16" s="33">
        <f t="shared" si="8"/>
        <v>4</v>
      </c>
      <c r="X16" s="33">
        <f t="shared" si="9"/>
        <v>2</v>
      </c>
      <c r="Y16" s="33">
        <f t="shared" si="10"/>
        <v>2</v>
      </c>
      <c r="Z16" s="33">
        <f t="shared" si="11"/>
        <v>3</v>
      </c>
      <c r="AA16" s="33">
        <f t="shared" si="12"/>
        <v>3</v>
      </c>
      <c r="AB16" s="33">
        <f t="shared" si="13"/>
        <v>3</v>
      </c>
      <c r="AC16" s="33">
        <f t="shared" si="14"/>
        <v>3</v>
      </c>
      <c r="AD16" s="33">
        <f t="shared" si="15"/>
        <v>4</v>
      </c>
      <c r="AE16" s="33">
        <f t="shared" si="16"/>
        <v>4</v>
      </c>
      <c r="AF16" s="28">
        <v>96.062200000000004</v>
      </c>
      <c r="AG16" s="28">
        <v>0.32540000000000002</v>
      </c>
      <c r="AH16" s="28">
        <v>3.0739000000000001</v>
      </c>
      <c r="AI16" s="28">
        <v>6.26</v>
      </c>
      <c r="AJ16" s="28">
        <v>12.49</v>
      </c>
      <c r="AK16" s="28">
        <v>7.48</v>
      </c>
      <c r="AL16" s="28">
        <v>1.44</v>
      </c>
    </row>
    <row r="17" spans="1:38">
      <c r="A17" s="48" t="s">
        <v>2614</v>
      </c>
      <c r="B17" s="29">
        <v>37600</v>
      </c>
      <c r="C17" s="30">
        <v>47.738900000000001</v>
      </c>
      <c r="D17" s="31">
        <v>48.671399999999998</v>
      </c>
      <c r="E17" s="28">
        <v>42.754600000000003</v>
      </c>
      <c r="F17" s="28">
        <v>8.4486000000000008</v>
      </c>
      <c r="G17" s="28">
        <v>1.9386000000000001</v>
      </c>
      <c r="H17" s="28">
        <v>1.2902</v>
      </c>
      <c r="I17" s="32">
        <v>0.91259999999999997</v>
      </c>
      <c r="J17" s="28">
        <v>1.32</v>
      </c>
      <c r="K17" s="28">
        <v>5.6788999999999996</v>
      </c>
      <c r="L17" s="28">
        <v>5.4001999999999999</v>
      </c>
      <c r="M17" s="28">
        <v>5.2084000000000001</v>
      </c>
      <c r="N17" s="28">
        <v>4.3529999999999998</v>
      </c>
      <c r="O17" s="28">
        <v>5.3986999999999998</v>
      </c>
      <c r="P17" s="28">
        <v>5.4367999999999999</v>
      </c>
      <c r="Q17" s="28">
        <v>6.3826999999999998</v>
      </c>
      <c r="R17" s="28">
        <v>6.4050000000000002</v>
      </c>
      <c r="S17" s="33">
        <f t="shared" si="4"/>
        <v>4</v>
      </c>
      <c r="T17" s="33">
        <f t="shared" si="5"/>
        <v>1</v>
      </c>
      <c r="U17" s="33">
        <f t="shared" si="6"/>
        <v>3</v>
      </c>
      <c r="V17" s="33">
        <f t="shared" si="7"/>
        <v>2</v>
      </c>
      <c r="W17" s="33">
        <f t="shared" si="8"/>
        <v>2</v>
      </c>
      <c r="X17" s="33">
        <f t="shared" si="9"/>
        <v>3</v>
      </c>
      <c r="Y17" s="33">
        <f t="shared" si="10"/>
        <v>4</v>
      </c>
      <c r="Z17" s="33">
        <f t="shared" si="11"/>
        <v>4</v>
      </c>
      <c r="AA17" s="33">
        <f t="shared" si="12"/>
        <v>4</v>
      </c>
      <c r="AB17" s="33">
        <f t="shared" si="13"/>
        <v>4</v>
      </c>
      <c r="AC17" s="33">
        <f t="shared" si="14"/>
        <v>4</v>
      </c>
      <c r="AD17" s="33">
        <f t="shared" si="15"/>
        <v>4</v>
      </c>
      <c r="AE17" s="33">
        <f t="shared" si="16"/>
        <v>4</v>
      </c>
      <c r="AF17" s="28">
        <v>96.7209</v>
      </c>
      <c r="AG17" s="28">
        <v>0.29420000000000002</v>
      </c>
      <c r="AH17" s="28">
        <v>2.9849000000000001</v>
      </c>
      <c r="AI17" s="28">
        <v>5.08</v>
      </c>
      <c r="AJ17" s="28">
        <v>9.59</v>
      </c>
      <c r="AK17" s="28">
        <v>7.6</v>
      </c>
      <c r="AL17" s="28">
        <v>1.17</v>
      </c>
    </row>
    <row r="18" spans="1:38">
      <c r="A18" s="48" t="s">
        <v>2615</v>
      </c>
      <c r="B18" s="29">
        <v>39678</v>
      </c>
      <c r="C18" s="30">
        <v>2912.3984999999998</v>
      </c>
      <c r="D18" s="31">
        <v>2698.3858</v>
      </c>
      <c r="E18" s="28">
        <v>41.119300000000003</v>
      </c>
      <c r="F18" s="28">
        <v>10.7783</v>
      </c>
      <c r="G18" s="28">
        <v>0.51249999999999996</v>
      </c>
      <c r="H18" s="28">
        <v>2.1089000000000002</v>
      </c>
      <c r="I18" s="32">
        <v>0.91410000000000002</v>
      </c>
      <c r="J18" s="28">
        <v>2.3784999999999998</v>
      </c>
      <c r="K18" s="28">
        <v>6.6871999999999998</v>
      </c>
      <c r="L18" s="28">
        <v>6.7198000000000002</v>
      </c>
      <c r="M18" s="28">
        <v>6.6654999999999998</v>
      </c>
      <c r="N18" s="28">
        <v>5.7255000000000003</v>
      </c>
      <c r="O18" s="28">
        <v>6.9406999999999996</v>
      </c>
      <c r="P18" s="28">
        <v>6.8884999999999996</v>
      </c>
      <c r="Q18" s="28">
        <v>7.6981000000000002</v>
      </c>
      <c r="R18" s="28">
        <v>8.3110999999999997</v>
      </c>
      <c r="S18" s="33">
        <f t="shared" si="4"/>
        <v>2</v>
      </c>
      <c r="T18" s="33">
        <f t="shared" si="5"/>
        <v>4</v>
      </c>
      <c r="U18" s="33">
        <f t="shared" si="6"/>
        <v>1</v>
      </c>
      <c r="V18" s="33">
        <f t="shared" si="7"/>
        <v>2</v>
      </c>
      <c r="W18" s="33">
        <f t="shared" si="8"/>
        <v>1</v>
      </c>
      <c r="X18" s="33">
        <f t="shared" si="9"/>
        <v>1</v>
      </c>
      <c r="Y18" s="33">
        <f t="shared" si="10"/>
        <v>1</v>
      </c>
      <c r="Z18" s="33">
        <f t="shared" si="11"/>
        <v>1</v>
      </c>
      <c r="AA18" s="33">
        <f t="shared" si="12"/>
        <v>1</v>
      </c>
      <c r="AB18" s="33">
        <f t="shared" si="13"/>
        <v>1</v>
      </c>
      <c r="AC18" s="33">
        <f t="shared" si="14"/>
        <v>1</v>
      </c>
      <c r="AD18" s="33">
        <f t="shared" si="15"/>
        <v>1</v>
      </c>
      <c r="AE18" s="33">
        <f t="shared" si="16"/>
        <v>1</v>
      </c>
      <c r="AF18" s="28">
        <v>95.002200000000002</v>
      </c>
      <c r="AG18" s="28">
        <v>0.33239999999999997</v>
      </c>
      <c r="AH18" s="28">
        <v>4.6654</v>
      </c>
      <c r="AI18" s="28">
        <v>5.82</v>
      </c>
      <c r="AJ18" s="28">
        <v>14.99</v>
      </c>
      <c r="AK18" s="28">
        <v>7.73</v>
      </c>
      <c r="AL18" s="28">
        <v>1.05</v>
      </c>
    </row>
    <row r="19" spans="1:38">
      <c r="A19" s="48" t="s">
        <v>2616</v>
      </c>
      <c r="B19" s="29">
        <v>34790</v>
      </c>
      <c r="C19" s="30">
        <v>30.492100000000001</v>
      </c>
      <c r="D19" s="31">
        <v>29.685300000000002</v>
      </c>
      <c r="E19" s="28">
        <v>63.1845</v>
      </c>
      <c r="F19" s="28">
        <v>6.8109999999999999</v>
      </c>
      <c r="G19" s="28">
        <v>0.48580000000000001</v>
      </c>
      <c r="H19" s="28">
        <v>1.1566000000000001</v>
      </c>
      <c r="I19" s="32">
        <v>0.4773</v>
      </c>
      <c r="J19" s="28">
        <v>1.9736</v>
      </c>
      <c r="K19" s="28">
        <v>6.2954999999999997</v>
      </c>
      <c r="L19" s="28">
        <v>6.0448000000000004</v>
      </c>
      <c r="M19" s="28">
        <v>5.7834000000000003</v>
      </c>
      <c r="N19" s="28">
        <v>4.8097000000000003</v>
      </c>
      <c r="O19" s="28">
        <v>3.4064999999999999</v>
      </c>
      <c r="P19" s="28">
        <v>4.0430999999999999</v>
      </c>
      <c r="Q19" s="28">
        <v>5.1981999999999999</v>
      </c>
      <c r="R19" s="28">
        <v>6.0739999999999998</v>
      </c>
      <c r="S19" s="33">
        <f t="shared" si="4"/>
        <v>4</v>
      </c>
      <c r="T19" s="33">
        <f t="shared" si="5"/>
        <v>4</v>
      </c>
      <c r="U19" s="33">
        <f t="shared" si="6"/>
        <v>4</v>
      </c>
      <c r="V19" s="33">
        <f t="shared" si="7"/>
        <v>3</v>
      </c>
      <c r="W19" s="33">
        <f t="shared" si="8"/>
        <v>2</v>
      </c>
      <c r="X19" s="33">
        <f t="shared" si="9"/>
        <v>1</v>
      </c>
      <c r="Y19" s="33">
        <f t="shared" si="10"/>
        <v>2</v>
      </c>
      <c r="Z19" s="33">
        <f t="shared" si="11"/>
        <v>2</v>
      </c>
      <c r="AA19" s="33">
        <f t="shared" si="12"/>
        <v>3</v>
      </c>
      <c r="AB19" s="33">
        <f t="shared" si="13"/>
        <v>4</v>
      </c>
      <c r="AC19" s="33">
        <f t="shared" si="14"/>
        <v>4</v>
      </c>
      <c r="AD19" s="33">
        <f t="shared" si="15"/>
        <v>4</v>
      </c>
      <c r="AE19" s="33">
        <f t="shared" si="16"/>
        <v>4</v>
      </c>
      <c r="AF19" s="28">
        <v>93.994399999999999</v>
      </c>
      <c r="AG19" s="28">
        <v>0.31019999999999998</v>
      </c>
      <c r="AH19" s="28">
        <v>5.6954000000000002</v>
      </c>
      <c r="AI19" s="28">
        <v>4</v>
      </c>
      <c r="AJ19" s="28">
        <v>5.51</v>
      </c>
      <c r="AK19" s="28">
        <v>7.04</v>
      </c>
      <c r="AL19" s="28">
        <v>1.08</v>
      </c>
    </row>
    <row r="20" spans="1:38">
      <c r="A20" s="48" t="s">
        <v>2617</v>
      </c>
      <c r="B20" s="29">
        <v>36489</v>
      </c>
      <c r="C20" s="30">
        <v>1907.5083999999999</v>
      </c>
      <c r="D20" s="31">
        <v>1878.3617999999999</v>
      </c>
      <c r="E20" s="28">
        <v>77.680700000000002</v>
      </c>
      <c r="F20" s="28">
        <v>11.0199</v>
      </c>
      <c r="G20" s="28">
        <v>0.50019999999999998</v>
      </c>
      <c r="H20" s="28">
        <v>0.73619999999999997</v>
      </c>
      <c r="I20" s="32">
        <v>-0.1968</v>
      </c>
      <c r="J20" s="28">
        <v>1.2088000000000001</v>
      </c>
      <c r="K20" s="28">
        <v>5.6585000000000001</v>
      </c>
      <c r="L20" s="28">
        <v>5.7832999999999997</v>
      </c>
      <c r="M20" s="28">
        <v>5.7039</v>
      </c>
      <c r="N20" s="28">
        <v>5.0816999999999997</v>
      </c>
      <c r="O20" s="28">
        <v>6.2556000000000003</v>
      </c>
      <c r="P20" s="28">
        <v>6.1752000000000002</v>
      </c>
      <c r="Q20" s="28">
        <v>7.1376999999999997</v>
      </c>
      <c r="R20" s="28">
        <v>8.0599000000000007</v>
      </c>
      <c r="S20" s="33">
        <f t="shared" si="4"/>
        <v>1</v>
      </c>
      <c r="T20" s="33">
        <f t="shared" si="5"/>
        <v>4</v>
      </c>
      <c r="U20" s="33">
        <f t="shared" si="6"/>
        <v>4</v>
      </c>
      <c r="V20" s="33">
        <f t="shared" si="7"/>
        <v>4</v>
      </c>
      <c r="W20" s="33">
        <f t="shared" si="8"/>
        <v>3</v>
      </c>
      <c r="X20" s="33">
        <f t="shared" si="9"/>
        <v>3</v>
      </c>
      <c r="Y20" s="33">
        <f t="shared" si="10"/>
        <v>3</v>
      </c>
      <c r="Z20" s="33">
        <f t="shared" si="11"/>
        <v>3</v>
      </c>
      <c r="AA20" s="33">
        <f t="shared" si="12"/>
        <v>2</v>
      </c>
      <c r="AB20" s="33">
        <f t="shared" si="13"/>
        <v>2</v>
      </c>
      <c r="AC20" s="33">
        <f t="shared" si="14"/>
        <v>2</v>
      </c>
      <c r="AD20" s="33">
        <f t="shared" si="15"/>
        <v>2</v>
      </c>
      <c r="AE20" s="33">
        <f t="shared" si="16"/>
        <v>1</v>
      </c>
      <c r="AF20" s="28">
        <v>93.483500000000006</v>
      </c>
      <c r="AG20" s="28">
        <v>0.32279999999999998</v>
      </c>
      <c r="AH20" s="28">
        <v>1.5685</v>
      </c>
      <c r="AI20" s="28">
        <v>5.91</v>
      </c>
      <c r="AJ20" s="28">
        <v>11.47</v>
      </c>
      <c r="AK20" s="28">
        <v>7.69</v>
      </c>
      <c r="AL20" s="28">
        <v>1.65</v>
      </c>
    </row>
    <row r="21" spans="1:38">
      <c r="A21" s="48" t="s">
        <v>2618</v>
      </c>
      <c r="B21" s="29">
        <v>36418</v>
      </c>
      <c r="C21" s="30">
        <v>198.50229999999999</v>
      </c>
      <c r="D21" s="31">
        <v>189.24770000000001</v>
      </c>
      <c r="E21" s="28">
        <v>73.720699999999994</v>
      </c>
      <c r="F21" s="28">
        <v>11.0967</v>
      </c>
      <c r="G21" s="28">
        <v>1.5678000000000001</v>
      </c>
      <c r="H21" s="28">
        <v>1.9807999999999999</v>
      </c>
      <c r="I21" s="32">
        <v>1.2903</v>
      </c>
      <c r="J21" s="28">
        <v>1.9873000000000001</v>
      </c>
      <c r="K21" s="28">
        <v>6.4115000000000002</v>
      </c>
      <c r="L21" s="28">
        <v>6.2108999999999996</v>
      </c>
      <c r="M21" s="28">
        <v>6.3532000000000002</v>
      </c>
      <c r="N21" s="28">
        <v>5.2195999999999998</v>
      </c>
      <c r="O21" s="28">
        <v>6.0824999999999996</v>
      </c>
      <c r="P21" s="28">
        <v>6.0951000000000004</v>
      </c>
      <c r="Q21" s="28">
        <v>6.7725999999999997</v>
      </c>
      <c r="R21" s="28">
        <v>7.6051000000000002</v>
      </c>
      <c r="S21" s="33">
        <f t="shared" si="4"/>
        <v>1</v>
      </c>
      <c r="T21" s="33">
        <f t="shared" si="5"/>
        <v>1</v>
      </c>
      <c r="U21" s="33">
        <f t="shared" si="6"/>
        <v>1</v>
      </c>
      <c r="V21" s="33">
        <f t="shared" si="7"/>
        <v>1</v>
      </c>
      <c r="W21" s="33">
        <f t="shared" si="8"/>
        <v>1</v>
      </c>
      <c r="X21" s="33">
        <f t="shared" si="9"/>
        <v>1</v>
      </c>
      <c r="Y21" s="33">
        <f t="shared" si="10"/>
        <v>1</v>
      </c>
      <c r="Z21" s="33">
        <f t="shared" si="11"/>
        <v>1</v>
      </c>
      <c r="AA21" s="33">
        <f t="shared" si="12"/>
        <v>2</v>
      </c>
      <c r="AB21" s="33">
        <f t="shared" si="13"/>
        <v>2</v>
      </c>
      <c r="AC21" s="33">
        <f t="shared" si="14"/>
        <v>3</v>
      </c>
      <c r="AD21" s="33">
        <f t="shared" si="15"/>
        <v>3</v>
      </c>
      <c r="AE21" s="33">
        <f t="shared" si="16"/>
        <v>2</v>
      </c>
      <c r="AF21" s="28">
        <v>94.807500000000005</v>
      </c>
      <c r="AG21" s="28">
        <v>0.31119999999999998</v>
      </c>
      <c r="AH21" s="28">
        <v>4.8813000000000004</v>
      </c>
      <c r="AI21" s="28">
        <v>5.37</v>
      </c>
      <c r="AJ21" s="28">
        <v>10.72</v>
      </c>
      <c r="AK21" s="28">
        <v>7.37</v>
      </c>
      <c r="AL21" s="28">
        <v>0.5</v>
      </c>
    </row>
    <row r="22" spans="1:38">
      <c r="A22" s="48" t="s">
        <v>2619</v>
      </c>
      <c r="B22" s="29">
        <v>35796</v>
      </c>
      <c r="C22" s="30">
        <v>387.30799999999999</v>
      </c>
      <c r="D22" s="31">
        <v>368.17450000000002</v>
      </c>
      <c r="E22" s="28">
        <v>90.678299999999993</v>
      </c>
      <c r="F22" s="28">
        <v>10.5555</v>
      </c>
      <c r="G22" s="28">
        <v>1.3515999999999999</v>
      </c>
      <c r="H22" s="28">
        <v>1.3524</v>
      </c>
      <c r="I22" s="32">
        <v>0.67200000000000004</v>
      </c>
      <c r="J22" s="28">
        <v>0.90469999999999995</v>
      </c>
      <c r="K22" s="28">
        <v>5.5819999999999999</v>
      </c>
      <c r="L22" s="28">
        <v>5.6795999999999998</v>
      </c>
      <c r="M22" s="28">
        <v>5.8846999999999996</v>
      </c>
      <c r="N22" s="28">
        <v>5.0194999999999999</v>
      </c>
      <c r="O22" s="28">
        <v>6.2995999999999999</v>
      </c>
      <c r="P22" s="28">
        <v>6.4496000000000002</v>
      </c>
      <c r="Q22" s="28">
        <v>7.1063999999999998</v>
      </c>
      <c r="R22" s="28">
        <v>8.1000999999999994</v>
      </c>
      <c r="S22" s="33">
        <f t="shared" si="4"/>
        <v>2</v>
      </c>
      <c r="T22" s="33">
        <f t="shared" si="5"/>
        <v>2</v>
      </c>
      <c r="U22" s="33">
        <f t="shared" si="6"/>
        <v>2</v>
      </c>
      <c r="V22" s="33">
        <f t="shared" si="7"/>
        <v>2</v>
      </c>
      <c r="W22" s="33">
        <f t="shared" si="8"/>
        <v>4</v>
      </c>
      <c r="X22" s="33">
        <f t="shared" si="9"/>
        <v>3</v>
      </c>
      <c r="Y22" s="33">
        <f t="shared" si="10"/>
        <v>3</v>
      </c>
      <c r="Z22" s="33">
        <f t="shared" si="11"/>
        <v>2</v>
      </c>
      <c r="AA22" s="33">
        <f t="shared" si="12"/>
        <v>3</v>
      </c>
      <c r="AB22" s="33">
        <f t="shared" si="13"/>
        <v>2</v>
      </c>
      <c r="AC22" s="33">
        <f t="shared" si="14"/>
        <v>2</v>
      </c>
      <c r="AD22" s="33">
        <f t="shared" si="15"/>
        <v>2</v>
      </c>
      <c r="AE22" s="33">
        <f t="shared" si="16"/>
        <v>1</v>
      </c>
      <c r="AF22" s="28">
        <v>95.895799999999994</v>
      </c>
      <c r="AG22" s="28">
        <v>0.33300000000000002</v>
      </c>
      <c r="AH22" s="28">
        <v>3.4436</v>
      </c>
      <c r="AI22" s="28">
        <v>6.38</v>
      </c>
      <c r="AJ22" s="28">
        <v>11.74</v>
      </c>
      <c r="AK22" s="28">
        <v>7.44</v>
      </c>
      <c r="AL22" s="28">
        <v>1.51</v>
      </c>
    </row>
    <row r="23" spans="1:38">
      <c r="A23" s="48" t="s">
        <v>4989</v>
      </c>
      <c r="B23" s="29">
        <v>36124</v>
      </c>
      <c r="C23" s="30">
        <v>2085.4881</v>
      </c>
      <c r="D23" s="31">
        <v>2034.0542</v>
      </c>
      <c r="E23" s="28">
        <v>72.050899999999999</v>
      </c>
      <c r="F23" s="28">
        <v>10.341100000000001</v>
      </c>
      <c r="G23" s="28">
        <v>1.9399</v>
      </c>
      <c r="H23" s="28">
        <v>1.8056000000000001</v>
      </c>
      <c r="I23" s="32">
        <v>1.179</v>
      </c>
      <c r="J23" s="28">
        <v>2.0222000000000002</v>
      </c>
      <c r="K23" s="28">
        <v>6.0979000000000001</v>
      </c>
      <c r="L23" s="28">
        <v>6.1279000000000003</v>
      </c>
      <c r="M23" s="28">
        <v>6.1738999999999997</v>
      </c>
      <c r="N23" s="28">
        <v>5.4847000000000001</v>
      </c>
      <c r="O23" s="28">
        <v>7.0140000000000002</v>
      </c>
      <c r="P23" s="28">
        <v>7.1443000000000003</v>
      </c>
      <c r="Q23" s="28">
        <v>7.7119999999999997</v>
      </c>
      <c r="R23" s="28">
        <v>7.4371999999999998</v>
      </c>
      <c r="S23" s="33">
        <f t="shared" si="4"/>
        <v>2</v>
      </c>
      <c r="T23" s="33">
        <f t="shared" si="5"/>
        <v>1</v>
      </c>
      <c r="U23" s="33">
        <f t="shared" si="6"/>
        <v>1</v>
      </c>
      <c r="V23" s="33">
        <f t="shared" si="7"/>
        <v>1</v>
      </c>
      <c r="W23" s="33">
        <f t="shared" si="8"/>
        <v>1</v>
      </c>
      <c r="X23" s="33">
        <f t="shared" si="9"/>
        <v>2</v>
      </c>
      <c r="Y23" s="33">
        <f t="shared" si="10"/>
        <v>1</v>
      </c>
      <c r="Z23" s="33">
        <f t="shared" si="11"/>
        <v>2</v>
      </c>
      <c r="AA23" s="33">
        <f t="shared" si="12"/>
        <v>1</v>
      </c>
      <c r="AB23" s="33">
        <f t="shared" si="13"/>
        <v>1</v>
      </c>
      <c r="AC23" s="33">
        <f t="shared" si="14"/>
        <v>1</v>
      </c>
      <c r="AD23" s="33">
        <f t="shared" si="15"/>
        <v>1</v>
      </c>
      <c r="AE23" s="33">
        <f t="shared" si="16"/>
        <v>3</v>
      </c>
      <c r="AF23" s="28">
        <v>94.537700000000001</v>
      </c>
      <c r="AG23" s="28">
        <v>0.30309999999999998</v>
      </c>
      <c r="AH23" s="28">
        <v>4.8791000000000002</v>
      </c>
      <c r="AI23" s="28">
        <v>4.3600000000000003</v>
      </c>
      <c r="AJ23" s="28">
        <v>7.28</v>
      </c>
      <c r="AK23" s="28">
        <v>7.99</v>
      </c>
      <c r="AL23" s="28">
        <v>1.49</v>
      </c>
    </row>
    <row r="24" spans="1:38">
      <c r="A24" s="48" t="s">
        <v>2620</v>
      </c>
      <c r="B24" s="29">
        <v>35963</v>
      </c>
      <c r="C24" s="30">
        <v>306.3528</v>
      </c>
      <c r="D24" s="31">
        <v>299.83980000000003</v>
      </c>
      <c r="E24" s="28">
        <v>74.413399999999996</v>
      </c>
      <c r="F24" s="28">
        <v>9.0805000000000007</v>
      </c>
      <c r="G24" s="28">
        <v>1.3528</v>
      </c>
      <c r="H24" s="28">
        <v>1.1645000000000001</v>
      </c>
      <c r="I24" s="32">
        <v>0.37359999999999999</v>
      </c>
      <c r="J24" s="28">
        <v>1.3006</v>
      </c>
      <c r="K24" s="28">
        <v>5.9905999999999997</v>
      </c>
      <c r="L24" s="28">
        <v>5.7903000000000002</v>
      </c>
      <c r="M24" s="28">
        <v>7.8605999999999998</v>
      </c>
      <c r="N24" s="28">
        <v>7.9584999999999999</v>
      </c>
      <c r="O24" s="28">
        <v>5.4199000000000002</v>
      </c>
      <c r="P24" s="28">
        <v>5.2712000000000003</v>
      </c>
      <c r="Q24" s="28">
        <v>6.6006999999999998</v>
      </c>
      <c r="R24" s="28">
        <v>7.4622000000000002</v>
      </c>
      <c r="S24" s="33">
        <f t="shared" si="4"/>
        <v>3</v>
      </c>
      <c r="T24" s="33">
        <f t="shared" si="5"/>
        <v>2</v>
      </c>
      <c r="U24" s="33">
        <f t="shared" si="6"/>
        <v>3</v>
      </c>
      <c r="V24" s="33">
        <f t="shared" si="7"/>
        <v>4</v>
      </c>
      <c r="W24" s="33">
        <f t="shared" si="8"/>
        <v>3</v>
      </c>
      <c r="X24" s="33">
        <f t="shared" si="9"/>
        <v>2</v>
      </c>
      <c r="Y24" s="33">
        <f t="shared" si="10"/>
        <v>2</v>
      </c>
      <c r="Z24" s="33">
        <f t="shared" si="11"/>
        <v>1</v>
      </c>
      <c r="AA24" s="33">
        <f t="shared" si="12"/>
        <v>1</v>
      </c>
      <c r="AB24" s="33">
        <f t="shared" si="13"/>
        <v>4</v>
      </c>
      <c r="AC24" s="33">
        <f t="shared" si="14"/>
        <v>4</v>
      </c>
      <c r="AD24" s="33">
        <f t="shared" si="15"/>
        <v>3</v>
      </c>
      <c r="AE24" s="33">
        <f t="shared" si="16"/>
        <v>3</v>
      </c>
      <c r="AF24" s="28">
        <v>96.749899999999997</v>
      </c>
      <c r="AG24" s="28">
        <v>0.31780000000000003</v>
      </c>
      <c r="AH24" s="28">
        <v>2.9123000000000001</v>
      </c>
      <c r="AI24" s="28">
        <v>4.57</v>
      </c>
      <c r="AJ24" s="28">
        <v>7.86</v>
      </c>
      <c r="AK24" s="28">
        <v>8.01</v>
      </c>
      <c r="AL24" s="28">
        <v>1.6</v>
      </c>
    </row>
    <row r="25" spans="1:38">
      <c r="A25" s="58" t="s">
        <v>235</v>
      </c>
      <c r="B25" s="59"/>
      <c r="C25" s="60"/>
      <c r="D25" s="60"/>
      <c r="E25" s="60"/>
      <c r="F25" s="60">
        <f>SUMPRODUCT($D12:$D24,F12:F24)/SUMIF(F12:F24,"&lt;&gt;"&amp;"",$D12:$D24)</f>
        <v>10.498611485064075</v>
      </c>
      <c r="G25" s="60">
        <f t="shared" ref="G25:R25" si="17">SUMPRODUCT($D12:$D24,G12:G24)/SUMIF(G12:G24,"&lt;&gt;"&amp;"",$D12:$D24)</f>
        <v>0.91890742304397899</v>
      </c>
      <c r="H25" s="60">
        <f t="shared" si="17"/>
        <v>1.401036631926039</v>
      </c>
      <c r="I25" s="60">
        <f t="shared" si="17"/>
        <v>0.48000972339556092</v>
      </c>
      <c r="J25" s="60">
        <f t="shared" si="17"/>
        <v>1.5405363618643984</v>
      </c>
      <c r="K25" s="60">
        <f t="shared" si="17"/>
        <v>6.0061812701519646</v>
      </c>
      <c r="L25" s="60">
        <f t="shared" si="17"/>
        <v>6.0290163541544786</v>
      </c>
      <c r="M25" s="60">
        <f t="shared" si="17"/>
        <v>6.0377419488955457</v>
      </c>
      <c r="N25" s="60">
        <f t="shared" si="17"/>
        <v>5.3344673087216909</v>
      </c>
      <c r="O25" s="60">
        <f t="shared" si="17"/>
        <v>6.5111450655159491</v>
      </c>
      <c r="P25" s="60">
        <f t="shared" si="17"/>
        <v>6.531014648445856</v>
      </c>
      <c r="Q25" s="60">
        <f t="shared" si="17"/>
        <v>7.3290819958443949</v>
      </c>
      <c r="R25" s="60">
        <f t="shared" si="17"/>
        <v>7.9637895946123471</v>
      </c>
      <c r="S25" s="61"/>
      <c r="T25" s="61"/>
      <c r="U25" s="61"/>
      <c r="V25" s="61"/>
      <c r="W25" s="61"/>
      <c r="X25" s="61"/>
      <c r="Y25" s="61"/>
      <c r="Z25" s="61"/>
      <c r="AA25" s="61"/>
      <c r="AB25" s="61"/>
      <c r="AC25" s="61"/>
      <c r="AD25" s="61"/>
      <c r="AE25" s="61"/>
      <c r="AF25" s="60"/>
      <c r="AG25" s="60"/>
      <c r="AH25" s="60"/>
      <c r="AI25" s="60"/>
      <c r="AJ25" s="60"/>
      <c r="AK25" s="60"/>
      <c r="AL25" s="60"/>
    </row>
    <row r="26" spans="1:38">
      <c r="A26" s="56" t="s">
        <v>236</v>
      </c>
      <c r="B26" s="51"/>
      <c r="C26" s="52"/>
      <c r="D26" s="53"/>
      <c r="E26" s="54"/>
      <c r="F26" s="54">
        <f>MIN(F12:F24)</f>
        <v>6.1946000000000003</v>
      </c>
      <c r="G26" s="54">
        <f t="shared" ref="G26:R26" si="18">MIN(G12:G24)</f>
        <v>-0.53410000000000002</v>
      </c>
      <c r="H26" s="54">
        <f t="shared" si="18"/>
        <v>0.12</v>
      </c>
      <c r="I26" s="54">
        <f t="shared" si="18"/>
        <v>-0.99709999999999999</v>
      </c>
      <c r="J26" s="54">
        <f t="shared" si="18"/>
        <v>0.51200000000000001</v>
      </c>
      <c r="K26" s="54">
        <f t="shared" si="18"/>
        <v>5.07</v>
      </c>
      <c r="L26" s="54">
        <f t="shared" si="18"/>
        <v>4.9298999999999999</v>
      </c>
      <c r="M26" s="54">
        <f t="shared" si="18"/>
        <v>4.9706999999999999</v>
      </c>
      <c r="N26" s="54">
        <f t="shared" si="18"/>
        <v>4.1803999999999997</v>
      </c>
      <c r="O26" s="54">
        <f t="shared" si="18"/>
        <v>3.4064999999999999</v>
      </c>
      <c r="P26" s="54">
        <f t="shared" si="18"/>
        <v>4.0430999999999999</v>
      </c>
      <c r="Q26" s="54">
        <f t="shared" si="18"/>
        <v>5.1981999999999999</v>
      </c>
      <c r="R26" s="54">
        <f t="shared" si="18"/>
        <v>5.4714</v>
      </c>
      <c r="S26" s="55"/>
      <c r="T26" s="55"/>
      <c r="U26" s="55"/>
      <c r="V26" s="55"/>
      <c r="W26" s="55"/>
      <c r="X26" s="55"/>
      <c r="Y26" s="55"/>
      <c r="Z26" s="55"/>
      <c r="AA26" s="55"/>
      <c r="AB26" s="55"/>
      <c r="AC26" s="55"/>
      <c r="AD26" s="55"/>
      <c r="AE26" s="55"/>
      <c r="AF26" s="54"/>
      <c r="AG26" s="54"/>
      <c r="AH26" s="54"/>
      <c r="AI26" s="54"/>
      <c r="AJ26" s="54"/>
      <c r="AK26" s="54"/>
      <c r="AL26" s="54"/>
    </row>
    <row r="27" spans="1:38">
      <c r="A27" s="63" t="s">
        <v>237</v>
      </c>
      <c r="B27" s="51"/>
      <c r="C27" s="52"/>
      <c r="D27" s="53"/>
      <c r="E27" s="54"/>
      <c r="F27" s="54">
        <f>MAX(F12:F24)</f>
        <v>12.5549</v>
      </c>
      <c r="G27" s="54">
        <f t="shared" ref="G27:R27" si="19">MAX(G12:G24)</f>
        <v>5.2854999999999999</v>
      </c>
      <c r="H27" s="54">
        <f t="shared" si="19"/>
        <v>3.3378000000000001</v>
      </c>
      <c r="I27" s="54">
        <f t="shared" si="19"/>
        <v>3.6135999999999999</v>
      </c>
      <c r="J27" s="54">
        <f t="shared" si="19"/>
        <v>2.5158</v>
      </c>
      <c r="K27" s="54">
        <f t="shared" si="19"/>
        <v>6.6871999999999998</v>
      </c>
      <c r="L27" s="54">
        <f t="shared" si="19"/>
        <v>6.7198000000000002</v>
      </c>
      <c r="M27" s="54">
        <f t="shared" si="19"/>
        <v>7.8605999999999998</v>
      </c>
      <c r="N27" s="54">
        <f t="shared" si="19"/>
        <v>7.9584999999999999</v>
      </c>
      <c r="O27" s="54">
        <f t="shared" si="19"/>
        <v>7.0140000000000002</v>
      </c>
      <c r="P27" s="54">
        <f t="shared" si="19"/>
        <v>7.1443000000000003</v>
      </c>
      <c r="Q27" s="54">
        <f t="shared" si="19"/>
        <v>7.7119999999999997</v>
      </c>
      <c r="R27" s="54">
        <f t="shared" si="19"/>
        <v>8.6606000000000005</v>
      </c>
      <c r="S27" s="55"/>
      <c r="T27" s="55"/>
      <c r="U27" s="55"/>
      <c r="V27" s="55"/>
      <c r="W27" s="55"/>
      <c r="X27" s="55"/>
      <c r="Y27" s="55"/>
      <c r="Z27" s="55"/>
      <c r="AA27" s="55"/>
      <c r="AB27" s="55"/>
      <c r="AC27" s="55"/>
      <c r="AD27" s="55"/>
      <c r="AE27" s="55"/>
      <c r="AF27" s="54"/>
      <c r="AG27" s="54"/>
      <c r="AH27" s="54"/>
      <c r="AI27" s="54"/>
      <c r="AJ27" s="54"/>
      <c r="AK27" s="54"/>
      <c r="AL27" s="54"/>
    </row>
    <row r="28" spans="1:38">
      <c r="A28" s="56" t="s">
        <v>238</v>
      </c>
      <c r="B28" s="51"/>
      <c r="C28" s="52"/>
      <c r="D28" s="53"/>
      <c r="E28" s="54"/>
      <c r="F28" s="54">
        <f>MEDIAN(F12:F24)</f>
        <v>10.341100000000001</v>
      </c>
      <c r="G28" s="54">
        <f t="shared" ref="G28:R28" si="20">MEDIAN(G12:G24)</f>
        <v>1.3515999999999999</v>
      </c>
      <c r="H28" s="54">
        <f t="shared" si="20"/>
        <v>1.3524</v>
      </c>
      <c r="I28" s="54">
        <f t="shared" si="20"/>
        <v>0.67200000000000004</v>
      </c>
      <c r="J28" s="54">
        <f t="shared" si="20"/>
        <v>1.32</v>
      </c>
      <c r="K28" s="54">
        <f t="shared" si="20"/>
        <v>5.7682000000000002</v>
      </c>
      <c r="L28" s="54">
        <f t="shared" si="20"/>
        <v>5.7867999999999995</v>
      </c>
      <c r="M28" s="54">
        <f t="shared" si="20"/>
        <v>5.7436500000000006</v>
      </c>
      <c r="N28" s="54">
        <f t="shared" si="20"/>
        <v>5.0505999999999993</v>
      </c>
      <c r="O28" s="54">
        <f t="shared" si="20"/>
        <v>5.9630999999999998</v>
      </c>
      <c r="P28" s="54">
        <f t="shared" si="20"/>
        <v>6.1351500000000003</v>
      </c>
      <c r="Q28" s="54">
        <f t="shared" si="20"/>
        <v>6.9595000000000002</v>
      </c>
      <c r="R28" s="54">
        <f t="shared" si="20"/>
        <v>7.5547000000000004</v>
      </c>
      <c r="S28" s="55"/>
      <c r="T28" s="55"/>
      <c r="U28" s="55"/>
      <c r="V28" s="55"/>
      <c r="W28" s="55"/>
      <c r="X28" s="55"/>
      <c r="Y28" s="55"/>
      <c r="Z28" s="55"/>
      <c r="AA28" s="55"/>
      <c r="AB28" s="55"/>
      <c r="AC28" s="55"/>
      <c r="AD28" s="55"/>
      <c r="AE28" s="55"/>
      <c r="AF28" s="54"/>
      <c r="AG28" s="54"/>
      <c r="AH28" s="54"/>
      <c r="AI28" s="54"/>
      <c r="AJ28" s="54"/>
      <c r="AK28" s="54"/>
      <c r="AL28" s="54"/>
    </row>
    <row r="29" spans="1:38">
      <c r="A29" s="66" t="s">
        <v>265</v>
      </c>
      <c r="B29" s="67"/>
      <c r="C29" s="68"/>
      <c r="D29" s="69"/>
      <c r="E29" s="66"/>
      <c r="F29" s="66"/>
      <c r="G29" s="66"/>
      <c r="H29" s="66"/>
      <c r="I29" s="66"/>
      <c r="J29" s="66"/>
      <c r="K29" s="66"/>
      <c r="L29" s="66"/>
      <c r="M29" s="66"/>
      <c r="N29" s="66"/>
      <c r="O29" s="66"/>
      <c r="P29" s="66"/>
      <c r="Q29" s="66"/>
      <c r="R29" s="66"/>
      <c r="S29" s="70"/>
      <c r="T29" s="70"/>
      <c r="U29" s="70"/>
      <c r="V29" s="70"/>
      <c r="W29" s="70"/>
      <c r="X29" s="70"/>
      <c r="Y29" s="70"/>
      <c r="Z29" s="70"/>
      <c r="AA29" s="70"/>
      <c r="AB29" s="70"/>
      <c r="AC29" s="70"/>
      <c r="AD29" s="70"/>
      <c r="AE29" s="70"/>
      <c r="AF29" s="66"/>
      <c r="AG29" s="66"/>
      <c r="AH29" s="66"/>
      <c r="AI29" s="66"/>
      <c r="AJ29" s="66"/>
      <c r="AK29" s="66"/>
      <c r="AL29" s="66"/>
    </row>
    <row r="30" spans="1:38">
      <c r="A30" s="48" t="s">
        <v>404</v>
      </c>
      <c r="B30" s="29" t="s">
        <v>199</v>
      </c>
      <c r="C30" s="30"/>
      <c r="D30" s="31"/>
      <c r="E30" s="28" t="s">
        <v>199</v>
      </c>
      <c r="F30" s="28" t="s">
        <v>199</v>
      </c>
      <c r="G30" s="28" t="s">
        <v>199</v>
      </c>
      <c r="H30" s="28" t="s">
        <v>199</v>
      </c>
      <c r="I30" s="32" t="s">
        <v>199</v>
      </c>
      <c r="J30" s="28" t="s">
        <v>199</v>
      </c>
      <c r="K30" s="28" t="s">
        <v>199</v>
      </c>
      <c r="L30" s="28" t="s">
        <v>199</v>
      </c>
      <c r="M30" s="28" t="s">
        <v>199</v>
      </c>
      <c r="N30" s="28" t="s">
        <v>199</v>
      </c>
      <c r="O30" s="28" t="s">
        <v>199</v>
      </c>
      <c r="P30" s="28"/>
      <c r="Q30" s="28" t="s">
        <v>199</v>
      </c>
      <c r="R30" s="28" t="s">
        <v>199</v>
      </c>
      <c r="S30" s="33"/>
      <c r="T30" s="33"/>
      <c r="U30" s="33"/>
      <c r="V30" s="34"/>
      <c r="W30" s="33"/>
      <c r="X30" s="33"/>
      <c r="Y30" s="33"/>
      <c r="Z30" s="33"/>
      <c r="AA30" s="33"/>
      <c r="AB30" s="33"/>
      <c r="AC30" s="33"/>
      <c r="AD30" s="33"/>
      <c r="AE30" s="33"/>
      <c r="AF30" s="28"/>
      <c r="AG30" s="28"/>
      <c r="AH30" s="28"/>
      <c r="AI30" s="28"/>
      <c r="AJ30" s="28"/>
      <c r="AK30" s="28"/>
      <c r="AL30" s="28"/>
    </row>
    <row r="31" spans="1:38" ht="15" thickBot="1">
      <c r="A31" s="49"/>
      <c r="B31" s="37"/>
      <c r="C31" s="38"/>
      <c r="D31" s="39"/>
      <c r="E31" s="36"/>
      <c r="F31" s="36"/>
      <c r="G31" s="36"/>
      <c r="H31" s="36"/>
      <c r="I31" s="40"/>
      <c r="J31" s="36"/>
      <c r="K31" s="36"/>
      <c r="L31" s="36"/>
      <c r="M31" s="36"/>
      <c r="N31" s="36"/>
      <c r="O31" s="36"/>
      <c r="P31" s="36"/>
      <c r="Q31" s="36"/>
      <c r="R31" s="36"/>
      <c r="S31" s="41"/>
      <c r="T31" s="41"/>
      <c r="U31" s="41"/>
      <c r="V31" s="42"/>
      <c r="W31" s="41"/>
      <c r="X31" s="41"/>
      <c r="Y31" s="41"/>
      <c r="Z31" s="41"/>
      <c r="AA31" s="41"/>
      <c r="AB31" s="41"/>
      <c r="AC31" s="41"/>
      <c r="AD31" s="41"/>
      <c r="AE31" s="41"/>
      <c r="AF31" s="36"/>
      <c r="AG31" s="36"/>
      <c r="AH31" s="36"/>
      <c r="AI31" s="36"/>
      <c r="AJ31" s="36"/>
      <c r="AK31" s="36"/>
      <c r="AL31" s="36"/>
    </row>
    <row r="32" spans="1:38">
      <c r="A32" s="50" t="s">
        <v>239</v>
      </c>
      <c r="B32" s="45"/>
      <c r="C32" s="44"/>
      <c r="D32" s="44"/>
      <c r="E32" s="44"/>
      <c r="F32" s="44"/>
      <c r="G32" s="44"/>
      <c r="H32" s="44"/>
      <c r="I32" s="46"/>
      <c r="J32" s="44"/>
      <c r="K32" s="44"/>
      <c r="L32" s="44"/>
      <c r="M32" s="44"/>
      <c r="N32" s="44"/>
      <c r="O32" s="44"/>
      <c r="P32" s="44"/>
      <c r="Q32" s="44"/>
      <c r="R32" s="44"/>
      <c r="S32" s="45"/>
      <c r="T32" s="45"/>
      <c r="U32" s="45"/>
      <c r="V32" s="47"/>
      <c r="W32" s="45"/>
      <c r="X32" s="45"/>
      <c r="Y32" s="45"/>
      <c r="Z32" s="45"/>
      <c r="AA32" s="45"/>
      <c r="AB32" s="45"/>
      <c r="AC32" s="45"/>
      <c r="AD32" s="45"/>
      <c r="AE32" s="45"/>
      <c r="AF32" s="44"/>
      <c r="AG32" s="44"/>
      <c r="AH32" s="44"/>
      <c r="AI32" s="44"/>
      <c r="AJ32" s="44"/>
      <c r="AK32" s="44"/>
      <c r="AL32" s="44"/>
    </row>
    <row r="33" spans="1:38">
      <c r="A33" s="50" t="s">
        <v>240</v>
      </c>
      <c r="B33" s="45"/>
      <c r="C33" s="44"/>
      <c r="D33" s="44"/>
      <c r="E33" s="44"/>
      <c r="F33" s="44"/>
      <c r="G33" s="44"/>
      <c r="H33" s="44"/>
      <c r="I33" s="46"/>
      <c r="J33" s="44"/>
      <c r="K33" s="44"/>
      <c r="L33" s="44"/>
      <c r="M33" s="44"/>
      <c r="N33" s="44"/>
      <c r="O33" s="44"/>
      <c r="P33" s="44"/>
      <c r="Q33" s="44"/>
      <c r="R33" s="44"/>
      <c r="S33" s="45"/>
      <c r="T33" s="45"/>
      <c r="U33" s="45"/>
      <c r="V33" s="47"/>
      <c r="W33" s="45"/>
      <c r="X33" s="45"/>
      <c r="Y33" s="45"/>
      <c r="Z33" s="45"/>
      <c r="AA33" s="45"/>
      <c r="AB33" s="45"/>
      <c r="AC33" s="45"/>
      <c r="AD33" s="45"/>
      <c r="AE33" s="45"/>
      <c r="AF33" s="44"/>
      <c r="AG33" s="44"/>
      <c r="AH33" s="44"/>
      <c r="AI33" s="44"/>
      <c r="AJ33" s="44"/>
      <c r="AK33" s="44"/>
      <c r="AL33" s="44"/>
    </row>
    <row r="34" spans="1:38">
      <c r="A34" s="50"/>
      <c r="B34" s="45"/>
      <c r="C34" s="44"/>
      <c r="D34" s="44"/>
      <c r="E34" s="44"/>
      <c r="F34" s="44"/>
      <c r="G34" s="44"/>
      <c r="H34" s="44"/>
      <c r="I34" s="44"/>
      <c r="J34" s="44"/>
      <c r="K34" s="44"/>
      <c r="L34" s="44"/>
      <c r="M34" s="44"/>
      <c r="N34" s="44"/>
      <c r="O34" s="44"/>
      <c r="P34" s="44"/>
      <c r="Q34" s="44"/>
      <c r="R34" s="44"/>
      <c r="S34" s="45"/>
      <c r="T34" s="45"/>
      <c r="U34" s="45"/>
      <c r="V34" s="45"/>
      <c r="W34" s="45"/>
      <c r="X34" s="45"/>
      <c r="Y34" s="45"/>
      <c r="Z34" s="45"/>
      <c r="AA34" s="45"/>
      <c r="AB34" s="45"/>
      <c r="AC34" s="45"/>
      <c r="AD34" s="45"/>
      <c r="AE34" s="45"/>
      <c r="AF34" s="44"/>
      <c r="AG34" s="44"/>
      <c r="AH34" s="44"/>
      <c r="AI34" s="44"/>
      <c r="AJ34" s="44"/>
      <c r="AK34" s="44"/>
      <c r="AL34" s="44"/>
    </row>
    <row r="35" spans="1:38">
      <c r="A35" s="50"/>
      <c r="B35" s="45"/>
      <c r="C35" s="44"/>
      <c r="D35" s="44"/>
      <c r="E35" s="44"/>
      <c r="F35" s="44"/>
      <c r="G35" s="44"/>
      <c r="H35" s="44"/>
      <c r="I35" s="44"/>
      <c r="J35" s="44"/>
      <c r="K35" s="44"/>
      <c r="L35" s="44"/>
      <c r="M35" s="44"/>
      <c r="N35" s="44"/>
      <c r="O35" s="44"/>
      <c r="P35" s="44"/>
      <c r="Q35" s="44"/>
      <c r="R35" s="44"/>
      <c r="S35" s="45"/>
      <c r="T35" s="45"/>
      <c r="U35" s="45"/>
      <c r="V35" s="45"/>
      <c r="W35" s="45"/>
      <c r="X35" s="45"/>
      <c r="Y35" s="45"/>
      <c r="Z35" s="45"/>
      <c r="AA35" s="45"/>
      <c r="AB35" s="45"/>
      <c r="AC35" s="45"/>
      <c r="AD35" s="45"/>
      <c r="AE35" s="45"/>
      <c r="AF35" s="44"/>
      <c r="AG35" s="44"/>
      <c r="AH35" s="44"/>
      <c r="AI35" s="44"/>
      <c r="AJ35" s="44"/>
      <c r="AK35" s="44"/>
      <c r="AL35" s="44"/>
    </row>
    <row r="36" spans="1:38">
      <c r="A36" s="50"/>
      <c r="B36" s="45"/>
      <c r="C36" s="44"/>
      <c r="D36" s="44"/>
      <c r="E36" s="44"/>
      <c r="F36" s="44"/>
      <c r="G36" s="44"/>
      <c r="H36" s="44"/>
      <c r="I36" s="44"/>
      <c r="J36" s="44"/>
      <c r="K36" s="44"/>
      <c r="L36" s="44"/>
      <c r="M36" s="44"/>
      <c r="N36" s="44"/>
      <c r="O36" s="44"/>
      <c r="P36" s="44"/>
      <c r="Q36" s="44"/>
      <c r="R36" s="44"/>
      <c r="S36" s="45"/>
      <c r="T36" s="45"/>
      <c r="U36" s="45"/>
      <c r="V36" s="45"/>
      <c r="W36" s="45"/>
      <c r="X36" s="45"/>
      <c r="Y36" s="45"/>
      <c r="Z36" s="45"/>
      <c r="AA36" s="45"/>
      <c r="AB36" s="45"/>
      <c r="AC36" s="45"/>
      <c r="AD36" s="45"/>
      <c r="AE36" s="45"/>
      <c r="AF36" s="44"/>
      <c r="AG36" s="44"/>
      <c r="AH36" s="44"/>
      <c r="AI36" s="44"/>
      <c r="AJ36" s="44"/>
      <c r="AK36" s="44"/>
      <c r="AL36" s="44"/>
    </row>
  </sheetData>
  <mergeCells count="10">
    <mergeCell ref="AK8:AK9"/>
    <mergeCell ref="J8:Q8"/>
    <mergeCell ref="B8:E8"/>
    <mergeCell ref="F8:I8"/>
    <mergeCell ref="AL8:AL9"/>
    <mergeCell ref="AF8:AH8"/>
    <mergeCell ref="R8:R9"/>
    <mergeCell ref="AI8:AI9"/>
    <mergeCell ref="AJ8:AJ9"/>
    <mergeCell ref="S8:AE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CN32"/>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22"/>
    </sheetView>
  </sheetViews>
  <sheetFormatPr defaultRowHeight="14.4"/>
  <cols>
    <col min="1" max="1" width="34.77734375" style="14" customWidth="1"/>
    <col min="2" max="2" width="9.109375" customWidth="1"/>
    <col min="3" max="18" width="9.109375" style="14" customWidth="1"/>
    <col min="19" max="28" width="9.109375" customWidth="1"/>
    <col min="29" max="29" width="9.109375" style="93" customWidth="1"/>
    <col min="30" max="31" width="9.109375" customWidth="1"/>
    <col min="32" max="38"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_xlfn.QUARTILE.INC(F$12:F$22,$CA2)</f>
        <v>12.422499999999999</v>
      </c>
      <c r="CC2" s="93">
        <f t="shared" ref="CC2:CN2" si="1">_xlfn.QUARTILE.INC(G$12:G$22,$CA2)</f>
        <v>-4.5511999999999997</v>
      </c>
      <c r="CD2" s="93">
        <f t="shared" si="1"/>
        <v>-2.2357999999999998</v>
      </c>
      <c r="CE2" s="93">
        <f t="shared" si="1"/>
        <v>-4.3880999999999997</v>
      </c>
      <c r="CF2" s="93">
        <f t="shared" si="1"/>
        <v>-3.8570000000000002</v>
      </c>
      <c r="CG2" s="93">
        <f t="shared" si="1"/>
        <v>3.5739000000000001</v>
      </c>
      <c r="CH2" s="93">
        <f t="shared" si="1"/>
        <v>4.6132</v>
      </c>
      <c r="CI2" s="93">
        <f t="shared" si="1"/>
        <v>5.9192</v>
      </c>
      <c r="CJ2" s="93">
        <f t="shared" si="1"/>
        <v>4.6394000000000002</v>
      </c>
      <c r="CK2" s="93">
        <f t="shared" si="1"/>
        <v>6.1821999999999999</v>
      </c>
      <c r="CL2" s="93">
        <f t="shared" si="1"/>
        <v>6.6542000000000003</v>
      </c>
      <c r="CM2" s="93">
        <f t="shared" si="1"/>
        <v>7.2785000000000002</v>
      </c>
      <c r="CN2" s="93">
        <f t="shared" si="1"/>
        <v>1.2607999999999999</v>
      </c>
    </row>
    <row r="3" spans="1:92">
      <c r="CA3" s="93">
        <v>1</v>
      </c>
      <c r="CB3" s="93">
        <f t="shared" si="0"/>
        <v>17.503399999999999</v>
      </c>
      <c r="CC3" s="93">
        <f t="shared" ref="CC3:CN7" si="2">_xlfn.QUARTILE.INC(G$12:G$22,$CA3)</f>
        <v>-3.8195499999999996</v>
      </c>
      <c r="CD3" s="93">
        <f t="shared" si="2"/>
        <v>-1.4902500000000001</v>
      </c>
      <c r="CE3" s="93">
        <f t="shared" si="2"/>
        <v>-3.6033999999999997</v>
      </c>
      <c r="CF3" s="93">
        <f t="shared" si="2"/>
        <v>-3.2402499999999996</v>
      </c>
      <c r="CG3" s="93">
        <f t="shared" si="2"/>
        <v>4.6230000000000002</v>
      </c>
      <c r="CH3" s="93">
        <f t="shared" si="2"/>
        <v>5.2480500000000001</v>
      </c>
      <c r="CI3" s="93">
        <f t="shared" si="2"/>
        <v>5.9815000000000005</v>
      </c>
      <c r="CJ3" s="93">
        <f t="shared" si="2"/>
        <v>4.7251500000000002</v>
      </c>
      <c r="CK3" s="93">
        <f t="shared" si="2"/>
        <v>6.3778500000000005</v>
      </c>
      <c r="CL3" s="93">
        <f t="shared" si="2"/>
        <v>6.6542000000000003</v>
      </c>
      <c r="CM3" s="93">
        <f t="shared" si="2"/>
        <v>7.2785000000000002</v>
      </c>
      <c r="CN3" s="93">
        <f t="shared" si="2"/>
        <v>4.2777000000000003</v>
      </c>
    </row>
    <row r="4" spans="1:92">
      <c r="CA4" s="93">
        <v>2</v>
      </c>
      <c r="CB4" s="93">
        <f t="shared" si="0"/>
        <v>20.7699</v>
      </c>
      <c r="CC4" s="93">
        <f t="shared" si="2"/>
        <v>-3.0430999999999999</v>
      </c>
      <c r="CD4" s="93">
        <f t="shared" si="2"/>
        <v>-1.3733</v>
      </c>
      <c r="CE4" s="93">
        <f t="shared" si="2"/>
        <v>-2.9845999999999999</v>
      </c>
      <c r="CF4" s="93">
        <f t="shared" si="2"/>
        <v>-2.4163999999999999</v>
      </c>
      <c r="CG4" s="93">
        <f t="shared" si="2"/>
        <v>5.0921000000000003</v>
      </c>
      <c r="CH4" s="93">
        <f t="shared" si="2"/>
        <v>5.5221999999999998</v>
      </c>
      <c r="CI4" s="93">
        <f t="shared" si="2"/>
        <v>6.0438000000000001</v>
      </c>
      <c r="CJ4" s="93">
        <f t="shared" si="2"/>
        <v>4.8109000000000002</v>
      </c>
      <c r="CK4" s="93">
        <f t="shared" si="2"/>
        <v>6.5735000000000001</v>
      </c>
      <c r="CL4" s="93">
        <f t="shared" si="2"/>
        <v>6.6542000000000003</v>
      </c>
      <c r="CM4" s="93">
        <f t="shared" si="2"/>
        <v>7.2785000000000002</v>
      </c>
      <c r="CN4" s="93">
        <f t="shared" si="2"/>
        <v>5.8914999999999997</v>
      </c>
    </row>
    <row r="5" spans="1:92">
      <c r="CA5" s="93">
        <v>3</v>
      </c>
      <c r="CB5" s="93">
        <f t="shared" si="0"/>
        <v>20.975499999999997</v>
      </c>
      <c r="CC5" s="93">
        <f t="shared" si="2"/>
        <v>-2.1410999999999998</v>
      </c>
      <c r="CD5" s="93">
        <f t="shared" si="2"/>
        <v>-0.63514999999999999</v>
      </c>
      <c r="CE5" s="93">
        <f t="shared" si="2"/>
        <v>-2.3508</v>
      </c>
      <c r="CF5" s="93">
        <f t="shared" si="2"/>
        <v>-1.6642000000000001</v>
      </c>
      <c r="CG5" s="93">
        <f t="shared" si="2"/>
        <v>5.3387000000000002</v>
      </c>
      <c r="CH5" s="93">
        <f t="shared" si="2"/>
        <v>5.6643000000000008</v>
      </c>
      <c r="CI5" s="93">
        <f t="shared" si="2"/>
        <v>6.1060999999999996</v>
      </c>
      <c r="CJ5" s="93">
        <f t="shared" si="2"/>
        <v>4.8966500000000002</v>
      </c>
      <c r="CK5" s="93">
        <f t="shared" si="2"/>
        <v>6.7691499999999998</v>
      </c>
      <c r="CL5" s="93">
        <f t="shared" si="2"/>
        <v>6.6542000000000003</v>
      </c>
      <c r="CM5" s="93">
        <f t="shared" si="2"/>
        <v>7.2785000000000002</v>
      </c>
      <c r="CN5" s="93">
        <f t="shared" si="2"/>
        <v>6.4900500000000001</v>
      </c>
    </row>
    <row r="6" spans="1:92" hidden="1">
      <c r="CA6" s="93"/>
      <c r="CB6" s="93">
        <f t="shared" si="0"/>
        <v>12.422499999999999</v>
      </c>
      <c r="CC6" s="93">
        <f t="shared" si="2"/>
        <v>-4.5511999999999997</v>
      </c>
      <c r="CD6" s="93">
        <f t="shared" si="2"/>
        <v>-2.2357999999999998</v>
      </c>
      <c r="CE6" s="93">
        <f t="shared" si="2"/>
        <v>-4.3880999999999997</v>
      </c>
      <c r="CF6" s="93">
        <f t="shared" si="2"/>
        <v>-3.8570000000000002</v>
      </c>
      <c r="CG6" s="93">
        <f t="shared" si="2"/>
        <v>3.5739000000000001</v>
      </c>
      <c r="CH6" s="93">
        <f t="shared" si="2"/>
        <v>4.6132</v>
      </c>
      <c r="CI6" s="93">
        <f t="shared" si="2"/>
        <v>5.9192</v>
      </c>
      <c r="CJ6" s="93">
        <f t="shared" si="2"/>
        <v>4.6394000000000002</v>
      </c>
      <c r="CK6" s="93">
        <f t="shared" si="2"/>
        <v>6.1821999999999999</v>
      </c>
      <c r="CL6" s="93">
        <f t="shared" si="2"/>
        <v>6.6542000000000003</v>
      </c>
      <c r="CM6" s="93">
        <f t="shared" si="2"/>
        <v>7.2785000000000002</v>
      </c>
      <c r="CN6" s="93">
        <f t="shared" si="2"/>
        <v>1.2607999999999999</v>
      </c>
    </row>
    <row r="7" spans="1:92" ht="21" thickBot="1">
      <c r="A7" s="16" t="s">
        <v>112</v>
      </c>
      <c r="CA7" s="93">
        <v>4</v>
      </c>
      <c r="CB7" s="93">
        <f t="shared" si="0"/>
        <v>25.235700000000001</v>
      </c>
      <c r="CC7" s="93">
        <f t="shared" si="2"/>
        <v>-0.62509999999999999</v>
      </c>
      <c r="CD7" s="93">
        <f t="shared" si="2"/>
        <v>0.87270000000000003</v>
      </c>
      <c r="CE7" s="93">
        <f t="shared" si="2"/>
        <v>-0.26850000000000002</v>
      </c>
      <c r="CF7" s="93">
        <f t="shared" si="2"/>
        <v>-0.54620000000000002</v>
      </c>
      <c r="CG7" s="93">
        <f t="shared" si="2"/>
        <v>5.4389000000000003</v>
      </c>
      <c r="CH7" s="93">
        <f t="shared" si="2"/>
        <v>5.7941000000000003</v>
      </c>
      <c r="CI7" s="93">
        <f t="shared" si="2"/>
        <v>6.1684000000000001</v>
      </c>
      <c r="CJ7" s="93">
        <f t="shared" si="2"/>
        <v>4.9824000000000002</v>
      </c>
      <c r="CK7" s="93">
        <f t="shared" si="2"/>
        <v>6.9648000000000003</v>
      </c>
      <c r="CL7" s="93">
        <f t="shared" si="2"/>
        <v>6.6542000000000003</v>
      </c>
      <c r="CM7" s="93">
        <f t="shared" si="2"/>
        <v>7.2785000000000002</v>
      </c>
      <c r="CN7" s="93">
        <f t="shared" si="2"/>
        <v>8.1952999999999996</v>
      </c>
    </row>
    <row r="8" spans="1:92" ht="15" customHeight="1">
      <c r="A8" s="17" t="str">
        <f>'Dynamic Bond'!A8</f>
        <v>(As on 30 Apr 2026)</v>
      </c>
      <c r="B8" s="137" t="s">
        <v>37</v>
      </c>
      <c r="C8" s="138"/>
      <c r="D8" s="138"/>
      <c r="E8" s="138"/>
      <c r="F8" s="136" t="s">
        <v>242</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176</v>
      </c>
      <c r="AG8" s="136"/>
      <c r="AH8" s="136"/>
      <c r="AI8" s="139" t="s">
        <v>178</v>
      </c>
      <c r="AJ8" s="139" t="s">
        <v>177</v>
      </c>
      <c r="AK8" s="134" t="s">
        <v>180</v>
      </c>
      <c r="AL8" s="139"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195</v>
      </c>
      <c r="AG9" s="26" t="s">
        <v>196</v>
      </c>
      <c r="AH9" s="26" t="s">
        <v>197</v>
      </c>
      <c r="AI9" s="140"/>
      <c r="AJ9" s="140"/>
      <c r="AK9" s="135"/>
      <c r="AL9" s="140"/>
    </row>
    <row r="10" spans="1:92" ht="15" customHeight="1" thickBot="1">
      <c r="A10" s="20" t="s">
        <v>38</v>
      </c>
    </row>
    <row r="11" spans="1:92" ht="18.600000000000001" thickBot="1">
      <c r="A11" s="21" t="s">
        <v>100</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row>
    <row r="12" spans="1:92">
      <c r="A12" s="48" t="s">
        <v>2621</v>
      </c>
      <c r="B12" s="29">
        <v>44781</v>
      </c>
      <c r="C12" s="30">
        <v>149.92160000000001</v>
      </c>
      <c r="D12" s="31">
        <v>125.09699999999999</v>
      </c>
      <c r="E12" s="28">
        <v>12.7197</v>
      </c>
      <c r="F12" s="28">
        <v>12.422499999999999</v>
      </c>
      <c r="G12" s="28">
        <v>-2.8776999999999999</v>
      </c>
      <c r="H12" s="28">
        <v>-1.3733</v>
      </c>
      <c r="I12" s="32">
        <v>-2.4315000000000002</v>
      </c>
      <c r="J12" s="28">
        <v>-1.4756</v>
      </c>
      <c r="K12" s="28">
        <v>5.4389000000000003</v>
      </c>
      <c r="L12" s="28">
        <v>5.7415000000000003</v>
      </c>
      <c r="M12" s="28"/>
      <c r="N12" s="28"/>
      <c r="O12" s="28"/>
      <c r="P12" s="28"/>
      <c r="Q12" s="28"/>
      <c r="R12" s="28">
        <v>6.6642999999999999</v>
      </c>
      <c r="S12" s="33">
        <f>IF(F12="",0,IF(F12&lt;=CB$3,4,IF(F12&gt;=CB$5,1,IF(F12&gt;=CB$4,2,3))))</f>
        <v>4</v>
      </c>
      <c r="T12" s="33">
        <f t="shared" ref="T12:AD12" si="3">IF(G12="",0,IF(G12&lt;=CC$3,4,IF(G12&gt;=CC$5,1,IF(G12&gt;=CC$4,2,3))))</f>
        <v>2</v>
      </c>
      <c r="U12" s="33">
        <f t="shared" si="3"/>
        <v>2</v>
      </c>
      <c r="V12" s="33">
        <f t="shared" si="3"/>
        <v>2</v>
      </c>
      <c r="W12" s="33">
        <f t="shared" si="3"/>
        <v>1</v>
      </c>
      <c r="X12" s="33">
        <f t="shared" si="3"/>
        <v>1</v>
      </c>
      <c r="Y12" s="33">
        <f t="shared" si="3"/>
        <v>1</v>
      </c>
      <c r="Z12" s="33">
        <f t="shared" si="3"/>
        <v>0</v>
      </c>
      <c r="AA12" s="33">
        <f t="shared" si="3"/>
        <v>0</v>
      </c>
      <c r="AB12" s="33">
        <f t="shared" si="3"/>
        <v>0</v>
      </c>
      <c r="AC12" s="33">
        <f t="shared" si="3"/>
        <v>0</v>
      </c>
      <c r="AD12" s="33">
        <f t="shared" si="3"/>
        <v>0</v>
      </c>
      <c r="AE12" s="33">
        <f>IF(R12="",0,IF(R12&lt;=CN$3,4,IF(R12&gt;=CN$5,1,IF(R12&gt;=CN$4,2,3))))</f>
        <v>1</v>
      </c>
      <c r="AF12" s="28">
        <v>93.644499999999994</v>
      </c>
      <c r="AG12" s="28">
        <v>0.37509999999999999</v>
      </c>
      <c r="AH12" s="28">
        <v>5.9804000000000004</v>
      </c>
      <c r="AI12" s="28">
        <v>8.5500000000000007</v>
      </c>
      <c r="AJ12" s="28">
        <v>22.57</v>
      </c>
      <c r="AK12" s="28">
        <v>7.77</v>
      </c>
      <c r="AL12" s="28">
        <v>1.0900000000000001</v>
      </c>
    </row>
    <row r="13" spans="1:92">
      <c r="A13" s="48" t="s">
        <v>2622</v>
      </c>
      <c r="B13" s="29">
        <v>44922</v>
      </c>
      <c r="C13" s="30">
        <v>254.5241</v>
      </c>
      <c r="D13" s="31">
        <v>253.36410000000001</v>
      </c>
      <c r="E13" s="28">
        <v>1210.8688</v>
      </c>
      <c r="F13" s="28">
        <v>21.055599999999998</v>
      </c>
      <c r="G13" s="28">
        <v>-3.3942999999999999</v>
      </c>
      <c r="H13" s="28">
        <v>-1.1269</v>
      </c>
      <c r="I13" s="32">
        <v>-3.6829999999999998</v>
      </c>
      <c r="J13" s="28">
        <v>-3.3</v>
      </c>
      <c r="K13" s="28">
        <v>4.5617000000000001</v>
      </c>
      <c r="L13" s="28">
        <v>5.1653000000000002</v>
      </c>
      <c r="M13" s="28"/>
      <c r="N13" s="28"/>
      <c r="O13" s="28"/>
      <c r="P13" s="28"/>
      <c r="Q13" s="28"/>
      <c r="R13" s="28">
        <v>5.8914999999999997</v>
      </c>
      <c r="S13" s="33">
        <f t="shared" ref="S13:S22" si="4">IF(F13="",0,IF(F13&lt;=CB$3,4,IF(F13&gt;=CB$5,1,IF(F13&gt;=CB$4,2,3))))</f>
        <v>1</v>
      </c>
      <c r="T13" s="33">
        <f t="shared" ref="T13:T22" si="5">IF(G13="",0,IF(G13&lt;=CC$3,4,IF(G13&gt;=CC$5,1,IF(G13&gt;=CC$4,2,3))))</f>
        <v>3</v>
      </c>
      <c r="U13" s="33">
        <f t="shared" ref="U13:U22" si="6">IF(H13="",0,IF(H13&lt;=CD$3,4,IF(H13&gt;=CD$5,1,IF(H13&gt;=CD$4,2,3))))</f>
        <v>2</v>
      </c>
      <c r="V13" s="33">
        <f t="shared" ref="V13:V22" si="7">IF(I13="",0,IF(I13&lt;=CE$3,4,IF(I13&gt;=CE$5,1,IF(I13&gt;=CE$4,2,3))))</f>
        <v>4</v>
      </c>
      <c r="W13" s="33">
        <f t="shared" ref="W13:W22" si="8">IF(J13="",0,IF(J13&lt;=CF$3,4,IF(J13&gt;=CF$5,1,IF(J13&gt;=CF$4,2,3))))</f>
        <v>4</v>
      </c>
      <c r="X13" s="33">
        <f t="shared" ref="X13:X22" si="9">IF(K13="",0,IF(K13&lt;=CG$3,4,IF(K13&gt;=CG$5,1,IF(K13&gt;=CG$4,2,3))))</f>
        <v>4</v>
      </c>
      <c r="Y13" s="33">
        <f t="shared" ref="Y13:Y22" si="10">IF(L13="",0,IF(L13&lt;=CH$3,4,IF(L13&gt;=CH$5,1,IF(L13&gt;=CH$4,2,3))))</f>
        <v>4</v>
      </c>
      <c r="Z13" s="33">
        <f t="shared" ref="Z13:Z22" si="11">IF(M13="",0,IF(M13&lt;=CI$3,4,IF(M13&gt;=CI$5,1,IF(M13&gt;=CI$4,2,3))))</f>
        <v>0</v>
      </c>
      <c r="AA13" s="33">
        <f t="shared" ref="AA13:AA22" si="12">IF(N13="",0,IF(N13&lt;=CJ$3,4,IF(N13&gt;=CJ$5,1,IF(N13&gt;=CJ$4,2,3))))</f>
        <v>0</v>
      </c>
      <c r="AB13" s="33">
        <f t="shared" ref="AB13:AB22" si="13">IF(O13="",0,IF(O13&lt;=CK$3,4,IF(O13&gt;=CK$5,1,IF(O13&gt;=CK$4,2,3))))</f>
        <v>0</v>
      </c>
      <c r="AC13" s="33">
        <f t="shared" ref="AC13:AC22" si="14">IF(P13="",0,IF(P13&lt;=CL$3,4,IF(P13&gt;=CL$5,1,IF(P13&gt;=CL$4,2,3))))</f>
        <v>0</v>
      </c>
      <c r="AD13" s="33">
        <f t="shared" ref="AD13:AD22" si="15">IF(Q13="",0,IF(Q13&lt;=CM$3,4,IF(Q13&gt;=CM$5,1,IF(Q13&gt;=CM$4,2,3))))</f>
        <v>0</v>
      </c>
      <c r="AE13" s="33">
        <f t="shared" ref="AE13:AE22" si="16">IF(R13="",0,IF(R13&lt;=CN$3,4,IF(R13&gt;=CN$5,1,IF(R13&gt;=CN$4,2,3))))</f>
        <v>2</v>
      </c>
      <c r="AF13" s="28">
        <v>86.871099999999998</v>
      </c>
      <c r="AG13" s="28">
        <v>0.62039999999999995</v>
      </c>
      <c r="AH13" s="28">
        <v>12.5085</v>
      </c>
      <c r="AI13" s="28">
        <v>10.119999999999999</v>
      </c>
      <c r="AJ13" s="28">
        <v>29</v>
      </c>
      <c r="AK13" s="28">
        <v>7.7</v>
      </c>
      <c r="AL13" s="28">
        <v>0.76</v>
      </c>
    </row>
    <row r="14" spans="1:92">
      <c r="A14" s="48" t="s">
        <v>2623</v>
      </c>
      <c r="B14" s="29">
        <v>45371</v>
      </c>
      <c r="C14" s="30">
        <v>101.13460000000001</v>
      </c>
      <c r="D14" s="31">
        <v>83.811499999999995</v>
      </c>
      <c r="E14" s="28">
        <v>11.0128</v>
      </c>
      <c r="F14" s="28">
        <v>20.7699</v>
      </c>
      <c r="G14" s="28">
        <v>-0.62509999999999999</v>
      </c>
      <c r="H14" s="28">
        <v>0.1057</v>
      </c>
      <c r="I14" s="32">
        <v>-0.8236</v>
      </c>
      <c r="J14" s="28">
        <v>-1.8528</v>
      </c>
      <c r="K14" s="28">
        <v>5.3387000000000002</v>
      </c>
      <c r="L14" s="28"/>
      <c r="M14" s="28"/>
      <c r="N14" s="28"/>
      <c r="O14" s="28"/>
      <c r="P14" s="28"/>
      <c r="Q14" s="28"/>
      <c r="R14" s="28">
        <v>4.673</v>
      </c>
      <c r="S14" s="33">
        <f t="shared" si="4"/>
        <v>2</v>
      </c>
      <c r="T14" s="33">
        <f t="shared" si="5"/>
        <v>1</v>
      </c>
      <c r="U14" s="33">
        <f t="shared" si="6"/>
        <v>1</v>
      </c>
      <c r="V14" s="33">
        <f t="shared" si="7"/>
        <v>1</v>
      </c>
      <c r="W14" s="33">
        <f t="shared" si="8"/>
        <v>2</v>
      </c>
      <c r="X14" s="33">
        <f t="shared" si="9"/>
        <v>1</v>
      </c>
      <c r="Y14" s="33">
        <f t="shared" si="10"/>
        <v>0</v>
      </c>
      <c r="Z14" s="33">
        <f t="shared" si="11"/>
        <v>0</v>
      </c>
      <c r="AA14" s="33">
        <f t="shared" si="12"/>
        <v>0</v>
      </c>
      <c r="AB14" s="33">
        <f t="shared" si="13"/>
        <v>0</v>
      </c>
      <c r="AC14" s="33">
        <f t="shared" si="14"/>
        <v>0</v>
      </c>
      <c r="AD14" s="33">
        <f t="shared" si="15"/>
        <v>0</v>
      </c>
      <c r="AE14" s="33">
        <f t="shared" si="16"/>
        <v>3</v>
      </c>
      <c r="AF14" s="28">
        <v>82.524299999999997</v>
      </c>
      <c r="AG14" s="28">
        <v>0.6966</v>
      </c>
      <c r="AH14" s="28">
        <v>16.7791</v>
      </c>
      <c r="AI14" s="28">
        <v>8.94</v>
      </c>
      <c r="AJ14" s="28">
        <v>21.25</v>
      </c>
      <c r="AK14" s="28">
        <v>7.5</v>
      </c>
      <c r="AL14" s="28">
        <v>0.72</v>
      </c>
    </row>
    <row r="15" spans="1:92">
      <c r="A15" s="48" t="s">
        <v>2624</v>
      </c>
      <c r="B15" s="29">
        <v>45637</v>
      </c>
      <c r="C15" s="30">
        <v>13.3371</v>
      </c>
      <c r="D15" s="31">
        <v>15.788500000000001</v>
      </c>
      <c r="E15" s="28">
        <v>10.524699999999999</v>
      </c>
      <c r="F15" s="28">
        <v>13.0875</v>
      </c>
      <c r="G15" s="28">
        <v>-0.94569999999999999</v>
      </c>
      <c r="H15" s="28">
        <v>0.87270000000000003</v>
      </c>
      <c r="I15" s="32">
        <v>-0.26850000000000002</v>
      </c>
      <c r="J15" s="28">
        <v>-0.54620000000000002</v>
      </c>
      <c r="K15" s="28"/>
      <c r="L15" s="28"/>
      <c r="M15" s="28"/>
      <c r="N15" s="28"/>
      <c r="O15" s="28"/>
      <c r="P15" s="28"/>
      <c r="Q15" s="28"/>
      <c r="R15" s="28">
        <v>3.7654000000000001</v>
      </c>
      <c r="S15" s="33">
        <f t="shared" si="4"/>
        <v>4</v>
      </c>
      <c r="T15" s="33">
        <f t="shared" si="5"/>
        <v>1</v>
      </c>
      <c r="U15" s="33">
        <f t="shared" si="6"/>
        <v>1</v>
      </c>
      <c r="V15" s="33">
        <f t="shared" si="7"/>
        <v>1</v>
      </c>
      <c r="W15" s="33">
        <f t="shared" si="8"/>
        <v>1</v>
      </c>
      <c r="X15" s="33">
        <f t="shared" si="9"/>
        <v>0</v>
      </c>
      <c r="Y15" s="33">
        <f t="shared" si="10"/>
        <v>0</v>
      </c>
      <c r="Z15" s="33">
        <f t="shared" si="11"/>
        <v>0</v>
      </c>
      <c r="AA15" s="33">
        <f t="shared" si="12"/>
        <v>0</v>
      </c>
      <c r="AB15" s="33">
        <f t="shared" si="13"/>
        <v>0</v>
      </c>
      <c r="AC15" s="33">
        <f t="shared" si="14"/>
        <v>0</v>
      </c>
      <c r="AD15" s="33">
        <f t="shared" si="15"/>
        <v>0</v>
      </c>
      <c r="AE15" s="33">
        <f t="shared" si="16"/>
        <v>4</v>
      </c>
      <c r="AF15" s="28">
        <v>92.033199999999994</v>
      </c>
      <c r="AG15" s="28">
        <v>0.53680000000000005</v>
      </c>
      <c r="AH15" s="28">
        <v>7.43</v>
      </c>
      <c r="AI15" s="28">
        <v>7.95</v>
      </c>
      <c r="AJ15" s="28">
        <v>18.18</v>
      </c>
      <c r="AK15" s="28">
        <v>7.75</v>
      </c>
      <c r="AL15" s="28">
        <v>0.81</v>
      </c>
    </row>
    <row r="16" spans="1:92">
      <c r="A16" s="48" t="s">
        <v>2625</v>
      </c>
      <c r="B16" s="29">
        <v>44946</v>
      </c>
      <c r="C16" s="30">
        <v>3923.2186000000002</v>
      </c>
      <c r="D16" s="31">
        <v>3435.9258</v>
      </c>
      <c r="E16" s="28">
        <v>12.081</v>
      </c>
      <c r="F16" s="28">
        <v>25.235700000000001</v>
      </c>
      <c r="G16" s="28">
        <v>-3.2898000000000001</v>
      </c>
      <c r="H16" s="28">
        <v>-1.4158999999999999</v>
      </c>
      <c r="I16" s="32">
        <v>-3.5238</v>
      </c>
      <c r="J16" s="28">
        <v>-3.0308000000000002</v>
      </c>
      <c r="K16" s="28">
        <v>4.798</v>
      </c>
      <c r="L16" s="28">
        <v>5.3308</v>
      </c>
      <c r="M16" s="28"/>
      <c r="N16" s="28"/>
      <c r="O16" s="28"/>
      <c r="P16" s="28"/>
      <c r="Q16" s="28"/>
      <c r="R16" s="28">
        <v>5.9340000000000002</v>
      </c>
      <c r="S16" s="33">
        <f t="shared" si="4"/>
        <v>1</v>
      </c>
      <c r="T16" s="33">
        <f t="shared" si="5"/>
        <v>3</v>
      </c>
      <c r="U16" s="33">
        <f t="shared" si="6"/>
        <v>3</v>
      </c>
      <c r="V16" s="33">
        <f t="shared" si="7"/>
        <v>3</v>
      </c>
      <c r="W16" s="33">
        <f t="shared" si="8"/>
        <v>3</v>
      </c>
      <c r="X16" s="33">
        <f t="shared" si="9"/>
        <v>3</v>
      </c>
      <c r="Y16" s="33">
        <f t="shared" si="10"/>
        <v>3</v>
      </c>
      <c r="Z16" s="33">
        <f t="shared" si="11"/>
        <v>0</v>
      </c>
      <c r="AA16" s="33">
        <f t="shared" si="12"/>
        <v>0</v>
      </c>
      <c r="AB16" s="33">
        <f t="shared" si="13"/>
        <v>0</v>
      </c>
      <c r="AC16" s="33">
        <f t="shared" si="14"/>
        <v>0</v>
      </c>
      <c r="AD16" s="33">
        <f t="shared" si="15"/>
        <v>0</v>
      </c>
      <c r="AE16" s="33">
        <f t="shared" si="16"/>
        <v>2</v>
      </c>
      <c r="AF16" s="28">
        <v>96.152000000000001</v>
      </c>
      <c r="AG16" s="28">
        <v>0.4607</v>
      </c>
      <c r="AH16" s="28">
        <v>3.3873000000000002</v>
      </c>
      <c r="AI16" s="28">
        <v>11.13</v>
      </c>
      <c r="AJ16" s="28">
        <v>29.23</v>
      </c>
      <c r="AK16" s="28">
        <v>7.87</v>
      </c>
      <c r="AL16" s="28">
        <v>0.62</v>
      </c>
    </row>
    <row r="17" spans="1:38">
      <c r="A17" s="48" t="s">
        <v>2626</v>
      </c>
      <c r="B17" s="29">
        <v>35985</v>
      </c>
      <c r="C17" s="30">
        <v>976.80550000000005</v>
      </c>
      <c r="D17" s="31">
        <v>896.53200000000004</v>
      </c>
      <c r="E17" s="28">
        <v>89.522199999999998</v>
      </c>
      <c r="F17" s="28">
        <v>17.261900000000001</v>
      </c>
      <c r="G17" s="28">
        <v>-4.2447999999999997</v>
      </c>
      <c r="H17" s="28">
        <v>-1.5646</v>
      </c>
      <c r="I17" s="32">
        <v>-3.1453000000000002</v>
      </c>
      <c r="J17" s="28">
        <v>-1.2293000000000001</v>
      </c>
      <c r="K17" s="28">
        <v>5.3902999999999999</v>
      </c>
      <c r="L17" s="28">
        <v>5.7941000000000003</v>
      </c>
      <c r="M17" s="28">
        <v>5.9192</v>
      </c>
      <c r="N17" s="28">
        <v>4.6394000000000002</v>
      </c>
      <c r="O17" s="28">
        <v>6.1821999999999999</v>
      </c>
      <c r="P17" s="28">
        <v>6.6542000000000003</v>
      </c>
      <c r="Q17" s="28">
        <v>7.2785000000000002</v>
      </c>
      <c r="R17" s="28">
        <v>8.1952999999999996</v>
      </c>
      <c r="S17" s="33">
        <f t="shared" si="4"/>
        <v>4</v>
      </c>
      <c r="T17" s="33">
        <f t="shared" si="5"/>
        <v>4</v>
      </c>
      <c r="U17" s="33">
        <f t="shared" si="6"/>
        <v>4</v>
      </c>
      <c r="V17" s="33">
        <f t="shared" si="7"/>
        <v>3</v>
      </c>
      <c r="W17" s="33">
        <f t="shared" si="8"/>
        <v>1</v>
      </c>
      <c r="X17" s="33">
        <f t="shared" si="9"/>
        <v>1</v>
      </c>
      <c r="Y17" s="33">
        <f t="shared" si="10"/>
        <v>1</v>
      </c>
      <c r="Z17" s="33">
        <f t="shared" si="11"/>
        <v>4</v>
      </c>
      <c r="AA17" s="33">
        <f t="shared" si="12"/>
        <v>4</v>
      </c>
      <c r="AB17" s="33">
        <f t="shared" si="13"/>
        <v>4</v>
      </c>
      <c r="AC17" s="33">
        <f t="shared" si="14"/>
        <v>4</v>
      </c>
      <c r="AD17" s="33">
        <f t="shared" si="15"/>
        <v>4</v>
      </c>
      <c r="AE17" s="33">
        <f t="shared" si="16"/>
        <v>1</v>
      </c>
      <c r="AF17" s="28">
        <v>96.448400000000007</v>
      </c>
      <c r="AG17" s="28">
        <v>0.3674</v>
      </c>
      <c r="AH17" s="28">
        <v>3.1842000000000001</v>
      </c>
      <c r="AI17" s="28">
        <v>10.79</v>
      </c>
      <c r="AJ17" s="28">
        <v>29.44</v>
      </c>
      <c r="AK17" s="28">
        <v>7.95</v>
      </c>
      <c r="AL17" s="28">
        <v>0.95</v>
      </c>
    </row>
    <row r="18" spans="1:38">
      <c r="A18" s="48" t="s">
        <v>2627</v>
      </c>
      <c r="B18" s="29">
        <v>45362</v>
      </c>
      <c r="C18" s="30">
        <v>116.60420000000001</v>
      </c>
      <c r="D18" s="31">
        <v>97.793499999999995</v>
      </c>
      <c r="E18" s="28">
        <v>10.848000000000001</v>
      </c>
      <c r="F18" s="28">
        <v>20.866199999999999</v>
      </c>
      <c r="G18" s="28">
        <v>-1.4045000000000001</v>
      </c>
      <c r="H18" s="28">
        <v>-1.5755999999999999</v>
      </c>
      <c r="I18" s="32">
        <v>-2.4283000000000001</v>
      </c>
      <c r="J18" s="28">
        <v>-3.3481999999999998</v>
      </c>
      <c r="K18" s="28">
        <v>4.6230000000000002</v>
      </c>
      <c r="L18" s="28"/>
      <c r="M18" s="28"/>
      <c r="N18" s="28"/>
      <c r="O18" s="28"/>
      <c r="P18" s="28"/>
      <c r="Q18" s="28"/>
      <c r="R18" s="28">
        <v>3.8824000000000001</v>
      </c>
      <c r="S18" s="33">
        <f t="shared" si="4"/>
        <v>2</v>
      </c>
      <c r="T18" s="33">
        <f t="shared" si="5"/>
        <v>1</v>
      </c>
      <c r="U18" s="33">
        <f t="shared" si="6"/>
        <v>4</v>
      </c>
      <c r="V18" s="33">
        <f t="shared" si="7"/>
        <v>2</v>
      </c>
      <c r="W18" s="33">
        <f t="shared" si="8"/>
        <v>4</v>
      </c>
      <c r="X18" s="33">
        <f t="shared" si="9"/>
        <v>4</v>
      </c>
      <c r="Y18" s="33">
        <f t="shared" si="10"/>
        <v>0</v>
      </c>
      <c r="Z18" s="33">
        <f t="shared" si="11"/>
        <v>0</v>
      </c>
      <c r="AA18" s="33">
        <f t="shared" si="12"/>
        <v>0</v>
      </c>
      <c r="AB18" s="33">
        <f t="shared" si="13"/>
        <v>0</v>
      </c>
      <c r="AC18" s="33">
        <f t="shared" si="14"/>
        <v>0</v>
      </c>
      <c r="AD18" s="33">
        <f t="shared" si="15"/>
        <v>0</v>
      </c>
      <c r="AE18" s="33">
        <f t="shared" si="16"/>
        <v>4</v>
      </c>
      <c r="AF18" s="28">
        <v>98.634200000000007</v>
      </c>
      <c r="AG18" s="28">
        <v>0.50700000000000001</v>
      </c>
      <c r="AH18" s="28">
        <v>0.8589</v>
      </c>
      <c r="AI18" s="28">
        <v>11.64</v>
      </c>
      <c r="AJ18" s="28">
        <v>17.16</v>
      </c>
      <c r="AK18" s="28">
        <v>7.84</v>
      </c>
      <c r="AL18" s="28">
        <v>0.62</v>
      </c>
    </row>
    <row r="19" spans="1:38">
      <c r="A19" s="48" t="s">
        <v>2628</v>
      </c>
      <c r="B19" s="29">
        <v>45632</v>
      </c>
      <c r="C19" s="30">
        <v>25.639099999999999</v>
      </c>
      <c r="D19" s="31">
        <v>19.908999999999999</v>
      </c>
      <c r="E19" s="28">
        <v>10.176600000000001</v>
      </c>
      <c r="F19" s="28">
        <v>19.345099999999999</v>
      </c>
      <c r="G19" s="28">
        <v>-4.5511999999999997</v>
      </c>
      <c r="H19" s="28">
        <v>-1.3855999999999999</v>
      </c>
      <c r="I19" s="32">
        <v>-3.9035000000000002</v>
      </c>
      <c r="J19" s="28">
        <v>-3.1804999999999999</v>
      </c>
      <c r="K19" s="28"/>
      <c r="L19" s="28"/>
      <c r="M19" s="28"/>
      <c r="N19" s="28"/>
      <c r="O19" s="28"/>
      <c r="P19" s="28"/>
      <c r="Q19" s="28"/>
      <c r="R19" s="28">
        <v>1.2607999999999999</v>
      </c>
      <c r="S19" s="33">
        <f t="shared" si="4"/>
        <v>3</v>
      </c>
      <c r="T19" s="33">
        <f t="shared" si="5"/>
        <v>4</v>
      </c>
      <c r="U19" s="33">
        <f t="shared" si="6"/>
        <v>3</v>
      </c>
      <c r="V19" s="33">
        <f t="shared" si="7"/>
        <v>4</v>
      </c>
      <c r="W19" s="33">
        <f t="shared" si="8"/>
        <v>3</v>
      </c>
      <c r="X19" s="33">
        <f t="shared" si="9"/>
        <v>0</v>
      </c>
      <c r="Y19" s="33">
        <f t="shared" si="10"/>
        <v>0</v>
      </c>
      <c r="Z19" s="33">
        <f t="shared" si="11"/>
        <v>0</v>
      </c>
      <c r="AA19" s="33">
        <f t="shared" si="12"/>
        <v>0</v>
      </c>
      <c r="AB19" s="33">
        <f t="shared" si="13"/>
        <v>0</v>
      </c>
      <c r="AC19" s="33">
        <f t="shared" si="14"/>
        <v>0</v>
      </c>
      <c r="AD19" s="33">
        <f t="shared" si="15"/>
        <v>0</v>
      </c>
      <c r="AE19" s="33">
        <f t="shared" si="16"/>
        <v>4</v>
      </c>
      <c r="AF19" s="28">
        <v>90.850899999999996</v>
      </c>
      <c r="AG19" s="28">
        <v>0.51580000000000004</v>
      </c>
      <c r="AH19" s="28">
        <v>8.6333000000000002</v>
      </c>
      <c r="AI19" s="28">
        <v>10.52</v>
      </c>
      <c r="AJ19" s="28">
        <v>27.17</v>
      </c>
      <c r="AK19" s="28">
        <v>7.68</v>
      </c>
      <c r="AL19" s="28">
        <v>0.7</v>
      </c>
    </row>
    <row r="20" spans="1:38">
      <c r="A20" s="48" t="s">
        <v>2629</v>
      </c>
      <c r="B20" s="29">
        <v>43287</v>
      </c>
      <c r="C20" s="30">
        <v>8228.1330999999991</v>
      </c>
      <c r="D20" s="31">
        <v>7537.5219999999999</v>
      </c>
      <c r="E20" s="28">
        <v>17.659800000000001</v>
      </c>
      <c r="F20" s="28">
        <v>17.744900000000001</v>
      </c>
      <c r="G20" s="28">
        <v>-4.3596000000000004</v>
      </c>
      <c r="H20" s="28">
        <v>-2.2357999999999998</v>
      </c>
      <c r="I20" s="32">
        <v>-4.3880999999999997</v>
      </c>
      <c r="J20" s="28">
        <v>-2.4163999999999999</v>
      </c>
      <c r="K20" s="28">
        <v>5.0921000000000003</v>
      </c>
      <c r="L20" s="28">
        <v>5.5221999999999998</v>
      </c>
      <c r="M20" s="28">
        <v>6.1684000000000001</v>
      </c>
      <c r="N20" s="28">
        <v>4.9824000000000002</v>
      </c>
      <c r="O20" s="28">
        <v>6.9648000000000003</v>
      </c>
      <c r="P20" s="28"/>
      <c r="Q20" s="28"/>
      <c r="R20" s="28">
        <v>7.5415000000000001</v>
      </c>
      <c r="S20" s="33">
        <f t="shared" si="4"/>
        <v>3</v>
      </c>
      <c r="T20" s="33">
        <f t="shared" si="5"/>
        <v>4</v>
      </c>
      <c r="U20" s="33">
        <f t="shared" si="6"/>
        <v>4</v>
      </c>
      <c r="V20" s="33">
        <f t="shared" si="7"/>
        <v>4</v>
      </c>
      <c r="W20" s="33">
        <f t="shared" si="8"/>
        <v>2</v>
      </c>
      <c r="X20" s="33">
        <f t="shared" si="9"/>
        <v>2</v>
      </c>
      <c r="Y20" s="33">
        <f t="shared" si="10"/>
        <v>2</v>
      </c>
      <c r="Z20" s="33">
        <f t="shared" si="11"/>
        <v>1</v>
      </c>
      <c r="AA20" s="33">
        <f t="shared" si="12"/>
        <v>1</v>
      </c>
      <c r="AB20" s="33">
        <f t="shared" si="13"/>
        <v>1</v>
      </c>
      <c r="AC20" s="33">
        <f t="shared" si="14"/>
        <v>0</v>
      </c>
      <c r="AD20" s="33">
        <f t="shared" si="15"/>
        <v>0</v>
      </c>
      <c r="AE20" s="33">
        <f t="shared" si="16"/>
        <v>1</v>
      </c>
      <c r="AF20" s="28">
        <v>96.8523</v>
      </c>
      <c r="AG20" s="28">
        <v>0.37159999999999999</v>
      </c>
      <c r="AH20" s="28">
        <v>2.7761</v>
      </c>
      <c r="AI20" s="28">
        <v>10.29</v>
      </c>
      <c r="AJ20" s="28">
        <v>22.03</v>
      </c>
      <c r="AK20" s="28">
        <v>7.76</v>
      </c>
      <c r="AL20" s="28">
        <v>0.65</v>
      </c>
    </row>
    <row r="21" spans="1:38">
      <c r="A21" s="48" t="s">
        <v>2630</v>
      </c>
      <c r="B21" s="29">
        <v>44916</v>
      </c>
      <c r="C21" s="30">
        <v>1792.383</v>
      </c>
      <c r="D21" s="31">
        <v>1621.8598</v>
      </c>
      <c r="E21" s="28">
        <v>12.284000000000001</v>
      </c>
      <c r="F21" s="28">
        <v>20.895399999999999</v>
      </c>
      <c r="G21" s="28">
        <v>-2.9529999999999998</v>
      </c>
      <c r="H21" s="28">
        <v>-0.3715</v>
      </c>
      <c r="I21" s="32">
        <v>-2.2732999999999999</v>
      </c>
      <c r="J21" s="28">
        <v>-2.2286000000000001</v>
      </c>
      <c r="K21" s="28">
        <v>5.1224999999999996</v>
      </c>
      <c r="L21" s="28">
        <v>5.5871000000000004</v>
      </c>
      <c r="M21" s="28"/>
      <c r="N21" s="28"/>
      <c r="O21" s="28"/>
      <c r="P21" s="28"/>
      <c r="Q21" s="28"/>
      <c r="R21" s="28">
        <v>6.3158000000000003</v>
      </c>
      <c r="S21" s="33">
        <f t="shared" si="4"/>
        <v>2</v>
      </c>
      <c r="T21" s="33">
        <f t="shared" si="5"/>
        <v>2</v>
      </c>
      <c r="U21" s="33">
        <f t="shared" si="6"/>
        <v>1</v>
      </c>
      <c r="V21" s="33">
        <f t="shared" si="7"/>
        <v>1</v>
      </c>
      <c r="W21" s="33">
        <f t="shared" si="8"/>
        <v>2</v>
      </c>
      <c r="X21" s="33">
        <f t="shared" si="9"/>
        <v>2</v>
      </c>
      <c r="Y21" s="33">
        <f t="shared" si="10"/>
        <v>2</v>
      </c>
      <c r="Z21" s="33">
        <f t="shared" si="11"/>
        <v>0</v>
      </c>
      <c r="AA21" s="33">
        <f t="shared" si="12"/>
        <v>0</v>
      </c>
      <c r="AB21" s="33">
        <f t="shared" si="13"/>
        <v>0</v>
      </c>
      <c r="AC21" s="33">
        <f t="shared" si="14"/>
        <v>0</v>
      </c>
      <c r="AD21" s="33">
        <f t="shared" si="15"/>
        <v>0</v>
      </c>
      <c r="AE21" s="33">
        <f t="shared" si="16"/>
        <v>2</v>
      </c>
      <c r="AF21" s="28">
        <v>83.846400000000003</v>
      </c>
      <c r="AG21" s="28">
        <v>0.49270000000000003</v>
      </c>
      <c r="AH21" s="28">
        <v>15.6609</v>
      </c>
      <c r="AI21" s="28">
        <v>10.42</v>
      </c>
      <c r="AJ21" s="28">
        <v>35.229999999999997</v>
      </c>
      <c r="AK21" s="28">
        <v>7.71</v>
      </c>
      <c r="AL21" s="28">
        <v>0.65</v>
      </c>
    </row>
    <row r="22" spans="1:38">
      <c r="A22" s="48" t="s">
        <v>2631</v>
      </c>
      <c r="B22" s="29">
        <v>45002</v>
      </c>
      <c r="C22" s="30">
        <v>97.854900000000001</v>
      </c>
      <c r="D22" s="31">
        <v>71.133600000000001</v>
      </c>
      <c r="E22" s="28">
        <v>11.7058</v>
      </c>
      <c r="F22" s="28">
        <v>22.312100000000001</v>
      </c>
      <c r="G22" s="28">
        <v>-3.0430999999999999</v>
      </c>
      <c r="H22" s="28">
        <v>-0.89880000000000004</v>
      </c>
      <c r="I22" s="32">
        <v>-2.9845999999999999</v>
      </c>
      <c r="J22" s="28">
        <v>-3.8570000000000002</v>
      </c>
      <c r="K22" s="28">
        <v>3.5739000000000001</v>
      </c>
      <c r="L22" s="28">
        <v>4.6132</v>
      </c>
      <c r="M22" s="28"/>
      <c r="N22" s="28"/>
      <c r="O22" s="28"/>
      <c r="P22" s="28"/>
      <c r="Q22" s="28"/>
      <c r="R22" s="28">
        <v>5.1721000000000004</v>
      </c>
      <c r="S22" s="33">
        <f t="shared" si="4"/>
        <v>1</v>
      </c>
      <c r="T22" s="33">
        <f t="shared" si="5"/>
        <v>2</v>
      </c>
      <c r="U22" s="33">
        <f t="shared" si="6"/>
        <v>2</v>
      </c>
      <c r="V22" s="33">
        <f t="shared" si="7"/>
        <v>2</v>
      </c>
      <c r="W22" s="33">
        <f t="shared" si="8"/>
        <v>4</v>
      </c>
      <c r="X22" s="33">
        <f t="shared" si="9"/>
        <v>4</v>
      </c>
      <c r="Y22" s="33">
        <f t="shared" si="10"/>
        <v>4</v>
      </c>
      <c r="Z22" s="33">
        <f t="shared" si="11"/>
        <v>0</v>
      </c>
      <c r="AA22" s="33">
        <f t="shared" si="12"/>
        <v>0</v>
      </c>
      <c r="AB22" s="33">
        <f t="shared" si="13"/>
        <v>0</v>
      </c>
      <c r="AC22" s="33">
        <f t="shared" si="14"/>
        <v>0</v>
      </c>
      <c r="AD22" s="33">
        <f t="shared" si="15"/>
        <v>0</v>
      </c>
      <c r="AE22" s="33">
        <f t="shared" si="16"/>
        <v>3</v>
      </c>
      <c r="AF22" s="28">
        <v>86.636700000000005</v>
      </c>
      <c r="AG22" s="28">
        <v>0.56940000000000002</v>
      </c>
      <c r="AH22" s="28">
        <v>12.161300000000001</v>
      </c>
      <c r="AI22" s="28">
        <v>9.81</v>
      </c>
      <c r="AJ22" s="28">
        <v>28.03</v>
      </c>
      <c r="AK22" s="28">
        <v>7.72</v>
      </c>
      <c r="AL22" s="28">
        <v>1.54</v>
      </c>
    </row>
    <row r="23" spans="1:38">
      <c r="A23" s="58" t="s">
        <v>235</v>
      </c>
      <c r="B23" s="59"/>
      <c r="C23" s="60"/>
      <c r="D23" s="60"/>
      <c r="E23" s="60"/>
      <c r="F23" s="60">
        <f>SUMPRODUCT($D12:$D22,F12:F22)/SUMIF(F12:F22,"&lt;&gt;"&amp;"",$D12:$D22)</f>
        <v>19.964692136999115</v>
      </c>
      <c r="G23" s="60">
        <f t="shared" ref="G23:R23" si="17">SUMPRODUCT($D12:$D22,G12:G22)/SUMIF(G12:G22,"&lt;&gt;"&amp;"",$D12:$D22)</f>
        <v>-3.8485619179939849</v>
      </c>
      <c r="H23" s="60">
        <f t="shared" si="17"/>
        <v>-1.72351762017993</v>
      </c>
      <c r="I23" s="60">
        <f t="shared" si="17"/>
        <v>-3.7805507751750849</v>
      </c>
      <c r="J23" s="60">
        <f t="shared" si="17"/>
        <v>-2.4856437029622591</v>
      </c>
      <c r="K23" s="60">
        <f t="shared" si="17"/>
        <v>5.0270957113714179</v>
      </c>
      <c r="L23" s="60">
        <f t="shared" si="17"/>
        <v>5.4909074690808541</v>
      </c>
      <c r="M23" s="60">
        <f t="shared" si="17"/>
        <v>6.1419102746081542</v>
      </c>
      <c r="N23" s="60">
        <f t="shared" si="17"/>
        <v>4.9459394229157185</v>
      </c>
      <c r="O23" s="60">
        <f t="shared" si="17"/>
        <v>6.8816103567750453</v>
      </c>
      <c r="P23" s="60">
        <f t="shared" si="17"/>
        <v>6.6542000000000003</v>
      </c>
      <c r="Q23" s="60">
        <f t="shared" si="17"/>
        <v>7.2785000000000002</v>
      </c>
      <c r="R23" s="60">
        <f t="shared" si="17"/>
        <v>6.9479264010649606</v>
      </c>
      <c r="S23" s="61"/>
      <c r="T23" s="61"/>
      <c r="U23" s="61"/>
      <c r="V23" s="61"/>
      <c r="W23" s="61"/>
      <c r="X23" s="61"/>
      <c r="Y23" s="61"/>
      <c r="Z23" s="61"/>
      <c r="AA23" s="61"/>
      <c r="AB23" s="61"/>
      <c r="AC23" s="61"/>
      <c r="AD23" s="61"/>
      <c r="AE23" s="61"/>
      <c r="AF23" s="60"/>
      <c r="AG23" s="60"/>
      <c r="AH23" s="60"/>
      <c r="AI23" s="60"/>
      <c r="AJ23" s="60"/>
      <c r="AK23" s="60"/>
      <c r="AL23" s="60"/>
    </row>
    <row r="24" spans="1:38">
      <c r="A24" s="56" t="s">
        <v>236</v>
      </c>
      <c r="B24" s="51"/>
      <c r="C24" s="52"/>
      <c r="D24" s="53"/>
      <c r="E24" s="54"/>
      <c r="F24" s="54">
        <f>MIN(F12:F22)</f>
        <v>12.422499999999999</v>
      </c>
      <c r="G24" s="54">
        <f t="shared" ref="G24:R24" si="18">MIN(G12:G22)</f>
        <v>-4.5511999999999997</v>
      </c>
      <c r="H24" s="54">
        <f t="shared" si="18"/>
        <v>-2.2357999999999998</v>
      </c>
      <c r="I24" s="54">
        <f t="shared" si="18"/>
        <v>-4.3880999999999997</v>
      </c>
      <c r="J24" s="54">
        <f t="shared" si="18"/>
        <v>-3.8570000000000002</v>
      </c>
      <c r="K24" s="54">
        <f t="shared" si="18"/>
        <v>3.5739000000000001</v>
      </c>
      <c r="L24" s="54">
        <f t="shared" si="18"/>
        <v>4.6132</v>
      </c>
      <c r="M24" s="54">
        <f t="shared" si="18"/>
        <v>5.9192</v>
      </c>
      <c r="N24" s="54">
        <f t="shared" si="18"/>
        <v>4.6394000000000002</v>
      </c>
      <c r="O24" s="54">
        <f t="shared" si="18"/>
        <v>6.1821999999999999</v>
      </c>
      <c r="P24" s="54">
        <f t="shared" si="18"/>
        <v>6.6542000000000003</v>
      </c>
      <c r="Q24" s="54">
        <f t="shared" si="18"/>
        <v>7.2785000000000002</v>
      </c>
      <c r="R24" s="54">
        <f t="shared" si="18"/>
        <v>1.2607999999999999</v>
      </c>
      <c r="S24" s="55"/>
      <c r="T24" s="55"/>
      <c r="U24" s="55"/>
      <c r="V24" s="55"/>
      <c r="W24" s="55"/>
      <c r="X24" s="55"/>
      <c r="Y24" s="55"/>
      <c r="Z24" s="55"/>
      <c r="AA24" s="55"/>
      <c r="AB24" s="55"/>
      <c r="AC24" s="55"/>
      <c r="AD24" s="55"/>
      <c r="AE24" s="55"/>
      <c r="AF24" s="54"/>
      <c r="AG24" s="54"/>
      <c r="AH24" s="54"/>
      <c r="AI24" s="54"/>
      <c r="AJ24" s="54"/>
      <c r="AK24" s="54"/>
      <c r="AL24" s="54"/>
    </row>
    <row r="25" spans="1:38">
      <c r="A25" s="63" t="s">
        <v>237</v>
      </c>
      <c r="B25" s="51"/>
      <c r="C25" s="52"/>
      <c r="D25" s="53"/>
      <c r="E25" s="54"/>
      <c r="F25" s="54">
        <f>MAX(F12:F22)</f>
        <v>25.235700000000001</v>
      </c>
      <c r="G25" s="54">
        <f t="shared" ref="G25:R25" si="19">MAX(G12:G22)</f>
        <v>-0.62509999999999999</v>
      </c>
      <c r="H25" s="54">
        <f t="shared" si="19"/>
        <v>0.87270000000000003</v>
      </c>
      <c r="I25" s="54">
        <f t="shared" si="19"/>
        <v>-0.26850000000000002</v>
      </c>
      <c r="J25" s="54">
        <f t="shared" si="19"/>
        <v>-0.54620000000000002</v>
      </c>
      <c r="K25" s="54">
        <f t="shared" si="19"/>
        <v>5.4389000000000003</v>
      </c>
      <c r="L25" s="54">
        <f t="shared" si="19"/>
        <v>5.7941000000000003</v>
      </c>
      <c r="M25" s="54">
        <f t="shared" si="19"/>
        <v>6.1684000000000001</v>
      </c>
      <c r="N25" s="54">
        <f t="shared" si="19"/>
        <v>4.9824000000000002</v>
      </c>
      <c r="O25" s="54">
        <f t="shared" si="19"/>
        <v>6.9648000000000003</v>
      </c>
      <c r="P25" s="54">
        <f t="shared" si="19"/>
        <v>6.6542000000000003</v>
      </c>
      <c r="Q25" s="54">
        <f t="shared" si="19"/>
        <v>7.2785000000000002</v>
      </c>
      <c r="R25" s="54">
        <f t="shared" si="19"/>
        <v>8.1952999999999996</v>
      </c>
      <c r="S25" s="55"/>
      <c r="T25" s="55"/>
      <c r="U25" s="55"/>
      <c r="V25" s="55"/>
      <c r="W25" s="55"/>
      <c r="X25" s="55"/>
      <c r="Y25" s="55"/>
      <c r="Z25" s="55"/>
      <c r="AA25" s="55"/>
      <c r="AB25" s="55"/>
      <c r="AC25" s="55"/>
      <c r="AD25" s="55"/>
      <c r="AE25" s="55"/>
      <c r="AF25" s="54"/>
      <c r="AG25" s="54"/>
      <c r="AH25" s="54"/>
      <c r="AI25" s="54"/>
      <c r="AJ25" s="54"/>
      <c r="AK25" s="54"/>
      <c r="AL25" s="54"/>
    </row>
    <row r="26" spans="1:38">
      <c r="A26" s="56" t="s">
        <v>238</v>
      </c>
      <c r="B26" s="51"/>
      <c r="C26" s="52"/>
      <c r="D26" s="53"/>
      <c r="E26" s="54"/>
      <c r="F26" s="54">
        <f>MEDIAN(F12:F22)</f>
        <v>20.7699</v>
      </c>
      <c r="G26" s="54">
        <f t="shared" ref="G26:R26" si="20">MEDIAN(G12:G22)</f>
        <v>-3.0430999999999999</v>
      </c>
      <c r="H26" s="54">
        <f t="shared" si="20"/>
        <v>-1.3733</v>
      </c>
      <c r="I26" s="54">
        <f t="shared" si="20"/>
        <v>-2.9845999999999999</v>
      </c>
      <c r="J26" s="54">
        <f t="shared" si="20"/>
        <v>-2.4163999999999999</v>
      </c>
      <c r="K26" s="54">
        <f t="shared" si="20"/>
        <v>5.0921000000000003</v>
      </c>
      <c r="L26" s="54">
        <f t="shared" si="20"/>
        <v>5.5221999999999998</v>
      </c>
      <c r="M26" s="54">
        <f t="shared" si="20"/>
        <v>6.0438000000000001</v>
      </c>
      <c r="N26" s="54">
        <f t="shared" si="20"/>
        <v>4.8109000000000002</v>
      </c>
      <c r="O26" s="54">
        <f t="shared" si="20"/>
        <v>6.5735000000000001</v>
      </c>
      <c r="P26" s="54">
        <f t="shared" si="20"/>
        <v>6.6542000000000003</v>
      </c>
      <c r="Q26" s="54">
        <f t="shared" si="20"/>
        <v>7.2785000000000002</v>
      </c>
      <c r="R26" s="54">
        <f t="shared" si="20"/>
        <v>5.8914999999999997</v>
      </c>
      <c r="S26" s="55"/>
      <c r="T26" s="55"/>
      <c r="U26" s="55"/>
      <c r="V26" s="55"/>
      <c r="W26" s="55"/>
      <c r="X26" s="55"/>
      <c r="Y26" s="55"/>
      <c r="Z26" s="55"/>
      <c r="AA26" s="55"/>
      <c r="AB26" s="55"/>
      <c r="AC26" s="55"/>
      <c r="AD26" s="55"/>
      <c r="AE26" s="55"/>
      <c r="AF26" s="54"/>
      <c r="AG26" s="54"/>
      <c r="AH26" s="54"/>
      <c r="AI26" s="54"/>
      <c r="AJ26" s="54"/>
      <c r="AK26" s="54"/>
      <c r="AL26" s="54"/>
    </row>
    <row r="27" spans="1:38" ht="15" thickBot="1">
      <c r="A27" s="64"/>
      <c r="B27" s="37"/>
      <c r="C27" s="38"/>
      <c r="D27" s="39"/>
      <c r="E27" s="40"/>
      <c r="F27" s="40"/>
      <c r="G27" s="40"/>
      <c r="H27" s="40"/>
      <c r="I27" s="40"/>
      <c r="J27" s="40"/>
      <c r="K27" s="40"/>
      <c r="L27" s="40"/>
      <c r="M27" s="40"/>
      <c r="N27" s="40"/>
      <c r="O27" s="40"/>
      <c r="P27" s="40"/>
      <c r="Q27" s="40"/>
      <c r="R27" s="40"/>
      <c r="S27" s="42"/>
      <c r="T27" s="42"/>
      <c r="U27" s="42"/>
      <c r="V27" s="42"/>
      <c r="W27" s="42"/>
      <c r="X27" s="42"/>
      <c r="Y27" s="42"/>
      <c r="Z27" s="42"/>
      <c r="AA27" s="42"/>
      <c r="AB27" s="42"/>
      <c r="AC27" s="42"/>
      <c r="AD27" s="42"/>
      <c r="AE27" s="42"/>
      <c r="AF27" s="40"/>
      <c r="AG27" s="40"/>
      <c r="AH27" s="40"/>
      <c r="AI27" s="40"/>
      <c r="AJ27" s="40"/>
      <c r="AK27" s="40"/>
      <c r="AL27" s="40"/>
    </row>
    <row r="28" spans="1:38">
      <c r="A28" s="50" t="s">
        <v>239</v>
      </c>
      <c r="B28" s="45"/>
      <c r="C28" s="44"/>
      <c r="D28" s="44"/>
      <c r="E28" s="44"/>
      <c r="F28" s="44"/>
      <c r="G28" s="44"/>
      <c r="H28" s="44"/>
      <c r="I28" s="46"/>
      <c r="J28" s="44"/>
      <c r="K28" s="44"/>
      <c r="L28" s="44"/>
      <c r="M28" s="44"/>
      <c r="N28" s="44"/>
      <c r="O28" s="44"/>
      <c r="P28" s="44"/>
      <c r="Q28" s="44"/>
      <c r="R28" s="44"/>
      <c r="S28" s="45"/>
      <c r="T28" s="45"/>
      <c r="U28" s="45"/>
      <c r="V28" s="47"/>
      <c r="W28" s="45"/>
      <c r="X28" s="45"/>
      <c r="Y28" s="45"/>
      <c r="Z28" s="45"/>
      <c r="AA28" s="45"/>
      <c r="AB28" s="45"/>
      <c r="AC28" s="45"/>
      <c r="AD28" s="45"/>
      <c r="AE28" s="45"/>
      <c r="AF28" s="44"/>
      <c r="AG28" s="44"/>
      <c r="AH28" s="44"/>
      <c r="AI28" s="44"/>
      <c r="AJ28" s="44"/>
      <c r="AK28" s="44"/>
      <c r="AL28" s="44"/>
    </row>
    <row r="29" spans="1:38">
      <c r="A29" s="50" t="s">
        <v>240</v>
      </c>
      <c r="B29" s="45"/>
      <c r="C29" s="44"/>
      <c r="D29" s="44"/>
      <c r="E29" s="44"/>
      <c r="F29" s="44"/>
      <c r="G29" s="44"/>
      <c r="H29" s="44"/>
      <c r="I29" s="46"/>
      <c r="J29" s="44"/>
      <c r="K29" s="44"/>
      <c r="L29" s="44"/>
      <c r="M29" s="44"/>
      <c r="N29" s="44"/>
      <c r="O29" s="44"/>
      <c r="P29" s="44"/>
      <c r="Q29" s="44"/>
      <c r="R29" s="44"/>
      <c r="S29" s="45"/>
      <c r="T29" s="45"/>
      <c r="U29" s="45"/>
      <c r="V29" s="47"/>
      <c r="W29" s="45"/>
      <c r="X29" s="45"/>
      <c r="Y29" s="45"/>
      <c r="Z29" s="45"/>
      <c r="AA29" s="45"/>
      <c r="AB29" s="45"/>
      <c r="AC29" s="45"/>
      <c r="AD29" s="45"/>
      <c r="AE29" s="45"/>
      <c r="AF29" s="44"/>
      <c r="AG29" s="44"/>
      <c r="AH29" s="44"/>
      <c r="AI29" s="44"/>
      <c r="AJ29" s="44"/>
      <c r="AK29" s="44"/>
      <c r="AL29" s="44"/>
    </row>
    <row r="30" spans="1:38">
      <c r="A30" s="50"/>
      <c r="B30" s="45"/>
      <c r="C30" s="44"/>
      <c r="D30" s="44"/>
      <c r="E30" s="44"/>
      <c r="F30" s="44"/>
      <c r="G30" s="44"/>
      <c r="H30" s="44"/>
      <c r="I30" s="44"/>
      <c r="J30" s="44"/>
      <c r="K30" s="44"/>
      <c r="L30" s="44"/>
      <c r="M30" s="44"/>
      <c r="N30" s="44"/>
      <c r="O30" s="44"/>
      <c r="P30" s="44"/>
      <c r="Q30" s="44"/>
      <c r="R30" s="44"/>
      <c r="S30" s="45"/>
      <c r="T30" s="45"/>
      <c r="U30" s="45"/>
      <c r="V30" s="45"/>
      <c r="W30" s="45"/>
      <c r="X30" s="45"/>
      <c r="Y30" s="45"/>
      <c r="Z30" s="45"/>
      <c r="AA30" s="45"/>
      <c r="AB30" s="45"/>
      <c r="AC30" s="45"/>
      <c r="AD30" s="45"/>
      <c r="AE30" s="45"/>
      <c r="AF30" s="44"/>
      <c r="AG30" s="44"/>
      <c r="AH30" s="44"/>
      <c r="AI30" s="44"/>
      <c r="AJ30" s="44"/>
      <c r="AK30" s="44"/>
      <c r="AL30" s="44"/>
    </row>
    <row r="31" spans="1:38">
      <c r="A31" s="50"/>
      <c r="B31" s="45"/>
      <c r="C31" s="44"/>
      <c r="D31" s="44"/>
      <c r="E31" s="44"/>
      <c r="F31" s="44"/>
      <c r="G31" s="44"/>
      <c r="H31" s="44"/>
      <c r="I31" s="44"/>
      <c r="J31" s="44"/>
      <c r="K31" s="44"/>
      <c r="L31" s="44"/>
      <c r="M31" s="44"/>
      <c r="N31" s="44"/>
      <c r="O31" s="44"/>
      <c r="P31" s="44"/>
      <c r="Q31" s="44"/>
      <c r="R31" s="44"/>
      <c r="S31" s="45"/>
      <c r="T31" s="45"/>
      <c r="U31" s="45"/>
      <c r="V31" s="45"/>
      <c r="W31" s="45"/>
      <c r="X31" s="45"/>
      <c r="Y31" s="45"/>
      <c r="Z31" s="45"/>
      <c r="AA31" s="45"/>
      <c r="AB31" s="45"/>
      <c r="AC31" s="45"/>
      <c r="AD31" s="45"/>
      <c r="AE31" s="45"/>
      <c r="AF31" s="44"/>
      <c r="AG31" s="44"/>
      <c r="AH31" s="44"/>
      <c r="AI31" s="44"/>
      <c r="AJ31" s="44"/>
      <c r="AK31" s="44"/>
      <c r="AL31" s="44"/>
    </row>
    <row r="32" spans="1:38">
      <c r="A32" s="50"/>
      <c r="B32" s="45"/>
      <c r="C32" s="44"/>
      <c r="D32" s="44"/>
      <c r="E32" s="44"/>
      <c r="F32" s="44"/>
      <c r="G32" s="44"/>
      <c r="H32" s="44"/>
      <c r="I32" s="44"/>
      <c r="J32" s="44"/>
      <c r="K32" s="44"/>
      <c r="L32" s="44"/>
      <c r="M32" s="44"/>
      <c r="N32" s="44"/>
      <c r="O32" s="44"/>
      <c r="P32" s="44"/>
      <c r="Q32" s="44"/>
      <c r="R32" s="44"/>
      <c r="S32" s="45"/>
      <c r="T32" s="45"/>
      <c r="U32" s="45"/>
      <c r="V32" s="45"/>
      <c r="W32" s="45"/>
      <c r="X32" s="45"/>
      <c r="Y32" s="45"/>
      <c r="Z32" s="45"/>
      <c r="AA32" s="45"/>
      <c r="AB32" s="45"/>
      <c r="AC32" s="45"/>
      <c r="AD32" s="45"/>
      <c r="AE32" s="45"/>
      <c r="AF32" s="44"/>
      <c r="AG32" s="44"/>
      <c r="AH32" s="44"/>
      <c r="AI32" s="44"/>
      <c r="AJ32" s="44"/>
      <c r="AK32" s="44"/>
      <c r="AL32" s="44"/>
    </row>
  </sheetData>
  <mergeCells count="10">
    <mergeCell ref="AK8:AK9"/>
    <mergeCell ref="J8:Q8"/>
    <mergeCell ref="B8:E8"/>
    <mergeCell ref="F8:I8"/>
    <mergeCell ref="AL8:AL9"/>
    <mergeCell ref="AF8:AH8"/>
    <mergeCell ref="R8:R9"/>
    <mergeCell ref="AI8:AI9"/>
    <mergeCell ref="AJ8:AJ9"/>
    <mergeCell ref="S8:AE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CN46"/>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33"/>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38"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_xlfn.QUARTILE.INC(F$12:F$34,$CA2)</f>
        <v>1.131</v>
      </c>
      <c r="CC2" s="93">
        <f t="shared" ref="CC2:CN2" si="1">_xlfn.QUARTILE.INC(G$12:G$34,$CA2)</f>
        <v>-3.8105000000000002</v>
      </c>
      <c r="CD2" s="93">
        <f t="shared" si="1"/>
        <v>-1.8817999999999999</v>
      </c>
      <c r="CE2" s="93">
        <f t="shared" si="1"/>
        <v>-4.1961000000000004</v>
      </c>
      <c r="CF2" s="93">
        <f t="shared" si="1"/>
        <v>-2.3569</v>
      </c>
      <c r="CG2" s="93">
        <f t="shared" si="1"/>
        <v>4.1996000000000002</v>
      </c>
      <c r="CH2" s="93">
        <f t="shared" si="1"/>
        <v>4.5137</v>
      </c>
      <c r="CI2" s="93">
        <f t="shared" si="1"/>
        <v>4.6942000000000004</v>
      </c>
      <c r="CJ2" s="93">
        <f t="shared" si="1"/>
        <v>4.0167000000000002</v>
      </c>
      <c r="CK2" s="93">
        <f t="shared" si="1"/>
        <v>4.9119000000000002</v>
      </c>
      <c r="CL2" s="93">
        <f t="shared" si="1"/>
        <v>5.3894000000000002</v>
      </c>
      <c r="CM2" s="93">
        <f t="shared" si="1"/>
        <v>6.8547000000000002</v>
      </c>
      <c r="CN2" s="93">
        <f t="shared" si="1"/>
        <v>5.0495000000000001</v>
      </c>
    </row>
    <row r="3" spans="1:92">
      <c r="CA3" s="93">
        <v>1</v>
      </c>
      <c r="CB3" s="93">
        <f t="shared" si="0"/>
        <v>6.7327750000000002</v>
      </c>
      <c r="CC3" s="93">
        <f t="shared" ref="CC3:CN7" si="2">_xlfn.QUARTILE.INC(G$12:G$34,$CA3)</f>
        <v>0.53170000000000006</v>
      </c>
      <c r="CD3" s="93">
        <f t="shared" si="2"/>
        <v>0.69832499999999997</v>
      </c>
      <c r="CE3" s="93">
        <f t="shared" si="2"/>
        <v>9.0499999999999997E-2</v>
      </c>
      <c r="CF3" s="93">
        <f t="shared" si="2"/>
        <v>0.16460000000000002</v>
      </c>
      <c r="CG3" s="93">
        <f t="shared" si="2"/>
        <v>5.5457000000000001</v>
      </c>
      <c r="CH3" s="93">
        <f t="shared" si="2"/>
        <v>5.7914500000000002</v>
      </c>
      <c r="CI3" s="93">
        <f t="shared" si="2"/>
        <v>5.5903749999999999</v>
      </c>
      <c r="CJ3" s="93">
        <f t="shared" si="2"/>
        <v>4.8468999999999998</v>
      </c>
      <c r="CK3" s="93">
        <f t="shared" si="2"/>
        <v>5.6113999999999997</v>
      </c>
      <c r="CL3" s="93">
        <f t="shared" si="2"/>
        <v>6.0395000000000003</v>
      </c>
      <c r="CM3" s="93">
        <f t="shared" si="2"/>
        <v>7.0526249999999999</v>
      </c>
      <c r="CN3" s="93">
        <f t="shared" si="2"/>
        <v>6.0167250000000001</v>
      </c>
    </row>
    <row r="4" spans="1:92">
      <c r="CA4" s="93">
        <v>2</v>
      </c>
      <c r="CB4" s="93">
        <f t="shared" si="0"/>
        <v>8.7768499999999996</v>
      </c>
      <c r="CC4" s="93">
        <f t="shared" si="2"/>
        <v>1.54</v>
      </c>
      <c r="CD4" s="93">
        <f t="shared" si="2"/>
        <v>1.966</v>
      </c>
      <c r="CE4" s="93">
        <f t="shared" si="2"/>
        <v>1.5996999999999999</v>
      </c>
      <c r="CF4" s="93">
        <f t="shared" si="2"/>
        <v>1.4699</v>
      </c>
      <c r="CG4" s="93">
        <f t="shared" si="2"/>
        <v>6.2780000000000005</v>
      </c>
      <c r="CH4" s="93">
        <f t="shared" si="2"/>
        <v>6.1266999999999996</v>
      </c>
      <c r="CI4" s="93">
        <f t="shared" si="2"/>
        <v>5.8631000000000002</v>
      </c>
      <c r="CJ4" s="93">
        <f t="shared" si="2"/>
        <v>5.4535999999999998</v>
      </c>
      <c r="CK4" s="93">
        <f t="shared" si="2"/>
        <v>6.2771999999999997</v>
      </c>
      <c r="CL4" s="93">
        <f t="shared" si="2"/>
        <v>6.5014000000000003</v>
      </c>
      <c r="CM4" s="93">
        <f t="shared" si="2"/>
        <v>7.5130499999999998</v>
      </c>
      <c r="CN4" s="93">
        <f t="shared" si="2"/>
        <v>6.7183000000000002</v>
      </c>
    </row>
    <row r="5" spans="1:92">
      <c r="CA5" s="93">
        <v>3</v>
      </c>
      <c r="CB5" s="93">
        <f t="shared" si="0"/>
        <v>11.87955</v>
      </c>
      <c r="CC5" s="93">
        <f t="shared" si="2"/>
        <v>3.0498750000000001</v>
      </c>
      <c r="CD5" s="93">
        <f t="shared" si="2"/>
        <v>2.7937750000000001</v>
      </c>
      <c r="CE5" s="93">
        <f t="shared" si="2"/>
        <v>2.6581000000000001</v>
      </c>
      <c r="CF5" s="93">
        <f t="shared" si="2"/>
        <v>2.9909749999999997</v>
      </c>
      <c r="CG5" s="93">
        <f t="shared" si="2"/>
        <v>6.7746000000000004</v>
      </c>
      <c r="CH5" s="93">
        <f t="shared" si="2"/>
        <v>6.5664250000000006</v>
      </c>
      <c r="CI5" s="93">
        <f t="shared" si="2"/>
        <v>6.5243500000000001</v>
      </c>
      <c r="CJ5" s="93">
        <f t="shared" si="2"/>
        <v>5.7934999999999999</v>
      </c>
      <c r="CK5" s="93">
        <f t="shared" si="2"/>
        <v>6.7709999999999999</v>
      </c>
      <c r="CL5" s="93">
        <f t="shared" si="2"/>
        <v>7.0017250000000004</v>
      </c>
      <c r="CM5" s="93">
        <f t="shared" si="2"/>
        <v>7.75075</v>
      </c>
      <c r="CN5" s="93">
        <f t="shared" si="2"/>
        <v>7.4663750000000002</v>
      </c>
    </row>
    <row r="6" spans="1:92" hidden="1">
      <c r="CA6" s="93"/>
      <c r="CB6" s="93">
        <f t="shared" si="0"/>
        <v>1.131</v>
      </c>
      <c r="CC6" s="93">
        <f t="shared" si="2"/>
        <v>-3.8105000000000002</v>
      </c>
      <c r="CD6" s="93">
        <f t="shared" si="2"/>
        <v>-1.8817999999999999</v>
      </c>
      <c r="CE6" s="93">
        <f t="shared" si="2"/>
        <v>-4.1961000000000004</v>
      </c>
      <c r="CF6" s="93">
        <f t="shared" si="2"/>
        <v>-2.3569</v>
      </c>
      <c r="CG6" s="93">
        <f t="shared" si="2"/>
        <v>4.1996000000000002</v>
      </c>
      <c r="CH6" s="93">
        <f t="shared" si="2"/>
        <v>4.5137</v>
      </c>
      <c r="CI6" s="93">
        <f t="shared" si="2"/>
        <v>4.6942000000000004</v>
      </c>
      <c r="CJ6" s="93">
        <f t="shared" si="2"/>
        <v>4.0167000000000002</v>
      </c>
      <c r="CK6" s="93">
        <f t="shared" si="2"/>
        <v>4.9119000000000002</v>
      </c>
      <c r="CL6" s="93">
        <f t="shared" si="2"/>
        <v>5.3894000000000002</v>
      </c>
      <c r="CM6" s="93">
        <f t="shared" si="2"/>
        <v>6.8547000000000002</v>
      </c>
      <c r="CN6" s="93">
        <f t="shared" si="2"/>
        <v>5.0495000000000001</v>
      </c>
    </row>
    <row r="7" spans="1:92" ht="21" thickBot="1">
      <c r="A7" s="16" t="s">
        <v>113</v>
      </c>
      <c r="CA7" s="93">
        <v>4</v>
      </c>
      <c r="CB7" s="93">
        <f t="shared" si="0"/>
        <v>20.5274</v>
      </c>
      <c r="CC7" s="93">
        <f t="shared" si="2"/>
        <v>6.0039999999999996</v>
      </c>
      <c r="CD7" s="93">
        <f t="shared" si="2"/>
        <v>4.5602</v>
      </c>
      <c r="CE7" s="93">
        <f t="shared" si="2"/>
        <v>5.0688000000000004</v>
      </c>
      <c r="CF7" s="93">
        <f t="shared" si="2"/>
        <v>5.3844000000000003</v>
      </c>
      <c r="CG7" s="93">
        <f t="shared" si="2"/>
        <v>7.6848000000000001</v>
      </c>
      <c r="CH7" s="93">
        <f t="shared" si="2"/>
        <v>7.4675000000000002</v>
      </c>
      <c r="CI7" s="93">
        <f t="shared" si="2"/>
        <v>8.0752000000000006</v>
      </c>
      <c r="CJ7" s="93">
        <f t="shared" si="2"/>
        <v>8.5664999999999996</v>
      </c>
      <c r="CK7" s="93">
        <f t="shared" si="2"/>
        <v>7.3760000000000003</v>
      </c>
      <c r="CL7" s="93">
        <f t="shared" si="2"/>
        <v>7.6840999999999999</v>
      </c>
      <c r="CM7" s="93">
        <f t="shared" si="2"/>
        <v>8.8216999999999999</v>
      </c>
      <c r="CN7" s="93">
        <f t="shared" si="2"/>
        <v>8.5602999999999998</v>
      </c>
    </row>
    <row r="8" spans="1:92" ht="15" customHeight="1">
      <c r="A8" s="17" t="str">
        <f>'Corporate Bond Fund'!A8</f>
        <v>(As on 30 Apr 2026)</v>
      </c>
      <c r="B8" s="137" t="s">
        <v>37</v>
      </c>
      <c r="C8" s="138"/>
      <c r="D8" s="138"/>
      <c r="E8" s="138"/>
      <c r="F8" s="136" t="s">
        <v>242</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176</v>
      </c>
      <c r="AG8" s="136"/>
      <c r="AH8" s="136"/>
      <c r="AI8" s="139" t="s">
        <v>178</v>
      </c>
      <c r="AJ8" s="139" t="s">
        <v>177</v>
      </c>
      <c r="AK8" s="134" t="s">
        <v>180</v>
      </c>
      <c r="AL8" s="139"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195</v>
      </c>
      <c r="AG9" s="26" t="s">
        <v>196</v>
      </c>
      <c r="AH9" s="26" t="s">
        <v>197</v>
      </c>
      <c r="AI9" s="140"/>
      <c r="AJ9" s="140"/>
      <c r="AK9" s="135"/>
      <c r="AL9" s="140"/>
    </row>
    <row r="10" spans="1:92" ht="15" customHeight="1" thickBot="1">
      <c r="A10" s="20" t="s">
        <v>38</v>
      </c>
    </row>
    <row r="11" spans="1:92" ht="18.600000000000001" thickBot="1">
      <c r="A11" s="21" t="s">
        <v>40</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row>
    <row r="12" spans="1:92">
      <c r="A12" s="48" t="s">
        <v>2632</v>
      </c>
      <c r="B12" s="29">
        <v>41449</v>
      </c>
      <c r="C12" s="30">
        <v>625.50149999999996</v>
      </c>
      <c r="D12" s="31">
        <v>594.88070000000005</v>
      </c>
      <c r="E12" s="28">
        <v>23.4237</v>
      </c>
      <c r="F12" s="28">
        <v>9.4702999999999999</v>
      </c>
      <c r="G12" s="28">
        <v>1.3131999999999999</v>
      </c>
      <c r="H12" s="28">
        <v>2.4832999999999998</v>
      </c>
      <c r="I12" s="32">
        <v>1.4259999999999999</v>
      </c>
      <c r="J12" s="28">
        <v>4.3330000000000002</v>
      </c>
      <c r="K12" s="28">
        <v>7.6848000000000001</v>
      </c>
      <c r="L12" s="28">
        <v>7.4675000000000002</v>
      </c>
      <c r="M12" s="28">
        <v>6.8369999999999997</v>
      </c>
      <c r="N12" s="28">
        <v>6.6180000000000003</v>
      </c>
      <c r="O12" s="28">
        <v>6.7709999999999999</v>
      </c>
      <c r="P12" s="28">
        <v>6.7252999999999998</v>
      </c>
      <c r="Q12" s="28"/>
      <c r="R12" s="28">
        <v>6.8440000000000003</v>
      </c>
      <c r="S12" s="33">
        <f>IF(F12="",0,IF(F12&lt;=CB$3,4,IF(F12&gt;=CB$5,1,IF(F12&gt;=CB$4,2,3))))</f>
        <v>2</v>
      </c>
      <c r="T12" s="33">
        <f t="shared" ref="T12:AE12" si="3">IF(G12="",0,IF(G12&lt;=CC$3,4,IF(G12&gt;=CC$5,1,IF(G12&gt;=CC$4,2,3))))</f>
        <v>3</v>
      </c>
      <c r="U12" s="33">
        <f t="shared" si="3"/>
        <v>2</v>
      </c>
      <c r="V12" s="33">
        <f t="shared" si="3"/>
        <v>3</v>
      </c>
      <c r="W12" s="33">
        <f t="shared" si="3"/>
        <v>1</v>
      </c>
      <c r="X12" s="33">
        <f t="shared" si="3"/>
        <v>1</v>
      </c>
      <c r="Y12" s="33">
        <f t="shared" si="3"/>
        <v>1</v>
      </c>
      <c r="Z12" s="33">
        <f t="shared" si="3"/>
        <v>1</v>
      </c>
      <c r="AA12" s="33">
        <f t="shared" si="3"/>
        <v>1</v>
      </c>
      <c r="AB12" s="33">
        <f t="shared" si="3"/>
        <v>1</v>
      </c>
      <c r="AC12" s="33">
        <f t="shared" si="3"/>
        <v>2</v>
      </c>
      <c r="AD12" s="33">
        <f t="shared" si="3"/>
        <v>0</v>
      </c>
      <c r="AE12" s="33">
        <f t="shared" si="3"/>
        <v>2</v>
      </c>
      <c r="AF12" s="28">
        <v>87.895200000000003</v>
      </c>
      <c r="AG12" s="28">
        <v>0.38179999999999997</v>
      </c>
      <c r="AH12" s="28">
        <v>2.1269999999999998</v>
      </c>
      <c r="AI12" s="28">
        <v>4.42</v>
      </c>
      <c r="AJ12" s="28">
        <v>6.18</v>
      </c>
      <c r="AK12" s="28">
        <v>7.7</v>
      </c>
      <c r="AL12" s="28">
        <v>0.52</v>
      </c>
    </row>
    <row r="13" spans="1:92">
      <c r="A13" s="48" t="s">
        <v>2633</v>
      </c>
      <c r="B13" s="29">
        <v>38257</v>
      </c>
      <c r="C13" s="30">
        <v>1886.3103000000001</v>
      </c>
      <c r="D13" s="31">
        <v>1509.7445</v>
      </c>
      <c r="E13" s="28">
        <v>47.692</v>
      </c>
      <c r="F13" s="28">
        <v>7.6357999999999997</v>
      </c>
      <c r="G13" s="28">
        <v>3.0215999999999998</v>
      </c>
      <c r="H13" s="28">
        <v>2.8005</v>
      </c>
      <c r="I13" s="32">
        <v>2.0979999999999999</v>
      </c>
      <c r="J13" s="28">
        <v>2.8744999999999998</v>
      </c>
      <c r="K13" s="28">
        <v>7.2436999999999996</v>
      </c>
      <c r="L13" s="28">
        <v>6.8238000000000003</v>
      </c>
      <c r="M13" s="28">
        <v>7.2859999999999996</v>
      </c>
      <c r="N13" s="28">
        <v>6.5423999999999998</v>
      </c>
      <c r="O13" s="28">
        <v>6.0804999999999998</v>
      </c>
      <c r="P13" s="28">
        <v>5.9859</v>
      </c>
      <c r="Q13" s="28">
        <v>7.3385999999999996</v>
      </c>
      <c r="R13" s="28">
        <v>7.4992999999999999</v>
      </c>
      <c r="S13" s="33">
        <f t="shared" ref="S13:S34" si="4">IF(F13="",0,IF(F13&lt;=CB$3,4,IF(F13&gt;=CB$5,1,IF(F13&gt;=CB$4,2,3))))</f>
        <v>3</v>
      </c>
      <c r="T13" s="33">
        <f t="shared" ref="T13:T34" si="5">IF(G13="",0,IF(G13&lt;=CC$3,4,IF(G13&gt;=CC$5,1,IF(G13&gt;=CC$4,2,3))))</f>
        <v>2</v>
      </c>
      <c r="U13" s="33">
        <f t="shared" ref="U13:U34" si="6">IF(H13="",0,IF(H13&lt;=CD$3,4,IF(H13&gt;=CD$5,1,IF(H13&gt;=CD$4,2,3))))</f>
        <v>1</v>
      </c>
      <c r="V13" s="33">
        <f t="shared" ref="V13:V34" si="7">IF(I13="",0,IF(I13&lt;=CE$3,4,IF(I13&gt;=CE$5,1,IF(I13&gt;=CE$4,2,3))))</f>
        <v>2</v>
      </c>
      <c r="W13" s="33">
        <f t="shared" ref="W13:W34" si="8">IF(J13="",0,IF(J13&lt;=CF$3,4,IF(J13&gt;=CF$5,1,IF(J13&gt;=CF$4,2,3))))</f>
        <v>2</v>
      </c>
      <c r="X13" s="33">
        <f t="shared" ref="X13:X34" si="9">IF(K13="",0,IF(K13&lt;=CG$3,4,IF(K13&gt;=CG$5,1,IF(K13&gt;=CG$4,2,3))))</f>
        <v>1</v>
      </c>
      <c r="Y13" s="33">
        <f t="shared" ref="Y13:Y34" si="10">IF(L13="",0,IF(L13&lt;=CH$3,4,IF(L13&gt;=CH$5,1,IF(L13&gt;=CH$4,2,3))))</f>
        <v>1</v>
      </c>
      <c r="Z13" s="33">
        <f t="shared" ref="Z13:Z34" si="11">IF(M13="",0,IF(M13&lt;=CI$3,4,IF(M13&gt;=CI$5,1,IF(M13&gt;=CI$4,2,3))))</f>
        <v>1</v>
      </c>
      <c r="AA13" s="33">
        <f t="shared" ref="AA13:AA34" si="12">IF(N13="",0,IF(N13&lt;=CJ$3,4,IF(N13&gt;=CJ$5,1,IF(N13&gt;=CJ$4,2,3))))</f>
        <v>1</v>
      </c>
      <c r="AB13" s="33">
        <f t="shared" ref="AB13:AB34" si="13">IF(O13="",0,IF(O13&lt;=CK$3,4,IF(O13&gt;=CK$5,1,IF(O13&gt;=CK$4,2,3))))</f>
        <v>3</v>
      </c>
      <c r="AC13" s="33">
        <f t="shared" ref="AC13:AC34" si="14">IF(P13="",0,IF(P13&lt;=CL$3,4,IF(P13&gt;=CL$5,1,IF(P13&gt;=CL$4,2,3))))</f>
        <v>4</v>
      </c>
      <c r="AD13" s="33">
        <f t="shared" ref="AD13:AD34" si="15">IF(Q13="",0,IF(Q13&lt;=CM$3,4,IF(Q13&gt;=CM$5,1,IF(Q13&gt;=CM$4,2,3))))</f>
        <v>3</v>
      </c>
      <c r="AE13" s="33">
        <f t="shared" ref="AE13:AE34" si="16">IF(R13="",0,IF(R13&lt;=CN$3,4,IF(R13&gt;=CN$5,1,IF(R13&gt;=CN$4,2,3))))</f>
        <v>1</v>
      </c>
      <c r="AF13" s="28">
        <v>100.0518</v>
      </c>
      <c r="AG13" s="28">
        <v>12.7323</v>
      </c>
      <c r="AH13" s="28">
        <v>-12.7841</v>
      </c>
      <c r="AI13" s="28">
        <v>4.76</v>
      </c>
      <c r="AJ13" s="28">
        <v>8.64</v>
      </c>
      <c r="AK13" s="28">
        <v>8.68</v>
      </c>
      <c r="AL13" s="28">
        <v>1.23</v>
      </c>
    </row>
    <row r="14" spans="1:92">
      <c r="A14" s="48" t="s">
        <v>2634</v>
      </c>
      <c r="B14" s="29">
        <v>40660</v>
      </c>
      <c r="C14" s="30">
        <v>1131.9041</v>
      </c>
      <c r="D14" s="31">
        <v>1073.0868</v>
      </c>
      <c r="E14" s="28">
        <v>30.622900000000001</v>
      </c>
      <c r="F14" s="28">
        <v>12.135300000000001</v>
      </c>
      <c r="G14" s="28">
        <v>4.8053999999999997</v>
      </c>
      <c r="H14" s="28">
        <v>3.6793999999999998</v>
      </c>
      <c r="I14" s="32">
        <v>3.35</v>
      </c>
      <c r="J14" s="28">
        <v>3.2648999999999999</v>
      </c>
      <c r="K14" s="28">
        <v>7.0320999999999998</v>
      </c>
      <c r="L14" s="28">
        <v>6.7679999999999998</v>
      </c>
      <c r="M14" s="28">
        <v>6.5251999999999999</v>
      </c>
      <c r="N14" s="28">
        <v>5.7488000000000001</v>
      </c>
      <c r="O14" s="28">
        <v>7.1334999999999997</v>
      </c>
      <c r="P14" s="28">
        <v>7.1193</v>
      </c>
      <c r="Q14" s="28">
        <v>7.7362000000000002</v>
      </c>
      <c r="R14" s="28">
        <v>7.7362000000000002</v>
      </c>
      <c r="S14" s="33">
        <f t="shared" si="4"/>
        <v>1</v>
      </c>
      <c r="T14" s="33">
        <f t="shared" si="5"/>
        <v>1</v>
      </c>
      <c r="U14" s="33">
        <f t="shared" si="6"/>
        <v>1</v>
      </c>
      <c r="V14" s="33">
        <f t="shared" si="7"/>
        <v>1</v>
      </c>
      <c r="W14" s="33">
        <f t="shared" si="8"/>
        <v>1</v>
      </c>
      <c r="X14" s="33">
        <f t="shared" si="9"/>
        <v>1</v>
      </c>
      <c r="Y14" s="33">
        <f t="shared" si="10"/>
        <v>1</v>
      </c>
      <c r="Z14" s="33">
        <f t="shared" si="11"/>
        <v>1</v>
      </c>
      <c r="AA14" s="33">
        <f t="shared" si="12"/>
        <v>2</v>
      </c>
      <c r="AB14" s="33">
        <f t="shared" si="13"/>
        <v>1</v>
      </c>
      <c r="AC14" s="33">
        <f t="shared" si="14"/>
        <v>1</v>
      </c>
      <c r="AD14" s="33">
        <f t="shared" si="15"/>
        <v>2</v>
      </c>
      <c r="AE14" s="33">
        <f t="shared" si="16"/>
        <v>1</v>
      </c>
      <c r="AF14" s="28">
        <v>92.410399999999996</v>
      </c>
      <c r="AG14" s="28">
        <v>0.47110000000000002</v>
      </c>
      <c r="AH14" s="28">
        <v>5.7815000000000003</v>
      </c>
      <c r="AI14" s="28">
        <v>4.87</v>
      </c>
      <c r="AJ14" s="28">
        <v>9.56</v>
      </c>
      <c r="AK14" s="28">
        <v>7.46</v>
      </c>
      <c r="AL14" s="28">
        <v>0.63</v>
      </c>
    </row>
    <row r="15" spans="1:92">
      <c r="A15" s="48" t="s">
        <v>2635</v>
      </c>
      <c r="B15" s="29">
        <v>39783</v>
      </c>
      <c r="C15" s="30">
        <v>2195.8395999999998</v>
      </c>
      <c r="D15" s="31">
        <v>2103.2910000000002</v>
      </c>
      <c r="E15" s="28">
        <v>34.504300000000001</v>
      </c>
      <c r="F15" s="28">
        <v>12.243399999999999</v>
      </c>
      <c r="G15" s="28">
        <v>5.4085999999999999</v>
      </c>
      <c r="H15" s="28">
        <v>3.7665999999999999</v>
      </c>
      <c r="I15" s="32">
        <v>4.0808999999999997</v>
      </c>
      <c r="J15" s="28">
        <v>0.10730000000000001</v>
      </c>
      <c r="K15" s="28">
        <v>5.9298000000000002</v>
      </c>
      <c r="L15" s="28">
        <v>5.8994</v>
      </c>
      <c r="M15" s="28">
        <v>5.5888</v>
      </c>
      <c r="N15" s="28">
        <v>4.8868999999999998</v>
      </c>
      <c r="O15" s="28">
        <v>6.4786999999999999</v>
      </c>
      <c r="P15" s="28">
        <v>6.7381000000000002</v>
      </c>
      <c r="Q15" s="28">
        <v>7.7556000000000003</v>
      </c>
      <c r="R15" s="28">
        <v>7.3676000000000004</v>
      </c>
      <c r="S15" s="33">
        <f t="shared" si="4"/>
        <v>1</v>
      </c>
      <c r="T15" s="33">
        <f t="shared" si="5"/>
        <v>1</v>
      </c>
      <c r="U15" s="33">
        <f t="shared" si="6"/>
        <v>1</v>
      </c>
      <c r="V15" s="33">
        <f t="shared" si="7"/>
        <v>1</v>
      </c>
      <c r="W15" s="33">
        <f t="shared" si="8"/>
        <v>4</v>
      </c>
      <c r="X15" s="33">
        <f t="shared" si="9"/>
        <v>3</v>
      </c>
      <c r="Y15" s="33">
        <f t="shared" si="10"/>
        <v>3</v>
      </c>
      <c r="Z15" s="33">
        <f t="shared" si="11"/>
        <v>4</v>
      </c>
      <c r="AA15" s="33">
        <f t="shared" si="12"/>
        <v>3</v>
      </c>
      <c r="AB15" s="33">
        <f t="shared" si="13"/>
        <v>2</v>
      </c>
      <c r="AC15" s="33">
        <f t="shared" si="14"/>
        <v>2</v>
      </c>
      <c r="AD15" s="33">
        <f t="shared" si="15"/>
        <v>1</v>
      </c>
      <c r="AE15" s="33">
        <f t="shared" si="16"/>
        <v>2</v>
      </c>
      <c r="AF15" s="28">
        <v>95.832899999999995</v>
      </c>
      <c r="AG15" s="28">
        <v>0.41880000000000001</v>
      </c>
      <c r="AH15" s="28">
        <v>3.7483</v>
      </c>
      <c r="AI15" s="28">
        <v>5.9</v>
      </c>
      <c r="AJ15" s="28">
        <v>13.8</v>
      </c>
      <c r="AK15" s="28">
        <v>7.62</v>
      </c>
      <c r="AL15" s="28">
        <v>1.6</v>
      </c>
    </row>
    <row r="16" spans="1:92">
      <c r="A16" s="48" t="s">
        <v>2636</v>
      </c>
      <c r="B16" s="29">
        <v>38253</v>
      </c>
      <c r="C16" s="30">
        <v>145.42400000000001</v>
      </c>
      <c r="D16" s="31">
        <v>134.03229999999999</v>
      </c>
      <c r="E16" s="28">
        <v>45.623899999999999</v>
      </c>
      <c r="F16" s="28">
        <v>8.3114000000000008</v>
      </c>
      <c r="G16" s="28">
        <v>-1.2971999999999999</v>
      </c>
      <c r="H16" s="28">
        <v>-0.76060000000000005</v>
      </c>
      <c r="I16" s="32">
        <v>-2.2119</v>
      </c>
      <c r="J16" s="28">
        <v>-0.92589999999999995</v>
      </c>
      <c r="K16" s="28">
        <v>4.9771999999999998</v>
      </c>
      <c r="L16" s="28">
        <v>5.2286000000000001</v>
      </c>
      <c r="M16" s="28">
        <v>5.5951000000000004</v>
      </c>
      <c r="N16" s="28">
        <v>4.7662000000000004</v>
      </c>
      <c r="O16" s="28">
        <v>5.4833999999999996</v>
      </c>
      <c r="P16" s="28">
        <v>5.8543000000000003</v>
      </c>
      <c r="Q16" s="28">
        <v>6.9505999999999997</v>
      </c>
      <c r="R16" s="28">
        <v>7.2751000000000001</v>
      </c>
      <c r="S16" s="33">
        <f t="shared" si="4"/>
        <v>3</v>
      </c>
      <c r="T16" s="33">
        <f t="shared" si="5"/>
        <v>4</v>
      </c>
      <c r="U16" s="33">
        <f t="shared" si="6"/>
        <v>4</v>
      </c>
      <c r="V16" s="33">
        <f t="shared" si="7"/>
        <v>4</v>
      </c>
      <c r="W16" s="33">
        <f t="shared" si="8"/>
        <v>4</v>
      </c>
      <c r="X16" s="33">
        <f t="shared" si="9"/>
        <v>4</v>
      </c>
      <c r="Y16" s="33">
        <f t="shared" si="10"/>
        <v>4</v>
      </c>
      <c r="Z16" s="33">
        <f t="shared" si="11"/>
        <v>3</v>
      </c>
      <c r="AA16" s="33">
        <f t="shared" si="12"/>
        <v>4</v>
      </c>
      <c r="AB16" s="33">
        <f t="shared" si="13"/>
        <v>4</v>
      </c>
      <c r="AC16" s="33">
        <f t="shared" si="14"/>
        <v>4</v>
      </c>
      <c r="AD16" s="33">
        <f t="shared" si="15"/>
        <v>4</v>
      </c>
      <c r="AE16" s="33">
        <f t="shared" si="16"/>
        <v>2</v>
      </c>
      <c r="AF16" s="28">
        <v>84.820800000000006</v>
      </c>
      <c r="AG16" s="28">
        <v>0.45019999999999999</v>
      </c>
      <c r="AH16" s="28">
        <v>14.6015</v>
      </c>
      <c r="AI16" s="28">
        <v>3.09</v>
      </c>
      <c r="AJ16" s="28">
        <v>4.43</v>
      </c>
      <c r="AK16" s="28">
        <v>7.11</v>
      </c>
      <c r="AL16" s="28">
        <v>1.7</v>
      </c>
    </row>
    <row r="17" spans="1:38">
      <c r="A17" s="48" t="s">
        <v>2637</v>
      </c>
      <c r="B17" s="29">
        <v>39962</v>
      </c>
      <c r="C17" s="30">
        <v>98.512</v>
      </c>
      <c r="D17" s="31">
        <v>90.264499999999998</v>
      </c>
      <c r="E17" s="28">
        <v>29.230499999999999</v>
      </c>
      <c r="F17" s="28">
        <v>6.7003000000000004</v>
      </c>
      <c r="G17" s="28">
        <v>-0.65100000000000002</v>
      </c>
      <c r="H17" s="28">
        <v>-0.1638</v>
      </c>
      <c r="I17" s="32">
        <v>-0.98329999999999995</v>
      </c>
      <c r="J17" s="28">
        <v>-1.7353000000000001</v>
      </c>
      <c r="K17" s="28">
        <v>4.1996000000000002</v>
      </c>
      <c r="L17" s="28">
        <v>4.5137</v>
      </c>
      <c r="M17" s="28">
        <v>4.7393999999999998</v>
      </c>
      <c r="N17" s="28">
        <v>4.0872999999999999</v>
      </c>
      <c r="O17" s="28">
        <v>5.1943999999999999</v>
      </c>
      <c r="P17" s="28">
        <v>5.6284000000000001</v>
      </c>
      <c r="Q17" s="28">
        <v>6.8547000000000002</v>
      </c>
      <c r="R17" s="28">
        <v>6.5400999999999998</v>
      </c>
      <c r="S17" s="33">
        <f t="shared" si="4"/>
        <v>4</v>
      </c>
      <c r="T17" s="33">
        <f t="shared" si="5"/>
        <v>4</v>
      </c>
      <c r="U17" s="33">
        <f t="shared" si="6"/>
        <v>4</v>
      </c>
      <c r="V17" s="33">
        <f t="shared" si="7"/>
        <v>4</v>
      </c>
      <c r="W17" s="33">
        <f t="shared" si="8"/>
        <v>4</v>
      </c>
      <c r="X17" s="33">
        <f t="shared" si="9"/>
        <v>4</v>
      </c>
      <c r="Y17" s="33">
        <f t="shared" si="10"/>
        <v>4</v>
      </c>
      <c r="Z17" s="33">
        <f t="shared" si="11"/>
        <v>4</v>
      </c>
      <c r="AA17" s="33">
        <f t="shared" si="12"/>
        <v>4</v>
      </c>
      <c r="AB17" s="33">
        <f t="shared" si="13"/>
        <v>4</v>
      </c>
      <c r="AC17" s="33">
        <f t="shared" si="14"/>
        <v>4</v>
      </c>
      <c r="AD17" s="33">
        <f t="shared" si="15"/>
        <v>4</v>
      </c>
      <c r="AE17" s="33">
        <f t="shared" si="16"/>
        <v>3</v>
      </c>
      <c r="AF17" s="28">
        <v>89.596100000000007</v>
      </c>
      <c r="AG17" s="28">
        <v>0.40300000000000002</v>
      </c>
      <c r="AH17" s="28">
        <v>10.0008</v>
      </c>
      <c r="AI17" s="28">
        <v>5.09</v>
      </c>
      <c r="AJ17" s="28">
        <v>9.3000000000000007</v>
      </c>
      <c r="AK17" s="28">
        <v>7.3</v>
      </c>
      <c r="AL17" s="28">
        <v>1.78</v>
      </c>
    </row>
    <row r="18" spans="1:38">
      <c r="A18" s="48" t="s">
        <v>2638</v>
      </c>
      <c r="B18" s="29">
        <v>39211</v>
      </c>
      <c r="C18" s="30">
        <v>885.23889999999994</v>
      </c>
      <c r="D18" s="31">
        <v>789.255</v>
      </c>
      <c r="E18" s="28">
        <v>3361.3519000000001</v>
      </c>
      <c r="F18" s="28">
        <v>15.8728</v>
      </c>
      <c r="G18" s="28">
        <v>-1.8004</v>
      </c>
      <c r="H18" s="28">
        <v>-0.6089</v>
      </c>
      <c r="I18" s="32">
        <v>-2.1953999999999998</v>
      </c>
      <c r="J18" s="28">
        <v>-1.4354</v>
      </c>
      <c r="K18" s="28">
        <v>5.2050000000000001</v>
      </c>
      <c r="L18" s="28">
        <v>5.8621999999999996</v>
      </c>
      <c r="M18" s="28">
        <v>5.6970999999999998</v>
      </c>
      <c r="N18" s="28">
        <v>5.0627000000000004</v>
      </c>
      <c r="O18" s="28">
        <v>6.4561999999999999</v>
      </c>
      <c r="P18" s="28">
        <v>6.4795999999999996</v>
      </c>
      <c r="Q18" s="28">
        <v>7.4682000000000004</v>
      </c>
      <c r="R18" s="28">
        <v>6.5926</v>
      </c>
      <c r="S18" s="33">
        <f t="shared" si="4"/>
        <v>1</v>
      </c>
      <c r="T18" s="33">
        <f t="shared" si="5"/>
        <v>4</v>
      </c>
      <c r="U18" s="33">
        <f t="shared" si="6"/>
        <v>4</v>
      </c>
      <c r="V18" s="33">
        <f t="shared" si="7"/>
        <v>4</v>
      </c>
      <c r="W18" s="33">
        <f t="shared" si="8"/>
        <v>4</v>
      </c>
      <c r="X18" s="33">
        <f t="shared" si="9"/>
        <v>4</v>
      </c>
      <c r="Y18" s="33">
        <f t="shared" si="10"/>
        <v>3</v>
      </c>
      <c r="Z18" s="33">
        <f t="shared" si="11"/>
        <v>3</v>
      </c>
      <c r="AA18" s="33">
        <f t="shared" si="12"/>
        <v>3</v>
      </c>
      <c r="AB18" s="33">
        <f t="shared" si="13"/>
        <v>2</v>
      </c>
      <c r="AC18" s="33">
        <f t="shared" si="14"/>
        <v>3</v>
      </c>
      <c r="AD18" s="33">
        <f t="shared" si="15"/>
        <v>3</v>
      </c>
      <c r="AE18" s="33">
        <f t="shared" si="16"/>
        <v>3</v>
      </c>
      <c r="AF18" s="28">
        <v>93.766000000000005</v>
      </c>
      <c r="AG18" s="28">
        <v>0.67500000000000004</v>
      </c>
      <c r="AH18" s="28">
        <v>5.5590999999999999</v>
      </c>
      <c r="AI18" s="28">
        <v>7.46</v>
      </c>
      <c r="AJ18" s="28">
        <v>18.53</v>
      </c>
      <c r="AK18" s="28">
        <v>7.68</v>
      </c>
      <c r="AL18" s="28">
        <v>1.2</v>
      </c>
    </row>
    <row r="19" spans="1:38">
      <c r="A19" s="48" t="s">
        <v>5098</v>
      </c>
      <c r="B19" s="29">
        <v>43438</v>
      </c>
      <c r="C19" s="30">
        <v>59.223199999999999</v>
      </c>
      <c r="D19" s="31">
        <v>37.519799999999996</v>
      </c>
      <c r="E19" s="28">
        <v>1473.3151</v>
      </c>
      <c r="F19" s="28">
        <v>5.7497999999999996</v>
      </c>
      <c r="G19" s="28">
        <v>1.1673</v>
      </c>
      <c r="H19" s="28">
        <v>1.0383</v>
      </c>
      <c r="I19" s="32">
        <v>0.22950000000000001</v>
      </c>
      <c r="J19" s="28">
        <v>-0.2994</v>
      </c>
      <c r="K19" s="28">
        <v>4.5114000000000001</v>
      </c>
      <c r="L19" s="28">
        <v>4.6681999999999997</v>
      </c>
      <c r="M19" s="28">
        <v>4.6942000000000004</v>
      </c>
      <c r="N19" s="28">
        <v>4.3707000000000003</v>
      </c>
      <c r="O19" s="28">
        <v>5.2003000000000004</v>
      </c>
      <c r="P19" s="28"/>
      <c r="Q19" s="28"/>
      <c r="R19" s="28">
        <v>5.3700999999999999</v>
      </c>
      <c r="S19" s="33">
        <f t="shared" si="4"/>
        <v>4</v>
      </c>
      <c r="T19" s="33">
        <f t="shared" si="5"/>
        <v>3</v>
      </c>
      <c r="U19" s="33">
        <f t="shared" si="6"/>
        <v>3</v>
      </c>
      <c r="V19" s="33">
        <f t="shared" si="7"/>
        <v>3</v>
      </c>
      <c r="W19" s="33">
        <f t="shared" si="8"/>
        <v>4</v>
      </c>
      <c r="X19" s="33">
        <f t="shared" si="9"/>
        <v>4</v>
      </c>
      <c r="Y19" s="33">
        <f t="shared" si="10"/>
        <v>4</v>
      </c>
      <c r="Z19" s="33">
        <f t="shared" si="11"/>
        <v>4</v>
      </c>
      <c r="AA19" s="33">
        <f t="shared" si="12"/>
        <v>4</v>
      </c>
      <c r="AB19" s="33">
        <f t="shared" si="13"/>
        <v>4</v>
      </c>
      <c r="AC19" s="33">
        <f t="shared" si="14"/>
        <v>0</v>
      </c>
      <c r="AD19" s="33">
        <f t="shared" si="15"/>
        <v>0</v>
      </c>
      <c r="AE19" s="33">
        <f t="shared" si="16"/>
        <v>4</v>
      </c>
      <c r="AF19" s="28">
        <v>90.268199999999993</v>
      </c>
      <c r="AG19" s="28">
        <v>0.58040000000000003</v>
      </c>
      <c r="AH19" s="28">
        <v>9.1514000000000006</v>
      </c>
      <c r="AI19" s="28">
        <v>2.29</v>
      </c>
      <c r="AJ19" s="28">
        <v>6</v>
      </c>
      <c r="AK19" s="28">
        <v>7.38</v>
      </c>
      <c r="AL19" s="28">
        <v>1.32</v>
      </c>
    </row>
    <row r="20" spans="1:38">
      <c r="A20" s="48" t="s">
        <v>2639</v>
      </c>
      <c r="B20" s="29">
        <v>35548</v>
      </c>
      <c r="C20" s="30">
        <v>633.7672</v>
      </c>
      <c r="D20" s="31">
        <v>598.16719999999998</v>
      </c>
      <c r="E20" s="28">
        <v>90.47</v>
      </c>
      <c r="F20" s="28">
        <v>12.5495</v>
      </c>
      <c r="G20" s="28">
        <v>0.57550000000000001</v>
      </c>
      <c r="H20" s="28">
        <v>1.2971999999999999</v>
      </c>
      <c r="I20" s="32">
        <v>0.7077</v>
      </c>
      <c r="J20" s="28">
        <v>0.48809999999999998</v>
      </c>
      <c r="K20" s="28">
        <v>5.5282</v>
      </c>
      <c r="L20" s="28">
        <v>5.7967000000000004</v>
      </c>
      <c r="M20" s="28">
        <v>5.6414999999999997</v>
      </c>
      <c r="N20" s="28">
        <v>5.8548999999999998</v>
      </c>
      <c r="O20" s="28">
        <v>6.2771999999999997</v>
      </c>
      <c r="P20" s="28">
        <v>5.7785000000000002</v>
      </c>
      <c r="Q20" s="28">
        <v>6.9123000000000001</v>
      </c>
      <c r="R20" s="28">
        <v>7.8834999999999997</v>
      </c>
      <c r="S20" s="33">
        <f t="shared" si="4"/>
        <v>1</v>
      </c>
      <c r="T20" s="33">
        <f t="shared" si="5"/>
        <v>3</v>
      </c>
      <c r="U20" s="33">
        <f t="shared" si="6"/>
        <v>3</v>
      </c>
      <c r="V20" s="33">
        <f t="shared" si="7"/>
        <v>3</v>
      </c>
      <c r="W20" s="33">
        <f t="shared" si="8"/>
        <v>3</v>
      </c>
      <c r="X20" s="33">
        <f t="shared" si="9"/>
        <v>4</v>
      </c>
      <c r="Y20" s="33">
        <f t="shared" si="10"/>
        <v>3</v>
      </c>
      <c r="Z20" s="33">
        <f t="shared" si="11"/>
        <v>3</v>
      </c>
      <c r="AA20" s="33">
        <f t="shared" si="12"/>
        <v>1</v>
      </c>
      <c r="AB20" s="33">
        <f t="shared" si="13"/>
        <v>2</v>
      </c>
      <c r="AC20" s="33">
        <f t="shared" si="14"/>
        <v>4</v>
      </c>
      <c r="AD20" s="33">
        <f t="shared" si="15"/>
        <v>4</v>
      </c>
      <c r="AE20" s="33">
        <f t="shared" si="16"/>
        <v>1</v>
      </c>
      <c r="AF20" s="28">
        <v>84.690899999999999</v>
      </c>
      <c r="AG20" s="28">
        <v>0.4012</v>
      </c>
      <c r="AH20" s="28">
        <v>10.414199999999999</v>
      </c>
      <c r="AI20" s="28">
        <v>6.7</v>
      </c>
      <c r="AJ20" s="28">
        <v>18.68</v>
      </c>
      <c r="AK20" s="28">
        <v>7.55</v>
      </c>
      <c r="AL20" s="28">
        <v>1.41</v>
      </c>
    </row>
    <row r="21" spans="1:38">
      <c r="A21" s="48" t="s">
        <v>2640</v>
      </c>
      <c r="B21" s="29">
        <v>38959</v>
      </c>
      <c r="C21" s="30">
        <v>132.1611</v>
      </c>
      <c r="D21" s="31">
        <v>126.29340000000001</v>
      </c>
      <c r="E21" s="28">
        <v>30.0242</v>
      </c>
      <c r="F21" s="28">
        <v>7.5500999999999996</v>
      </c>
      <c r="G21" s="28">
        <v>1.4233</v>
      </c>
      <c r="H21" s="28">
        <v>1.2961</v>
      </c>
      <c r="I21" s="32">
        <v>0.54700000000000004</v>
      </c>
      <c r="J21" s="28">
        <v>0.87150000000000005</v>
      </c>
      <c r="K21" s="28">
        <v>6.0865999999999998</v>
      </c>
      <c r="L21" s="28">
        <v>6.0709999999999997</v>
      </c>
      <c r="M21" s="28">
        <v>5.8811</v>
      </c>
      <c r="N21" s="28">
        <v>5.1196999999999999</v>
      </c>
      <c r="O21" s="28">
        <v>6.0731000000000002</v>
      </c>
      <c r="P21" s="28">
        <v>6.3952999999999998</v>
      </c>
      <c r="Q21" s="28">
        <v>7.4010999999999996</v>
      </c>
      <c r="R21" s="28">
        <v>5.7455999999999996</v>
      </c>
      <c r="S21" s="33">
        <f t="shared" si="4"/>
        <v>3</v>
      </c>
      <c r="T21" s="33">
        <f t="shared" si="5"/>
        <v>3</v>
      </c>
      <c r="U21" s="33">
        <f t="shared" si="6"/>
        <v>3</v>
      </c>
      <c r="V21" s="33">
        <f t="shared" si="7"/>
        <v>3</v>
      </c>
      <c r="W21" s="33">
        <f t="shared" si="8"/>
        <v>3</v>
      </c>
      <c r="X21" s="33">
        <f t="shared" si="9"/>
        <v>3</v>
      </c>
      <c r="Y21" s="33">
        <f t="shared" si="10"/>
        <v>3</v>
      </c>
      <c r="Z21" s="33">
        <f t="shared" si="11"/>
        <v>2</v>
      </c>
      <c r="AA21" s="33">
        <f t="shared" si="12"/>
        <v>3</v>
      </c>
      <c r="AB21" s="33">
        <f t="shared" si="13"/>
        <v>3</v>
      </c>
      <c r="AC21" s="33">
        <f t="shared" si="14"/>
        <v>3</v>
      </c>
      <c r="AD21" s="33">
        <f t="shared" si="15"/>
        <v>3</v>
      </c>
      <c r="AE21" s="33">
        <f t="shared" si="16"/>
        <v>4</v>
      </c>
      <c r="AF21" s="28">
        <v>96.040099999999995</v>
      </c>
      <c r="AG21" s="28">
        <v>0.49270000000000003</v>
      </c>
      <c r="AH21" s="28">
        <v>3.4672000000000001</v>
      </c>
      <c r="AI21" s="28">
        <v>4.32</v>
      </c>
      <c r="AJ21" s="28">
        <v>7.29</v>
      </c>
      <c r="AK21" s="28">
        <v>7.57</v>
      </c>
      <c r="AL21" s="28">
        <v>0.61</v>
      </c>
    </row>
    <row r="22" spans="1:38">
      <c r="A22" s="48" t="s">
        <v>2641</v>
      </c>
      <c r="B22" s="29">
        <v>40198</v>
      </c>
      <c r="C22" s="30">
        <v>14842.754000000001</v>
      </c>
      <c r="D22" s="31">
        <v>14001.8806</v>
      </c>
      <c r="E22" s="28">
        <v>38.097799999999999</v>
      </c>
      <c r="F22" s="28">
        <v>11.112299999999999</v>
      </c>
      <c r="G22" s="28">
        <v>1.6567000000000001</v>
      </c>
      <c r="H22" s="28">
        <v>2.7736000000000001</v>
      </c>
      <c r="I22" s="32">
        <v>1.8514999999999999</v>
      </c>
      <c r="J22" s="28">
        <v>3.6105</v>
      </c>
      <c r="K22" s="28">
        <v>6.9375</v>
      </c>
      <c r="L22" s="28">
        <v>6.9101999999999997</v>
      </c>
      <c r="M22" s="28">
        <v>6.9158999999999997</v>
      </c>
      <c r="N22" s="28">
        <v>6.2138999999999998</v>
      </c>
      <c r="O22" s="28">
        <v>7.3760000000000003</v>
      </c>
      <c r="P22" s="28">
        <v>7.6840999999999999</v>
      </c>
      <c r="Q22" s="28">
        <v>8.8216999999999999</v>
      </c>
      <c r="R22" s="28">
        <v>8.5602999999999998</v>
      </c>
      <c r="S22" s="33">
        <f t="shared" si="4"/>
        <v>2</v>
      </c>
      <c r="T22" s="33">
        <f t="shared" si="5"/>
        <v>2</v>
      </c>
      <c r="U22" s="33">
        <f t="shared" si="6"/>
        <v>2</v>
      </c>
      <c r="V22" s="33">
        <f t="shared" si="7"/>
        <v>2</v>
      </c>
      <c r="W22" s="33">
        <f t="shared" si="8"/>
        <v>1</v>
      </c>
      <c r="X22" s="33">
        <f t="shared" si="9"/>
        <v>1</v>
      </c>
      <c r="Y22" s="33">
        <f t="shared" si="10"/>
        <v>1</v>
      </c>
      <c r="Z22" s="33">
        <f t="shared" si="11"/>
        <v>1</v>
      </c>
      <c r="AA22" s="33">
        <f t="shared" si="12"/>
        <v>1</v>
      </c>
      <c r="AB22" s="33">
        <f t="shared" si="13"/>
        <v>1</v>
      </c>
      <c r="AC22" s="33">
        <f t="shared" si="14"/>
        <v>1</v>
      </c>
      <c r="AD22" s="33">
        <f t="shared" si="15"/>
        <v>1</v>
      </c>
      <c r="AE22" s="33">
        <f t="shared" si="16"/>
        <v>1</v>
      </c>
      <c r="AF22" s="28">
        <v>95.935299999999998</v>
      </c>
      <c r="AG22" s="28">
        <v>0.30509999999999998</v>
      </c>
      <c r="AH22" s="28">
        <v>3.7595999999999998</v>
      </c>
      <c r="AI22" s="28">
        <v>5.28</v>
      </c>
      <c r="AJ22" s="28">
        <v>12.59</v>
      </c>
      <c r="AK22" s="28">
        <v>8.11</v>
      </c>
      <c r="AL22" s="28">
        <v>1.28</v>
      </c>
    </row>
    <row r="23" spans="1:38">
      <c r="A23" s="48" t="s">
        <v>2642</v>
      </c>
      <c r="B23" s="29">
        <v>44391</v>
      </c>
      <c r="C23" s="30">
        <v>31.104900000000001</v>
      </c>
      <c r="D23" s="31">
        <v>30.212499999999999</v>
      </c>
      <c r="E23" s="28">
        <v>12.712899999999999</v>
      </c>
      <c r="F23" s="28">
        <v>1.131</v>
      </c>
      <c r="G23" s="28">
        <v>2.9466000000000001</v>
      </c>
      <c r="H23" s="28">
        <v>2.6905999999999999</v>
      </c>
      <c r="I23" s="32">
        <v>2.8448000000000002</v>
      </c>
      <c r="J23" s="28">
        <v>0.94089999999999996</v>
      </c>
      <c r="K23" s="28">
        <v>5.5982000000000003</v>
      </c>
      <c r="L23" s="28">
        <v>5.7122000000000002</v>
      </c>
      <c r="M23" s="28">
        <v>5.5292000000000003</v>
      </c>
      <c r="N23" s="28"/>
      <c r="O23" s="28"/>
      <c r="P23" s="28"/>
      <c r="Q23" s="28"/>
      <c r="R23" s="28">
        <v>5.1307999999999998</v>
      </c>
      <c r="S23" s="33">
        <f t="shared" si="4"/>
        <v>4</v>
      </c>
      <c r="T23" s="33">
        <f t="shared" si="5"/>
        <v>2</v>
      </c>
      <c r="U23" s="33">
        <f t="shared" si="6"/>
        <v>2</v>
      </c>
      <c r="V23" s="33">
        <f t="shared" si="7"/>
        <v>1</v>
      </c>
      <c r="W23" s="33">
        <f t="shared" si="8"/>
        <v>3</v>
      </c>
      <c r="X23" s="33">
        <f t="shared" si="9"/>
        <v>3</v>
      </c>
      <c r="Y23" s="33">
        <f t="shared" si="10"/>
        <v>4</v>
      </c>
      <c r="Z23" s="33">
        <f t="shared" si="11"/>
        <v>4</v>
      </c>
      <c r="AA23" s="33">
        <f t="shared" si="12"/>
        <v>0</v>
      </c>
      <c r="AB23" s="33">
        <f t="shared" si="13"/>
        <v>0</v>
      </c>
      <c r="AC23" s="33">
        <f t="shared" si="14"/>
        <v>0</v>
      </c>
      <c r="AD23" s="33">
        <f t="shared" si="15"/>
        <v>0</v>
      </c>
      <c r="AE23" s="33">
        <f t="shared" si="16"/>
        <v>4</v>
      </c>
      <c r="AF23" s="28">
        <v>85.799599999999998</v>
      </c>
      <c r="AG23" s="28">
        <v>1.0406</v>
      </c>
      <c r="AH23" s="28">
        <v>13.159800000000001</v>
      </c>
      <c r="AI23" s="28">
        <v>3.66</v>
      </c>
      <c r="AJ23" s="28">
        <v>5.13</v>
      </c>
      <c r="AK23" s="28">
        <v>6.7</v>
      </c>
      <c r="AL23" s="28">
        <v>1.19</v>
      </c>
    </row>
    <row r="24" spans="1:38">
      <c r="A24" s="48" t="s">
        <v>2643</v>
      </c>
      <c r="B24" s="29">
        <v>37797</v>
      </c>
      <c r="C24" s="30">
        <v>57.822899999999997</v>
      </c>
      <c r="D24" s="31">
        <v>53.6873</v>
      </c>
      <c r="E24" s="28">
        <v>42.448999999999998</v>
      </c>
      <c r="F24" s="28">
        <v>5.5933000000000002</v>
      </c>
      <c r="G24" s="28">
        <v>1.2401</v>
      </c>
      <c r="H24" s="28">
        <v>0.88980000000000004</v>
      </c>
      <c r="I24" s="32">
        <v>0.1943</v>
      </c>
      <c r="J24" s="28">
        <v>1.8696999999999999</v>
      </c>
      <c r="K24" s="28">
        <v>6.5034999999999998</v>
      </c>
      <c r="L24" s="28">
        <v>6.1824000000000003</v>
      </c>
      <c r="M24" s="28">
        <v>6.0701000000000001</v>
      </c>
      <c r="N24" s="28">
        <v>5.4535999999999998</v>
      </c>
      <c r="O24" s="28">
        <v>5.6113999999999997</v>
      </c>
      <c r="P24" s="28">
        <v>6.2003000000000004</v>
      </c>
      <c r="Q24" s="28">
        <v>6.9573</v>
      </c>
      <c r="R24" s="28">
        <v>6.5275999999999996</v>
      </c>
      <c r="S24" s="33">
        <f t="shared" si="4"/>
        <v>4</v>
      </c>
      <c r="T24" s="33">
        <f t="shared" si="5"/>
        <v>3</v>
      </c>
      <c r="U24" s="33">
        <f t="shared" si="6"/>
        <v>3</v>
      </c>
      <c r="V24" s="33">
        <f t="shared" si="7"/>
        <v>3</v>
      </c>
      <c r="W24" s="33">
        <f t="shared" si="8"/>
        <v>2</v>
      </c>
      <c r="X24" s="33">
        <f t="shared" si="9"/>
        <v>2</v>
      </c>
      <c r="Y24" s="33">
        <f t="shared" si="10"/>
        <v>2</v>
      </c>
      <c r="Z24" s="33">
        <f t="shared" si="11"/>
        <v>2</v>
      </c>
      <c r="AA24" s="33">
        <f t="shared" si="12"/>
        <v>2</v>
      </c>
      <c r="AB24" s="33">
        <f t="shared" si="13"/>
        <v>4</v>
      </c>
      <c r="AC24" s="33">
        <f t="shared" si="14"/>
        <v>3</v>
      </c>
      <c r="AD24" s="33">
        <f t="shared" si="15"/>
        <v>4</v>
      </c>
      <c r="AE24" s="33">
        <f t="shared" si="16"/>
        <v>3</v>
      </c>
      <c r="AF24" s="28">
        <v>96.362700000000004</v>
      </c>
      <c r="AG24" s="28">
        <v>0.31979999999999997</v>
      </c>
      <c r="AH24" s="28">
        <v>3.3174999999999999</v>
      </c>
      <c r="AI24" s="28">
        <v>3.7</v>
      </c>
      <c r="AJ24" s="28">
        <v>4.8899999999999997</v>
      </c>
      <c r="AK24" s="28">
        <v>7.44</v>
      </c>
      <c r="AL24" s="28">
        <v>0.98</v>
      </c>
    </row>
    <row r="25" spans="1:38">
      <c r="A25" s="48" t="s">
        <v>2644</v>
      </c>
      <c r="B25" s="29">
        <v>39594</v>
      </c>
      <c r="C25" s="30">
        <v>2619.1446999999998</v>
      </c>
      <c r="D25" s="31">
        <v>2464.8742999999999</v>
      </c>
      <c r="E25" s="28">
        <v>38.346600000000002</v>
      </c>
      <c r="F25" s="28">
        <v>12.979100000000001</v>
      </c>
      <c r="G25" s="28">
        <v>2.0813999999999999</v>
      </c>
      <c r="H25" s="28">
        <v>2.3702000000000001</v>
      </c>
      <c r="I25" s="32">
        <v>1.9189000000000001</v>
      </c>
      <c r="J25" s="28">
        <v>2.0125000000000002</v>
      </c>
      <c r="K25" s="28">
        <v>6.6036999999999999</v>
      </c>
      <c r="L25" s="28">
        <v>6.5711000000000004</v>
      </c>
      <c r="M25" s="28">
        <v>6.1127000000000002</v>
      </c>
      <c r="N25" s="28">
        <v>5.6238999999999999</v>
      </c>
      <c r="O25" s="28">
        <v>6.7606999999999999</v>
      </c>
      <c r="P25" s="28">
        <v>7.2369000000000003</v>
      </c>
      <c r="Q25" s="28">
        <v>7.9406999999999996</v>
      </c>
      <c r="R25" s="28">
        <v>7.78</v>
      </c>
      <c r="S25" s="33">
        <f t="shared" si="4"/>
        <v>1</v>
      </c>
      <c r="T25" s="33">
        <f t="shared" si="5"/>
        <v>2</v>
      </c>
      <c r="U25" s="33">
        <f t="shared" si="6"/>
        <v>2</v>
      </c>
      <c r="V25" s="33">
        <f t="shared" si="7"/>
        <v>2</v>
      </c>
      <c r="W25" s="33">
        <f t="shared" si="8"/>
        <v>2</v>
      </c>
      <c r="X25" s="33">
        <f t="shared" si="9"/>
        <v>2</v>
      </c>
      <c r="Y25" s="33">
        <f t="shared" si="10"/>
        <v>1</v>
      </c>
      <c r="Z25" s="33">
        <f t="shared" si="11"/>
        <v>2</v>
      </c>
      <c r="AA25" s="33">
        <f t="shared" si="12"/>
        <v>2</v>
      </c>
      <c r="AB25" s="33">
        <f t="shared" si="13"/>
        <v>2</v>
      </c>
      <c r="AC25" s="33">
        <f t="shared" si="14"/>
        <v>1</v>
      </c>
      <c r="AD25" s="33">
        <f t="shared" si="15"/>
        <v>1</v>
      </c>
      <c r="AE25" s="33">
        <f t="shared" si="16"/>
        <v>1</v>
      </c>
      <c r="AF25" s="28">
        <v>86.703800000000001</v>
      </c>
      <c r="AG25" s="28">
        <v>0.35299999999999998</v>
      </c>
      <c r="AH25" s="28">
        <v>2.9140000000000001</v>
      </c>
      <c r="AI25" s="28">
        <v>4.6100000000000003</v>
      </c>
      <c r="AJ25" s="28">
        <v>10.35</v>
      </c>
      <c r="AK25" s="28">
        <v>7.9</v>
      </c>
      <c r="AL25" s="28">
        <v>1.33</v>
      </c>
    </row>
    <row r="26" spans="1:38">
      <c r="A26" s="48" t="s">
        <v>2645</v>
      </c>
      <c r="B26" s="29">
        <v>43332</v>
      </c>
      <c r="C26" s="30">
        <v>77.5505</v>
      </c>
      <c r="D26" s="31">
        <v>70.621399999999994</v>
      </c>
      <c r="E26" s="28">
        <v>14.611800000000001</v>
      </c>
      <c r="F26" s="28">
        <v>9.0373999999999999</v>
      </c>
      <c r="G26" s="28">
        <v>3.0592999999999999</v>
      </c>
      <c r="H26" s="28">
        <v>1.63</v>
      </c>
      <c r="I26" s="32">
        <v>1.7734000000000001</v>
      </c>
      <c r="J26" s="28">
        <v>2.2747999999999999</v>
      </c>
      <c r="K26" s="28">
        <v>6.2484999999999999</v>
      </c>
      <c r="L26" s="28">
        <v>6.0065</v>
      </c>
      <c r="M26" s="28">
        <v>5.6863000000000001</v>
      </c>
      <c r="N26" s="28">
        <v>4.6234000000000002</v>
      </c>
      <c r="O26" s="28">
        <v>4.9119000000000002</v>
      </c>
      <c r="P26" s="28"/>
      <c r="Q26" s="28"/>
      <c r="R26" s="28">
        <v>5.0495000000000001</v>
      </c>
      <c r="S26" s="33">
        <f t="shared" si="4"/>
        <v>2</v>
      </c>
      <c r="T26" s="33">
        <f t="shared" si="5"/>
        <v>1</v>
      </c>
      <c r="U26" s="33">
        <f t="shared" si="6"/>
        <v>3</v>
      </c>
      <c r="V26" s="33">
        <f t="shared" si="7"/>
        <v>2</v>
      </c>
      <c r="W26" s="33">
        <f t="shared" si="8"/>
        <v>2</v>
      </c>
      <c r="X26" s="33">
        <f t="shared" si="9"/>
        <v>3</v>
      </c>
      <c r="Y26" s="33">
        <f t="shared" si="10"/>
        <v>3</v>
      </c>
      <c r="Z26" s="33">
        <f t="shared" si="11"/>
        <v>3</v>
      </c>
      <c r="AA26" s="33">
        <f t="shared" si="12"/>
        <v>4</v>
      </c>
      <c r="AB26" s="33">
        <f t="shared" si="13"/>
        <v>4</v>
      </c>
      <c r="AC26" s="33">
        <f t="shared" si="14"/>
        <v>0</v>
      </c>
      <c r="AD26" s="33">
        <f t="shared" si="15"/>
        <v>0</v>
      </c>
      <c r="AE26" s="33">
        <f t="shared" si="16"/>
        <v>4</v>
      </c>
      <c r="AF26" s="28">
        <v>92.6721</v>
      </c>
      <c r="AG26" s="28">
        <v>0.39679999999999999</v>
      </c>
      <c r="AH26" s="28">
        <v>4.7858000000000001</v>
      </c>
      <c r="AI26" s="28">
        <v>3.48</v>
      </c>
      <c r="AJ26" s="28">
        <v>6.64</v>
      </c>
      <c r="AK26" s="28">
        <v>7.7</v>
      </c>
      <c r="AL26" s="28">
        <v>1.6</v>
      </c>
    </row>
    <row r="27" spans="1:38">
      <c r="A27" s="48" t="s">
        <v>2646</v>
      </c>
      <c r="B27" s="29">
        <v>42818</v>
      </c>
      <c r="C27" s="30">
        <v>117.28700000000001</v>
      </c>
      <c r="D27" s="31">
        <v>116.069</v>
      </c>
      <c r="E27" s="28">
        <v>16.8535</v>
      </c>
      <c r="F27" s="28">
        <v>6.3636999999999997</v>
      </c>
      <c r="G27" s="28">
        <v>5.2529000000000003</v>
      </c>
      <c r="H27" s="28">
        <v>4.5602</v>
      </c>
      <c r="I27" s="32">
        <v>4.5537999999999998</v>
      </c>
      <c r="J27" s="28">
        <v>5.3844000000000003</v>
      </c>
      <c r="K27" s="28">
        <v>6.7367999999999997</v>
      </c>
      <c r="L27" s="28">
        <v>6.3235000000000001</v>
      </c>
      <c r="M27" s="28">
        <v>5.8451000000000004</v>
      </c>
      <c r="N27" s="28">
        <v>4.9234999999999998</v>
      </c>
      <c r="O27" s="28">
        <v>6.26</v>
      </c>
      <c r="P27" s="28"/>
      <c r="Q27" s="28"/>
      <c r="R27" s="28">
        <v>5.8990999999999998</v>
      </c>
      <c r="S27" s="33">
        <f t="shared" si="4"/>
        <v>4</v>
      </c>
      <c r="T27" s="33">
        <f t="shared" si="5"/>
        <v>1</v>
      </c>
      <c r="U27" s="33">
        <f t="shared" si="6"/>
        <v>1</v>
      </c>
      <c r="V27" s="33">
        <f t="shared" si="7"/>
        <v>1</v>
      </c>
      <c r="W27" s="33">
        <f t="shared" si="8"/>
        <v>1</v>
      </c>
      <c r="X27" s="33">
        <f t="shared" si="9"/>
        <v>2</v>
      </c>
      <c r="Y27" s="33">
        <f t="shared" si="10"/>
        <v>2</v>
      </c>
      <c r="Z27" s="33">
        <f t="shared" si="11"/>
        <v>3</v>
      </c>
      <c r="AA27" s="33">
        <f t="shared" si="12"/>
        <v>3</v>
      </c>
      <c r="AB27" s="33">
        <f t="shared" si="13"/>
        <v>3</v>
      </c>
      <c r="AC27" s="33">
        <f t="shared" si="14"/>
        <v>0</v>
      </c>
      <c r="AD27" s="33">
        <f t="shared" si="15"/>
        <v>0</v>
      </c>
      <c r="AE27" s="33">
        <f t="shared" si="16"/>
        <v>4</v>
      </c>
      <c r="AF27" s="28">
        <v>91.019099999999995</v>
      </c>
      <c r="AG27" s="28">
        <v>0.54300000000000004</v>
      </c>
      <c r="AH27" s="28">
        <v>8.4379000000000008</v>
      </c>
      <c r="AI27" s="28">
        <v>0.81</v>
      </c>
      <c r="AJ27" s="28">
        <v>0.87</v>
      </c>
      <c r="AK27" s="28">
        <v>6.76</v>
      </c>
      <c r="AL27" s="28">
        <v>1.02</v>
      </c>
    </row>
    <row r="28" spans="1:38">
      <c r="A28" s="48" t="s">
        <v>2647</v>
      </c>
      <c r="B28" s="29">
        <v>38306</v>
      </c>
      <c r="C28" s="30">
        <v>4084.2530000000002</v>
      </c>
      <c r="D28" s="31">
        <v>3975.7202000000002</v>
      </c>
      <c r="E28" s="28">
        <v>38.3504</v>
      </c>
      <c r="F28" s="28">
        <v>3.5042</v>
      </c>
      <c r="G28" s="28">
        <v>2.6</v>
      </c>
      <c r="H28" s="28">
        <v>2.302</v>
      </c>
      <c r="I28" s="32">
        <v>2.0520999999999998</v>
      </c>
      <c r="J28" s="28">
        <v>3.2866</v>
      </c>
      <c r="K28" s="28">
        <v>7.0881999999999996</v>
      </c>
      <c r="L28" s="28">
        <v>6.7944000000000004</v>
      </c>
      <c r="M28" s="28">
        <v>6.4397000000000002</v>
      </c>
      <c r="N28" s="28">
        <v>5.7055999999999996</v>
      </c>
      <c r="O28" s="28">
        <v>6.6055000000000001</v>
      </c>
      <c r="P28" s="28">
        <v>6.5582000000000003</v>
      </c>
      <c r="Q28" s="28">
        <v>7.5579000000000001</v>
      </c>
      <c r="R28" s="28">
        <v>6.4612999999999996</v>
      </c>
      <c r="S28" s="33">
        <f t="shared" si="4"/>
        <v>4</v>
      </c>
      <c r="T28" s="33">
        <f t="shared" si="5"/>
        <v>2</v>
      </c>
      <c r="U28" s="33">
        <f t="shared" si="6"/>
        <v>2</v>
      </c>
      <c r="V28" s="33">
        <f t="shared" si="7"/>
        <v>2</v>
      </c>
      <c r="W28" s="33">
        <f t="shared" si="8"/>
        <v>1</v>
      </c>
      <c r="X28" s="33">
        <f t="shared" si="9"/>
        <v>1</v>
      </c>
      <c r="Y28" s="33">
        <f t="shared" si="10"/>
        <v>1</v>
      </c>
      <c r="Z28" s="33">
        <f t="shared" si="11"/>
        <v>2</v>
      </c>
      <c r="AA28" s="33">
        <f t="shared" si="12"/>
        <v>2</v>
      </c>
      <c r="AB28" s="33">
        <f t="shared" si="13"/>
        <v>2</v>
      </c>
      <c r="AC28" s="33">
        <f t="shared" si="14"/>
        <v>2</v>
      </c>
      <c r="AD28" s="33">
        <f t="shared" si="15"/>
        <v>2</v>
      </c>
      <c r="AE28" s="33">
        <f t="shared" si="16"/>
        <v>3</v>
      </c>
      <c r="AF28" s="28">
        <v>97.295199999999994</v>
      </c>
      <c r="AG28" s="28">
        <v>0.33939999999999998</v>
      </c>
      <c r="AH28" s="28">
        <v>2.3653</v>
      </c>
      <c r="AI28" s="28">
        <v>3.55</v>
      </c>
      <c r="AJ28" s="28">
        <v>4.2699999999999996</v>
      </c>
      <c r="AK28" s="28">
        <v>7.3</v>
      </c>
      <c r="AL28" s="28">
        <v>0.77</v>
      </c>
    </row>
    <row r="29" spans="1:38">
      <c r="A29" s="48" t="s">
        <v>2648</v>
      </c>
      <c r="B29" s="29">
        <v>40920</v>
      </c>
      <c r="C29" s="30">
        <v>93.454999999999998</v>
      </c>
      <c r="D29" s="31">
        <v>86.484800000000007</v>
      </c>
      <c r="E29" s="28">
        <v>2654.8937999999998</v>
      </c>
      <c r="F29" s="28">
        <v>6.8301999999999996</v>
      </c>
      <c r="G29" s="28">
        <v>-1.9699999999999999E-2</v>
      </c>
      <c r="H29" s="28">
        <v>3.8999999999999998E-3</v>
      </c>
      <c r="I29" s="32">
        <v>-0.83879999999999999</v>
      </c>
      <c r="J29" s="28">
        <v>0.33650000000000002</v>
      </c>
      <c r="K29" s="28">
        <v>5.6731999999999996</v>
      </c>
      <c r="L29" s="28">
        <v>5.7896999999999998</v>
      </c>
      <c r="M29" s="28">
        <v>5.56</v>
      </c>
      <c r="N29" s="28">
        <v>4.8468999999999998</v>
      </c>
      <c r="O29" s="28">
        <v>5.9329000000000001</v>
      </c>
      <c r="P29" s="28">
        <v>6.5038999999999998</v>
      </c>
      <c r="Q29" s="28"/>
      <c r="R29" s="28">
        <v>7.0629999999999997</v>
      </c>
      <c r="S29" s="33">
        <f t="shared" si="4"/>
        <v>3</v>
      </c>
      <c r="T29" s="33">
        <f t="shared" si="5"/>
        <v>4</v>
      </c>
      <c r="U29" s="33">
        <f t="shared" si="6"/>
        <v>4</v>
      </c>
      <c r="V29" s="33">
        <f t="shared" si="7"/>
        <v>4</v>
      </c>
      <c r="W29" s="33">
        <f t="shared" si="8"/>
        <v>3</v>
      </c>
      <c r="X29" s="33">
        <f t="shared" si="9"/>
        <v>3</v>
      </c>
      <c r="Y29" s="33">
        <f t="shared" si="10"/>
        <v>4</v>
      </c>
      <c r="Z29" s="33">
        <f t="shared" si="11"/>
        <v>4</v>
      </c>
      <c r="AA29" s="33">
        <f t="shared" si="12"/>
        <v>4</v>
      </c>
      <c r="AB29" s="33">
        <f t="shared" si="13"/>
        <v>3</v>
      </c>
      <c r="AC29" s="33">
        <f t="shared" si="14"/>
        <v>2</v>
      </c>
      <c r="AD29" s="33">
        <f t="shared" si="15"/>
        <v>0</v>
      </c>
      <c r="AE29" s="33">
        <f t="shared" si="16"/>
        <v>2</v>
      </c>
      <c r="AF29" s="28">
        <v>70.4101</v>
      </c>
      <c r="AG29" s="28">
        <v>0.45900000000000002</v>
      </c>
      <c r="AH29" s="28">
        <v>29.1309</v>
      </c>
      <c r="AI29" s="28">
        <v>3.11</v>
      </c>
      <c r="AJ29" s="28">
        <v>4.57</v>
      </c>
      <c r="AK29" s="28">
        <v>6.92</v>
      </c>
      <c r="AL29" s="28">
        <v>1.66</v>
      </c>
    </row>
    <row r="30" spans="1:38">
      <c r="A30" s="48" t="s">
        <v>2649</v>
      </c>
      <c r="B30" s="29">
        <v>42143</v>
      </c>
      <c r="C30" s="30">
        <v>102.04519999999999</v>
      </c>
      <c r="D30" s="31">
        <v>91.309299999999993</v>
      </c>
      <c r="E30" s="28">
        <v>21.7517</v>
      </c>
      <c r="F30" s="28">
        <v>8.5162999999999993</v>
      </c>
      <c r="G30" s="28">
        <v>0.5171</v>
      </c>
      <c r="H30" s="28">
        <v>0.63449999999999995</v>
      </c>
      <c r="I30" s="32">
        <v>5.5899999999999998E-2</v>
      </c>
      <c r="J30" s="28">
        <v>1.0701000000000001</v>
      </c>
      <c r="K30" s="28">
        <v>6.3075000000000001</v>
      </c>
      <c r="L30" s="28">
        <v>6.4757999999999996</v>
      </c>
      <c r="M30" s="28">
        <v>6.5217999999999998</v>
      </c>
      <c r="N30" s="28">
        <v>5.7925000000000004</v>
      </c>
      <c r="O30" s="28">
        <v>6.8228</v>
      </c>
      <c r="P30" s="28">
        <v>7.0895999999999999</v>
      </c>
      <c r="Q30" s="28"/>
      <c r="R30" s="28">
        <v>7.3322000000000003</v>
      </c>
      <c r="S30" s="33">
        <f t="shared" si="4"/>
        <v>3</v>
      </c>
      <c r="T30" s="33">
        <f t="shared" si="5"/>
        <v>4</v>
      </c>
      <c r="U30" s="33">
        <f t="shared" si="6"/>
        <v>4</v>
      </c>
      <c r="V30" s="33">
        <f t="shared" si="7"/>
        <v>4</v>
      </c>
      <c r="W30" s="33">
        <f t="shared" si="8"/>
        <v>3</v>
      </c>
      <c r="X30" s="33">
        <f t="shared" si="9"/>
        <v>2</v>
      </c>
      <c r="Y30" s="33">
        <f t="shared" si="10"/>
        <v>2</v>
      </c>
      <c r="Z30" s="33">
        <f t="shared" si="11"/>
        <v>2</v>
      </c>
      <c r="AA30" s="33">
        <f t="shared" si="12"/>
        <v>2</v>
      </c>
      <c r="AB30" s="33">
        <f t="shared" si="13"/>
        <v>1</v>
      </c>
      <c r="AC30" s="33">
        <f t="shared" si="14"/>
        <v>1</v>
      </c>
      <c r="AD30" s="33">
        <f t="shared" si="15"/>
        <v>0</v>
      </c>
      <c r="AE30" s="33">
        <f t="shared" si="16"/>
        <v>2</v>
      </c>
      <c r="AF30" s="28">
        <v>76.765500000000003</v>
      </c>
      <c r="AG30" s="28">
        <v>0.41239999999999999</v>
      </c>
      <c r="AH30" s="28">
        <v>22.822099999999999</v>
      </c>
      <c r="AI30" s="28">
        <v>3.87</v>
      </c>
      <c r="AJ30" s="28">
        <v>7.37</v>
      </c>
      <c r="AK30" s="28">
        <v>6.94</v>
      </c>
      <c r="AL30" s="28">
        <v>1</v>
      </c>
    </row>
    <row r="31" spans="1:38">
      <c r="A31" s="48" t="s">
        <v>2650</v>
      </c>
      <c r="B31" s="29">
        <v>37999</v>
      </c>
      <c r="C31" s="30">
        <v>4099.7294000000002</v>
      </c>
      <c r="D31" s="31">
        <v>3928.3191999999999</v>
      </c>
      <c r="E31" s="28">
        <v>36.775500000000001</v>
      </c>
      <c r="F31" s="28">
        <v>9.8727</v>
      </c>
      <c r="G31" s="28">
        <v>6.0039999999999996</v>
      </c>
      <c r="H31" s="28">
        <v>4.0450999999999997</v>
      </c>
      <c r="I31" s="32">
        <v>5.0688000000000004</v>
      </c>
      <c r="J31" s="28">
        <v>2.4834999999999998</v>
      </c>
      <c r="K31" s="28">
        <v>6.7872000000000003</v>
      </c>
      <c r="L31" s="28">
        <v>6.5523999999999996</v>
      </c>
      <c r="M31" s="28">
        <v>6.7218999999999998</v>
      </c>
      <c r="N31" s="28">
        <v>5.7934999999999999</v>
      </c>
      <c r="O31" s="28">
        <v>7.0381999999999998</v>
      </c>
      <c r="P31" s="28">
        <v>7.2359999999999998</v>
      </c>
      <c r="Q31" s="28">
        <v>7.8493000000000004</v>
      </c>
      <c r="R31" s="28">
        <v>6.0109000000000004</v>
      </c>
      <c r="S31" s="33">
        <f t="shared" si="4"/>
        <v>2</v>
      </c>
      <c r="T31" s="33">
        <f t="shared" si="5"/>
        <v>1</v>
      </c>
      <c r="U31" s="33">
        <f t="shared" si="6"/>
        <v>1</v>
      </c>
      <c r="V31" s="33">
        <f t="shared" si="7"/>
        <v>1</v>
      </c>
      <c r="W31" s="33">
        <f t="shared" si="8"/>
        <v>2</v>
      </c>
      <c r="X31" s="33">
        <f t="shared" si="9"/>
        <v>1</v>
      </c>
      <c r="Y31" s="33">
        <f t="shared" si="10"/>
        <v>2</v>
      </c>
      <c r="Z31" s="33">
        <f t="shared" si="11"/>
        <v>1</v>
      </c>
      <c r="AA31" s="33">
        <f t="shared" si="12"/>
        <v>1</v>
      </c>
      <c r="AB31" s="33">
        <f t="shared" si="13"/>
        <v>1</v>
      </c>
      <c r="AC31" s="33">
        <f t="shared" si="14"/>
        <v>1</v>
      </c>
      <c r="AD31" s="33">
        <f t="shared" si="15"/>
        <v>1</v>
      </c>
      <c r="AE31" s="33">
        <f t="shared" si="16"/>
        <v>4</v>
      </c>
      <c r="AF31" s="28">
        <v>98.491600000000005</v>
      </c>
      <c r="AG31" s="28">
        <v>0.31879999999999997</v>
      </c>
      <c r="AH31" s="28">
        <v>1.1896</v>
      </c>
      <c r="AI31" s="28">
        <v>3.49</v>
      </c>
      <c r="AJ31" s="28">
        <v>5.13</v>
      </c>
      <c r="AK31" s="28">
        <v>7.61</v>
      </c>
      <c r="AL31" s="28">
        <v>1.34</v>
      </c>
    </row>
    <row r="32" spans="1:38" s="93" customFormat="1">
      <c r="A32" s="48" t="s">
        <v>2651</v>
      </c>
      <c r="B32" s="29">
        <v>40952</v>
      </c>
      <c r="C32" s="30">
        <v>100.3122</v>
      </c>
      <c r="D32" s="31">
        <v>92.263400000000004</v>
      </c>
      <c r="E32" s="28">
        <v>23.004899999999999</v>
      </c>
      <c r="F32" s="28">
        <v>20.5274</v>
      </c>
      <c r="G32" s="28">
        <v>-3.8105000000000002</v>
      </c>
      <c r="H32" s="28">
        <v>-1.8817999999999999</v>
      </c>
      <c r="I32" s="32">
        <v>-4.1961000000000004</v>
      </c>
      <c r="J32" s="28">
        <v>-2.3569</v>
      </c>
      <c r="K32" s="28">
        <v>4.4633000000000003</v>
      </c>
      <c r="L32" s="28">
        <v>4.7812999999999999</v>
      </c>
      <c r="M32" s="28">
        <v>4.8369</v>
      </c>
      <c r="N32" s="28">
        <v>4.0167000000000002</v>
      </c>
      <c r="O32" s="28">
        <v>5.4894999999999996</v>
      </c>
      <c r="P32" s="28">
        <v>5.3894000000000002</v>
      </c>
      <c r="Q32" s="28"/>
      <c r="R32" s="28">
        <v>6.0342000000000002</v>
      </c>
      <c r="S32" s="33">
        <f t="shared" si="4"/>
        <v>1</v>
      </c>
      <c r="T32" s="33">
        <f t="shared" si="5"/>
        <v>4</v>
      </c>
      <c r="U32" s="33">
        <f t="shared" si="6"/>
        <v>4</v>
      </c>
      <c r="V32" s="33">
        <f t="shared" si="7"/>
        <v>4</v>
      </c>
      <c r="W32" s="33">
        <f t="shared" si="8"/>
        <v>4</v>
      </c>
      <c r="X32" s="33">
        <f t="shared" si="9"/>
        <v>4</v>
      </c>
      <c r="Y32" s="33">
        <f t="shared" si="10"/>
        <v>4</v>
      </c>
      <c r="Z32" s="33">
        <f t="shared" si="11"/>
        <v>4</v>
      </c>
      <c r="AA32" s="33">
        <f t="shared" si="12"/>
        <v>4</v>
      </c>
      <c r="AB32" s="33">
        <f t="shared" si="13"/>
        <v>4</v>
      </c>
      <c r="AC32" s="33">
        <f t="shared" si="14"/>
        <v>4</v>
      </c>
      <c r="AD32" s="33">
        <f t="shared" si="15"/>
        <v>0</v>
      </c>
      <c r="AE32" s="33">
        <f t="shared" si="16"/>
        <v>3</v>
      </c>
      <c r="AF32" s="28">
        <v>92.991500000000002</v>
      </c>
      <c r="AG32" s="28">
        <v>0.35389999999999999</v>
      </c>
      <c r="AH32" s="28">
        <v>6.6546000000000003</v>
      </c>
      <c r="AI32" s="28">
        <v>9.26</v>
      </c>
      <c r="AJ32" s="28">
        <v>25.84</v>
      </c>
      <c r="AK32" s="28">
        <v>7.74</v>
      </c>
      <c r="AL32" s="28">
        <v>1.58</v>
      </c>
    </row>
    <row r="33" spans="1:38" s="93" customFormat="1">
      <c r="A33" s="48" t="s">
        <v>2652</v>
      </c>
      <c r="B33" s="29">
        <v>40352</v>
      </c>
      <c r="C33" s="30">
        <v>431.12439999999998</v>
      </c>
      <c r="D33" s="31">
        <v>417.90109999999999</v>
      </c>
      <c r="E33" s="28">
        <v>31.8597</v>
      </c>
      <c r="F33" s="28">
        <v>10.623900000000001</v>
      </c>
      <c r="G33" s="28">
        <v>4.8851000000000004</v>
      </c>
      <c r="H33" s="28">
        <v>3.6650999999999998</v>
      </c>
      <c r="I33" s="32">
        <v>3.6150000000000002</v>
      </c>
      <c r="J33" s="28">
        <v>3.0297999999999998</v>
      </c>
      <c r="K33" s="28">
        <v>6.6638000000000002</v>
      </c>
      <c r="L33" s="28">
        <v>6.4923000000000002</v>
      </c>
      <c r="M33" s="28">
        <v>8.0752000000000006</v>
      </c>
      <c r="N33" s="28">
        <v>8.5664999999999996</v>
      </c>
      <c r="O33" s="28">
        <v>6.8356000000000003</v>
      </c>
      <c r="P33" s="28">
        <v>6.4988999999999999</v>
      </c>
      <c r="Q33" s="28">
        <v>7.6</v>
      </c>
      <c r="R33" s="28">
        <v>7.5781999999999998</v>
      </c>
      <c r="S33" s="33">
        <f t="shared" si="4"/>
        <v>2</v>
      </c>
      <c r="T33" s="33">
        <f t="shared" si="5"/>
        <v>1</v>
      </c>
      <c r="U33" s="33">
        <f t="shared" si="6"/>
        <v>1</v>
      </c>
      <c r="V33" s="33">
        <f t="shared" si="7"/>
        <v>1</v>
      </c>
      <c r="W33" s="33">
        <f t="shared" si="8"/>
        <v>1</v>
      </c>
      <c r="X33" s="33">
        <f t="shared" si="9"/>
        <v>2</v>
      </c>
      <c r="Y33" s="33">
        <f t="shared" si="10"/>
        <v>2</v>
      </c>
      <c r="Z33" s="33">
        <f t="shared" si="11"/>
        <v>1</v>
      </c>
      <c r="AA33" s="33">
        <f t="shared" si="12"/>
        <v>1</v>
      </c>
      <c r="AB33" s="33">
        <f t="shared" si="13"/>
        <v>1</v>
      </c>
      <c r="AC33" s="33">
        <f t="shared" si="14"/>
        <v>3</v>
      </c>
      <c r="AD33" s="33">
        <f t="shared" si="15"/>
        <v>2</v>
      </c>
      <c r="AE33" s="33">
        <f t="shared" si="16"/>
        <v>1</v>
      </c>
      <c r="AF33" s="28">
        <v>93.252399999999994</v>
      </c>
      <c r="AG33" s="28">
        <v>0.35339999999999999</v>
      </c>
      <c r="AH33" s="28">
        <v>6.1906999999999996</v>
      </c>
      <c r="AI33" s="28">
        <v>3.15</v>
      </c>
      <c r="AJ33" s="28">
        <v>5.82</v>
      </c>
      <c r="AK33" s="28">
        <v>7.58</v>
      </c>
      <c r="AL33" s="28">
        <v>1.55</v>
      </c>
    </row>
    <row r="34" spans="1:38">
      <c r="A34" s="48"/>
      <c r="B34" s="29"/>
      <c r="C34" s="30"/>
      <c r="D34" s="31"/>
      <c r="E34" s="28"/>
      <c r="F34" s="28"/>
      <c r="G34" s="28"/>
      <c r="H34" s="28"/>
      <c r="I34" s="32"/>
      <c r="J34" s="28"/>
      <c r="K34" s="28"/>
      <c r="L34" s="28"/>
      <c r="M34" s="28"/>
      <c r="N34" s="28"/>
      <c r="O34" s="28"/>
      <c r="P34" s="28"/>
      <c r="Q34" s="28"/>
      <c r="R34" s="28"/>
      <c r="S34" s="33">
        <f t="shared" si="4"/>
        <v>0</v>
      </c>
      <c r="T34" s="33">
        <f t="shared" si="5"/>
        <v>0</v>
      </c>
      <c r="U34" s="33">
        <f t="shared" si="6"/>
        <v>0</v>
      </c>
      <c r="V34" s="33">
        <f t="shared" si="7"/>
        <v>0</v>
      </c>
      <c r="W34" s="33">
        <f t="shared" si="8"/>
        <v>0</v>
      </c>
      <c r="X34" s="33">
        <f t="shared" si="9"/>
        <v>0</v>
      </c>
      <c r="Y34" s="33">
        <f t="shared" si="10"/>
        <v>0</v>
      </c>
      <c r="Z34" s="33">
        <f t="shared" si="11"/>
        <v>0</v>
      </c>
      <c r="AA34" s="33">
        <f t="shared" si="12"/>
        <v>0</v>
      </c>
      <c r="AB34" s="33">
        <f t="shared" si="13"/>
        <v>0</v>
      </c>
      <c r="AC34" s="33">
        <f t="shared" si="14"/>
        <v>0</v>
      </c>
      <c r="AD34" s="33">
        <f t="shared" si="15"/>
        <v>0</v>
      </c>
      <c r="AE34" s="33">
        <f t="shared" si="16"/>
        <v>0</v>
      </c>
      <c r="AF34" s="28"/>
      <c r="AG34" s="28"/>
      <c r="AH34" s="28"/>
      <c r="AI34" s="28"/>
      <c r="AJ34" s="28"/>
      <c r="AK34" s="28"/>
      <c r="AL34" s="28"/>
    </row>
    <row r="35" spans="1:38">
      <c r="A35" s="58" t="s">
        <v>235</v>
      </c>
      <c r="B35" s="59"/>
      <c r="C35" s="60"/>
      <c r="D35" s="60"/>
      <c r="E35" s="60"/>
      <c r="F35" s="60">
        <f>SUMPRODUCT($D12:$D34,F12:F34)/SUMIF(F12:F34,"&lt;&gt;"&amp;"",$D12:$D34)</f>
        <v>10.145502453041082</v>
      </c>
      <c r="G35" s="60">
        <f t="shared" ref="G35:R35" si="17">SUMPRODUCT($D12:$D34,G12:G34)/SUMIF(G12:G34,"&lt;&gt;"&amp;"",$D12:$D34)</f>
        <v>2.6479533245399121</v>
      </c>
      <c r="H35" s="60">
        <f t="shared" si="17"/>
        <v>2.774892914368174</v>
      </c>
      <c r="I35" s="60">
        <f t="shared" si="17"/>
        <v>2.3191601462761624</v>
      </c>
      <c r="J35" s="60">
        <f t="shared" si="17"/>
        <v>2.7805517173900447</v>
      </c>
      <c r="K35" s="60">
        <f t="shared" si="17"/>
        <v>6.7680067809678626</v>
      </c>
      <c r="L35" s="60">
        <f t="shared" si="17"/>
        <v>6.6749393452287507</v>
      </c>
      <c r="M35" s="60">
        <f t="shared" si="17"/>
        <v>6.6131558317882639</v>
      </c>
      <c r="N35" s="60">
        <f t="shared" si="17"/>
        <v>5.933384117694156</v>
      </c>
      <c r="O35" s="60">
        <f t="shared" si="17"/>
        <v>6.9611209744242082</v>
      </c>
      <c r="P35" s="60">
        <f t="shared" si="17"/>
        <v>7.1644853322617585</v>
      </c>
      <c r="Q35" s="60">
        <f t="shared" si="17"/>
        <v>8.1791271452493124</v>
      </c>
      <c r="R35" s="60">
        <f t="shared" si="17"/>
        <v>7.6110801977653946</v>
      </c>
      <c r="S35" s="61"/>
      <c r="T35" s="61"/>
      <c r="U35" s="61"/>
      <c r="V35" s="61"/>
      <c r="W35" s="61"/>
      <c r="X35" s="61"/>
      <c r="Y35" s="61"/>
      <c r="Z35" s="61"/>
      <c r="AA35" s="61"/>
      <c r="AB35" s="61"/>
      <c r="AC35" s="61"/>
      <c r="AD35" s="61"/>
      <c r="AE35" s="61"/>
      <c r="AF35" s="60"/>
      <c r="AG35" s="60"/>
      <c r="AH35" s="60"/>
      <c r="AI35" s="60"/>
      <c r="AJ35" s="60"/>
      <c r="AK35" s="60"/>
      <c r="AL35" s="60"/>
    </row>
    <row r="36" spans="1:38">
      <c r="A36" s="56" t="s">
        <v>236</v>
      </c>
      <c r="B36" s="51"/>
      <c r="C36" s="52"/>
      <c r="D36" s="53"/>
      <c r="E36" s="54"/>
      <c r="F36" s="54">
        <f>MIN(F12:F34)</f>
        <v>1.131</v>
      </c>
      <c r="G36" s="54">
        <f t="shared" ref="G36:R36" si="18">MIN(G12:G34)</f>
        <v>-3.8105000000000002</v>
      </c>
      <c r="H36" s="54">
        <f t="shared" si="18"/>
        <v>-1.8817999999999999</v>
      </c>
      <c r="I36" s="54">
        <f t="shared" si="18"/>
        <v>-4.1961000000000004</v>
      </c>
      <c r="J36" s="54">
        <f t="shared" si="18"/>
        <v>-2.3569</v>
      </c>
      <c r="K36" s="54">
        <f t="shared" si="18"/>
        <v>4.1996000000000002</v>
      </c>
      <c r="L36" s="54">
        <f t="shared" si="18"/>
        <v>4.5137</v>
      </c>
      <c r="M36" s="54">
        <f t="shared" si="18"/>
        <v>4.6942000000000004</v>
      </c>
      <c r="N36" s="54">
        <f t="shared" si="18"/>
        <v>4.0167000000000002</v>
      </c>
      <c r="O36" s="54">
        <f t="shared" si="18"/>
        <v>4.9119000000000002</v>
      </c>
      <c r="P36" s="54">
        <f t="shared" si="18"/>
        <v>5.3894000000000002</v>
      </c>
      <c r="Q36" s="54">
        <f t="shared" si="18"/>
        <v>6.8547000000000002</v>
      </c>
      <c r="R36" s="54">
        <f t="shared" si="18"/>
        <v>5.0495000000000001</v>
      </c>
      <c r="S36" s="55"/>
      <c r="T36" s="55"/>
      <c r="U36" s="55"/>
      <c r="V36" s="55"/>
      <c r="W36" s="55"/>
      <c r="X36" s="55"/>
      <c r="Y36" s="55"/>
      <c r="Z36" s="55"/>
      <c r="AA36" s="55"/>
      <c r="AB36" s="55"/>
      <c r="AC36" s="55"/>
      <c r="AD36" s="55"/>
      <c r="AE36" s="55"/>
      <c r="AF36" s="54"/>
      <c r="AG36" s="54"/>
      <c r="AH36" s="54"/>
      <c r="AI36" s="54"/>
      <c r="AJ36" s="54"/>
      <c r="AK36" s="54"/>
      <c r="AL36" s="54"/>
    </row>
    <row r="37" spans="1:38">
      <c r="A37" s="63" t="s">
        <v>237</v>
      </c>
      <c r="B37" s="51"/>
      <c r="C37" s="52"/>
      <c r="D37" s="53"/>
      <c r="E37" s="54"/>
      <c r="F37" s="54">
        <f>MAX(F12:F34)</f>
        <v>20.5274</v>
      </c>
      <c r="G37" s="54">
        <f t="shared" ref="G37:R37" si="19">MAX(G12:G34)</f>
        <v>6.0039999999999996</v>
      </c>
      <c r="H37" s="54">
        <f t="shared" si="19"/>
        <v>4.5602</v>
      </c>
      <c r="I37" s="54">
        <f t="shared" si="19"/>
        <v>5.0688000000000004</v>
      </c>
      <c r="J37" s="54">
        <f t="shared" si="19"/>
        <v>5.3844000000000003</v>
      </c>
      <c r="K37" s="54">
        <f t="shared" si="19"/>
        <v>7.6848000000000001</v>
      </c>
      <c r="L37" s="54">
        <f t="shared" si="19"/>
        <v>7.4675000000000002</v>
      </c>
      <c r="M37" s="54">
        <f t="shared" si="19"/>
        <v>8.0752000000000006</v>
      </c>
      <c r="N37" s="54">
        <f t="shared" si="19"/>
        <v>8.5664999999999996</v>
      </c>
      <c r="O37" s="54">
        <f t="shared" si="19"/>
        <v>7.3760000000000003</v>
      </c>
      <c r="P37" s="54">
        <f t="shared" si="19"/>
        <v>7.6840999999999999</v>
      </c>
      <c r="Q37" s="54">
        <f t="shared" si="19"/>
        <v>8.8216999999999999</v>
      </c>
      <c r="R37" s="54">
        <f t="shared" si="19"/>
        <v>8.5602999999999998</v>
      </c>
      <c r="S37" s="55"/>
      <c r="T37" s="55"/>
      <c r="U37" s="55"/>
      <c r="V37" s="55"/>
      <c r="W37" s="55"/>
      <c r="X37" s="55"/>
      <c r="Y37" s="55"/>
      <c r="Z37" s="55"/>
      <c r="AA37" s="55"/>
      <c r="AB37" s="55"/>
      <c r="AC37" s="55"/>
      <c r="AD37" s="55"/>
      <c r="AE37" s="55"/>
      <c r="AF37" s="54"/>
      <c r="AG37" s="54"/>
      <c r="AH37" s="54"/>
      <c r="AI37" s="54"/>
      <c r="AJ37" s="54"/>
      <c r="AK37" s="54"/>
      <c r="AL37" s="54"/>
    </row>
    <row r="38" spans="1:38">
      <c r="A38" s="56" t="s">
        <v>238</v>
      </c>
      <c r="B38" s="51"/>
      <c r="C38" s="52"/>
      <c r="D38" s="53"/>
      <c r="E38" s="54"/>
      <c r="F38" s="54">
        <f>MEDIAN(F12:F34)</f>
        <v>8.7768499999999996</v>
      </c>
      <c r="G38" s="54">
        <f t="shared" ref="G38:R38" si="20">MEDIAN(G12:G34)</f>
        <v>1.54</v>
      </c>
      <c r="H38" s="54">
        <f t="shared" si="20"/>
        <v>1.966</v>
      </c>
      <c r="I38" s="54">
        <f t="shared" si="20"/>
        <v>1.5996999999999999</v>
      </c>
      <c r="J38" s="54">
        <f t="shared" si="20"/>
        <v>1.4699</v>
      </c>
      <c r="K38" s="54">
        <f t="shared" si="20"/>
        <v>6.2780000000000005</v>
      </c>
      <c r="L38" s="54">
        <f t="shared" si="20"/>
        <v>6.1266999999999996</v>
      </c>
      <c r="M38" s="54">
        <f t="shared" si="20"/>
        <v>5.8631000000000002</v>
      </c>
      <c r="N38" s="54">
        <f t="shared" si="20"/>
        <v>5.4535999999999998</v>
      </c>
      <c r="O38" s="54">
        <f t="shared" si="20"/>
        <v>6.2771999999999997</v>
      </c>
      <c r="P38" s="54">
        <f t="shared" si="20"/>
        <v>6.5014000000000003</v>
      </c>
      <c r="Q38" s="54">
        <f t="shared" si="20"/>
        <v>7.5130499999999998</v>
      </c>
      <c r="R38" s="54">
        <f t="shared" si="20"/>
        <v>6.7183000000000002</v>
      </c>
      <c r="S38" s="55"/>
      <c r="T38" s="55"/>
      <c r="U38" s="55"/>
      <c r="V38" s="55"/>
      <c r="W38" s="55"/>
      <c r="X38" s="55"/>
      <c r="Y38" s="55"/>
      <c r="Z38" s="55"/>
      <c r="AA38" s="55"/>
      <c r="AB38" s="55"/>
      <c r="AC38" s="55"/>
      <c r="AD38" s="55"/>
      <c r="AE38" s="55"/>
      <c r="AF38" s="54"/>
      <c r="AG38" s="54"/>
      <c r="AH38" s="54"/>
      <c r="AI38" s="54"/>
      <c r="AJ38" s="54"/>
      <c r="AK38" s="54"/>
      <c r="AL38" s="54"/>
    </row>
    <row r="39" spans="1:38">
      <c r="A39" s="66" t="s">
        <v>265</v>
      </c>
      <c r="B39" s="67"/>
      <c r="C39" s="68"/>
      <c r="D39" s="69"/>
      <c r="E39" s="66"/>
      <c r="F39" s="66"/>
      <c r="G39" s="66"/>
      <c r="H39" s="66"/>
      <c r="I39" s="66"/>
      <c r="J39" s="66"/>
      <c r="K39" s="66"/>
      <c r="L39" s="66"/>
      <c r="M39" s="66"/>
      <c r="N39" s="66"/>
      <c r="O39" s="66"/>
      <c r="P39" s="66"/>
      <c r="Q39" s="66"/>
      <c r="R39" s="66"/>
      <c r="S39" s="70"/>
      <c r="T39" s="70"/>
      <c r="U39" s="70"/>
      <c r="V39" s="70"/>
      <c r="W39" s="70"/>
      <c r="X39" s="70"/>
      <c r="Y39" s="70"/>
      <c r="Z39" s="70"/>
      <c r="AA39" s="70"/>
      <c r="AB39" s="70"/>
      <c r="AC39" s="70"/>
      <c r="AD39" s="70"/>
      <c r="AE39" s="70"/>
      <c r="AF39" s="66"/>
      <c r="AG39" s="66"/>
      <c r="AH39" s="66"/>
      <c r="AI39" s="66"/>
      <c r="AJ39" s="66"/>
      <c r="AK39" s="66"/>
      <c r="AL39" s="66"/>
    </row>
    <row r="40" spans="1:38">
      <c r="A40" s="48" t="s">
        <v>437</v>
      </c>
      <c r="B40" s="29" t="s">
        <v>199</v>
      </c>
      <c r="C40" s="30"/>
      <c r="D40" s="31"/>
      <c r="E40" s="28" t="s">
        <v>199</v>
      </c>
      <c r="F40" s="28" t="s">
        <v>199</v>
      </c>
      <c r="G40" s="28" t="s">
        <v>199</v>
      </c>
      <c r="H40" s="28" t="s">
        <v>199</v>
      </c>
      <c r="I40" s="32" t="s">
        <v>199</v>
      </c>
      <c r="J40" s="28" t="s">
        <v>199</v>
      </c>
      <c r="K40" s="28" t="s">
        <v>199</v>
      </c>
      <c r="L40" s="28" t="s">
        <v>199</v>
      </c>
      <c r="M40" s="28" t="s">
        <v>199</v>
      </c>
      <c r="N40" s="28" t="s">
        <v>199</v>
      </c>
      <c r="O40" s="28" t="s">
        <v>199</v>
      </c>
      <c r="P40" s="28"/>
      <c r="Q40" s="28" t="s">
        <v>199</v>
      </c>
      <c r="R40" s="28" t="s">
        <v>199</v>
      </c>
      <c r="S40" s="33"/>
      <c r="T40" s="33"/>
      <c r="U40" s="33"/>
      <c r="V40" s="34"/>
      <c r="W40" s="33"/>
      <c r="X40" s="33"/>
      <c r="Y40" s="33"/>
      <c r="Z40" s="33"/>
      <c r="AA40" s="33"/>
      <c r="AB40" s="33"/>
      <c r="AC40" s="33"/>
      <c r="AD40" s="33"/>
      <c r="AE40" s="33"/>
      <c r="AF40" s="28"/>
      <c r="AG40" s="28"/>
      <c r="AH40" s="28"/>
      <c r="AI40" s="28"/>
      <c r="AJ40" s="28"/>
      <c r="AK40" s="28"/>
      <c r="AL40" s="28"/>
    </row>
    <row r="41" spans="1:38" ht="15" thickBot="1">
      <c r="A41" s="49"/>
      <c r="B41" s="37"/>
      <c r="C41" s="38"/>
      <c r="D41" s="39"/>
      <c r="E41" s="36"/>
      <c r="F41" s="36"/>
      <c r="G41" s="36"/>
      <c r="H41" s="36"/>
      <c r="I41" s="40"/>
      <c r="J41" s="36"/>
      <c r="K41" s="36"/>
      <c r="L41" s="36"/>
      <c r="M41" s="36"/>
      <c r="N41" s="36"/>
      <c r="O41" s="36"/>
      <c r="P41" s="36"/>
      <c r="Q41" s="36"/>
      <c r="R41" s="36"/>
      <c r="S41" s="41"/>
      <c r="T41" s="41"/>
      <c r="U41" s="41"/>
      <c r="V41" s="42"/>
      <c r="W41" s="41"/>
      <c r="X41" s="41"/>
      <c r="Y41" s="41"/>
      <c r="Z41" s="41"/>
      <c r="AA41" s="41"/>
      <c r="AB41" s="41"/>
      <c r="AC41" s="41"/>
      <c r="AD41" s="41"/>
      <c r="AE41" s="41"/>
      <c r="AF41" s="36"/>
      <c r="AG41" s="36"/>
      <c r="AH41" s="36"/>
      <c r="AI41" s="36"/>
      <c r="AJ41" s="36"/>
      <c r="AK41" s="36"/>
      <c r="AL41" s="36"/>
    </row>
    <row r="42" spans="1:38">
      <c r="A42" s="50" t="s">
        <v>239</v>
      </c>
      <c r="B42" s="45"/>
      <c r="C42" s="44"/>
      <c r="D42" s="44"/>
      <c r="E42" s="44"/>
      <c r="F42" s="44"/>
      <c r="G42" s="44"/>
      <c r="H42" s="44"/>
      <c r="I42" s="46"/>
      <c r="J42" s="44"/>
      <c r="K42" s="44"/>
      <c r="L42" s="44"/>
      <c r="M42" s="44"/>
      <c r="N42" s="44"/>
      <c r="O42" s="44"/>
      <c r="P42" s="44"/>
      <c r="Q42" s="44"/>
      <c r="R42" s="44"/>
      <c r="S42" s="45"/>
      <c r="T42" s="45"/>
      <c r="U42" s="45"/>
      <c r="V42" s="47"/>
      <c r="W42" s="45"/>
      <c r="X42" s="45"/>
      <c r="Y42" s="45"/>
      <c r="Z42" s="45"/>
      <c r="AA42" s="45"/>
      <c r="AB42" s="45"/>
      <c r="AC42" s="45"/>
      <c r="AD42" s="45"/>
      <c r="AE42" s="45"/>
      <c r="AF42" s="44"/>
      <c r="AG42" s="44"/>
      <c r="AH42" s="44"/>
      <c r="AI42" s="44"/>
      <c r="AJ42" s="44"/>
      <c r="AK42" s="44"/>
      <c r="AL42" s="44"/>
    </row>
    <row r="43" spans="1:38">
      <c r="A43" s="50" t="s">
        <v>240</v>
      </c>
      <c r="B43" s="45"/>
      <c r="C43" s="44"/>
      <c r="D43" s="44"/>
      <c r="E43" s="44"/>
      <c r="F43" s="44"/>
      <c r="G43" s="44"/>
      <c r="H43" s="44"/>
      <c r="I43" s="46"/>
      <c r="J43" s="44"/>
      <c r="K43" s="44"/>
      <c r="L43" s="44"/>
      <c r="M43" s="44"/>
      <c r="N43" s="44"/>
      <c r="O43" s="44"/>
      <c r="P43" s="44"/>
      <c r="Q43" s="44"/>
      <c r="R43" s="44"/>
      <c r="S43" s="45"/>
      <c r="T43" s="45"/>
      <c r="U43" s="45"/>
      <c r="V43" s="47"/>
      <c r="W43" s="45"/>
      <c r="X43" s="45"/>
      <c r="Y43" s="45"/>
      <c r="Z43" s="45"/>
      <c r="AA43" s="45"/>
      <c r="AB43" s="45"/>
      <c r="AC43" s="45"/>
      <c r="AD43" s="45"/>
      <c r="AE43" s="45"/>
      <c r="AF43" s="44"/>
      <c r="AG43" s="44"/>
      <c r="AH43" s="44"/>
      <c r="AI43" s="44"/>
      <c r="AJ43" s="44"/>
      <c r="AK43" s="44"/>
      <c r="AL43" s="44"/>
    </row>
    <row r="44" spans="1:38">
      <c r="A44" s="50"/>
      <c r="B44" s="45"/>
      <c r="C44" s="44"/>
      <c r="D44" s="44"/>
      <c r="E44" s="44"/>
      <c r="F44" s="44"/>
      <c r="G44" s="44"/>
      <c r="H44" s="44"/>
      <c r="I44" s="44"/>
      <c r="J44" s="44"/>
      <c r="K44" s="44"/>
      <c r="L44" s="44"/>
      <c r="M44" s="44"/>
      <c r="N44" s="44"/>
      <c r="O44" s="44"/>
      <c r="P44" s="44"/>
      <c r="Q44" s="44"/>
      <c r="R44" s="44"/>
      <c r="S44" s="45"/>
      <c r="T44" s="45"/>
      <c r="U44" s="45"/>
      <c r="V44" s="45"/>
      <c r="W44" s="45"/>
      <c r="X44" s="45"/>
      <c r="Y44" s="45"/>
      <c r="Z44" s="45"/>
      <c r="AA44" s="45"/>
      <c r="AB44" s="45"/>
      <c r="AC44" s="45"/>
      <c r="AD44" s="45"/>
      <c r="AE44" s="45"/>
      <c r="AF44" s="44"/>
      <c r="AG44" s="44"/>
      <c r="AH44" s="44"/>
      <c r="AI44" s="44"/>
      <c r="AJ44" s="44"/>
      <c r="AK44" s="44"/>
      <c r="AL44" s="44"/>
    </row>
    <row r="45" spans="1:38">
      <c r="A45" s="50"/>
      <c r="B45" s="45"/>
      <c r="C45" s="44"/>
      <c r="D45" s="44"/>
      <c r="E45" s="44"/>
      <c r="F45" s="44"/>
      <c r="G45" s="44"/>
      <c r="H45" s="44"/>
      <c r="I45" s="44"/>
      <c r="J45" s="44"/>
      <c r="K45" s="44"/>
      <c r="L45" s="44"/>
      <c r="M45" s="44"/>
      <c r="N45" s="44"/>
      <c r="O45" s="44"/>
      <c r="P45" s="44"/>
      <c r="Q45" s="44"/>
      <c r="R45" s="44"/>
      <c r="S45" s="45"/>
      <c r="T45" s="45"/>
      <c r="U45" s="45"/>
      <c r="V45" s="45"/>
      <c r="W45" s="45"/>
      <c r="X45" s="45"/>
      <c r="Y45" s="45"/>
      <c r="Z45" s="45"/>
      <c r="AA45" s="45"/>
      <c r="AB45" s="45"/>
      <c r="AC45" s="45"/>
      <c r="AD45" s="45"/>
      <c r="AE45" s="45"/>
      <c r="AF45" s="44"/>
      <c r="AG45" s="44"/>
      <c r="AH45" s="44"/>
      <c r="AI45" s="44"/>
      <c r="AJ45" s="44"/>
      <c r="AK45" s="44"/>
      <c r="AL45" s="44"/>
    </row>
    <row r="46" spans="1:38">
      <c r="A46" s="50"/>
      <c r="B46" s="45"/>
      <c r="C46" s="44"/>
      <c r="D46" s="44"/>
      <c r="E46" s="44"/>
      <c r="F46" s="44"/>
      <c r="G46" s="44"/>
      <c r="H46" s="44"/>
      <c r="I46" s="44"/>
      <c r="J46" s="44"/>
      <c r="K46" s="44"/>
      <c r="L46" s="44"/>
      <c r="M46" s="44"/>
      <c r="N46" s="44"/>
      <c r="O46" s="44"/>
      <c r="P46" s="44"/>
      <c r="Q46" s="44"/>
      <c r="R46" s="44"/>
      <c r="S46" s="45"/>
      <c r="T46" s="45"/>
      <c r="U46" s="45"/>
      <c r="V46" s="45"/>
      <c r="W46" s="45"/>
      <c r="X46" s="45"/>
      <c r="Y46" s="45"/>
      <c r="Z46" s="45"/>
      <c r="AA46" s="45"/>
      <c r="AB46" s="45"/>
      <c r="AC46" s="45"/>
      <c r="AD46" s="45"/>
      <c r="AE46" s="45"/>
      <c r="AF46" s="44"/>
      <c r="AG46" s="44"/>
      <c r="AH46" s="44"/>
      <c r="AI46" s="44"/>
      <c r="AJ46" s="44"/>
      <c r="AK46" s="44"/>
      <c r="AL46" s="44"/>
    </row>
  </sheetData>
  <mergeCells count="10">
    <mergeCell ref="AK8:AK9"/>
    <mergeCell ref="J8:Q8"/>
    <mergeCell ref="B8:E8"/>
    <mergeCell ref="F8:I8"/>
    <mergeCell ref="AL8:AL9"/>
    <mergeCell ref="AF8:AH8"/>
    <mergeCell ref="R8:R9"/>
    <mergeCell ref="AI8:AI9"/>
    <mergeCell ref="AJ8:AJ9"/>
    <mergeCell ref="S8:AE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CN42"/>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32"/>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38"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_xlfn.QUARTILE.INC(F$12:F$32,$CA2)</f>
        <v>4.3219000000000003</v>
      </c>
      <c r="CC2" s="93">
        <f t="shared" ref="CC2:CN2" si="1">_xlfn.QUARTILE.INC(G$12:G$32,$CA2)</f>
        <v>2.1541999999999999</v>
      </c>
      <c r="CD2" s="93">
        <f t="shared" si="1"/>
        <v>1.9308000000000001</v>
      </c>
      <c r="CE2" s="93">
        <f t="shared" si="1"/>
        <v>1.0145999999999999</v>
      </c>
      <c r="CF2" s="93">
        <f t="shared" si="1"/>
        <v>3.4967999999999999</v>
      </c>
      <c r="CG2" s="93">
        <f t="shared" si="1"/>
        <v>6.0305999999999997</v>
      </c>
      <c r="CH2" s="93">
        <f t="shared" si="1"/>
        <v>6.04</v>
      </c>
      <c r="CI2" s="93">
        <f t="shared" si="1"/>
        <v>5.6466000000000003</v>
      </c>
      <c r="CJ2" s="93">
        <f t="shared" si="1"/>
        <v>5.0936000000000003</v>
      </c>
      <c r="CK2" s="93">
        <f t="shared" si="1"/>
        <v>5.1936</v>
      </c>
      <c r="CL2" s="93">
        <f t="shared" si="1"/>
        <v>5.8434999999999997</v>
      </c>
      <c r="CM2" s="93">
        <f t="shared" si="1"/>
        <v>6.7892999999999999</v>
      </c>
      <c r="CN2" s="93">
        <f t="shared" si="1"/>
        <v>5.5364000000000004</v>
      </c>
    </row>
    <row r="3" spans="1:92">
      <c r="CA3" s="93">
        <v>1</v>
      </c>
      <c r="CB3" s="93">
        <f t="shared" si="0"/>
        <v>5.7051999999999996</v>
      </c>
      <c r="CC3" s="93">
        <f t="shared" ref="CC3:CN7" si="2">_xlfn.QUARTILE.INC(G$12:G$32,$CA3)</f>
        <v>2.6970999999999998</v>
      </c>
      <c r="CD3" s="93">
        <f t="shared" si="2"/>
        <v>2.4295</v>
      </c>
      <c r="CE3" s="93">
        <f t="shared" si="2"/>
        <v>1.6125</v>
      </c>
      <c r="CF3" s="93">
        <f t="shared" si="2"/>
        <v>3.9167000000000001</v>
      </c>
      <c r="CG3" s="93">
        <f t="shared" si="2"/>
        <v>6.7394999999999996</v>
      </c>
      <c r="CH3" s="93">
        <f t="shared" si="2"/>
        <v>6.6981999999999999</v>
      </c>
      <c r="CI3" s="93">
        <f t="shared" si="2"/>
        <v>6.2004000000000001</v>
      </c>
      <c r="CJ3" s="93">
        <f t="shared" si="2"/>
        <v>5.5699000000000005</v>
      </c>
      <c r="CK3" s="93">
        <f t="shared" si="2"/>
        <v>6.4930000000000003</v>
      </c>
      <c r="CL3" s="93">
        <f t="shared" si="2"/>
        <v>6.6131000000000002</v>
      </c>
      <c r="CM3" s="93">
        <f t="shared" si="2"/>
        <v>7.1738999999999997</v>
      </c>
      <c r="CN3" s="93">
        <f t="shared" si="2"/>
        <v>6.5407999999999999</v>
      </c>
    </row>
    <row r="4" spans="1:92">
      <c r="CA4" s="93">
        <v>2</v>
      </c>
      <c r="CB4" s="93">
        <f t="shared" si="0"/>
        <v>6.1256000000000004</v>
      </c>
      <c r="CC4" s="93">
        <f t="shared" si="2"/>
        <v>3.0754000000000001</v>
      </c>
      <c r="CD4" s="93">
        <f t="shared" si="2"/>
        <v>2.6993</v>
      </c>
      <c r="CE4" s="93">
        <f t="shared" si="2"/>
        <v>2.3529</v>
      </c>
      <c r="CF4" s="93">
        <f t="shared" si="2"/>
        <v>4.2637</v>
      </c>
      <c r="CG4" s="93">
        <f t="shared" si="2"/>
        <v>6.9599000000000002</v>
      </c>
      <c r="CH4" s="93">
        <f t="shared" si="2"/>
        <v>6.8695000000000004</v>
      </c>
      <c r="CI4" s="93">
        <f t="shared" si="2"/>
        <v>6.4244000000000003</v>
      </c>
      <c r="CJ4" s="93">
        <f t="shared" si="2"/>
        <v>5.6981999999999999</v>
      </c>
      <c r="CK4" s="93">
        <f t="shared" si="2"/>
        <v>6.7025000000000006</v>
      </c>
      <c r="CL4" s="93">
        <f t="shared" si="2"/>
        <v>6.9827000000000004</v>
      </c>
      <c r="CM4" s="93">
        <f t="shared" si="2"/>
        <v>7.6753</v>
      </c>
      <c r="CN4" s="93">
        <f t="shared" si="2"/>
        <v>6.9020999999999999</v>
      </c>
    </row>
    <row r="5" spans="1:92">
      <c r="CA5" s="93">
        <v>3</v>
      </c>
      <c r="CB5" s="93">
        <f t="shared" si="0"/>
        <v>7.1596000000000002</v>
      </c>
      <c r="CC5" s="93">
        <f t="shared" si="2"/>
        <v>3.8542000000000001</v>
      </c>
      <c r="CD5" s="93">
        <f t="shared" si="2"/>
        <v>3.1181000000000001</v>
      </c>
      <c r="CE5" s="93">
        <f t="shared" si="2"/>
        <v>2.8353000000000002</v>
      </c>
      <c r="CF5" s="93">
        <f t="shared" si="2"/>
        <v>4.7412000000000001</v>
      </c>
      <c r="CG5" s="93">
        <f t="shared" si="2"/>
        <v>7.2111999999999998</v>
      </c>
      <c r="CH5" s="93">
        <f t="shared" si="2"/>
        <v>6.9878999999999998</v>
      </c>
      <c r="CI5" s="93">
        <f t="shared" si="2"/>
        <v>6.5824250000000006</v>
      </c>
      <c r="CJ5" s="93">
        <f t="shared" si="2"/>
        <v>6.0152000000000001</v>
      </c>
      <c r="CK5" s="93">
        <f t="shared" si="2"/>
        <v>7.0090500000000002</v>
      </c>
      <c r="CL5" s="93">
        <f t="shared" si="2"/>
        <v>7.2447999999999997</v>
      </c>
      <c r="CM5" s="93">
        <f t="shared" si="2"/>
        <v>7.8860000000000001</v>
      </c>
      <c r="CN5" s="93">
        <f t="shared" si="2"/>
        <v>7.2165999999999997</v>
      </c>
    </row>
    <row r="6" spans="1:92" hidden="1">
      <c r="CA6" s="93"/>
      <c r="CB6" s="93">
        <f t="shared" si="0"/>
        <v>4.3219000000000003</v>
      </c>
      <c r="CC6" s="93">
        <f t="shared" si="2"/>
        <v>2.1541999999999999</v>
      </c>
      <c r="CD6" s="93">
        <f t="shared" si="2"/>
        <v>1.9308000000000001</v>
      </c>
      <c r="CE6" s="93">
        <f t="shared" si="2"/>
        <v>1.0145999999999999</v>
      </c>
      <c r="CF6" s="93">
        <f t="shared" si="2"/>
        <v>3.4967999999999999</v>
      </c>
      <c r="CG6" s="93">
        <f t="shared" si="2"/>
        <v>6.0305999999999997</v>
      </c>
      <c r="CH6" s="93">
        <f t="shared" si="2"/>
        <v>6.04</v>
      </c>
      <c r="CI6" s="93">
        <f t="shared" si="2"/>
        <v>5.6466000000000003</v>
      </c>
      <c r="CJ6" s="93">
        <f t="shared" si="2"/>
        <v>5.0936000000000003</v>
      </c>
      <c r="CK6" s="93">
        <f t="shared" si="2"/>
        <v>5.1936</v>
      </c>
      <c r="CL6" s="93">
        <f t="shared" si="2"/>
        <v>5.8434999999999997</v>
      </c>
      <c r="CM6" s="93">
        <f t="shared" si="2"/>
        <v>6.7892999999999999</v>
      </c>
      <c r="CN6" s="93">
        <f t="shared" si="2"/>
        <v>5.5364000000000004</v>
      </c>
    </row>
    <row r="7" spans="1:92" ht="21" thickBot="1">
      <c r="A7" s="16" t="s">
        <v>114</v>
      </c>
      <c r="CA7" s="93">
        <v>4</v>
      </c>
      <c r="CB7" s="93">
        <f t="shared" si="0"/>
        <v>9.4680999999999997</v>
      </c>
      <c r="CC7" s="93">
        <f t="shared" si="2"/>
        <v>5.7992999999999997</v>
      </c>
      <c r="CD7" s="93">
        <f t="shared" si="2"/>
        <v>4.8320999999999996</v>
      </c>
      <c r="CE7" s="93">
        <f t="shared" si="2"/>
        <v>4.7843999999999998</v>
      </c>
      <c r="CF7" s="93">
        <f t="shared" si="2"/>
        <v>5.9145000000000003</v>
      </c>
      <c r="CG7" s="93">
        <f t="shared" si="2"/>
        <v>7.9432</v>
      </c>
      <c r="CH7" s="93">
        <f t="shared" si="2"/>
        <v>7.3826999999999998</v>
      </c>
      <c r="CI7" s="93">
        <f t="shared" si="2"/>
        <v>7.0689000000000002</v>
      </c>
      <c r="CJ7" s="93">
        <f t="shared" si="2"/>
        <v>6.4090999999999996</v>
      </c>
      <c r="CK7" s="93">
        <f t="shared" si="2"/>
        <v>7.3757000000000001</v>
      </c>
      <c r="CL7" s="93">
        <f t="shared" si="2"/>
        <v>7.3369</v>
      </c>
      <c r="CM7" s="93">
        <f t="shared" si="2"/>
        <v>8.1128</v>
      </c>
      <c r="CN7" s="93">
        <f t="shared" si="2"/>
        <v>8.7792999999999992</v>
      </c>
    </row>
    <row r="8" spans="1:92" ht="15" customHeight="1">
      <c r="A8" s="17" t="str">
        <f>'Credit Risk Fund'!A8</f>
        <v>(As on 30 Apr 2026)</v>
      </c>
      <c r="B8" s="137" t="s">
        <v>37</v>
      </c>
      <c r="C8" s="138"/>
      <c r="D8" s="138"/>
      <c r="E8" s="138"/>
      <c r="F8" s="136" t="s">
        <v>242</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176</v>
      </c>
      <c r="AG8" s="136"/>
      <c r="AH8" s="136"/>
      <c r="AI8" s="139" t="s">
        <v>178</v>
      </c>
      <c r="AJ8" s="139" t="s">
        <v>177</v>
      </c>
      <c r="AK8" s="134" t="s">
        <v>180</v>
      </c>
      <c r="AL8" s="139"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195</v>
      </c>
      <c r="AG9" s="26" t="s">
        <v>196</v>
      </c>
      <c r="AH9" s="26" t="s">
        <v>197</v>
      </c>
      <c r="AI9" s="140"/>
      <c r="AJ9" s="140"/>
      <c r="AK9" s="135"/>
      <c r="AL9" s="140"/>
    </row>
    <row r="10" spans="1:92" ht="15" customHeight="1" thickBot="1">
      <c r="A10" s="20" t="s">
        <v>38</v>
      </c>
    </row>
    <row r="11" spans="1:92" ht="18.600000000000001" thickBot="1">
      <c r="A11" s="21" t="s">
        <v>101</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row>
    <row r="12" spans="1:92">
      <c r="A12" s="48" t="s">
        <v>2653</v>
      </c>
      <c r="B12" s="29">
        <v>35492</v>
      </c>
      <c r="C12" s="30">
        <v>27913.105599999999</v>
      </c>
      <c r="D12" s="31">
        <v>25104.946499999998</v>
      </c>
      <c r="E12" s="28">
        <v>116.50579999999999</v>
      </c>
      <c r="F12" s="28">
        <v>7.4485000000000001</v>
      </c>
      <c r="G12" s="28">
        <v>2.6970999999999998</v>
      </c>
      <c r="H12" s="28">
        <v>2.4295</v>
      </c>
      <c r="I12" s="32">
        <v>1.321</v>
      </c>
      <c r="J12" s="28">
        <v>3.7738999999999998</v>
      </c>
      <c r="K12" s="28">
        <v>6.8912000000000004</v>
      </c>
      <c r="L12" s="28">
        <v>6.9718999999999998</v>
      </c>
      <c r="M12" s="28">
        <v>6.6398000000000001</v>
      </c>
      <c r="N12" s="28">
        <v>6.1105</v>
      </c>
      <c r="O12" s="28">
        <v>7.1383000000000001</v>
      </c>
      <c r="P12" s="28">
        <v>7.3369</v>
      </c>
      <c r="Q12" s="28">
        <v>8.1128</v>
      </c>
      <c r="R12" s="28">
        <v>8.7792999999999992</v>
      </c>
      <c r="S12" s="33">
        <f>IF(F12="",0,IF(F12&lt;=CB$3,4,IF(F12&gt;=CB$5,1,IF(F12&gt;=CB$4,2,3))))</f>
        <v>1</v>
      </c>
      <c r="T12" s="33">
        <f t="shared" ref="T12:AE12" si="3">IF(G12="",0,IF(G12&lt;=CC$3,4,IF(G12&gt;=CC$5,1,IF(G12&gt;=CC$4,2,3))))</f>
        <v>4</v>
      </c>
      <c r="U12" s="33">
        <f t="shared" si="3"/>
        <v>4</v>
      </c>
      <c r="V12" s="34">
        <f t="shared" si="3"/>
        <v>4</v>
      </c>
      <c r="W12" s="33">
        <f t="shared" si="3"/>
        <v>4</v>
      </c>
      <c r="X12" s="33">
        <f t="shared" si="3"/>
        <v>3</v>
      </c>
      <c r="Y12" s="33">
        <f t="shared" si="3"/>
        <v>2</v>
      </c>
      <c r="Z12" s="33">
        <f t="shared" si="3"/>
        <v>1</v>
      </c>
      <c r="AA12" s="33">
        <f t="shared" si="3"/>
        <v>1</v>
      </c>
      <c r="AB12" s="33">
        <f t="shared" si="3"/>
        <v>1</v>
      </c>
      <c r="AC12" s="33">
        <f t="shared" si="3"/>
        <v>1</v>
      </c>
      <c r="AD12" s="33">
        <f t="shared" si="3"/>
        <v>1</v>
      </c>
      <c r="AE12" s="33">
        <f t="shared" si="3"/>
        <v>1</v>
      </c>
      <c r="AF12" s="28">
        <v>96.953199999999995</v>
      </c>
      <c r="AG12" s="28">
        <v>0.33629999999999999</v>
      </c>
      <c r="AH12" s="28">
        <v>2.7103999999999999</v>
      </c>
      <c r="AI12" s="28">
        <v>4.13</v>
      </c>
      <c r="AJ12" s="28">
        <v>7</v>
      </c>
      <c r="AK12" s="28">
        <v>7.64</v>
      </c>
      <c r="AL12" s="28">
        <v>0.52</v>
      </c>
    </row>
    <row r="13" spans="1:92">
      <c r="A13" s="48" t="s">
        <v>2654</v>
      </c>
      <c r="B13" s="29">
        <v>42929</v>
      </c>
      <c r="C13" s="30">
        <v>8588.4295000000002</v>
      </c>
      <c r="D13" s="31">
        <v>8142.0929999999998</v>
      </c>
      <c r="E13" s="28">
        <v>17.747</v>
      </c>
      <c r="F13" s="28">
        <v>7.0210999999999997</v>
      </c>
      <c r="G13" s="28">
        <v>4.1322000000000001</v>
      </c>
      <c r="H13" s="28">
        <v>3.1181000000000001</v>
      </c>
      <c r="I13" s="32">
        <v>2.8353000000000002</v>
      </c>
      <c r="J13" s="28">
        <v>4.7390999999999996</v>
      </c>
      <c r="K13" s="28">
        <v>7.2435</v>
      </c>
      <c r="L13" s="28">
        <v>6.9878999999999998</v>
      </c>
      <c r="M13" s="28">
        <v>6.6059000000000001</v>
      </c>
      <c r="N13" s="28">
        <v>5.9816000000000003</v>
      </c>
      <c r="O13" s="28">
        <v>6.4824000000000002</v>
      </c>
      <c r="P13" s="28"/>
      <c r="Q13" s="28"/>
      <c r="R13" s="28">
        <v>6.7335000000000003</v>
      </c>
      <c r="S13" s="33">
        <f t="shared" ref="S13:S32" si="4">IF(F13="",0,IF(F13&lt;=CB$3,4,IF(F13&gt;=CB$5,1,IF(F13&gt;=CB$4,2,3))))</f>
        <v>2</v>
      </c>
      <c r="T13" s="33">
        <f t="shared" ref="T13:T32" si="5">IF(G13="",0,IF(G13&lt;=CC$3,4,IF(G13&gt;=CC$5,1,IF(G13&gt;=CC$4,2,3))))</f>
        <v>1</v>
      </c>
      <c r="U13" s="33">
        <f t="shared" ref="U13:U32" si="6">IF(H13="",0,IF(H13&lt;=CD$3,4,IF(H13&gt;=CD$5,1,IF(H13&gt;=CD$4,2,3))))</f>
        <v>1</v>
      </c>
      <c r="V13" s="34">
        <f t="shared" ref="V13:V32" si="7">IF(I13="",0,IF(I13&lt;=CE$3,4,IF(I13&gt;=CE$5,1,IF(I13&gt;=CE$4,2,3))))</f>
        <v>1</v>
      </c>
      <c r="W13" s="33">
        <f t="shared" ref="W13:W32" si="8">IF(J13="",0,IF(J13&lt;=CF$3,4,IF(J13&gt;=CF$5,1,IF(J13&gt;=CF$4,2,3))))</f>
        <v>2</v>
      </c>
      <c r="X13" s="33">
        <f t="shared" ref="X13:X32" si="9">IF(K13="",0,IF(K13&lt;=CG$3,4,IF(K13&gt;=CG$5,1,IF(K13&gt;=CG$4,2,3))))</f>
        <v>1</v>
      </c>
      <c r="Y13" s="33">
        <f t="shared" ref="Y13:Y32" si="10">IF(L13="",0,IF(L13&lt;=CH$3,4,IF(L13&gt;=CH$5,1,IF(L13&gt;=CH$4,2,3))))</f>
        <v>1</v>
      </c>
      <c r="Z13" s="33">
        <f t="shared" ref="Z13:Z32" si="11">IF(M13="",0,IF(M13&lt;=CI$3,4,IF(M13&gt;=CI$5,1,IF(M13&gt;=CI$4,2,3))))</f>
        <v>1</v>
      </c>
      <c r="AA13" s="33">
        <f t="shared" ref="AA13:AA32" si="12">IF(N13="",0,IF(N13&lt;=CJ$3,4,IF(N13&gt;=CJ$5,1,IF(N13&gt;=CJ$4,2,3))))</f>
        <v>2</v>
      </c>
      <c r="AB13" s="33">
        <f t="shared" ref="AB13:AB32" si="13">IF(O13="",0,IF(O13&lt;=CK$3,4,IF(O13&gt;=CK$5,1,IF(O13&gt;=CK$4,2,3))))</f>
        <v>4</v>
      </c>
      <c r="AC13" s="33">
        <f t="shared" ref="AC13:AC32" si="14">IF(P13="",0,IF(P13&lt;=CL$3,4,IF(P13&gt;=CL$5,1,IF(P13&gt;=CL$4,2,3))))</f>
        <v>0</v>
      </c>
      <c r="AD13" s="33">
        <f t="shared" ref="AD13:AD32" si="15">IF(Q13="",0,IF(Q13&lt;=CM$3,4,IF(Q13&gt;=CM$5,1,IF(Q13&gt;=CM$4,2,3))))</f>
        <v>0</v>
      </c>
      <c r="AE13" s="33">
        <f t="shared" ref="AE13:AE32" si="16">IF(R13="",0,IF(R13&lt;=CN$3,4,IF(R13&gt;=CN$5,1,IF(R13&gt;=CN$4,2,3))))</f>
        <v>3</v>
      </c>
      <c r="AF13" s="28">
        <v>94.078299999999999</v>
      </c>
      <c r="AG13" s="28">
        <v>0.32219999999999999</v>
      </c>
      <c r="AH13" s="28">
        <v>5.5994999999999999</v>
      </c>
      <c r="AI13" s="28">
        <v>2.2400000000000002</v>
      </c>
      <c r="AJ13" s="28">
        <v>2.79</v>
      </c>
      <c r="AK13" s="28">
        <v>7.57</v>
      </c>
      <c r="AL13" s="28">
        <v>0.94</v>
      </c>
    </row>
    <row r="14" spans="1:92">
      <c r="A14" s="48" t="s">
        <v>2655</v>
      </c>
      <c r="B14" s="29">
        <v>42381</v>
      </c>
      <c r="C14" s="30">
        <v>14570.252200000001</v>
      </c>
      <c r="D14" s="31">
        <v>13955.7786</v>
      </c>
      <c r="E14" s="28">
        <v>19.972999999999999</v>
      </c>
      <c r="F14" s="28">
        <v>5.1809000000000003</v>
      </c>
      <c r="G14" s="28">
        <v>4.9034000000000004</v>
      </c>
      <c r="H14" s="28">
        <v>3.6884000000000001</v>
      </c>
      <c r="I14" s="32">
        <v>3.5076000000000001</v>
      </c>
      <c r="J14" s="28">
        <v>4.7412000000000001</v>
      </c>
      <c r="K14" s="28">
        <v>7.1040999999999999</v>
      </c>
      <c r="L14" s="28">
        <v>6.8695000000000004</v>
      </c>
      <c r="M14" s="28">
        <v>6.2267999999999999</v>
      </c>
      <c r="N14" s="28">
        <v>5.6673999999999998</v>
      </c>
      <c r="O14" s="28">
        <v>6.5876000000000001</v>
      </c>
      <c r="P14" s="28">
        <v>6.8742999999999999</v>
      </c>
      <c r="Q14" s="28"/>
      <c r="R14" s="28">
        <v>6.9443000000000001</v>
      </c>
      <c r="S14" s="33">
        <f t="shared" si="4"/>
        <v>4</v>
      </c>
      <c r="T14" s="33">
        <f t="shared" si="5"/>
        <v>1</v>
      </c>
      <c r="U14" s="33">
        <f t="shared" si="6"/>
        <v>1</v>
      </c>
      <c r="V14" s="34">
        <f t="shared" si="7"/>
        <v>1</v>
      </c>
      <c r="W14" s="33">
        <f t="shared" si="8"/>
        <v>1</v>
      </c>
      <c r="X14" s="33">
        <f t="shared" si="9"/>
        <v>2</v>
      </c>
      <c r="Y14" s="33">
        <f t="shared" si="10"/>
        <v>2</v>
      </c>
      <c r="Z14" s="33">
        <f t="shared" si="11"/>
        <v>3</v>
      </c>
      <c r="AA14" s="33">
        <f t="shared" si="12"/>
        <v>3</v>
      </c>
      <c r="AB14" s="33">
        <f t="shared" si="13"/>
        <v>3</v>
      </c>
      <c r="AC14" s="33">
        <f t="shared" si="14"/>
        <v>3</v>
      </c>
      <c r="AD14" s="33">
        <f t="shared" si="15"/>
        <v>0</v>
      </c>
      <c r="AE14" s="33">
        <f t="shared" si="16"/>
        <v>2</v>
      </c>
      <c r="AF14" s="28">
        <v>91.587299999999999</v>
      </c>
      <c r="AG14" s="28">
        <v>0.32690000000000002</v>
      </c>
      <c r="AH14" s="28">
        <v>8.0858000000000008</v>
      </c>
      <c r="AI14" s="28">
        <v>1.85</v>
      </c>
      <c r="AJ14" s="28">
        <v>2.2400000000000002</v>
      </c>
      <c r="AK14" s="28">
        <v>7.35</v>
      </c>
      <c r="AL14" s="28">
        <v>0.65</v>
      </c>
    </row>
    <row r="15" spans="1:92">
      <c r="A15" s="48" t="s">
        <v>2656</v>
      </c>
      <c r="B15" s="29">
        <v>39760</v>
      </c>
      <c r="C15" s="30">
        <v>366.05590000000001</v>
      </c>
      <c r="D15" s="31">
        <v>273.50299999999999</v>
      </c>
      <c r="E15" s="28">
        <v>28.613299999999999</v>
      </c>
      <c r="F15" s="28">
        <v>6.0636000000000001</v>
      </c>
      <c r="G15" s="28">
        <v>4.3087</v>
      </c>
      <c r="H15" s="28">
        <v>3.1833999999999998</v>
      </c>
      <c r="I15" s="32">
        <v>2.9180999999999999</v>
      </c>
      <c r="J15" s="28">
        <v>4.9936999999999996</v>
      </c>
      <c r="K15" s="28">
        <v>7.5106999999999999</v>
      </c>
      <c r="L15" s="28">
        <v>7.1687000000000003</v>
      </c>
      <c r="M15" s="28">
        <v>6.5617000000000001</v>
      </c>
      <c r="N15" s="28">
        <v>5.6101000000000001</v>
      </c>
      <c r="O15" s="28">
        <v>5.1936</v>
      </c>
      <c r="P15" s="28">
        <v>5.8434999999999997</v>
      </c>
      <c r="Q15" s="28">
        <v>6.7892999999999999</v>
      </c>
      <c r="R15" s="28">
        <v>6.1970000000000001</v>
      </c>
      <c r="S15" s="33">
        <f t="shared" si="4"/>
        <v>3</v>
      </c>
      <c r="T15" s="33">
        <f t="shared" si="5"/>
        <v>1</v>
      </c>
      <c r="U15" s="33">
        <f t="shared" si="6"/>
        <v>1</v>
      </c>
      <c r="V15" s="34">
        <f t="shared" si="7"/>
        <v>1</v>
      </c>
      <c r="W15" s="33">
        <f t="shared" si="8"/>
        <v>1</v>
      </c>
      <c r="X15" s="33">
        <f t="shared" si="9"/>
        <v>1</v>
      </c>
      <c r="Y15" s="33">
        <f t="shared" si="10"/>
        <v>1</v>
      </c>
      <c r="Z15" s="33">
        <f t="shared" si="11"/>
        <v>2</v>
      </c>
      <c r="AA15" s="33">
        <f t="shared" si="12"/>
        <v>3</v>
      </c>
      <c r="AB15" s="33">
        <f t="shared" si="13"/>
        <v>4</v>
      </c>
      <c r="AC15" s="33">
        <f t="shared" si="14"/>
        <v>4</v>
      </c>
      <c r="AD15" s="33">
        <f t="shared" si="15"/>
        <v>4</v>
      </c>
      <c r="AE15" s="33">
        <f t="shared" si="16"/>
        <v>4</v>
      </c>
      <c r="AF15" s="28">
        <v>87.280600000000007</v>
      </c>
      <c r="AG15" s="28">
        <v>0.4728</v>
      </c>
      <c r="AH15" s="28">
        <v>7.8261000000000003</v>
      </c>
      <c r="AI15" s="28">
        <v>2.14</v>
      </c>
      <c r="AJ15" s="28">
        <v>2.74</v>
      </c>
      <c r="AK15" s="28">
        <v>7.54</v>
      </c>
      <c r="AL15" s="28">
        <v>0.57999999999999996</v>
      </c>
    </row>
    <row r="16" spans="1:92">
      <c r="A16" s="48" t="s">
        <v>2657</v>
      </c>
      <c r="B16" s="29">
        <v>41677</v>
      </c>
      <c r="C16" s="30">
        <v>110.2136</v>
      </c>
      <c r="D16" s="31">
        <v>108.5274</v>
      </c>
      <c r="E16" s="28">
        <v>22.384899999999998</v>
      </c>
      <c r="F16" s="28">
        <v>5.2888000000000002</v>
      </c>
      <c r="G16" s="28">
        <v>3.4312</v>
      </c>
      <c r="H16" s="28">
        <v>2.5834999999999999</v>
      </c>
      <c r="I16" s="32">
        <v>2.5209000000000001</v>
      </c>
      <c r="J16" s="28">
        <v>3.4967999999999999</v>
      </c>
      <c r="K16" s="28">
        <v>6.0305999999999997</v>
      </c>
      <c r="L16" s="28">
        <v>6.04</v>
      </c>
      <c r="M16" s="28">
        <v>5.6466000000000003</v>
      </c>
      <c r="N16" s="28">
        <v>5.0936000000000003</v>
      </c>
      <c r="O16" s="28">
        <v>6.0106999999999999</v>
      </c>
      <c r="P16" s="28">
        <v>6.2104999999999997</v>
      </c>
      <c r="Q16" s="28"/>
      <c r="R16" s="28">
        <v>6.8090000000000002</v>
      </c>
      <c r="S16" s="33">
        <f t="shared" si="4"/>
        <v>4</v>
      </c>
      <c r="T16" s="33">
        <f t="shared" si="5"/>
        <v>2</v>
      </c>
      <c r="U16" s="33">
        <f t="shared" si="6"/>
        <v>3</v>
      </c>
      <c r="V16" s="34">
        <f t="shared" si="7"/>
        <v>2</v>
      </c>
      <c r="W16" s="33">
        <f t="shared" si="8"/>
        <v>4</v>
      </c>
      <c r="X16" s="33">
        <f t="shared" si="9"/>
        <v>4</v>
      </c>
      <c r="Y16" s="33">
        <f t="shared" si="10"/>
        <v>4</v>
      </c>
      <c r="Z16" s="33">
        <f t="shared" si="11"/>
        <v>4</v>
      </c>
      <c r="AA16" s="33">
        <f t="shared" si="12"/>
        <v>4</v>
      </c>
      <c r="AB16" s="33">
        <f t="shared" si="13"/>
        <v>4</v>
      </c>
      <c r="AC16" s="33">
        <f t="shared" si="14"/>
        <v>4</v>
      </c>
      <c r="AD16" s="33">
        <f t="shared" si="15"/>
        <v>0</v>
      </c>
      <c r="AE16" s="33">
        <f t="shared" si="16"/>
        <v>3</v>
      </c>
      <c r="AF16" s="28">
        <v>93.358599999999996</v>
      </c>
      <c r="AG16" s="28">
        <v>0.52669999999999995</v>
      </c>
      <c r="AH16" s="28">
        <v>6.1147</v>
      </c>
      <c r="AI16" s="28">
        <v>2.2400000000000002</v>
      </c>
      <c r="AJ16" s="28">
        <v>2.78</v>
      </c>
      <c r="AK16" s="28">
        <v>7.39</v>
      </c>
      <c r="AL16" s="28">
        <v>1.05</v>
      </c>
    </row>
    <row r="17" spans="1:38">
      <c r="A17" s="48" t="s">
        <v>2658</v>
      </c>
      <c r="B17" s="29">
        <v>43353</v>
      </c>
      <c r="C17" s="30">
        <v>3411.1291000000001</v>
      </c>
      <c r="D17" s="31">
        <v>2974.6376</v>
      </c>
      <c r="E17" s="28">
        <v>16.718499999999999</v>
      </c>
      <c r="F17" s="28">
        <v>7.1989999999999998</v>
      </c>
      <c r="G17" s="28">
        <v>5.7992999999999997</v>
      </c>
      <c r="H17" s="28">
        <v>4.8000999999999996</v>
      </c>
      <c r="I17" s="32">
        <v>4.7843999999999998</v>
      </c>
      <c r="J17" s="28">
        <v>5.9145000000000003</v>
      </c>
      <c r="K17" s="28">
        <v>7.3002000000000002</v>
      </c>
      <c r="L17" s="28">
        <v>6.9526000000000003</v>
      </c>
      <c r="M17" s="28">
        <v>6.3803999999999998</v>
      </c>
      <c r="N17" s="28">
        <v>5.5313999999999997</v>
      </c>
      <c r="O17" s="28">
        <v>6.5247999999999999</v>
      </c>
      <c r="P17" s="28"/>
      <c r="Q17" s="28"/>
      <c r="R17" s="28">
        <v>6.9572000000000003</v>
      </c>
      <c r="S17" s="33">
        <f t="shared" si="4"/>
        <v>1</v>
      </c>
      <c r="T17" s="33">
        <f t="shared" si="5"/>
        <v>1</v>
      </c>
      <c r="U17" s="33">
        <f t="shared" si="6"/>
        <v>1</v>
      </c>
      <c r="V17" s="34">
        <f t="shared" si="7"/>
        <v>1</v>
      </c>
      <c r="W17" s="33">
        <f t="shared" si="8"/>
        <v>1</v>
      </c>
      <c r="X17" s="33">
        <f t="shared" si="9"/>
        <v>1</v>
      </c>
      <c r="Y17" s="33">
        <f t="shared" si="10"/>
        <v>2</v>
      </c>
      <c r="Z17" s="33">
        <f t="shared" si="11"/>
        <v>3</v>
      </c>
      <c r="AA17" s="33">
        <f t="shared" si="12"/>
        <v>4</v>
      </c>
      <c r="AB17" s="33">
        <f t="shared" si="13"/>
        <v>3</v>
      </c>
      <c r="AC17" s="33">
        <f t="shared" si="14"/>
        <v>0</v>
      </c>
      <c r="AD17" s="33">
        <f t="shared" si="15"/>
        <v>0</v>
      </c>
      <c r="AE17" s="33">
        <f t="shared" si="16"/>
        <v>2</v>
      </c>
      <c r="AF17" s="28">
        <v>99.5518</v>
      </c>
      <c r="AG17" s="28">
        <v>0.32519999999999999</v>
      </c>
      <c r="AH17" s="28">
        <v>0.123</v>
      </c>
      <c r="AI17" s="28">
        <v>0.87</v>
      </c>
      <c r="AJ17" s="28">
        <v>0.96</v>
      </c>
      <c r="AK17" s="28">
        <v>7.25</v>
      </c>
      <c r="AL17" s="28">
        <v>0.52</v>
      </c>
    </row>
    <row r="18" spans="1:38">
      <c r="A18" s="48" t="s">
        <v>2659</v>
      </c>
      <c r="B18" s="29">
        <v>35604</v>
      </c>
      <c r="C18" s="30">
        <v>1350.0722000000001</v>
      </c>
      <c r="D18" s="31">
        <v>1254.6052999999999</v>
      </c>
      <c r="E18" s="28">
        <v>104.2961</v>
      </c>
      <c r="F18" s="28">
        <v>9.4680999999999997</v>
      </c>
      <c r="G18" s="28">
        <v>4.9936999999999996</v>
      </c>
      <c r="H18" s="28">
        <v>4.8320999999999996</v>
      </c>
      <c r="I18" s="32">
        <v>4.3304</v>
      </c>
      <c r="J18" s="28">
        <v>5.7968000000000002</v>
      </c>
      <c r="K18" s="28">
        <v>7.9432</v>
      </c>
      <c r="L18" s="28">
        <v>7.3826999999999998</v>
      </c>
      <c r="M18" s="28">
        <v>6.7290000000000001</v>
      </c>
      <c r="N18" s="28">
        <v>6.0590000000000002</v>
      </c>
      <c r="O18" s="28">
        <v>6.7523999999999997</v>
      </c>
      <c r="P18" s="28">
        <v>7.2447999999999997</v>
      </c>
      <c r="Q18" s="28">
        <v>8.1059000000000001</v>
      </c>
      <c r="R18" s="28">
        <v>8.4598999999999993</v>
      </c>
      <c r="S18" s="33">
        <f t="shared" si="4"/>
        <v>1</v>
      </c>
      <c r="T18" s="33">
        <f t="shared" si="5"/>
        <v>1</v>
      </c>
      <c r="U18" s="33">
        <f t="shared" si="6"/>
        <v>1</v>
      </c>
      <c r="V18" s="34">
        <f t="shared" si="7"/>
        <v>1</v>
      </c>
      <c r="W18" s="33">
        <f t="shared" si="8"/>
        <v>1</v>
      </c>
      <c r="X18" s="33">
        <f t="shared" si="9"/>
        <v>1</v>
      </c>
      <c r="Y18" s="33">
        <f t="shared" si="10"/>
        <v>1</v>
      </c>
      <c r="Z18" s="33">
        <f t="shared" si="11"/>
        <v>1</v>
      </c>
      <c r="AA18" s="33">
        <f t="shared" si="12"/>
        <v>1</v>
      </c>
      <c r="AB18" s="33">
        <f t="shared" si="13"/>
        <v>2</v>
      </c>
      <c r="AC18" s="33">
        <f t="shared" si="14"/>
        <v>1</v>
      </c>
      <c r="AD18" s="33">
        <f t="shared" si="15"/>
        <v>1</v>
      </c>
      <c r="AE18" s="33">
        <f t="shared" si="16"/>
        <v>1</v>
      </c>
      <c r="AF18" s="28">
        <v>94.950900000000004</v>
      </c>
      <c r="AG18" s="28">
        <v>0.29580000000000001</v>
      </c>
      <c r="AH18" s="28">
        <v>4.7533000000000003</v>
      </c>
      <c r="AI18" s="28">
        <v>3.15</v>
      </c>
      <c r="AJ18" s="28">
        <v>5.38</v>
      </c>
      <c r="AK18" s="28">
        <v>7.79</v>
      </c>
      <c r="AL18" s="28">
        <v>0.72</v>
      </c>
    </row>
    <row r="19" spans="1:38">
      <c r="A19" s="48" t="s">
        <v>2660</v>
      </c>
      <c r="B19" s="29">
        <v>40358</v>
      </c>
      <c r="C19" s="30">
        <v>33200.245300000002</v>
      </c>
      <c r="D19" s="31">
        <v>31028.829000000002</v>
      </c>
      <c r="E19" s="28">
        <v>33.537300000000002</v>
      </c>
      <c r="F19" s="28">
        <v>7.1596000000000002</v>
      </c>
      <c r="G19" s="28">
        <v>2.1541999999999999</v>
      </c>
      <c r="H19" s="28">
        <v>1.9308000000000001</v>
      </c>
      <c r="I19" s="32">
        <v>1.0145999999999999</v>
      </c>
      <c r="J19" s="28">
        <v>3.7162999999999999</v>
      </c>
      <c r="K19" s="28">
        <v>6.7182000000000004</v>
      </c>
      <c r="L19" s="28">
        <v>6.8785999999999996</v>
      </c>
      <c r="M19" s="28">
        <v>6.5247000000000002</v>
      </c>
      <c r="N19" s="28">
        <v>5.9470999999999998</v>
      </c>
      <c r="O19" s="28">
        <v>7.0355999999999996</v>
      </c>
      <c r="P19" s="28">
        <v>7.2652000000000001</v>
      </c>
      <c r="Q19" s="28">
        <v>7.9497</v>
      </c>
      <c r="R19" s="28">
        <v>7.9352999999999998</v>
      </c>
      <c r="S19" s="33">
        <f t="shared" si="4"/>
        <v>1</v>
      </c>
      <c r="T19" s="33">
        <f t="shared" si="5"/>
        <v>4</v>
      </c>
      <c r="U19" s="33">
        <f t="shared" si="6"/>
        <v>4</v>
      </c>
      <c r="V19" s="34">
        <f t="shared" si="7"/>
        <v>4</v>
      </c>
      <c r="W19" s="33">
        <f t="shared" si="8"/>
        <v>4</v>
      </c>
      <c r="X19" s="33">
        <f t="shared" si="9"/>
        <v>4</v>
      </c>
      <c r="Y19" s="33">
        <f t="shared" si="10"/>
        <v>2</v>
      </c>
      <c r="Z19" s="33">
        <f t="shared" si="11"/>
        <v>2</v>
      </c>
      <c r="AA19" s="33">
        <f t="shared" si="12"/>
        <v>2</v>
      </c>
      <c r="AB19" s="33">
        <f t="shared" si="13"/>
        <v>1</v>
      </c>
      <c r="AC19" s="33">
        <f t="shared" si="14"/>
        <v>1</v>
      </c>
      <c r="AD19" s="33">
        <f t="shared" si="15"/>
        <v>1</v>
      </c>
      <c r="AE19" s="33">
        <f t="shared" si="16"/>
        <v>1</v>
      </c>
      <c r="AF19" s="28">
        <v>96.445899999999995</v>
      </c>
      <c r="AG19" s="28">
        <v>0.3296</v>
      </c>
      <c r="AH19" s="28">
        <v>3.2244999999999999</v>
      </c>
      <c r="AI19" s="28">
        <v>4.2300000000000004</v>
      </c>
      <c r="AJ19" s="28">
        <v>7.36</v>
      </c>
      <c r="AK19" s="28">
        <v>7.65</v>
      </c>
      <c r="AL19" s="28">
        <v>0.62</v>
      </c>
    </row>
    <row r="20" spans="1:38">
      <c r="A20" s="48" t="s">
        <v>2661</v>
      </c>
      <c r="B20" s="29">
        <v>35520</v>
      </c>
      <c r="C20" s="30">
        <v>6202.8110999999999</v>
      </c>
      <c r="D20" s="31">
        <v>5979.0189</v>
      </c>
      <c r="E20" s="28">
        <v>75.973799999999997</v>
      </c>
      <c r="F20" s="28">
        <v>5.7716000000000003</v>
      </c>
      <c r="G20" s="28">
        <v>3.5838999999999999</v>
      </c>
      <c r="H20" s="28">
        <v>2.8746</v>
      </c>
      <c r="I20" s="32">
        <v>2.3529</v>
      </c>
      <c r="J20" s="28">
        <v>4.9508000000000001</v>
      </c>
      <c r="K20" s="28">
        <v>7.2111999999999998</v>
      </c>
      <c r="L20" s="28">
        <v>6.7755999999999998</v>
      </c>
      <c r="M20" s="28">
        <v>6.5213000000000001</v>
      </c>
      <c r="N20" s="28">
        <v>5.8338000000000001</v>
      </c>
      <c r="O20" s="28">
        <v>7.3757000000000001</v>
      </c>
      <c r="P20" s="28">
        <v>6.9649000000000001</v>
      </c>
      <c r="Q20" s="28">
        <v>7.2957000000000001</v>
      </c>
      <c r="R20" s="28">
        <v>7.2165999999999997</v>
      </c>
      <c r="S20" s="33">
        <f t="shared" si="4"/>
        <v>3</v>
      </c>
      <c r="T20" s="33">
        <f t="shared" si="5"/>
        <v>2</v>
      </c>
      <c r="U20" s="33">
        <f t="shared" si="6"/>
        <v>2</v>
      </c>
      <c r="V20" s="34">
        <f t="shared" si="7"/>
        <v>2</v>
      </c>
      <c r="W20" s="33">
        <f t="shared" si="8"/>
        <v>1</v>
      </c>
      <c r="X20" s="33">
        <f t="shared" si="9"/>
        <v>1</v>
      </c>
      <c r="Y20" s="33">
        <f t="shared" si="10"/>
        <v>3</v>
      </c>
      <c r="Z20" s="33">
        <f t="shared" si="11"/>
        <v>2</v>
      </c>
      <c r="AA20" s="33">
        <f t="shared" si="12"/>
        <v>2</v>
      </c>
      <c r="AB20" s="33">
        <f t="shared" si="13"/>
        <v>1</v>
      </c>
      <c r="AC20" s="33">
        <f t="shared" si="14"/>
        <v>3</v>
      </c>
      <c r="AD20" s="33">
        <f t="shared" si="15"/>
        <v>3</v>
      </c>
      <c r="AE20" s="33">
        <f t="shared" si="16"/>
        <v>1</v>
      </c>
      <c r="AF20" s="28">
        <v>98.9298</v>
      </c>
      <c r="AG20" s="28">
        <v>0.35360000000000003</v>
      </c>
      <c r="AH20" s="28">
        <v>0.71660000000000001</v>
      </c>
      <c r="AI20" s="28">
        <v>2.15</v>
      </c>
      <c r="AJ20" s="28">
        <v>2.5</v>
      </c>
      <c r="AK20" s="28">
        <v>7.43</v>
      </c>
      <c r="AL20" s="28">
        <v>0.6</v>
      </c>
    </row>
    <row r="21" spans="1:38">
      <c r="A21" s="48" t="s">
        <v>2662</v>
      </c>
      <c r="B21" s="29">
        <v>40036</v>
      </c>
      <c r="C21" s="30">
        <v>33237.363100000002</v>
      </c>
      <c r="D21" s="31">
        <v>30212.179499999998</v>
      </c>
      <c r="E21" s="28">
        <v>31.1234</v>
      </c>
      <c r="F21" s="28">
        <v>7.2971000000000004</v>
      </c>
      <c r="G21" s="28">
        <v>3.8542000000000001</v>
      </c>
      <c r="H21" s="28">
        <v>3.8224</v>
      </c>
      <c r="I21" s="32">
        <v>3.1638000000000002</v>
      </c>
      <c r="J21" s="28">
        <v>5.2807000000000004</v>
      </c>
      <c r="K21" s="28">
        <v>7.2472000000000003</v>
      </c>
      <c r="L21" s="28">
        <v>7.2915999999999999</v>
      </c>
      <c r="M21" s="28">
        <v>7.0689000000000002</v>
      </c>
      <c r="N21" s="28">
        <v>6.4090999999999996</v>
      </c>
      <c r="O21" s="28">
        <v>7.1805000000000003</v>
      </c>
      <c r="P21" s="28">
        <v>7.2523999999999997</v>
      </c>
      <c r="Q21" s="28">
        <v>7.8223000000000003</v>
      </c>
      <c r="R21" s="28">
        <v>7.0225999999999997</v>
      </c>
      <c r="S21" s="33">
        <f t="shared" si="4"/>
        <v>1</v>
      </c>
      <c r="T21" s="33">
        <f t="shared" si="5"/>
        <v>1</v>
      </c>
      <c r="U21" s="33">
        <f t="shared" si="6"/>
        <v>1</v>
      </c>
      <c r="V21" s="34">
        <f t="shared" si="7"/>
        <v>1</v>
      </c>
      <c r="W21" s="33">
        <f t="shared" si="8"/>
        <v>1</v>
      </c>
      <c r="X21" s="33">
        <f t="shared" si="9"/>
        <v>1</v>
      </c>
      <c r="Y21" s="33">
        <f t="shared" si="10"/>
        <v>1</v>
      </c>
      <c r="Z21" s="33">
        <f t="shared" si="11"/>
        <v>1</v>
      </c>
      <c r="AA21" s="33">
        <f t="shared" si="12"/>
        <v>1</v>
      </c>
      <c r="AB21" s="33">
        <f t="shared" si="13"/>
        <v>1</v>
      </c>
      <c r="AC21" s="33">
        <f t="shared" si="14"/>
        <v>1</v>
      </c>
      <c r="AD21" s="33">
        <f t="shared" si="15"/>
        <v>2</v>
      </c>
      <c r="AE21" s="33">
        <f t="shared" si="16"/>
        <v>2</v>
      </c>
      <c r="AF21" s="28">
        <v>98.6965</v>
      </c>
      <c r="AG21" s="28">
        <v>0.31929999999999997</v>
      </c>
      <c r="AH21" s="28">
        <v>0.98419999999999996</v>
      </c>
      <c r="AI21" s="28">
        <v>2.97</v>
      </c>
      <c r="AJ21" s="28">
        <v>5.2</v>
      </c>
      <c r="AK21" s="28">
        <v>7.75</v>
      </c>
      <c r="AL21" s="28">
        <v>0.56000000000000005</v>
      </c>
    </row>
    <row r="22" spans="1:38">
      <c r="A22" s="48" t="s">
        <v>4934</v>
      </c>
      <c r="B22" s="29">
        <v>39296</v>
      </c>
      <c r="C22" s="30">
        <v>6098.8984</v>
      </c>
      <c r="D22" s="31">
        <v>4883.9566000000004</v>
      </c>
      <c r="E22" s="28">
        <v>3281.6369</v>
      </c>
      <c r="F22" s="28">
        <v>5.8071000000000002</v>
      </c>
      <c r="G22" s="28">
        <v>2.4554</v>
      </c>
      <c r="H22" s="28">
        <v>2.1518000000000002</v>
      </c>
      <c r="I22" s="32">
        <v>1.3319000000000001</v>
      </c>
      <c r="J22" s="28">
        <v>3.9590000000000001</v>
      </c>
      <c r="K22" s="28">
        <v>6.8438999999999997</v>
      </c>
      <c r="L22" s="28">
        <v>6.7125000000000004</v>
      </c>
      <c r="M22" s="28">
        <v>6.2144000000000004</v>
      </c>
      <c r="N22" s="28">
        <v>5.6031000000000004</v>
      </c>
      <c r="O22" s="28">
        <v>6.6177999999999999</v>
      </c>
      <c r="P22" s="28">
        <v>6.6131000000000002</v>
      </c>
      <c r="Q22" s="28">
        <v>7.1252000000000004</v>
      </c>
      <c r="R22" s="28">
        <v>6.5407999999999999</v>
      </c>
      <c r="S22" s="33">
        <f t="shared" si="4"/>
        <v>3</v>
      </c>
      <c r="T22" s="33">
        <f t="shared" si="5"/>
        <v>4</v>
      </c>
      <c r="U22" s="33">
        <f t="shared" si="6"/>
        <v>4</v>
      </c>
      <c r="V22" s="34">
        <f t="shared" si="7"/>
        <v>4</v>
      </c>
      <c r="W22" s="33">
        <f t="shared" si="8"/>
        <v>3</v>
      </c>
      <c r="X22" s="33">
        <f t="shared" si="9"/>
        <v>3</v>
      </c>
      <c r="Y22" s="33">
        <f t="shared" si="10"/>
        <v>3</v>
      </c>
      <c r="Z22" s="33">
        <f t="shared" si="11"/>
        <v>3</v>
      </c>
      <c r="AA22" s="33">
        <f t="shared" si="12"/>
        <v>3</v>
      </c>
      <c r="AB22" s="33">
        <f t="shared" si="13"/>
        <v>3</v>
      </c>
      <c r="AC22" s="33">
        <f t="shared" si="14"/>
        <v>4</v>
      </c>
      <c r="AD22" s="33">
        <f t="shared" si="15"/>
        <v>4</v>
      </c>
      <c r="AE22" s="33">
        <f t="shared" si="16"/>
        <v>4</v>
      </c>
      <c r="AF22" s="28">
        <v>95.863100000000003</v>
      </c>
      <c r="AG22" s="28">
        <v>0.4143</v>
      </c>
      <c r="AH22" s="28">
        <v>3.7225999999999999</v>
      </c>
      <c r="AI22" s="28">
        <v>3.08</v>
      </c>
      <c r="AJ22" s="28">
        <v>4.04</v>
      </c>
      <c r="AK22" s="28">
        <v>7.55</v>
      </c>
      <c r="AL22" s="28">
        <v>0.68</v>
      </c>
    </row>
    <row r="23" spans="1:38">
      <c r="A23" s="48" t="s">
        <v>2663</v>
      </c>
      <c r="B23" s="29">
        <v>39346</v>
      </c>
      <c r="C23" s="30">
        <v>17274.521799999999</v>
      </c>
      <c r="D23" s="31">
        <v>15220.936799999999</v>
      </c>
      <c r="E23" s="28">
        <v>3915.7494000000002</v>
      </c>
      <c r="F23" s="28">
        <v>5.3528000000000002</v>
      </c>
      <c r="G23" s="28">
        <v>3.0754000000000001</v>
      </c>
      <c r="H23" s="28">
        <v>2.8746</v>
      </c>
      <c r="I23" s="32">
        <v>2.2732999999999999</v>
      </c>
      <c r="J23" s="28">
        <v>4.5913000000000004</v>
      </c>
      <c r="K23" s="28">
        <v>7.1542000000000003</v>
      </c>
      <c r="L23" s="28">
        <v>7.0270000000000001</v>
      </c>
      <c r="M23" s="28">
        <v>6.5746000000000002</v>
      </c>
      <c r="N23" s="28">
        <v>6.0488</v>
      </c>
      <c r="O23" s="28">
        <v>6.7403000000000004</v>
      </c>
      <c r="P23" s="28">
        <v>7.0968999999999998</v>
      </c>
      <c r="Q23" s="28">
        <v>7.702</v>
      </c>
      <c r="R23" s="28">
        <v>7.6066000000000003</v>
      </c>
      <c r="S23" s="33">
        <f t="shared" si="4"/>
        <v>4</v>
      </c>
      <c r="T23" s="33">
        <f t="shared" si="5"/>
        <v>2</v>
      </c>
      <c r="U23" s="33">
        <f t="shared" si="6"/>
        <v>2</v>
      </c>
      <c r="V23" s="34">
        <f t="shared" si="7"/>
        <v>3</v>
      </c>
      <c r="W23" s="33">
        <f t="shared" si="8"/>
        <v>2</v>
      </c>
      <c r="X23" s="33">
        <f t="shared" si="9"/>
        <v>2</v>
      </c>
      <c r="Y23" s="33">
        <f t="shared" si="10"/>
        <v>1</v>
      </c>
      <c r="Z23" s="33">
        <f t="shared" si="11"/>
        <v>2</v>
      </c>
      <c r="AA23" s="33">
        <f t="shared" si="12"/>
        <v>1</v>
      </c>
      <c r="AB23" s="33">
        <f t="shared" si="13"/>
        <v>2</v>
      </c>
      <c r="AC23" s="33">
        <f t="shared" si="14"/>
        <v>2</v>
      </c>
      <c r="AD23" s="33">
        <f t="shared" si="15"/>
        <v>2</v>
      </c>
      <c r="AE23" s="33">
        <f t="shared" si="16"/>
        <v>1</v>
      </c>
      <c r="AF23" s="28">
        <v>98.892099999999999</v>
      </c>
      <c r="AG23" s="28">
        <v>0.3473</v>
      </c>
      <c r="AH23" s="28">
        <v>0.76060000000000005</v>
      </c>
      <c r="AI23" s="28">
        <v>2.74</v>
      </c>
      <c r="AJ23" s="28">
        <v>3.9</v>
      </c>
      <c r="AK23" s="28">
        <v>7.74</v>
      </c>
      <c r="AL23" s="28">
        <v>0.7</v>
      </c>
    </row>
    <row r="24" spans="1:38">
      <c r="A24" s="48" t="s">
        <v>2664</v>
      </c>
      <c r="B24" s="29">
        <v>44272</v>
      </c>
      <c r="C24" s="30">
        <v>47.581400000000002</v>
      </c>
      <c r="D24" s="31">
        <v>47.010100000000001</v>
      </c>
      <c r="E24" s="28">
        <v>13.179399999999999</v>
      </c>
      <c r="F24" s="28">
        <v>4.3219000000000003</v>
      </c>
      <c r="G24" s="28">
        <v>2.4799000000000002</v>
      </c>
      <c r="H24" s="28">
        <v>2.4224999999999999</v>
      </c>
      <c r="I24" s="32">
        <v>1.6125</v>
      </c>
      <c r="J24" s="28">
        <v>3.8557999999999999</v>
      </c>
      <c r="K24" s="28">
        <v>6.6867000000000001</v>
      </c>
      <c r="L24" s="28">
        <v>6.4779999999999998</v>
      </c>
      <c r="M24" s="28">
        <v>6.0502000000000002</v>
      </c>
      <c r="N24" s="28">
        <v>5.4344999999999999</v>
      </c>
      <c r="O24" s="28"/>
      <c r="P24" s="28"/>
      <c r="Q24" s="28"/>
      <c r="R24" s="28">
        <v>5.5364000000000004</v>
      </c>
      <c r="S24" s="33">
        <f t="shared" si="4"/>
        <v>4</v>
      </c>
      <c r="T24" s="33">
        <f t="shared" si="5"/>
        <v>4</v>
      </c>
      <c r="U24" s="33">
        <f t="shared" si="6"/>
        <v>4</v>
      </c>
      <c r="V24" s="34">
        <f t="shared" si="7"/>
        <v>4</v>
      </c>
      <c r="W24" s="33">
        <f t="shared" si="8"/>
        <v>4</v>
      </c>
      <c r="X24" s="33">
        <f t="shared" si="9"/>
        <v>4</v>
      </c>
      <c r="Y24" s="33">
        <f t="shared" si="10"/>
        <v>4</v>
      </c>
      <c r="Z24" s="33">
        <f t="shared" si="11"/>
        <v>4</v>
      </c>
      <c r="AA24" s="33">
        <f t="shared" si="12"/>
        <v>4</v>
      </c>
      <c r="AB24" s="33">
        <f t="shared" si="13"/>
        <v>0</v>
      </c>
      <c r="AC24" s="33">
        <f t="shared" si="14"/>
        <v>0</v>
      </c>
      <c r="AD24" s="33">
        <f t="shared" si="15"/>
        <v>0</v>
      </c>
      <c r="AE24" s="33">
        <f t="shared" si="16"/>
        <v>4</v>
      </c>
      <c r="AF24" s="28">
        <v>95.107600000000005</v>
      </c>
      <c r="AG24" s="28">
        <v>0.3846</v>
      </c>
      <c r="AH24" s="28">
        <v>4.5077999999999996</v>
      </c>
      <c r="AI24" s="28">
        <v>2.78</v>
      </c>
      <c r="AJ24" s="28">
        <v>3.74</v>
      </c>
      <c r="AK24" s="28">
        <v>7.49</v>
      </c>
      <c r="AL24" s="28">
        <v>0.69</v>
      </c>
    </row>
    <row r="25" spans="1:38">
      <c r="A25" s="48" t="s">
        <v>2665</v>
      </c>
      <c r="B25" s="29">
        <v>36783</v>
      </c>
      <c r="C25" s="30">
        <v>8950.1479999999992</v>
      </c>
      <c r="D25" s="31">
        <v>8354.2131000000008</v>
      </c>
      <c r="E25" s="28">
        <v>62.195</v>
      </c>
      <c r="F25" s="28">
        <v>6.1256000000000004</v>
      </c>
      <c r="G25" s="28">
        <v>3.3835999999999999</v>
      </c>
      <c r="H25" s="28">
        <v>2.8258999999999999</v>
      </c>
      <c r="I25" s="32">
        <v>2.4367999999999999</v>
      </c>
      <c r="J25" s="28">
        <v>4.4036</v>
      </c>
      <c r="K25" s="28">
        <v>7.2058</v>
      </c>
      <c r="L25" s="28">
        <v>7.0909000000000004</v>
      </c>
      <c r="M25" s="28">
        <v>6.8057999999999996</v>
      </c>
      <c r="N25" s="28">
        <v>6.343</v>
      </c>
      <c r="O25" s="28">
        <v>6.7647000000000004</v>
      </c>
      <c r="P25" s="28">
        <v>6.9916</v>
      </c>
      <c r="Q25" s="28">
        <v>7.6753</v>
      </c>
      <c r="R25" s="28">
        <v>7.3882000000000003</v>
      </c>
      <c r="S25" s="33">
        <f t="shared" si="4"/>
        <v>2</v>
      </c>
      <c r="T25" s="33">
        <f t="shared" si="5"/>
        <v>2</v>
      </c>
      <c r="U25" s="33">
        <f t="shared" si="6"/>
        <v>2</v>
      </c>
      <c r="V25" s="34">
        <f t="shared" si="7"/>
        <v>2</v>
      </c>
      <c r="W25" s="33">
        <f t="shared" si="8"/>
        <v>2</v>
      </c>
      <c r="X25" s="33">
        <f t="shared" si="9"/>
        <v>2</v>
      </c>
      <c r="Y25" s="33">
        <f t="shared" si="10"/>
        <v>1</v>
      </c>
      <c r="Z25" s="33">
        <f t="shared" si="11"/>
        <v>1</v>
      </c>
      <c r="AA25" s="33">
        <f t="shared" si="12"/>
        <v>1</v>
      </c>
      <c r="AB25" s="33">
        <f t="shared" si="13"/>
        <v>2</v>
      </c>
      <c r="AC25" s="33">
        <f t="shared" si="14"/>
        <v>2</v>
      </c>
      <c r="AD25" s="33">
        <f t="shared" si="15"/>
        <v>2</v>
      </c>
      <c r="AE25" s="33">
        <f t="shared" si="16"/>
        <v>1</v>
      </c>
      <c r="AF25" s="28">
        <v>95.242099999999994</v>
      </c>
      <c r="AG25" s="28">
        <v>0.33860000000000001</v>
      </c>
      <c r="AH25" s="28">
        <v>4.4192999999999998</v>
      </c>
      <c r="AI25" s="28">
        <v>2.5099999999999998</v>
      </c>
      <c r="AJ25" s="28">
        <v>3.06</v>
      </c>
      <c r="AK25" s="28">
        <v>7.66</v>
      </c>
      <c r="AL25" s="28">
        <v>0.78</v>
      </c>
    </row>
    <row r="26" spans="1:38">
      <c r="A26" s="48" t="s">
        <v>2666</v>
      </c>
      <c r="B26" s="29">
        <v>37651</v>
      </c>
      <c r="C26" s="30">
        <v>83.628799999999998</v>
      </c>
      <c r="D26" s="31">
        <v>81.412000000000006</v>
      </c>
      <c r="E26" s="28">
        <v>44.5383</v>
      </c>
      <c r="F26" s="28">
        <v>6.0049999999999999</v>
      </c>
      <c r="G26" s="28">
        <v>2.5510000000000002</v>
      </c>
      <c r="H26" s="28">
        <v>2.0211999999999999</v>
      </c>
      <c r="I26" s="32">
        <v>1.4078999999999999</v>
      </c>
      <c r="J26" s="28">
        <v>3.9167000000000001</v>
      </c>
      <c r="K26" s="28">
        <v>6.5357000000000003</v>
      </c>
      <c r="L26" s="28">
        <v>6.3780000000000001</v>
      </c>
      <c r="M26" s="28">
        <v>6</v>
      </c>
      <c r="N26" s="28">
        <v>5.5366999999999997</v>
      </c>
      <c r="O26" s="28">
        <v>6.4653</v>
      </c>
      <c r="P26" s="28">
        <v>6.26</v>
      </c>
      <c r="Q26" s="28">
        <v>6.8315999999999999</v>
      </c>
      <c r="R26" s="28">
        <v>6.6318000000000001</v>
      </c>
      <c r="S26" s="33">
        <f t="shared" si="4"/>
        <v>3</v>
      </c>
      <c r="T26" s="33">
        <f t="shared" si="5"/>
        <v>4</v>
      </c>
      <c r="U26" s="33">
        <f t="shared" si="6"/>
        <v>4</v>
      </c>
      <c r="V26" s="34">
        <f t="shared" si="7"/>
        <v>4</v>
      </c>
      <c r="W26" s="33">
        <f t="shared" si="8"/>
        <v>4</v>
      </c>
      <c r="X26" s="33">
        <f t="shared" si="9"/>
        <v>4</v>
      </c>
      <c r="Y26" s="33">
        <f t="shared" si="10"/>
        <v>4</v>
      </c>
      <c r="Z26" s="33">
        <f t="shared" si="11"/>
        <v>4</v>
      </c>
      <c r="AA26" s="33">
        <f t="shared" si="12"/>
        <v>4</v>
      </c>
      <c r="AB26" s="33">
        <f t="shared" si="13"/>
        <v>4</v>
      </c>
      <c r="AC26" s="33">
        <f t="shared" si="14"/>
        <v>4</v>
      </c>
      <c r="AD26" s="33">
        <f t="shared" si="15"/>
        <v>4</v>
      </c>
      <c r="AE26" s="33">
        <f t="shared" si="16"/>
        <v>3</v>
      </c>
      <c r="AF26" s="28">
        <v>85.591200000000001</v>
      </c>
      <c r="AG26" s="28">
        <v>0.4864</v>
      </c>
      <c r="AH26" s="28">
        <v>13.9224</v>
      </c>
      <c r="AI26" s="28">
        <v>2.56</v>
      </c>
      <c r="AJ26" s="28">
        <v>3.31</v>
      </c>
      <c r="AK26" s="28">
        <v>7.36</v>
      </c>
      <c r="AL26" s="28">
        <v>1</v>
      </c>
    </row>
    <row r="27" spans="1:38">
      <c r="A27" s="48" t="s">
        <v>2667</v>
      </c>
      <c r="B27" s="29">
        <v>43497</v>
      </c>
      <c r="C27" s="30">
        <v>22518.499299999999</v>
      </c>
      <c r="D27" s="31">
        <v>21491.424500000001</v>
      </c>
      <c r="E27" s="28">
        <v>16.0564</v>
      </c>
      <c r="F27" s="28">
        <v>6.4367000000000001</v>
      </c>
      <c r="G27" s="28">
        <v>2.8384999999999998</v>
      </c>
      <c r="H27" s="28">
        <v>2.5743999999999998</v>
      </c>
      <c r="I27" s="32">
        <v>1.8832</v>
      </c>
      <c r="J27" s="28">
        <v>4.2603</v>
      </c>
      <c r="K27" s="28">
        <v>6.9599000000000002</v>
      </c>
      <c r="L27" s="28">
        <v>6.7432999999999996</v>
      </c>
      <c r="M27" s="28">
        <v>6.3052999999999999</v>
      </c>
      <c r="N27" s="28">
        <v>5.6981999999999999</v>
      </c>
      <c r="O27" s="28">
        <v>6.6646999999999998</v>
      </c>
      <c r="P27" s="28"/>
      <c r="Q27" s="28"/>
      <c r="R27" s="28">
        <v>6.7526999999999999</v>
      </c>
      <c r="S27" s="33">
        <f t="shared" si="4"/>
        <v>2</v>
      </c>
      <c r="T27" s="33">
        <f t="shared" si="5"/>
        <v>3</v>
      </c>
      <c r="U27" s="33">
        <f t="shared" si="6"/>
        <v>3</v>
      </c>
      <c r="V27" s="34">
        <f t="shared" si="7"/>
        <v>3</v>
      </c>
      <c r="W27" s="33">
        <f t="shared" si="8"/>
        <v>3</v>
      </c>
      <c r="X27" s="33">
        <f t="shared" si="9"/>
        <v>2</v>
      </c>
      <c r="Y27" s="33">
        <f t="shared" si="10"/>
        <v>3</v>
      </c>
      <c r="Z27" s="33">
        <f t="shared" si="11"/>
        <v>3</v>
      </c>
      <c r="AA27" s="33">
        <f t="shared" si="12"/>
        <v>2</v>
      </c>
      <c r="AB27" s="33">
        <f t="shared" si="13"/>
        <v>3</v>
      </c>
      <c r="AC27" s="33">
        <f t="shared" si="14"/>
        <v>0</v>
      </c>
      <c r="AD27" s="33">
        <f t="shared" si="15"/>
        <v>0</v>
      </c>
      <c r="AE27" s="33">
        <f t="shared" si="16"/>
        <v>3</v>
      </c>
      <c r="AF27" s="28">
        <v>96.066199999999995</v>
      </c>
      <c r="AG27" s="28">
        <v>0.33779999999999999</v>
      </c>
      <c r="AH27" s="28">
        <v>3.5960000000000001</v>
      </c>
      <c r="AI27" s="28">
        <v>2.84</v>
      </c>
      <c r="AJ27" s="28">
        <v>5</v>
      </c>
      <c r="AK27" s="28">
        <v>7.75</v>
      </c>
      <c r="AL27" s="28">
        <v>0.77</v>
      </c>
    </row>
    <row r="28" spans="1:38">
      <c r="A28" s="48" t="s">
        <v>2668</v>
      </c>
      <c r="B28" s="29">
        <v>38351</v>
      </c>
      <c r="C28" s="30">
        <v>626.56039999999996</v>
      </c>
      <c r="D28" s="31">
        <v>598.82690000000002</v>
      </c>
      <c r="E28" s="28">
        <v>41.564300000000003</v>
      </c>
      <c r="F28" s="28">
        <v>5.3411999999999997</v>
      </c>
      <c r="G28" s="28">
        <v>2.9533999999999998</v>
      </c>
      <c r="H28" s="28">
        <v>2.5194999999999999</v>
      </c>
      <c r="I28" s="32">
        <v>1.9783999999999999</v>
      </c>
      <c r="J28" s="28">
        <v>4.2637</v>
      </c>
      <c r="K28" s="28">
        <v>6.9318999999999997</v>
      </c>
      <c r="L28" s="28">
        <v>6.6981999999999999</v>
      </c>
      <c r="M28" s="28">
        <v>6.2285000000000004</v>
      </c>
      <c r="N28" s="28">
        <v>5.6951999999999998</v>
      </c>
      <c r="O28" s="28">
        <v>6.9294000000000002</v>
      </c>
      <c r="P28" s="28">
        <v>6.9827000000000004</v>
      </c>
      <c r="Q28" s="28">
        <v>7.2225999999999999</v>
      </c>
      <c r="R28" s="28">
        <v>6.9020999999999999</v>
      </c>
      <c r="S28" s="33">
        <f t="shared" si="4"/>
        <v>4</v>
      </c>
      <c r="T28" s="33">
        <f t="shared" si="5"/>
        <v>3</v>
      </c>
      <c r="U28" s="33">
        <f t="shared" si="6"/>
        <v>3</v>
      </c>
      <c r="V28" s="34">
        <f t="shared" si="7"/>
        <v>3</v>
      </c>
      <c r="W28" s="33">
        <f t="shared" si="8"/>
        <v>2</v>
      </c>
      <c r="X28" s="33">
        <f t="shared" si="9"/>
        <v>3</v>
      </c>
      <c r="Y28" s="33">
        <f t="shared" si="10"/>
        <v>4</v>
      </c>
      <c r="Z28" s="33">
        <f t="shared" si="11"/>
        <v>3</v>
      </c>
      <c r="AA28" s="33">
        <f t="shared" si="12"/>
        <v>3</v>
      </c>
      <c r="AB28" s="33">
        <f t="shared" si="13"/>
        <v>2</v>
      </c>
      <c r="AC28" s="33">
        <f t="shared" si="14"/>
        <v>2</v>
      </c>
      <c r="AD28" s="33">
        <f t="shared" si="15"/>
        <v>3</v>
      </c>
      <c r="AE28" s="33">
        <f t="shared" si="16"/>
        <v>2</v>
      </c>
      <c r="AF28" s="28">
        <v>89.200199999999995</v>
      </c>
      <c r="AG28" s="28">
        <v>0.505</v>
      </c>
      <c r="AH28" s="28">
        <v>10.2948</v>
      </c>
      <c r="AI28" s="28">
        <v>2.16</v>
      </c>
      <c r="AJ28" s="28">
        <v>2.89</v>
      </c>
      <c r="AK28" s="28">
        <v>7.52</v>
      </c>
      <c r="AL28" s="28">
        <v>0.63</v>
      </c>
    </row>
    <row r="29" spans="1:38">
      <c r="A29" s="48" t="s">
        <v>2669</v>
      </c>
      <c r="B29" s="29">
        <v>44531</v>
      </c>
      <c r="C29" s="30">
        <v>4020.6491000000001</v>
      </c>
      <c r="D29" s="31">
        <v>3115.6172000000001</v>
      </c>
      <c r="E29" s="28">
        <v>12.7743</v>
      </c>
      <c r="F29" s="28">
        <v>5.7051999999999996</v>
      </c>
      <c r="G29" s="28">
        <v>2.9033000000000002</v>
      </c>
      <c r="H29" s="28">
        <v>2.5760000000000001</v>
      </c>
      <c r="I29" s="32">
        <v>1.8734999999999999</v>
      </c>
      <c r="J29" s="28">
        <v>3.7372000000000001</v>
      </c>
      <c r="K29" s="28">
        <v>6.7394999999999996</v>
      </c>
      <c r="L29" s="28">
        <v>6.7051999999999996</v>
      </c>
      <c r="M29" s="28">
        <v>6.1584000000000003</v>
      </c>
      <c r="N29" s="28"/>
      <c r="O29" s="28"/>
      <c r="P29" s="28"/>
      <c r="Q29" s="28"/>
      <c r="R29" s="28">
        <v>5.7042999999999999</v>
      </c>
      <c r="S29" s="33">
        <f t="shared" si="4"/>
        <v>4</v>
      </c>
      <c r="T29" s="33">
        <f t="shared" si="5"/>
        <v>3</v>
      </c>
      <c r="U29" s="33">
        <f t="shared" si="6"/>
        <v>3</v>
      </c>
      <c r="V29" s="34">
        <f t="shared" si="7"/>
        <v>3</v>
      </c>
      <c r="W29" s="33">
        <f t="shared" si="8"/>
        <v>4</v>
      </c>
      <c r="X29" s="33">
        <f t="shared" si="9"/>
        <v>4</v>
      </c>
      <c r="Y29" s="33">
        <f t="shared" si="10"/>
        <v>3</v>
      </c>
      <c r="Z29" s="33">
        <f t="shared" si="11"/>
        <v>4</v>
      </c>
      <c r="AA29" s="33">
        <f t="shared" si="12"/>
        <v>0</v>
      </c>
      <c r="AB29" s="33">
        <f t="shared" si="13"/>
        <v>0</v>
      </c>
      <c r="AC29" s="33">
        <f t="shared" si="14"/>
        <v>0</v>
      </c>
      <c r="AD29" s="33">
        <f t="shared" si="15"/>
        <v>0</v>
      </c>
      <c r="AE29" s="33">
        <f t="shared" si="16"/>
        <v>4</v>
      </c>
      <c r="AF29" s="28">
        <v>97.386399999999995</v>
      </c>
      <c r="AG29" s="28">
        <v>0.3705</v>
      </c>
      <c r="AH29" s="28">
        <v>2.2431000000000001</v>
      </c>
      <c r="AI29" s="28">
        <v>3.26</v>
      </c>
      <c r="AJ29" s="28">
        <v>5.28</v>
      </c>
      <c r="AK29" s="28">
        <v>7.86</v>
      </c>
      <c r="AL29" s="28">
        <v>0.85</v>
      </c>
    </row>
    <row r="30" spans="1:38">
      <c r="A30" s="48" t="s">
        <v>2670</v>
      </c>
      <c r="B30" s="29">
        <v>44946</v>
      </c>
      <c r="C30" s="30">
        <v>124.74160000000001</v>
      </c>
      <c r="D30" s="31">
        <v>119.9978</v>
      </c>
      <c r="E30" s="28">
        <v>1229.8376000000001</v>
      </c>
      <c r="F30" s="28">
        <v>6.4269999999999996</v>
      </c>
      <c r="G30" s="28">
        <v>3.0445000000000002</v>
      </c>
      <c r="H30" s="28">
        <v>2.6993</v>
      </c>
      <c r="I30" s="32">
        <v>2.5219</v>
      </c>
      <c r="J30" s="28">
        <v>4.2023999999999999</v>
      </c>
      <c r="K30" s="28">
        <v>6.4653999999999998</v>
      </c>
      <c r="L30" s="28">
        <v>6.3868999999999998</v>
      </c>
      <c r="M30" s="28"/>
      <c r="N30" s="28"/>
      <c r="O30" s="28"/>
      <c r="P30" s="28"/>
      <c r="Q30" s="28"/>
      <c r="R30" s="28">
        <v>6.5172999999999996</v>
      </c>
      <c r="S30" s="33">
        <f t="shared" si="4"/>
        <v>2</v>
      </c>
      <c r="T30" s="33">
        <f t="shared" si="5"/>
        <v>3</v>
      </c>
      <c r="U30" s="33">
        <f t="shared" si="6"/>
        <v>2</v>
      </c>
      <c r="V30" s="34">
        <f t="shared" si="7"/>
        <v>2</v>
      </c>
      <c r="W30" s="33">
        <f t="shared" si="8"/>
        <v>3</v>
      </c>
      <c r="X30" s="33">
        <f t="shared" si="9"/>
        <v>4</v>
      </c>
      <c r="Y30" s="33">
        <f t="shared" si="10"/>
        <v>4</v>
      </c>
      <c r="Z30" s="33">
        <f t="shared" si="11"/>
        <v>0</v>
      </c>
      <c r="AA30" s="33">
        <f t="shared" si="12"/>
        <v>0</v>
      </c>
      <c r="AB30" s="33">
        <f t="shared" si="13"/>
        <v>0</v>
      </c>
      <c r="AC30" s="33">
        <f t="shared" si="14"/>
        <v>0</v>
      </c>
      <c r="AD30" s="33">
        <f t="shared" si="15"/>
        <v>0</v>
      </c>
      <c r="AE30" s="33">
        <f t="shared" si="16"/>
        <v>4</v>
      </c>
      <c r="AF30" s="28">
        <v>93.928899999999999</v>
      </c>
      <c r="AG30" s="28">
        <v>1.2217</v>
      </c>
      <c r="AH30" s="28">
        <v>4.8494000000000002</v>
      </c>
      <c r="AI30" s="28">
        <v>1.94</v>
      </c>
      <c r="AJ30" s="28">
        <v>2.25</v>
      </c>
      <c r="AK30" s="28">
        <v>7.33</v>
      </c>
      <c r="AL30" s="28">
        <v>0.65</v>
      </c>
    </row>
    <row r="31" spans="1:38">
      <c r="A31" s="48" t="s">
        <v>2671</v>
      </c>
      <c r="B31" s="29">
        <v>43245</v>
      </c>
      <c r="C31" s="30">
        <v>587.23199999999997</v>
      </c>
      <c r="D31" s="31">
        <v>545.78790000000004</v>
      </c>
      <c r="E31" s="28">
        <v>15.7637</v>
      </c>
      <c r="F31" s="28">
        <v>6.2850999999999999</v>
      </c>
      <c r="G31" s="28">
        <v>2.5813000000000001</v>
      </c>
      <c r="H31" s="28">
        <v>1.9435</v>
      </c>
      <c r="I31" s="32">
        <v>1.2690999999999999</v>
      </c>
      <c r="J31" s="28">
        <v>3.9986999999999999</v>
      </c>
      <c r="K31" s="28">
        <v>6.8067000000000002</v>
      </c>
      <c r="L31" s="28">
        <v>6.6096000000000004</v>
      </c>
      <c r="M31" s="28">
        <v>6.0236000000000001</v>
      </c>
      <c r="N31" s="28">
        <v>5.4238999999999997</v>
      </c>
      <c r="O31" s="28">
        <v>5.7211999999999996</v>
      </c>
      <c r="P31" s="28"/>
      <c r="Q31" s="28"/>
      <c r="R31" s="28">
        <v>5.9017999999999997</v>
      </c>
      <c r="S31" s="33">
        <f t="shared" si="4"/>
        <v>2</v>
      </c>
      <c r="T31" s="33">
        <f t="shared" si="5"/>
        <v>4</v>
      </c>
      <c r="U31" s="33">
        <f t="shared" si="6"/>
        <v>4</v>
      </c>
      <c r="V31" s="34">
        <f t="shared" si="7"/>
        <v>4</v>
      </c>
      <c r="W31" s="33">
        <f t="shared" si="8"/>
        <v>3</v>
      </c>
      <c r="X31" s="33">
        <f t="shared" si="9"/>
        <v>3</v>
      </c>
      <c r="Y31" s="33">
        <f t="shared" si="10"/>
        <v>4</v>
      </c>
      <c r="Z31" s="33">
        <f t="shared" si="11"/>
        <v>4</v>
      </c>
      <c r="AA31" s="33">
        <f t="shared" si="12"/>
        <v>4</v>
      </c>
      <c r="AB31" s="33">
        <f t="shared" si="13"/>
        <v>4</v>
      </c>
      <c r="AC31" s="33">
        <f t="shared" si="14"/>
        <v>0</v>
      </c>
      <c r="AD31" s="33">
        <f t="shared" si="15"/>
        <v>0</v>
      </c>
      <c r="AE31" s="33">
        <f t="shared" si="16"/>
        <v>4</v>
      </c>
      <c r="AF31" s="28">
        <v>93.231099999999998</v>
      </c>
      <c r="AG31" s="28">
        <v>0.33660000000000001</v>
      </c>
      <c r="AH31" s="28">
        <v>6.4324000000000003</v>
      </c>
      <c r="AI31" s="28">
        <v>3.09</v>
      </c>
      <c r="AJ31" s="28">
        <v>4.66</v>
      </c>
      <c r="AK31" s="28">
        <v>7.6</v>
      </c>
      <c r="AL31" s="28">
        <v>0.74</v>
      </c>
    </row>
    <row r="32" spans="1:38">
      <c r="A32" s="48" t="s">
        <v>2672</v>
      </c>
      <c r="B32" s="29">
        <v>43320</v>
      </c>
      <c r="C32" s="30">
        <v>5531.7096000000001</v>
      </c>
      <c r="D32" s="31">
        <v>5037.4144999999999</v>
      </c>
      <c r="E32" s="28">
        <v>17.023099999999999</v>
      </c>
      <c r="F32" s="28">
        <v>7.4615999999999998</v>
      </c>
      <c r="G32" s="28">
        <v>3.8527999999999998</v>
      </c>
      <c r="H32" s="28">
        <v>3.0341</v>
      </c>
      <c r="I32" s="32">
        <v>2.5931000000000002</v>
      </c>
      <c r="J32" s="28">
        <v>4.5991999999999997</v>
      </c>
      <c r="K32" s="28">
        <v>7.1151</v>
      </c>
      <c r="L32" s="28">
        <v>6.9367999999999999</v>
      </c>
      <c r="M32" s="28">
        <v>6.4683999999999999</v>
      </c>
      <c r="N32" s="28">
        <v>5.8807</v>
      </c>
      <c r="O32" s="28">
        <v>7.0754999999999999</v>
      </c>
      <c r="P32" s="28"/>
      <c r="Q32" s="28"/>
      <c r="R32" s="28">
        <v>7.1230000000000002</v>
      </c>
      <c r="S32" s="33">
        <f t="shared" si="4"/>
        <v>1</v>
      </c>
      <c r="T32" s="33">
        <f t="shared" si="5"/>
        <v>2</v>
      </c>
      <c r="U32" s="33">
        <f t="shared" si="6"/>
        <v>2</v>
      </c>
      <c r="V32" s="34">
        <f t="shared" si="7"/>
        <v>2</v>
      </c>
      <c r="W32" s="33">
        <f t="shared" si="8"/>
        <v>2</v>
      </c>
      <c r="X32" s="33">
        <f t="shared" si="9"/>
        <v>2</v>
      </c>
      <c r="Y32" s="33">
        <f t="shared" si="10"/>
        <v>2</v>
      </c>
      <c r="Z32" s="33">
        <f t="shared" si="11"/>
        <v>2</v>
      </c>
      <c r="AA32" s="33">
        <f t="shared" si="12"/>
        <v>2</v>
      </c>
      <c r="AB32" s="33">
        <f t="shared" si="13"/>
        <v>1</v>
      </c>
      <c r="AC32" s="33">
        <f t="shared" si="14"/>
        <v>0</v>
      </c>
      <c r="AD32" s="33">
        <f t="shared" si="15"/>
        <v>0</v>
      </c>
      <c r="AE32" s="33">
        <f t="shared" si="16"/>
        <v>2</v>
      </c>
      <c r="AF32" s="28">
        <v>94.707599999999999</v>
      </c>
      <c r="AG32" s="28">
        <v>0.31209999999999999</v>
      </c>
      <c r="AH32" s="28">
        <v>2.9923000000000002</v>
      </c>
      <c r="AI32" s="28">
        <v>2.4900000000000002</v>
      </c>
      <c r="AJ32" s="28">
        <v>3.83</v>
      </c>
      <c r="AK32" s="28">
        <v>7.58</v>
      </c>
      <c r="AL32" s="28">
        <v>0.57999999999999996</v>
      </c>
    </row>
    <row r="33" spans="1:38">
      <c r="A33" s="58" t="s">
        <v>235</v>
      </c>
      <c r="B33" s="59"/>
      <c r="C33" s="60"/>
      <c r="D33" s="60"/>
      <c r="E33" s="60"/>
      <c r="F33" s="60">
        <f>SUMPRODUCT($D12:$D32,F12:F32)/SUMIF(F12:F32,"&lt;&gt;"&amp;"",$D12:$D32)</f>
        <v>6.6762327132088179</v>
      </c>
      <c r="G33" s="60">
        <f t="shared" ref="G33:R33" si="17">SUMPRODUCT($D12:$D32,G12:G32)/SUMIF(G12:G32,"&lt;&gt;"&amp;"",$D12:$D32)</f>
        <v>3.2485228969782169</v>
      </c>
      <c r="H33" s="60">
        <f t="shared" si="17"/>
        <v>2.8656601810658615</v>
      </c>
      <c r="I33" s="60">
        <f t="shared" si="17"/>
        <v>2.1860597845790748</v>
      </c>
      <c r="J33" s="60">
        <f t="shared" si="17"/>
        <v>4.4176320691926385</v>
      </c>
      <c r="K33" s="60">
        <f t="shared" si="17"/>
        <v>7.0266031381991949</v>
      </c>
      <c r="L33" s="60">
        <f t="shared" si="17"/>
        <v>6.9654241822460117</v>
      </c>
      <c r="M33" s="60">
        <f t="shared" si="17"/>
        <v>6.5835124103256772</v>
      </c>
      <c r="N33" s="60">
        <f t="shared" si="17"/>
        <v>6.0011629472868</v>
      </c>
      <c r="O33" s="60">
        <f t="shared" si="17"/>
        <v>6.9120455602069617</v>
      </c>
      <c r="P33" s="60">
        <f t="shared" si="17"/>
        <v>7.1583126585372678</v>
      </c>
      <c r="Q33" s="60">
        <f t="shared" si="17"/>
        <v>7.8326035640485241</v>
      </c>
      <c r="R33" s="60">
        <f t="shared" si="17"/>
        <v>7.4193768057428517</v>
      </c>
      <c r="S33" s="61"/>
      <c r="T33" s="61"/>
      <c r="U33" s="61"/>
      <c r="V33" s="61"/>
      <c r="W33" s="61"/>
      <c r="X33" s="61"/>
      <c r="Y33" s="61"/>
      <c r="Z33" s="61"/>
      <c r="AA33" s="61"/>
      <c r="AB33" s="61"/>
      <c r="AC33" s="61"/>
      <c r="AD33" s="61"/>
      <c r="AE33" s="61"/>
      <c r="AF33" s="60"/>
      <c r="AG33" s="60"/>
      <c r="AH33" s="60"/>
      <c r="AI33" s="60"/>
      <c r="AJ33" s="60"/>
      <c r="AK33" s="60"/>
      <c r="AL33" s="60"/>
    </row>
    <row r="34" spans="1:38">
      <c r="A34" s="56" t="s">
        <v>236</v>
      </c>
      <c r="B34" s="51"/>
      <c r="C34" s="52"/>
      <c r="D34" s="53"/>
      <c r="E34" s="54"/>
      <c r="F34" s="54">
        <f>MIN(F12:F32)</f>
        <v>4.3219000000000003</v>
      </c>
      <c r="G34" s="54">
        <f t="shared" ref="G34:R34" si="18">MIN(G12:G32)</f>
        <v>2.1541999999999999</v>
      </c>
      <c r="H34" s="54">
        <f t="shared" si="18"/>
        <v>1.9308000000000001</v>
      </c>
      <c r="I34" s="54">
        <f t="shared" si="18"/>
        <v>1.0145999999999999</v>
      </c>
      <c r="J34" s="54">
        <f t="shared" si="18"/>
        <v>3.4967999999999999</v>
      </c>
      <c r="K34" s="54">
        <f t="shared" si="18"/>
        <v>6.0305999999999997</v>
      </c>
      <c r="L34" s="54">
        <f t="shared" si="18"/>
        <v>6.04</v>
      </c>
      <c r="M34" s="54">
        <f t="shared" si="18"/>
        <v>5.6466000000000003</v>
      </c>
      <c r="N34" s="54">
        <f t="shared" si="18"/>
        <v>5.0936000000000003</v>
      </c>
      <c r="O34" s="54">
        <f t="shared" si="18"/>
        <v>5.1936</v>
      </c>
      <c r="P34" s="54">
        <f t="shared" si="18"/>
        <v>5.8434999999999997</v>
      </c>
      <c r="Q34" s="54">
        <f t="shared" si="18"/>
        <v>6.7892999999999999</v>
      </c>
      <c r="R34" s="54">
        <f t="shared" si="18"/>
        <v>5.5364000000000004</v>
      </c>
      <c r="S34" s="55"/>
      <c r="T34" s="55"/>
      <c r="U34" s="55"/>
      <c r="V34" s="55"/>
      <c r="W34" s="55"/>
      <c r="X34" s="55"/>
      <c r="Y34" s="55"/>
      <c r="Z34" s="55"/>
      <c r="AA34" s="55"/>
      <c r="AB34" s="55"/>
      <c r="AC34" s="55"/>
      <c r="AD34" s="55"/>
      <c r="AE34" s="55"/>
      <c r="AF34" s="54"/>
      <c r="AG34" s="54"/>
      <c r="AH34" s="54"/>
      <c r="AI34" s="54"/>
      <c r="AJ34" s="54"/>
      <c r="AK34" s="54"/>
      <c r="AL34" s="54"/>
    </row>
    <row r="35" spans="1:38">
      <c r="A35" s="63" t="s">
        <v>237</v>
      </c>
      <c r="B35" s="51"/>
      <c r="C35" s="52"/>
      <c r="D35" s="53"/>
      <c r="E35" s="54"/>
      <c r="F35" s="54">
        <f>MAX(F12:F32)</f>
        <v>9.4680999999999997</v>
      </c>
      <c r="G35" s="54">
        <f t="shared" ref="G35:R35" si="19">MAX(G12:G32)</f>
        <v>5.7992999999999997</v>
      </c>
      <c r="H35" s="54">
        <f t="shared" si="19"/>
        <v>4.8320999999999996</v>
      </c>
      <c r="I35" s="54">
        <f t="shared" si="19"/>
        <v>4.7843999999999998</v>
      </c>
      <c r="J35" s="54">
        <f t="shared" si="19"/>
        <v>5.9145000000000003</v>
      </c>
      <c r="K35" s="54">
        <f t="shared" si="19"/>
        <v>7.9432</v>
      </c>
      <c r="L35" s="54">
        <f t="shared" si="19"/>
        <v>7.3826999999999998</v>
      </c>
      <c r="M35" s="54">
        <f t="shared" si="19"/>
        <v>7.0689000000000002</v>
      </c>
      <c r="N35" s="54">
        <f t="shared" si="19"/>
        <v>6.4090999999999996</v>
      </c>
      <c r="O35" s="54">
        <f t="shared" si="19"/>
        <v>7.3757000000000001</v>
      </c>
      <c r="P35" s="54">
        <f t="shared" si="19"/>
        <v>7.3369</v>
      </c>
      <c r="Q35" s="54">
        <f t="shared" si="19"/>
        <v>8.1128</v>
      </c>
      <c r="R35" s="54">
        <f t="shared" si="19"/>
        <v>8.7792999999999992</v>
      </c>
      <c r="S35" s="55"/>
      <c r="T35" s="55"/>
      <c r="U35" s="55"/>
      <c r="V35" s="55"/>
      <c r="W35" s="55"/>
      <c r="X35" s="55"/>
      <c r="Y35" s="55"/>
      <c r="Z35" s="55"/>
      <c r="AA35" s="55"/>
      <c r="AB35" s="55"/>
      <c r="AC35" s="55"/>
      <c r="AD35" s="55"/>
      <c r="AE35" s="55"/>
      <c r="AF35" s="54"/>
      <c r="AG35" s="54"/>
      <c r="AH35" s="54"/>
      <c r="AI35" s="54"/>
      <c r="AJ35" s="54"/>
      <c r="AK35" s="54"/>
      <c r="AL35" s="54"/>
    </row>
    <row r="36" spans="1:38">
      <c r="A36" s="56" t="s">
        <v>238</v>
      </c>
      <c r="B36" s="51"/>
      <c r="C36" s="52"/>
      <c r="D36" s="53"/>
      <c r="E36" s="54"/>
      <c r="F36" s="54">
        <f>MEDIAN(F12:F32)</f>
        <v>6.1256000000000004</v>
      </c>
      <c r="G36" s="54">
        <f t="shared" ref="G36:R36" si="20">MEDIAN(G12:G32)</f>
        <v>3.0754000000000001</v>
      </c>
      <c r="H36" s="54">
        <f t="shared" si="20"/>
        <v>2.6993</v>
      </c>
      <c r="I36" s="54">
        <f t="shared" si="20"/>
        <v>2.3529</v>
      </c>
      <c r="J36" s="54">
        <f t="shared" si="20"/>
        <v>4.2637</v>
      </c>
      <c r="K36" s="54">
        <f t="shared" si="20"/>
        <v>6.9599000000000002</v>
      </c>
      <c r="L36" s="54">
        <f t="shared" si="20"/>
        <v>6.8695000000000004</v>
      </c>
      <c r="M36" s="54">
        <f t="shared" si="20"/>
        <v>6.4244000000000003</v>
      </c>
      <c r="N36" s="54">
        <f t="shared" si="20"/>
        <v>5.6981999999999999</v>
      </c>
      <c r="O36" s="54">
        <f t="shared" si="20"/>
        <v>6.7025000000000006</v>
      </c>
      <c r="P36" s="54">
        <f t="shared" si="20"/>
        <v>6.9827000000000004</v>
      </c>
      <c r="Q36" s="54">
        <f t="shared" si="20"/>
        <v>7.6753</v>
      </c>
      <c r="R36" s="54">
        <f t="shared" si="20"/>
        <v>6.9020999999999999</v>
      </c>
      <c r="S36" s="55"/>
      <c r="T36" s="55"/>
      <c r="U36" s="55"/>
      <c r="V36" s="55"/>
      <c r="W36" s="55"/>
      <c r="X36" s="55"/>
      <c r="Y36" s="55"/>
      <c r="Z36" s="55"/>
      <c r="AA36" s="55"/>
      <c r="AB36" s="55"/>
      <c r="AC36" s="55"/>
      <c r="AD36" s="55"/>
      <c r="AE36" s="55"/>
      <c r="AF36" s="54"/>
      <c r="AG36" s="54"/>
      <c r="AH36" s="54"/>
      <c r="AI36" s="54"/>
      <c r="AJ36" s="54"/>
      <c r="AK36" s="54"/>
      <c r="AL36" s="54"/>
    </row>
    <row r="37" spans="1:38" ht="15" thickBot="1">
      <c r="A37" s="64"/>
      <c r="B37" s="37"/>
      <c r="C37" s="38"/>
      <c r="D37" s="39"/>
      <c r="E37" s="40"/>
      <c r="F37" s="40"/>
      <c r="G37" s="40"/>
      <c r="H37" s="40"/>
      <c r="I37" s="40"/>
      <c r="J37" s="40"/>
      <c r="K37" s="40"/>
      <c r="L37" s="40"/>
      <c r="M37" s="40"/>
      <c r="N37" s="40"/>
      <c r="O37" s="40"/>
      <c r="P37" s="40"/>
      <c r="Q37" s="40"/>
      <c r="R37" s="40"/>
      <c r="S37" s="42"/>
      <c r="T37" s="42"/>
      <c r="U37" s="42"/>
      <c r="V37" s="42"/>
      <c r="W37" s="42"/>
      <c r="X37" s="42"/>
      <c r="Y37" s="42"/>
      <c r="Z37" s="42"/>
      <c r="AA37" s="42"/>
      <c r="AB37" s="42"/>
      <c r="AC37" s="42"/>
      <c r="AD37" s="42"/>
      <c r="AE37" s="42"/>
      <c r="AF37" s="40"/>
      <c r="AG37" s="40"/>
      <c r="AH37" s="40"/>
      <c r="AI37" s="40"/>
      <c r="AJ37" s="40"/>
      <c r="AK37" s="40"/>
      <c r="AL37" s="40"/>
    </row>
    <row r="38" spans="1:38">
      <c r="A38" s="50" t="s">
        <v>239</v>
      </c>
      <c r="B38" s="45"/>
      <c r="C38" s="44"/>
      <c r="D38" s="44"/>
      <c r="E38" s="44"/>
      <c r="F38" s="44"/>
      <c r="G38" s="44"/>
      <c r="H38" s="44"/>
      <c r="I38" s="46"/>
      <c r="J38" s="44"/>
      <c r="K38" s="44"/>
      <c r="L38" s="44"/>
      <c r="M38" s="44"/>
      <c r="N38" s="44"/>
      <c r="O38" s="44"/>
      <c r="P38" s="44"/>
      <c r="Q38" s="44"/>
      <c r="R38" s="44"/>
      <c r="S38" s="45"/>
      <c r="T38" s="45"/>
      <c r="U38" s="45"/>
      <c r="V38" s="47"/>
      <c r="W38" s="45"/>
      <c r="X38" s="45"/>
      <c r="Y38" s="45"/>
      <c r="Z38" s="45"/>
      <c r="AA38" s="45"/>
      <c r="AB38" s="45"/>
      <c r="AC38" s="45"/>
      <c r="AD38" s="45"/>
      <c r="AE38" s="45"/>
      <c r="AF38" s="44"/>
      <c r="AG38" s="44"/>
      <c r="AH38" s="44"/>
      <c r="AI38" s="44"/>
      <c r="AJ38" s="44"/>
      <c r="AK38" s="44"/>
      <c r="AL38" s="44"/>
    </row>
    <row r="39" spans="1:38">
      <c r="A39" s="50" t="s">
        <v>240</v>
      </c>
      <c r="B39" s="45"/>
      <c r="C39" s="44"/>
      <c r="D39" s="44"/>
      <c r="E39" s="44"/>
      <c r="F39" s="44"/>
      <c r="G39" s="44"/>
      <c r="H39" s="44"/>
      <c r="I39" s="46"/>
      <c r="J39" s="44"/>
      <c r="K39" s="44"/>
      <c r="L39" s="44"/>
      <c r="M39" s="44"/>
      <c r="N39" s="44"/>
      <c r="O39" s="44"/>
      <c r="P39" s="44"/>
      <c r="Q39" s="44"/>
      <c r="R39" s="44"/>
      <c r="S39" s="45"/>
      <c r="T39" s="45"/>
      <c r="U39" s="45"/>
      <c r="V39" s="47"/>
      <c r="W39" s="45"/>
      <c r="X39" s="45"/>
      <c r="Y39" s="45"/>
      <c r="Z39" s="45"/>
      <c r="AA39" s="45"/>
      <c r="AB39" s="45"/>
      <c r="AC39" s="45"/>
      <c r="AD39" s="45"/>
      <c r="AE39" s="45"/>
      <c r="AF39" s="44"/>
      <c r="AG39" s="44"/>
      <c r="AH39" s="44"/>
      <c r="AI39" s="44"/>
      <c r="AJ39" s="44"/>
      <c r="AK39" s="44"/>
      <c r="AL39" s="44"/>
    </row>
    <row r="40" spans="1:38">
      <c r="A40" s="50"/>
      <c r="B40" s="45"/>
      <c r="C40" s="44"/>
      <c r="D40" s="44"/>
      <c r="E40" s="44"/>
      <c r="F40" s="44"/>
      <c r="G40" s="44"/>
      <c r="H40" s="44"/>
      <c r="I40" s="44"/>
      <c r="J40" s="44"/>
      <c r="K40" s="44"/>
      <c r="L40" s="44"/>
      <c r="M40" s="44"/>
      <c r="N40" s="44"/>
      <c r="O40" s="44"/>
      <c r="P40" s="44"/>
      <c r="Q40" s="44"/>
      <c r="R40" s="44"/>
      <c r="S40" s="45"/>
      <c r="T40" s="45"/>
      <c r="U40" s="45"/>
      <c r="V40" s="45"/>
      <c r="W40" s="45"/>
      <c r="X40" s="45"/>
      <c r="Y40" s="45"/>
      <c r="Z40" s="45"/>
      <c r="AA40" s="45"/>
      <c r="AB40" s="45"/>
      <c r="AC40" s="45"/>
      <c r="AD40" s="45"/>
      <c r="AE40" s="45"/>
      <c r="AF40" s="44"/>
      <c r="AG40" s="44"/>
      <c r="AH40" s="44"/>
      <c r="AI40" s="44"/>
      <c r="AJ40" s="44"/>
      <c r="AK40" s="44"/>
      <c r="AL40" s="44"/>
    </row>
    <row r="41" spans="1:38">
      <c r="A41" s="50"/>
      <c r="B41" s="45"/>
      <c r="C41" s="44"/>
      <c r="D41" s="44"/>
      <c r="E41" s="44"/>
      <c r="F41" s="44"/>
      <c r="G41" s="44"/>
      <c r="H41" s="44"/>
      <c r="I41" s="44"/>
      <c r="J41" s="44"/>
      <c r="K41" s="44"/>
      <c r="L41" s="44"/>
      <c r="M41" s="44"/>
      <c r="N41" s="44"/>
      <c r="O41" s="44"/>
      <c r="P41" s="44"/>
      <c r="Q41" s="44"/>
      <c r="R41" s="44"/>
      <c r="S41" s="45"/>
      <c r="T41" s="45"/>
      <c r="U41" s="45"/>
      <c r="V41" s="45"/>
      <c r="W41" s="45"/>
      <c r="X41" s="45"/>
      <c r="Y41" s="45"/>
      <c r="Z41" s="45"/>
      <c r="AA41" s="45"/>
      <c r="AB41" s="45"/>
      <c r="AC41" s="45"/>
      <c r="AD41" s="45"/>
      <c r="AE41" s="45"/>
      <c r="AF41" s="44"/>
      <c r="AG41" s="44"/>
      <c r="AH41" s="44"/>
      <c r="AI41" s="44"/>
      <c r="AJ41" s="44"/>
      <c r="AK41" s="44"/>
      <c r="AL41" s="44"/>
    </row>
    <row r="42" spans="1:38">
      <c r="A42" s="50"/>
      <c r="B42" s="45"/>
      <c r="C42" s="44"/>
      <c r="D42" s="44"/>
      <c r="E42" s="44"/>
      <c r="F42" s="44"/>
      <c r="G42" s="44"/>
      <c r="H42" s="44"/>
      <c r="I42" s="44"/>
      <c r="J42" s="44"/>
      <c r="K42" s="44"/>
      <c r="L42" s="44"/>
      <c r="M42" s="44"/>
      <c r="N42" s="44"/>
      <c r="O42" s="44"/>
      <c r="P42" s="44"/>
      <c r="Q42" s="44"/>
      <c r="R42" s="44"/>
      <c r="S42" s="45"/>
      <c r="T42" s="45"/>
      <c r="U42" s="45"/>
      <c r="V42" s="45"/>
      <c r="W42" s="45"/>
      <c r="X42" s="45"/>
      <c r="Y42" s="45"/>
      <c r="Z42" s="45"/>
      <c r="AA42" s="45"/>
      <c r="AB42" s="45"/>
      <c r="AC42" s="45"/>
      <c r="AD42" s="45"/>
      <c r="AE42" s="45"/>
      <c r="AF42" s="44"/>
      <c r="AG42" s="44"/>
      <c r="AH42" s="44"/>
      <c r="AI42" s="44"/>
      <c r="AJ42" s="44"/>
      <c r="AK42" s="44"/>
      <c r="AL42" s="44"/>
    </row>
  </sheetData>
  <mergeCells count="10">
    <mergeCell ref="AK8:AK9"/>
    <mergeCell ref="J8:Q8"/>
    <mergeCell ref="B8:E8"/>
    <mergeCell ref="F8:I8"/>
    <mergeCell ref="AL8:AL9"/>
    <mergeCell ref="AF8:AH8"/>
    <mergeCell ref="R8:R9"/>
    <mergeCell ref="AI8:AI9"/>
    <mergeCell ref="AJ8:AJ9"/>
    <mergeCell ref="S8:AE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CN35"/>
  <sheetViews>
    <sheetView showGridLines="0" zoomScale="89" zoomScaleNormal="89" workbookViewId="0">
      <pane xSplit="1" ySplit="11" topLeftCell="B12" activePane="bottomRight" state="frozen"/>
      <selection activeCell="G7" sqref="G7"/>
      <selection pane="topRight" activeCell="G7" sqref="G7"/>
      <selection pane="bottomLeft" activeCell="G7" sqref="G7"/>
      <selection pane="bottomRight" activeCell="A12" sqref="A12:R25"/>
    </sheetView>
  </sheetViews>
  <sheetFormatPr defaultRowHeight="14.4"/>
  <cols>
    <col min="1" max="1" width="31.21875" style="14" customWidth="1"/>
    <col min="2" max="2" width="10.6640625" customWidth="1"/>
    <col min="3" max="18" width="9.109375" style="14" customWidth="1"/>
    <col min="19" max="28" width="9.109375" customWidth="1"/>
    <col min="29" max="29" width="9.109375" style="93" customWidth="1"/>
    <col min="30" max="31" width="9.109375" customWidth="1"/>
    <col min="32" max="38"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N7" si="0">_xlfn.QUARTILE.INC(F$12:F$25,$CA2)</f>
        <v>5.7603</v>
      </c>
      <c r="CC2" s="93">
        <f t="shared" si="0"/>
        <v>4.2270000000000003</v>
      </c>
      <c r="CD2" s="93">
        <f t="shared" si="0"/>
        <v>3.3511000000000002</v>
      </c>
      <c r="CE2" s="93">
        <f t="shared" si="0"/>
        <v>2.9102999999999999</v>
      </c>
      <c r="CF2" s="93">
        <f t="shared" si="0"/>
        <v>3.8925000000000001</v>
      </c>
      <c r="CG2" s="93">
        <f t="shared" si="0"/>
        <v>6.1651999999999996</v>
      </c>
      <c r="CH2" s="93">
        <f t="shared" si="0"/>
        <v>6.0025000000000004</v>
      </c>
      <c r="CI2" s="93">
        <f t="shared" si="0"/>
        <v>5.7336999999999998</v>
      </c>
      <c r="CJ2" s="93">
        <f t="shared" si="0"/>
        <v>5.2728000000000002</v>
      </c>
      <c r="CK2" s="93">
        <f t="shared" si="0"/>
        <v>0.92469999999999997</v>
      </c>
      <c r="CL2" s="93">
        <f t="shared" si="0"/>
        <v>2.4422999999999999</v>
      </c>
      <c r="CM2" s="93">
        <f t="shared" si="0"/>
        <v>7.0317999999999996</v>
      </c>
      <c r="CN2" s="93">
        <f t="shared" si="0"/>
        <v>3.1419999999999999</v>
      </c>
    </row>
    <row r="3" spans="1:92">
      <c r="CA3" s="93">
        <v>1</v>
      </c>
      <c r="CB3" s="93">
        <f t="shared" si="0"/>
        <v>6.8261000000000003</v>
      </c>
      <c r="CC3" s="93">
        <f t="shared" si="0"/>
        <v>5.0410500000000003</v>
      </c>
      <c r="CD3" s="93">
        <f t="shared" si="0"/>
        <v>4.7364749999999995</v>
      </c>
      <c r="CE3" s="93">
        <f t="shared" si="0"/>
        <v>4.48095</v>
      </c>
      <c r="CF3" s="93">
        <f t="shared" si="0"/>
        <v>6.0439749999999997</v>
      </c>
      <c r="CG3" s="93">
        <f t="shared" si="0"/>
        <v>7.6038750000000004</v>
      </c>
      <c r="CH3" s="93">
        <f t="shared" si="0"/>
        <v>7.3333250000000003</v>
      </c>
      <c r="CI3" s="93">
        <f t="shared" si="0"/>
        <v>6.8678249999999998</v>
      </c>
      <c r="CJ3" s="93">
        <f t="shared" si="0"/>
        <v>6.6738249999999999</v>
      </c>
      <c r="CK3" s="93">
        <f t="shared" si="0"/>
        <v>5.9511750000000001</v>
      </c>
      <c r="CL3" s="93">
        <f t="shared" si="0"/>
        <v>5.9183000000000003</v>
      </c>
      <c r="CM3" s="93">
        <f t="shared" si="0"/>
        <v>7.5278499999999999</v>
      </c>
      <c r="CN3" s="93">
        <f t="shared" si="0"/>
        <v>6.3098000000000001</v>
      </c>
    </row>
    <row r="4" spans="1:92">
      <c r="CA4" s="93">
        <v>2</v>
      </c>
      <c r="CB4" s="93">
        <f t="shared" si="0"/>
        <v>8.4116499999999998</v>
      </c>
      <c r="CC4" s="93">
        <f t="shared" si="0"/>
        <v>6.2689000000000004</v>
      </c>
      <c r="CD4" s="93">
        <f t="shared" si="0"/>
        <v>5.6513999999999998</v>
      </c>
      <c r="CE4" s="93">
        <f t="shared" si="0"/>
        <v>5.1398999999999999</v>
      </c>
      <c r="CF4" s="93">
        <f t="shared" si="0"/>
        <v>6.5905000000000005</v>
      </c>
      <c r="CG4" s="93">
        <f t="shared" si="0"/>
        <v>8.1481999999999992</v>
      </c>
      <c r="CH4" s="93">
        <f t="shared" si="0"/>
        <v>7.8118999999999996</v>
      </c>
      <c r="CI4" s="93">
        <f t="shared" si="0"/>
        <v>7.3694500000000005</v>
      </c>
      <c r="CJ4" s="93">
        <f t="shared" si="0"/>
        <v>7.7906499999999994</v>
      </c>
      <c r="CK4" s="93">
        <f t="shared" si="0"/>
        <v>6.71265</v>
      </c>
      <c r="CL4" s="93">
        <f t="shared" si="0"/>
        <v>7.0277000000000003</v>
      </c>
      <c r="CM4" s="93">
        <f t="shared" si="0"/>
        <v>7.9096499999999992</v>
      </c>
      <c r="CN4" s="93">
        <f t="shared" si="0"/>
        <v>7.3972999999999995</v>
      </c>
    </row>
    <row r="5" spans="1:92">
      <c r="CA5" s="93">
        <v>3</v>
      </c>
      <c r="CB5" s="93">
        <f t="shared" si="0"/>
        <v>10.902374999999999</v>
      </c>
      <c r="CC5" s="93">
        <f t="shared" si="0"/>
        <v>7.9098749999999995</v>
      </c>
      <c r="CD5" s="93">
        <f t="shared" si="0"/>
        <v>6.5937250000000001</v>
      </c>
      <c r="CE5" s="93">
        <f t="shared" si="0"/>
        <v>6.9780499999999996</v>
      </c>
      <c r="CF5" s="93">
        <f t="shared" si="0"/>
        <v>7.4935999999999998</v>
      </c>
      <c r="CG5" s="93">
        <f t="shared" si="0"/>
        <v>10.431675</v>
      </c>
      <c r="CH5" s="93">
        <f t="shared" si="0"/>
        <v>9.2032249999999998</v>
      </c>
      <c r="CI5" s="93">
        <f t="shared" si="0"/>
        <v>8.2147000000000006</v>
      </c>
      <c r="CJ5" s="93">
        <f t="shared" si="0"/>
        <v>9.0831499999999998</v>
      </c>
      <c r="CK5" s="93">
        <f t="shared" si="0"/>
        <v>7.4061749999999993</v>
      </c>
      <c r="CL5" s="93">
        <f t="shared" si="0"/>
        <v>7.4539</v>
      </c>
      <c r="CM5" s="93">
        <f t="shared" si="0"/>
        <v>8.1905000000000001</v>
      </c>
      <c r="CN5" s="93">
        <f t="shared" si="0"/>
        <v>7.7480250000000002</v>
      </c>
    </row>
    <row r="6" spans="1:92" hidden="1">
      <c r="CA6" s="93"/>
      <c r="CB6" s="93">
        <f t="shared" si="0"/>
        <v>5.7603</v>
      </c>
      <c r="CC6" s="93">
        <f t="shared" si="0"/>
        <v>4.2270000000000003</v>
      </c>
      <c r="CD6" s="93">
        <f t="shared" si="0"/>
        <v>3.3511000000000002</v>
      </c>
      <c r="CE6" s="93">
        <f t="shared" si="0"/>
        <v>2.9102999999999999</v>
      </c>
      <c r="CF6" s="93">
        <f t="shared" si="0"/>
        <v>3.8925000000000001</v>
      </c>
      <c r="CG6" s="93">
        <f t="shared" si="0"/>
        <v>6.1651999999999996</v>
      </c>
      <c r="CH6" s="93">
        <f t="shared" si="0"/>
        <v>6.0025000000000004</v>
      </c>
      <c r="CI6" s="93">
        <f t="shared" si="0"/>
        <v>5.7336999999999998</v>
      </c>
      <c r="CJ6" s="93">
        <f t="shared" si="0"/>
        <v>5.2728000000000002</v>
      </c>
      <c r="CK6" s="93">
        <f t="shared" si="0"/>
        <v>0.92469999999999997</v>
      </c>
      <c r="CL6" s="93">
        <f t="shared" si="0"/>
        <v>2.4422999999999999</v>
      </c>
      <c r="CM6" s="93">
        <f t="shared" si="0"/>
        <v>7.0317999999999996</v>
      </c>
      <c r="CN6" s="93">
        <f t="shared" si="0"/>
        <v>3.1419999999999999</v>
      </c>
    </row>
    <row r="7" spans="1:92" ht="21" thickBot="1">
      <c r="A7" s="16" t="s">
        <v>115</v>
      </c>
      <c r="CA7" s="93">
        <v>4</v>
      </c>
      <c r="CB7" s="93">
        <f t="shared" si="0"/>
        <v>69.169200000000004</v>
      </c>
      <c r="CC7" s="93">
        <f t="shared" si="0"/>
        <v>28.287800000000001</v>
      </c>
      <c r="CD7" s="93">
        <f t="shared" si="0"/>
        <v>26.909500000000001</v>
      </c>
      <c r="CE7" s="93">
        <f t="shared" si="0"/>
        <v>37.886200000000002</v>
      </c>
      <c r="CF7" s="93">
        <f t="shared" si="0"/>
        <v>16.907399999999999</v>
      </c>
      <c r="CG7" s="93">
        <f t="shared" si="0"/>
        <v>15.7986</v>
      </c>
      <c r="CH7" s="93">
        <f t="shared" si="0"/>
        <v>15.5093</v>
      </c>
      <c r="CI7" s="93">
        <f t="shared" si="0"/>
        <v>12.824</v>
      </c>
      <c r="CJ7" s="93">
        <f t="shared" si="0"/>
        <v>27.657699999999998</v>
      </c>
      <c r="CK7" s="93">
        <f t="shared" si="0"/>
        <v>9.5954999999999995</v>
      </c>
      <c r="CL7" s="93">
        <f t="shared" si="0"/>
        <v>8.4300999999999995</v>
      </c>
      <c r="CM7" s="93">
        <f t="shared" si="0"/>
        <v>8.4542999999999999</v>
      </c>
      <c r="CN7" s="93">
        <f t="shared" si="0"/>
        <v>8.4920000000000009</v>
      </c>
    </row>
    <row r="8" spans="1:92" ht="15" customHeight="1">
      <c r="A8" s="17" t="str">
        <f>'Banking and PSU Fund'!A8</f>
        <v>(As on 30 Apr 2026)</v>
      </c>
      <c r="B8" s="137" t="s">
        <v>37</v>
      </c>
      <c r="C8" s="138"/>
      <c r="D8" s="138"/>
      <c r="E8" s="138"/>
      <c r="F8" s="136" t="s">
        <v>242</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176</v>
      </c>
      <c r="AG8" s="136"/>
      <c r="AH8" s="136"/>
      <c r="AI8" s="139" t="s">
        <v>178</v>
      </c>
      <c r="AJ8" s="139" t="s">
        <v>177</v>
      </c>
      <c r="AK8" s="134" t="s">
        <v>180</v>
      </c>
      <c r="AL8" s="139"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195</v>
      </c>
      <c r="AG9" s="26" t="s">
        <v>196</v>
      </c>
      <c r="AH9" s="26" t="s">
        <v>197</v>
      </c>
      <c r="AI9" s="140"/>
      <c r="AJ9" s="140"/>
      <c r="AK9" s="135"/>
      <c r="AL9" s="140"/>
    </row>
    <row r="10" spans="1:92" ht="15" customHeight="1" thickBot="1">
      <c r="A10" s="20" t="s">
        <v>38</v>
      </c>
    </row>
    <row r="11" spans="1:92" ht="18.600000000000001" thickBot="1">
      <c r="A11" s="21" t="s">
        <v>102</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row>
    <row r="12" spans="1:92">
      <c r="A12" s="48" t="s">
        <v>2673</v>
      </c>
      <c r="B12" s="29">
        <v>42111</v>
      </c>
      <c r="C12" s="30">
        <v>1175.3099</v>
      </c>
      <c r="D12" s="31">
        <v>1178.1893</v>
      </c>
      <c r="E12" s="28">
        <v>24.599399999999999</v>
      </c>
      <c r="F12" s="28">
        <v>11.1126</v>
      </c>
      <c r="G12" s="28">
        <v>8.2683</v>
      </c>
      <c r="H12" s="28">
        <v>13.419499999999999</v>
      </c>
      <c r="I12" s="32">
        <v>17.0745</v>
      </c>
      <c r="J12" s="28">
        <v>11.829700000000001</v>
      </c>
      <c r="K12" s="28">
        <v>14.493600000000001</v>
      </c>
      <c r="L12" s="28">
        <v>11.812799999999999</v>
      </c>
      <c r="M12" s="28">
        <v>10.937799999999999</v>
      </c>
      <c r="N12" s="28">
        <v>9.7371999999999996</v>
      </c>
      <c r="O12" s="28">
        <v>8.7350999999999992</v>
      </c>
      <c r="P12" s="28">
        <v>8.4300999999999995</v>
      </c>
      <c r="Q12" s="28"/>
      <c r="R12" s="28">
        <v>8.4920000000000009</v>
      </c>
      <c r="S12" s="33">
        <f>IF(F12="",0,IF(F12&lt;=CB$3,4,IF(F12&gt;=CB$5,1,IF(F12&gt;=CB$4,2,3))))</f>
        <v>1</v>
      </c>
      <c r="T12" s="33">
        <f t="shared" ref="T12:AE12" si="1">IF(G12="",0,IF(G12&lt;=CC$3,4,IF(G12&gt;=CC$5,1,IF(G12&gt;=CC$4,2,3))))</f>
        <v>1</v>
      </c>
      <c r="U12" s="33">
        <f t="shared" si="1"/>
        <v>1</v>
      </c>
      <c r="V12" s="34">
        <f t="shared" si="1"/>
        <v>1</v>
      </c>
      <c r="W12" s="33">
        <f t="shared" si="1"/>
        <v>1</v>
      </c>
      <c r="X12" s="33">
        <f t="shared" si="1"/>
        <v>1</v>
      </c>
      <c r="Y12" s="33">
        <f t="shared" si="1"/>
        <v>1</v>
      </c>
      <c r="Z12" s="33">
        <f t="shared" si="1"/>
        <v>1</v>
      </c>
      <c r="AA12" s="33">
        <f t="shared" si="1"/>
        <v>1</v>
      </c>
      <c r="AB12" s="33">
        <f t="shared" si="1"/>
        <v>1</v>
      </c>
      <c r="AC12" s="33">
        <f t="shared" si="1"/>
        <v>1</v>
      </c>
      <c r="AD12" s="33">
        <f t="shared" si="1"/>
        <v>0</v>
      </c>
      <c r="AE12" s="33">
        <f t="shared" si="1"/>
        <v>1</v>
      </c>
      <c r="AF12" s="28">
        <v>70.772300000000001</v>
      </c>
      <c r="AG12" s="28">
        <v>16.8919</v>
      </c>
      <c r="AH12" s="28">
        <v>4.1519000000000004</v>
      </c>
      <c r="AI12" s="28">
        <v>2.04</v>
      </c>
      <c r="AJ12" s="28">
        <v>2.72</v>
      </c>
      <c r="AK12" s="28">
        <v>8.59</v>
      </c>
      <c r="AL12" s="28">
        <v>1.66</v>
      </c>
    </row>
    <row r="13" spans="1:92">
      <c r="A13" s="48" t="s">
        <v>2674</v>
      </c>
      <c r="B13" s="29">
        <v>41835</v>
      </c>
      <c r="C13" s="30">
        <v>366.82190000000003</v>
      </c>
      <c r="D13" s="31">
        <v>351.04259999999999</v>
      </c>
      <c r="E13" s="28">
        <v>22.645499999999998</v>
      </c>
      <c r="F13" s="28">
        <v>8.4045000000000005</v>
      </c>
      <c r="G13" s="28">
        <v>6.4089999999999998</v>
      </c>
      <c r="H13" s="28">
        <v>5.7633000000000001</v>
      </c>
      <c r="I13" s="32">
        <v>5.2648000000000001</v>
      </c>
      <c r="J13" s="28">
        <v>7.0102000000000002</v>
      </c>
      <c r="K13" s="28">
        <v>8.0302000000000007</v>
      </c>
      <c r="L13" s="28">
        <v>7.6077000000000004</v>
      </c>
      <c r="M13" s="28">
        <v>7.0833000000000004</v>
      </c>
      <c r="N13" s="28">
        <v>6.63</v>
      </c>
      <c r="O13" s="28">
        <v>6.4968000000000004</v>
      </c>
      <c r="P13" s="28">
        <v>6.6791</v>
      </c>
      <c r="Q13" s="28"/>
      <c r="R13" s="28">
        <v>7.1725000000000003</v>
      </c>
      <c r="S13" s="33">
        <f t="shared" ref="S13:S25" si="2">IF(F13="",0,IF(F13&lt;=CB$3,4,IF(F13&gt;=CB$5,1,IF(F13&gt;=CB$4,2,3))))</f>
        <v>3</v>
      </c>
      <c r="T13" s="33">
        <f t="shared" ref="T13:T25" si="3">IF(G13="",0,IF(G13&lt;=CC$3,4,IF(G13&gt;=CC$5,1,IF(G13&gt;=CC$4,2,3))))</f>
        <v>2</v>
      </c>
      <c r="U13" s="33">
        <f t="shared" ref="U13:U25" si="4">IF(H13="",0,IF(H13&lt;=CD$3,4,IF(H13&gt;=CD$5,1,IF(H13&gt;=CD$4,2,3))))</f>
        <v>2</v>
      </c>
      <c r="V13" s="34">
        <f t="shared" ref="V13:V25" si="5">IF(I13="",0,IF(I13&lt;=CE$3,4,IF(I13&gt;=CE$5,1,IF(I13&gt;=CE$4,2,3))))</f>
        <v>2</v>
      </c>
      <c r="W13" s="33">
        <f t="shared" ref="W13:W25" si="6">IF(J13="",0,IF(J13&lt;=CF$3,4,IF(J13&gt;=CF$5,1,IF(J13&gt;=CF$4,2,3))))</f>
        <v>2</v>
      </c>
      <c r="X13" s="33">
        <f t="shared" ref="X13:X25" si="7">IF(K13="",0,IF(K13&lt;=CG$3,4,IF(K13&gt;=CG$5,1,IF(K13&gt;=CG$4,2,3))))</f>
        <v>3</v>
      </c>
      <c r="Y13" s="33">
        <f t="shared" ref="Y13:Y25" si="8">IF(L13="",0,IF(L13&lt;=CH$3,4,IF(L13&gt;=CH$5,1,IF(L13&gt;=CH$4,2,3))))</f>
        <v>3</v>
      </c>
      <c r="Z13" s="33">
        <f t="shared" ref="Z13:Z25" si="9">IF(M13="",0,IF(M13&lt;=CI$3,4,IF(M13&gt;=CI$5,1,IF(M13&gt;=CI$4,2,3))))</f>
        <v>3</v>
      </c>
      <c r="AA13" s="33">
        <f t="shared" ref="AA13:AA25" si="10">IF(N13="",0,IF(N13&lt;=CJ$3,4,IF(N13&gt;=CJ$5,1,IF(N13&gt;=CJ$4,2,3))))</f>
        <v>4</v>
      </c>
      <c r="AB13" s="33">
        <f t="shared" ref="AB13:AB25" si="11">IF(O13="",0,IF(O13&lt;=CK$3,4,IF(O13&gt;=CK$5,1,IF(O13&gt;=CK$4,2,3))))</f>
        <v>3</v>
      </c>
      <c r="AC13" s="33">
        <f t="shared" ref="AC13:AC25" si="12">IF(P13="",0,IF(P13&lt;=CL$3,4,IF(P13&gt;=CL$5,1,IF(P13&gt;=CL$4,2,3))))</f>
        <v>3</v>
      </c>
      <c r="AD13" s="33">
        <f t="shared" ref="AD13:AD25" si="13">IF(Q13="",0,IF(Q13&lt;=CM$3,4,IF(Q13&gt;=CM$5,1,IF(Q13&gt;=CM$4,2,3))))</f>
        <v>0</v>
      </c>
      <c r="AE13" s="33">
        <f t="shared" ref="AE13:AE25" si="14">IF(R13="",0,IF(R13&lt;=CN$3,4,IF(R13&gt;=CN$5,1,IF(R13&gt;=CN$4,2,3))))</f>
        <v>3</v>
      </c>
      <c r="AF13" s="28">
        <v>72.721100000000007</v>
      </c>
      <c r="AG13" s="28">
        <v>17.759799999999998</v>
      </c>
      <c r="AH13" s="28">
        <v>2.2400000000000002</v>
      </c>
      <c r="AI13" s="28">
        <v>2.39</v>
      </c>
      <c r="AJ13" s="28">
        <v>3.35</v>
      </c>
      <c r="AK13" s="28">
        <v>8.82</v>
      </c>
      <c r="AL13" s="28">
        <v>1.57</v>
      </c>
    </row>
    <row r="14" spans="1:92">
      <c r="A14" s="48" t="s">
        <v>2675</v>
      </c>
      <c r="B14" s="29">
        <v>42797</v>
      </c>
      <c r="C14" s="30">
        <v>239.26089999999999</v>
      </c>
      <c r="D14" s="31">
        <v>233.09229999999999</v>
      </c>
      <c r="E14" s="28">
        <v>16.945699999999999</v>
      </c>
      <c r="F14" s="28">
        <v>5.7603</v>
      </c>
      <c r="G14" s="28">
        <v>4.2270000000000003</v>
      </c>
      <c r="H14" s="28">
        <v>3.3511000000000002</v>
      </c>
      <c r="I14" s="32">
        <v>2.9102999999999999</v>
      </c>
      <c r="J14" s="28">
        <v>3.8925000000000001</v>
      </c>
      <c r="K14" s="28">
        <v>6.1651999999999996</v>
      </c>
      <c r="L14" s="28">
        <v>6.0025000000000004</v>
      </c>
      <c r="M14" s="28">
        <v>5.7336999999999998</v>
      </c>
      <c r="N14" s="28">
        <v>5.2728000000000002</v>
      </c>
      <c r="O14" s="28">
        <v>5.88</v>
      </c>
      <c r="P14" s="28"/>
      <c r="Q14" s="28"/>
      <c r="R14" s="28">
        <v>5.9240000000000004</v>
      </c>
      <c r="S14" s="33">
        <f t="shared" si="2"/>
        <v>4</v>
      </c>
      <c r="T14" s="33">
        <f t="shared" si="3"/>
        <v>4</v>
      </c>
      <c r="U14" s="33">
        <f t="shared" si="4"/>
        <v>4</v>
      </c>
      <c r="V14" s="34">
        <f t="shared" si="5"/>
        <v>4</v>
      </c>
      <c r="W14" s="33">
        <f t="shared" si="6"/>
        <v>4</v>
      </c>
      <c r="X14" s="33">
        <f t="shared" si="7"/>
        <v>4</v>
      </c>
      <c r="Y14" s="33">
        <f t="shared" si="8"/>
        <v>4</v>
      </c>
      <c r="Z14" s="33">
        <f t="shared" si="9"/>
        <v>4</v>
      </c>
      <c r="AA14" s="33">
        <f t="shared" si="10"/>
        <v>4</v>
      </c>
      <c r="AB14" s="33">
        <f t="shared" si="11"/>
        <v>4</v>
      </c>
      <c r="AC14" s="33">
        <f t="shared" si="12"/>
        <v>0</v>
      </c>
      <c r="AD14" s="33">
        <f t="shared" si="13"/>
        <v>0</v>
      </c>
      <c r="AE14" s="33">
        <f t="shared" si="14"/>
        <v>4</v>
      </c>
      <c r="AF14" s="28">
        <v>87.621700000000004</v>
      </c>
      <c r="AG14" s="28">
        <v>0.70860000000000001</v>
      </c>
      <c r="AH14" s="28">
        <v>11.669700000000001</v>
      </c>
      <c r="AI14" s="28">
        <v>1.63</v>
      </c>
      <c r="AJ14" s="28">
        <v>1.96</v>
      </c>
      <c r="AK14" s="28">
        <v>7.9</v>
      </c>
      <c r="AL14" s="28">
        <v>1.69</v>
      </c>
    </row>
    <row r="15" spans="1:92">
      <c r="A15" s="48" t="s">
        <v>2676</v>
      </c>
      <c r="B15" s="29">
        <v>42062</v>
      </c>
      <c r="C15" s="30">
        <v>105.46210000000001</v>
      </c>
      <c r="D15" s="31">
        <v>100.256</v>
      </c>
      <c r="E15" s="28">
        <v>14.1313</v>
      </c>
      <c r="F15" s="28">
        <v>69.169200000000004</v>
      </c>
      <c r="G15" s="28">
        <v>28.287800000000001</v>
      </c>
      <c r="H15" s="28">
        <v>26.909500000000001</v>
      </c>
      <c r="I15" s="32">
        <v>37.886200000000002</v>
      </c>
      <c r="J15" s="28">
        <v>16.907399999999999</v>
      </c>
      <c r="K15" s="28">
        <v>11.076000000000001</v>
      </c>
      <c r="L15" s="28">
        <v>9.5603999999999996</v>
      </c>
      <c r="M15" s="28">
        <v>8.2500999999999998</v>
      </c>
      <c r="N15" s="28">
        <v>27.657699999999998</v>
      </c>
      <c r="O15" s="28">
        <v>1.0317000000000001</v>
      </c>
      <c r="P15" s="28">
        <v>2.4422999999999999</v>
      </c>
      <c r="Q15" s="28"/>
      <c r="R15" s="28">
        <v>3.1419999999999999</v>
      </c>
      <c r="S15" s="33">
        <f t="shared" si="2"/>
        <v>1</v>
      </c>
      <c r="T15" s="33">
        <f t="shared" si="3"/>
        <v>1</v>
      </c>
      <c r="U15" s="33">
        <f t="shared" si="4"/>
        <v>1</v>
      </c>
      <c r="V15" s="34">
        <f t="shared" si="5"/>
        <v>1</v>
      </c>
      <c r="W15" s="33">
        <f t="shared" si="6"/>
        <v>1</v>
      </c>
      <c r="X15" s="33">
        <f t="shared" si="7"/>
        <v>1</v>
      </c>
      <c r="Y15" s="33">
        <f t="shared" si="8"/>
        <v>1</v>
      </c>
      <c r="Z15" s="33">
        <f t="shared" si="9"/>
        <v>1</v>
      </c>
      <c r="AA15" s="33">
        <f t="shared" si="10"/>
        <v>1</v>
      </c>
      <c r="AB15" s="33">
        <f t="shared" si="11"/>
        <v>4</v>
      </c>
      <c r="AC15" s="33">
        <f t="shared" si="12"/>
        <v>4</v>
      </c>
      <c r="AD15" s="33">
        <f t="shared" si="13"/>
        <v>0</v>
      </c>
      <c r="AE15" s="33">
        <f t="shared" si="14"/>
        <v>4</v>
      </c>
      <c r="AF15" s="28">
        <v>69.696100000000001</v>
      </c>
      <c r="AG15" s="28">
        <v>0.4829</v>
      </c>
      <c r="AH15" s="28">
        <v>29.821100000000001</v>
      </c>
      <c r="AI15" s="28">
        <v>0.5</v>
      </c>
      <c r="AJ15" s="28">
        <v>0.83</v>
      </c>
      <c r="AK15" s="28">
        <v>5.67</v>
      </c>
      <c r="AL15" s="28">
        <v>1.38</v>
      </c>
    </row>
    <row r="16" spans="1:92">
      <c r="A16" s="48" t="s">
        <v>2677</v>
      </c>
      <c r="B16" s="29">
        <v>42027</v>
      </c>
      <c r="C16" s="30">
        <v>186.56360000000001</v>
      </c>
      <c r="D16" s="31">
        <v>174.60919999999999</v>
      </c>
      <c r="E16" s="28">
        <v>23.3141</v>
      </c>
      <c r="F16" s="28">
        <v>6.1681999999999997</v>
      </c>
      <c r="G16" s="28">
        <v>5.7798999999999996</v>
      </c>
      <c r="H16" s="28">
        <v>4.9836</v>
      </c>
      <c r="I16" s="32">
        <v>4.6950000000000003</v>
      </c>
      <c r="J16" s="28">
        <v>6.3352000000000004</v>
      </c>
      <c r="K16" s="28">
        <v>7.6992000000000003</v>
      </c>
      <c r="L16" s="28">
        <v>7.5373000000000001</v>
      </c>
      <c r="M16" s="28">
        <v>7.0865999999999998</v>
      </c>
      <c r="N16" s="28">
        <v>8.3163999999999998</v>
      </c>
      <c r="O16" s="28">
        <v>7.2398999999999996</v>
      </c>
      <c r="P16" s="28">
        <v>7.4539</v>
      </c>
      <c r="Q16" s="28"/>
      <c r="R16" s="28">
        <v>7.7972999999999999</v>
      </c>
      <c r="S16" s="33">
        <f t="shared" si="2"/>
        <v>4</v>
      </c>
      <c r="T16" s="33">
        <f t="shared" si="3"/>
        <v>3</v>
      </c>
      <c r="U16" s="33">
        <f t="shared" si="4"/>
        <v>3</v>
      </c>
      <c r="V16" s="34">
        <f t="shared" si="5"/>
        <v>3</v>
      </c>
      <c r="W16" s="33">
        <f t="shared" si="6"/>
        <v>3</v>
      </c>
      <c r="X16" s="33">
        <f t="shared" si="7"/>
        <v>3</v>
      </c>
      <c r="Y16" s="33">
        <f t="shared" si="8"/>
        <v>3</v>
      </c>
      <c r="Z16" s="33">
        <f t="shared" si="9"/>
        <v>3</v>
      </c>
      <c r="AA16" s="33">
        <f t="shared" si="10"/>
        <v>2</v>
      </c>
      <c r="AB16" s="33">
        <f t="shared" si="11"/>
        <v>2</v>
      </c>
      <c r="AC16" s="33">
        <f t="shared" si="12"/>
        <v>1</v>
      </c>
      <c r="AD16" s="33">
        <f t="shared" si="13"/>
        <v>0</v>
      </c>
      <c r="AE16" s="33">
        <f t="shared" si="14"/>
        <v>1</v>
      </c>
      <c r="AF16" s="28">
        <v>90.766499999999994</v>
      </c>
      <c r="AG16" s="28">
        <v>0.37280000000000002</v>
      </c>
      <c r="AH16" s="28">
        <v>5.9253</v>
      </c>
      <c r="AI16" s="28">
        <v>1.65</v>
      </c>
      <c r="AJ16" s="28">
        <v>2.2599999999999998</v>
      </c>
      <c r="AK16" s="28">
        <v>8.18</v>
      </c>
      <c r="AL16" s="28">
        <v>1.61</v>
      </c>
    </row>
    <row r="17" spans="1:38">
      <c r="A17" s="48" t="s">
        <v>2678</v>
      </c>
      <c r="B17" s="29">
        <v>37754</v>
      </c>
      <c r="C17" s="30">
        <v>225.37379999999999</v>
      </c>
      <c r="D17" s="31">
        <v>222.82589999999999</v>
      </c>
      <c r="E17" s="28">
        <v>53.432200000000002</v>
      </c>
      <c r="F17" s="28">
        <v>69.122699999999995</v>
      </c>
      <c r="G17" s="28">
        <v>20.549199999999999</v>
      </c>
      <c r="H17" s="28">
        <v>11.995200000000001</v>
      </c>
      <c r="I17" s="32">
        <v>15.6911</v>
      </c>
      <c r="J17" s="28">
        <v>9.5349000000000004</v>
      </c>
      <c r="K17" s="28">
        <v>15.7986</v>
      </c>
      <c r="L17" s="28">
        <v>15.5093</v>
      </c>
      <c r="M17" s="28">
        <v>12.824</v>
      </c>
      <c r="N17" s="28">
        <v>11.9542</v>
      </c>
      <c r="O17" s="28">
        <v>9.5954999999999995</v>
      </c>
      <c r="P17" s="28">
        <v>8.0172000000000008</v>
      </c>
      <c r="Q17" s="28">
        <v>8.4542999999999999</v>
      </c>
      <c r="R17" s="28">
        <v>7.5648</v>
      </c>
      <c r="S17" s="33">
        <f t="shared" si="2"/>
        <v>1</v>
      </c>
      <c r="T17" s="33">
        <f t="shared" si="3"/>
        <v>1</v>
      </c>
      <c r="U17" s="33">
        <f t="shared" si="4"/>
        <v>1</v>
      </c>
      <c r="V17" s="34">
        <f t="shared" si="5"/>
        <v>1</v>
      </c>
      <c r="W17" s="33">
        <f t="shared" si="6"/>
        <v>1</v>
      </c>
      <c r="X17" s="33">
        <f t="shared" si="7"/>
        <v>1</v>
      </c>
      <c r="Y17" s="33">
        <f t="shared" si="8"/>
        <v>1</v>
      </c>
      <c r="Z17" s="33">
        <f t="shared" si="9"/>
        <v>1</v>
      </c>
      <c r="AA17" s="33">
        <f t="shared" si="10"/>
        <v>1</v>
      </c>
      <c r="AB17" s="33">
        <f t="shared" si="11"/>
        <v>1</v>
      </c>
      <c r="AC17" s="33">
        <f t="shared" si="12"/>
        <v>1</v>
      </c>
      <c r="AD17" s="33">
        <f t="shared" si="13"/>
        <v>1</v>
      </c>
      <c r="AE17" s="33">
        <f t="shared" si="14"/>
        <v>2</v>
      </c>
      <c r="AF17" s="28">
        <v>83.118799999999993</v>
      </c>
      <c r="AG17" s="28">
        <v>5.0934999999999997</v>
      </c>
      <c r="AH17" s="28">
        <v>4.6543999999999999</v>
      </c>
      <c r="AI17" s="28">
        <v>2.08</v>
      </c>
      <c r="AJ17" s="28">
        <v>2.81</v>
      </c>
      <c r="AK17" s="28">
        <v>8.23</v>
      </c>
      <c r="AL17" s="28">
        <v>1.23</v>
      </c>
    </row>
    <row r="18" spans="1:38">
      <c r="A18" s="48" t="s">
        <v>2679</v>
      </c>
      <c r="B18" s="29">
        <v>41723</v>
      </c>
      <c r="C18" s="30">
        <v>6891.0492999999997</v>
      </c>
      <c r="D18" s="31">
        <v>6743.0972000000002</v>
      </c>
      <c r="E18" s="28">
        <v>25.277000000000001</v>
      </c>
      <c r="F18" s="28">
        <v>9.0356000000000005</v>
      </c>
      <c r="G18" s="28">
        <v>6.1288</v>
      </c>
      <c r="H18" s="28">
        <v>5.0327999999999999</v>
      </c>
      <c r="I18" s="32">
        <v>5.0149999999999997</v>
      </c>
      <c r="J18" s="28">
        <v>6.2251000000000003</v>
      </c>
      <c r="K18" s="28">
        <v>7.5720999999999998</v>
      </c>
      <c r="L18" s="28">
        <v>7.3144999999999998</v>
      </c>
      <c r="M18" s="28">
        <v>6.7960000000000003</v>
      </c>
      <c r="N18" s="28">
        <v>6.5799000000000003</v>
      </c>
      <c r="O18" s="28">
        <v>7.4615999999999998</v>
      </c>
      <c r="P18" s="28">
        <v>7.3872</v>
      </c>
      <c r="Q18" s="28"/>
      <c r="R18" s="28">
        <v>7.9603000000000002</v>
      </c>
      <c r="S18" s="33">
        <f t="shared" si="2"/>
        <v>2</v>
      </c>
      <c r="T18" s="33">
        <f t="shared" si="3"/>
        <v>3</v>
      </c>
      <c r="U18" s="33">
        <f t="shared" si="4"/>
        <v>3</v>
      </c>
      <c r="V18" s="34">
        <f t="shared" si="5"/>
        <v>3</v>
      </c>
      <c r="W18" s="33">
        <f t="shared" si="6"/>
        <v>3</v>
      </c>
      <c r="X18" s="33">
        <f t="shared" si="7"/>
        <v>4</v>
      </c>
      <c r="Y18" s="33">
        <f t="shared" si="8"/>
        <v>4</v>
      </c>
      <c r="Z18" s="33">
        <f t="shared" si="9"/>
        <v>4</v>
      </c>
      <c r="AA18" s="33">
        <f t="shared" si="10"/>
        <v>4</v>
      </c>
      <c r="AB18" s="33">
        <f t="shared" si="11"/>
        <v>1</v>
      </c>
      <c r="AC18" s="33">
        <f t="shared" si="12"/>
        <v>2</v>
      </c>
      <c r="AD18" s="33">
        <f t="shared" si="13"/>
        <v>0</v>
      </c>
      <c r="AE18" s="33">
        <f t="shared" si="14"/>
        <v>1</v>
      </c>
      <c r="AF18" s="28">
        <v>78.873599999999996</v>
      </c>
      <c r="AG18" s="28">
        <v>13.4597</v>
      </c>
      <c r="AH18" s="28">
        <v>2.4365999999999999</v>
      </c>
      <c r="AI18" s="28">
        <v>2.33</v>
      </c>
      <c r="AJ18" s="28">
        <v>3.74</v>
      </c>
      <c r="AK18" s="28">
        <v>8.59</v>
      </c>
      <c r="AL18" s="28">
        <v>1.62</v>
      </c>
    </row>
    <row r="19" spans="1:38">
      <c r="A19" s="48" t="s">
        <v>2680</v>
      </c>
      <c r="B19" s="29">
        <v>40094</v>
      </c>
      <c r="C19" s="30">
        <v>481.31319999999999</v>
      </c>
      <c r="D19" s="31">
        <v>475.54160000000002</v>
      </c>
      <c r="E19" s="28">
        <v>33.662100000000002</v>
      </c>
      <c r="F19" s="28">
        <v>6.1459999999999999</v>
      </c>
      <c r="G19" s="28">
        <v>5.0388000000000002</v>
      </c>
      <c r="H19" s="28">
        <v>4.5320999999999998</v>
      </c>
      <c r="I19" s="32">
        <v>4.2057000000000002</v>
      </c>
      <c r="J19" s="28">
        <v>5.2510000000000003</v>
      </c>
      <c r="K19" s="28">
        <v>13.1524</v>
      </c>
      <c r="L19" s="28">
        <v>10.7814</v>
      </c>
      <c r="M19" s="28">
        <v>9.2958999999999996</v>
      </c>
      <c r="N19" s="28">
        <v>8.4514999999999993</v>
      </c>
      <c r="O19" s="28">
        <v>6.9284999999999997</v>
      </c>
      <c r="P19" s="28">
        <v>7.0277000000000003</v>
      </c>
      <c r="Q19" s="28">
        <v>7.7161</v>
      </c>
      <c r="R19" s="28">
        <v>7.6002000000000001</v>
      </c>
      <c r="S19" s="33">
        <f t="shared" si="2"/>
        <v>4</v>
      </c>
      <c r="T19" s="33">
        <f t="shared" si="3"/>
        <v>4</v>
      </c>
      <c r="U19" s="33">
        <f t="shared" si="4"/>
        <v>4</v>
      </c>
      <c r="V19" s="34">
        <f t="shared" si="5"/>
        <v>4</v>
      </c>
      <c r="W19" s="33">
        <f t="shared" si="6"/>
        <v>4</v>
      </c>
      <c r="X19" s="33">
        <f t="shared" si="7"/>
        <v>1</v>
      </c>
      <c r="Y19" s="33">
        <f t="shared" si="8"/>
        <v>1</v>
      </c>
      <c r="Z19" s="33">
        <f t="shared" si="9"/>
        <v>1</v>
      </c>
      <c r="AA19" s="33">
        <f t="shared" si="10"/>
        <v>2</v>
      </c>
      <c r="AB19" s="33">
        <f t="shared" si="11"/>
        <v>2</v>
      </c>
      <c r="AC19" s="33">
        <f t="shared" si="12"/>
        <v>2</v>
      </c>
      <c r="AD19" s="33">
        <f t="shared" si="13"/>
        <v>3</v>
      </c>
      <c r="AE19" s="33">
        <f t="shared" si="14"/>
        <v>2</v>
      </c>
      <c r="AF19" s="28">
        <v>97.967600000000004</v>
      </c>
      <c r="AG19" s="28">
        <v>0.39250000000000002</v>
      </c>
      <c r="AH19" s="28">
        <v>1.6398999999999999</v>
      </c>
      <c r="AI19" s="28">
        <v>1.48</v>
      </c>
      <c r="AJ19" s="28">
        <v>2.0499999999999998</v>
      </c>
      <c r="AK19" s="28">
        <v>8.24</v>
      </c>
      <c r="AL19" s="28">
        <v>1.64</v>
      </c>
    </row>
    <row r="20" spans="1:38">
      <c r="A20" s="48" t="s">
        <v>2681</v>
      </c>
      <c r="B20" s="29">
        <v>40515</v>
      </c>
      <c r="C20" s="30">
        <v>5945.6252999999997</v>
      </c>
      <c r="D20" s="31">
        <v>5833.8253999999997</v>
      </c>
      <c r="E20" s="28">
        <v>33.740099999999998</v>
      </c>
      <c r="F20" s="28">
        <v>10.271699999999999</v>
      </c>
      <c r="G20" s="28">
        <v>5.0406000000000004</v>
      </c>
      <c r="H20" s="28">
        <v>5.9154999999999998</v>
      </c>
      <c r="I20" s="32">
        <v>4.9528999999999996</v>
      </c>
      <c r="J20" s="28">
        <v>7.6071</v>
      </c>
      <c r="K20" s="28">
        <v>8.4986999999999995</v>
      </c>
      <c r="L20" s="28">
        <v>8.0446000000000009</v>
      </c>
      <c r="M20" s="28">
        <v>7.5533999999999999</v>
      </c>
      <c r="N20" s="28">
        <v>7.2648999999999999</v>
      </c>
      <c r="O20" s="28">
        <v>7.8173000000000004</v>
      </c>
      <c r="P20" s="28">
        <v>7.7752999999999997</v>
      </c>
      <c r="Q20" s="28">
        <v>8.2195999999999998</v>
      </c>
      <c r="R20" s="28">
        <v>8.2078000000000007</v>
      </c>
      <c r="S20" s="33">
        <f t="shared" si="2"/>
        <v>2</v>
      </c>
      <c r="T20" s="33">
        <f t="shared" si="3"/>
        <v>4</v>
      </c>
      <c r="U20" s="33">
        <f t="shared" si="4"/>
        <v>2</v>
      </c>
      <c r="V20" s="34">
        <f t="shared" si="5"/>
        <v>3</v>
      </c>
      <c r="W20" s="33">
        <f t="shared" si="6"/>
        <v>1</v>
      </c>
      <c r="X20" s="33">
        <f t="shared" si="7"/>
        <v>2</v>
      </c>
      <c r="Y20" s="33">
        <f t="shared" si="8"/>
        <v>2</v>
      </c>
      <c r="Z20" s="33">
        <f t="shared" si="9"/>
        <v>2</v>
      </c>
      <c r="AA20" s="33">
        <f t="shared" si="10"/>
        <v>3</v>
      </c>
      <c r="AB20" s="33">
        <f t="shared" si="11"/>
        <v>1</v>
      </c>
      <c r="AC20" s="33">
        <f t="shared" si="12"/>
        <v>1</v>
      </c>
      <c r="AD20" s="33">
        <f t="shared" si="13"/>
        <v>1</v>
      </c>
      <c r="AE20" s="33">
        <f t="shared" si="14"/>
        <v>1</v>
      </c>
      <c r="AF20" s="28">
        <v>70.305300000000003</v>
      </c>
      <c r="AG20" s="28">
        <v>17.578099999999999</v>
      </c>
      <c r="AH20" s="28">
        <v>2.8824000000000001</v>
      </c>
      <c r="AI20" s="28">
        <v>1.79</v>
      </c>
      <c r="AJ20" s="28">
        <v>2.8</v>
      </c>
      <c r="AK20" s="28">
        <v>8.83</v>
      </c>
      <c r="AL20" s="28">
        <v>1.38</v>
      </c>
    </row>
    <row r="21" spans="1:38">
      <c r="A21" s="48" t="s">
        <v>4958</v>
      </c>
      <c r="B21" s="29">
        <v>41886</v>
      </c>
      <c r="C21" s="30">
        <v>161.71950000000001</v>
      </c>
      <c r="D21" s="31">
        <v>159.3811</v>
      </c>
      <c r="E21" s="28">
        <v>2030.9147</v>
      </c>
      <c r="F21" s="28">
        <v>21.632999999999999</v>
      </c>
      <c r="G21" s="28">
        <v>8.8211999999999993</v>
      </c>
      <c r="H21" s="28">
        <v>6.8197999999999999</v>
      </c>
      <c r="I21" s="32">
        <v>7.4005999999999998</v>
      </c>
      <c r="J21" s="28">
        <v>5.9836</v>
      </c>
      <c r="K21" s="28">
        <v>8.3844999999999992</v>
      </c>
      <c r="L21" s="28">
        <v>8.1317000000000004</v>
      </c>
      <c r="M21" s="28">
        <v>8.1084999999999994</v>
      </c>
      <c r="N21" s="28">
        <v>6.9324000000000003</v>
      </c>
      <c r="O21" s="28">
        <v>6.2182000000000004</v>
      </c>
      <c r="P21" s="28">
        <v>5.6698000000000004</v>
      </c>
      <c r="Q21" s="28"/>
      <c r="R21" s="28">
        <v>6.2645</v>
      </c>
      <c r="S21" s="33">
        <f t="shared" si="2"/>
        <v>1</v>
      </c>
      <c r="T21" s="33">
        <f t="shared" si="3"/>
        <v>1</v>
      </c>
      <c r="U21" s="33">
        <f t="shared" si="4"/>
        <v>1</v>
      </c>
      <c r="V21" s="34">
        <f t="shared" si="5"/>
        <v>1</v>
      </c>
      <c r="W21" s="33">
        <f t="shared" si="6"/>
        <v>4</v>
      </c>
      <c r="X21" s="33">
        <f t="shared" si="7"/>
        <v>2</v>
      </c>
      <c r="Y21" s="33">
        <f t="shared" si="8"/>
        <v>2</v>
      </c>
      <c r="Z21" s="33">
        <f t="shared" si="9"/>
        <v>2</v>
      </c>
      <c r="AA21" s="33">
        <f t="shared" si="10"/>
        <v>3</v>
      </c>
      <c r="AB21" s="33">
        <f t="shared" si="11"/>
        <v>3</v>
      </c>
      <c r="AC21" s="33">
        <f t="shared" si="12"/>
        <v>4</v>
      </c>
      <c r="AD21" s="33">
        <f t="shared" si="13"/>
        <v>0</v>
      </c>
      <c r="AE21" s="33">
        <f t="shared" si="14"/>
        <v>4</v>
      </c>
      <c r="AF21" s="28">
        <v>83.792699999999996</v>
      </c>
      <c r="AG21" s="28">
        <v>0.28199999999999997</v>
      </c>
      <c r="AH21" s="28">
        <v>15.382300000000001</v>
      </c>
      <c r="AI21" s="28">
        <v>1.83</v>
      </c>
      <c r="AJ21" s="28">
        <v>2.3199999999999998</v>
      </c>
      <c r="AK21" s="28">
        <v>7.81</v>
      </c>
      <c r="AL21" s="28">
        <v>1.45</v>
      </c>
    </row>
    <row r="22" spans="1:38">
      <c r="A22" s="48" t="s">
        <v>2682</v>
      </c>
      <c r="B22" s="29">
        <v>40309</v>
      </c>
      <c r="C22" s="30">
        <v>710.69219999999996</v>
      </c>
      <c r="D22" s="31">
        <v>691.20219999999995</v>
      </c>
      <c r="E22" s="28">
        <v>31.0166</v>
      </c>
      <c r="F22" s="28">
        <v>8.4187999999999992</v>
      </c>
      <c r="G22" s="28">
        <v>4.2530999999999999</v>
      </c>
      <c r="H22" s="28">
        <v>4.2705000000000002</v>
      </c>
      <c r="I22" s="32">
        <v>4.1360000000000001</v>
      </c>
      <c r="J22" s="28">
        <v>6.8457999999999997</v>
      </c>
      <c r="K22" s="28">
        <v>7.2869000000000002</v>
      </c>
      <c r="L22" s="28">
        <v>7.2359</v>
      </c>
      <c r="M22" s="28">
        <v>6.4473000000000003</v>
      </c>
      <c r="N22" s="28">
        <v>5.6478999999999999</v>
      </c>
      <c r="O22" s="28">
        <v>6.1646999999999998</v>
      </c>
      <c r="P22" s="28">
        <v>6.5551000000000004</v>
      </c>
      <c r="Q22" s="28">
        <v>7.4650999999999996</v>
      </c>
      <c r="R22" s="28">
        <v>7.34</v>
      </c>
      <c r="S22" s="33">
        <f t="shared" si="2"/>
        <v>2</v>
      </c>
      <c r="T22" s="33">
        <f t="shared" si="3"/>
        <v>4</v>
      </c>
      <c r="U22" s="33">
        <f t="shared" si="4"/>
        <v>4</v>
      </c>
      <c r="V22" s="34">
        <f t="shared" si="5"/>
        <v>4</v>
      </c>
      <c r="W22" s="33">
        <f t="shared" si="6"/>
        <v>2</v>
      </c>
      <c r="X22" s="33">
        <f t="shared" si="7"/>
        <v>4</v>
      </c>
      <c r="Y22" s="33">
        <f t="shared" si="8"/>
        <v>4</v>
      </c>
      <c r="Z22" s="33">
        <f t="shared" si="9"/>
        <v>4</v>
      </c>
      <c r="AA22" s="33">
        <f t="shared" si="10"/>
        <v>4</v>
      </c>
      <c r="AB22" s="33">
        <f t="shared" si="11"/>
        <v>3</v>
      </c>
      <c r="AC22" s="33">
        <f t="shared" si="12"/>
        <v>3</v>
      </c>
      <c r="AD22" s="33">
        <f t="shared" si="13"/>
        <v>4</v>
      </c>
      <c r="AE22" s="33">
        <f t="shared" si="14"/>
        <v>3</v>
      </c>
      <c r="AF22" s="28">
        <v>78.228300000000004</v>
      </c>
      <c r="AG22" s="28">
        <v>10.557399999999999</v>
      </c>
      <c r="AH22" s="28">
        <v>1.389</v>
      </c>
      <c r="AI22" s="28">
        <v>2.11</v>
      </c>
      <c r="AJ22" s="28">
        <v>2.8</v>
      </c>
      <c r="AK22" s="28">
        <v>8.57</v>
      </c>
      <c r="AL22" s="28">
        <v>1.71</v>
      </c>
    </row>
    <row r="23" spans="1:38" s="93" customFormat="1">
      <c r="A23" s="48" t="s">
        <v>2683</v>
      </c>
      <c r="B23" s="29">
        <v>38513</v>
      </c>
      <c r="C23" s="30">
        <v>1059.0361</v>
      </c>
      <c r="D23" s="31">
        <v>1057.5505000000001</v>
      </c>
      <c r="E23" s="28">
        <v>37.003700000000002</v>
      </c>
      <c r="F23" s="28">
        <v>8.3120999999999992</v>
      </c>
      <c r="G23" s="28">
        <v>6.6843000000000004</v>
      </c>
      <c r="H23" s="28">
        <v>5.6990999999999996</v>
      </c>
      <c r="I23" s="32">
        <v>5.7103999999999999</v>
      </c>
      <c r="J23" s="28">
        <v>7.1531000000000002</v>
      </c>
      <c r="K23" s="28">
        <v>8.2661999999999995</v>
      </c>
      <c r="L23" s="28">
        <v>8.0160999999999998</v>
      </c>
      <c r="M23" s="28">
        <v>7.4423000000000004</v>
      </c>
      <c r="N23" s="28">
        <v>8.3345000000000002</v>
      </c>
      <c r="O23" s="28">
        <v>5.6566000000000001</v>
      </c>
      <c r="P23" s="28">
        <v>5.9183000000000003</v>
      </c>
      <c r="Q23" s="28">
        <v>7.0317999999999996</v>
      </c>
      <c r="R23" s="28">
        <v>6.4457000000000004</v>
      </c>
      <c r="S23" s="33">
        <f t="shared" si="2"/>
        <v>3</v>
      </c>
      <c r="T23" s="33">
        <f t="shared" si="3"/>
        <v>2</v>
      </c>
      <c r="U23" s="33">
        <f t="shared" si="4"/>
        <v>2</v>
      </c>
      <c r="V23" s="34">
        <f t="shared" si="5"/>
        <v>2</v>
      </c>
      <c r="W23" s="33">
        <f t="shared" si="6"/>
        <v>2</v>
      </c>
      <c r="X23" s="33">
        <f t="shared" si="7"/>
        <v>2</v>
      </c>
      <c r="Y23" s="33">
        <f t="shared" si="8"/>
        <v>2</v>
      </c>
      <c r="Z23" s="33">
        <f t="shared" si="9"/>
        <v>2</v>
      </c>
      <c r="AA23" s="33">
        <f t="shared" si="10"/>
        <v>2</v>
      </c>
      <c r="AB23" s="33">
        <f t="shared" si="11"/>
        <v>4</v>
      </c>
      <c r="AC23" s="33">
        <f t="shared" si="12"/>
        <v>4</v>
      </c>
      <c r="AD23" s="33">
        <f t="shared" si="13"/>
        <v>4</v>
      </c>
      <c r="AE23" s="33">
        <f t="shared" si="14"/>
        <v>3</v>
      </c>
      <c r="AF23" s="28">
        <v>73.191400000000002</v>
      </c>
      <c r="AG23" s="28">
        <v>22.964700000000001</v>
      </c>
      <c r="AH23" s="28">
        <v>3.8439999999999999</v>
      </c>
      <c r="AI23" s="28">
        <v>2.02</v>
      </c>
      <c r="AJ23" s="28">
        <v>2.4300000000000002</v>
      </c>
      <c r="AK23" s="28">
        <v>9.07</v>
      </c>
      <c r="AL23" s="28">
        <v>1.48</v>
      </c>
    </row>
    <row r="24" spans="1:38" s="93" customFormat="1">
      <c r="A24" s="48" t="s">
        <v>2684</v>
      </c>
      <c r="B24" s="29">
        <v>38182</v>
      </c>
      <c r="C24" s="30">
        <v>2165.5796</v>
      </c>
      <c r="D24" s="31">
        <v>2138.9095000000002</v>
      </c>
      <c r="E24" s="28">
        <v>47.969099999999997</v>
      </c>
      <c r="F24" s="28">
        <v>6.6722000000000001</v>
      </c>
      <c r="G24" s="28">
        <v>6.8346</v>
      </c>
      <c r="H24" s="28">
        <v>5.6036999999999999</v>
      </c>
      <c r="I24" s="32">
        <v>5.5494000000000003</v>
      </c>
      <c r="J24" s="28">
        <v>6.2603</v>
      </c>
      <c r="K24" s="28">
        <v>7.7531999999999996</v>
      </c>
      <c r="L24" s="28">
        <v>7.3898000000000001</v>
      </c>
      <c r="M24" s="28">
        <v>7.2965999999999998</v>
      </c>
      <c r="N24" s="28">
        <v>6.8052999999999999</v>
      </c>
      <c r="O24" s="28">
        <v>7.1814999999999998</v>
      </c>
      <c r="P24" s="28">
        <v>7.1402999999999999</v>
      </c>
      <c r="Q24" s="28">
        <v>8.1031999999999993</v>
      </c>
      <c r="R24" s="28">
        <v>7.4546000000000001</v>
      </c>
      <c r="S24" s="33">
        <f t="shared" si="2"/>
        <v>4</v>
      </c>
      <c r="T24" s="33">
        <f t="shared" si="3"/>
        <v>2</v>
      </c>
      <c r="U24" s="33">
        <f t="shared" si="4"/>
        <v>3</v>
      </c>
      <c r="V24" s="34">
        <f t="shared" si="5"/>
        <v>2</v>
      </c>
      <c r="W24" s="33">
        <f t="shared" si="6"/>
        <v>3</v>
      </c>
      <c r="X24" s="33">
        <f t="shared" si="7"/>
        <v>3</v>
      </c>
      <c r="Y24" s="33">
        <f t="shared" si="8"/>
        <v>3</v>
      </c>
      <c r="Z24" s="33">
        <f t="shared" si="9"/>
        <v>3</v>
      </c>
      <c r="AA24" s="33">
        <f t="shared" si="10"/>
        <v>3</v>
      </c>
      <c r="AB24" s="33">
        <f t="shared" si="11"/>
        <v>2</v>
      </c>
      <c r="AC24" s="33">
        <f t="shared" si="12"/>
        <v>2</v>
      </c>
      <c r="AD24" s="33">
        <f t="shared" si="13"/>
        <v>2</v>
      </c>
      <c r="AE24" s="33">
        <f t="shared" si="14"/>
        <v>2</v>
      </c>
      <c r="AF24" s="28">
        <v>72.789599999999993</v>
      </c>
      <c r="AG24" s="28">
        <v>12.339600000000001</v>
      </c>
      <c r="AH24" s="28">
        <v>7.2991999999999999</v>
      </c>
      <c r="AI24" s="28">
        <v>1.65</v>
      </c>
      <c r="AJ24" s="28">
        <v>2.02</v>
      </c>
      <c r="AK24" s="28">
        <v>8.7200000000000006</v>
      </c>
      <c r="AL24" s="28">
        <v>1.55</v>
      </c>
    </row>
    <row r="25" spans="1:38">
      <c r="A25" s="48" t="s">
        <v>2685</v>
      </c>
      <c r="B25" s="29">
        <v>41232</v>
      </c>
      <c r="C25" s="30">
        <v>256.6524</v>
      </c>
      <c r="D25" s="31">
        <v>251.72219999999999</v>
      </c>
      <c r="E25" s="28">
        <v>17.865500000000001</v>
      </c>
      <c r="F25" s="28">
        <v>7.2877999999999998</v>
      </c>
      <c r="G25" s="28">
        <v>5.0423999999999998</v>
      </c>
      <c r="H25" s="28">
        <v>4.6540999999999997</v>
      </c>
      <c r="I25" s="32">
        <v>4.4096000000000002</v>
      </c>
      <c r="J25" s="28">
        <v>5.6786000000000003</v>
      </c>
      <c r="K25" s="28">
        <v>7.2435999999999998</v>
      </c>
      <c r="L25" s="28">
        <v>6.9459999999999997</v>
      </c>
      <c r="M25" s="28">
        <v>6.5141</v>
      </c>
      <c r="N25" s="28">
        <v>9.2936999999999994</v>
      </c>
      <c r="O25" s="28">
        <v>0.92469999999999997</v>
      </c>
      <c r="P25" s="28">
        <v>2.7645</v>
      </c>
      <c r="Q25" s="28"/>
      <c r="R25" s="28">
        <v>4.4081000000000001</v>
      </c>
      <c r="S25" s="33">
        <f t="shared" si="2"/>
        <v>3</v>
      </c>
      <c r="T25" s="33">
        <f t="shared" si="3"/>
        <v>3</v>
      </c>
      <c r="U25" s="33">
        <f t="shared" si="4"/>
        <v>4</v>
      </c>
      <c r="V25" s="34">
        <f t="shared" si="5"/>
        <v>4</v>
      </c>
      <c r="W25" s="33">
        <f t="shared" si="6"/>
        <v>4</v>
      </c>
      <c r="X25" s="33">
        <f t="shared" si="7"/>
        <v>4</v>
      </c>
      <c r="Y25" s="33">
        <f t="shared" si="8"/>
        <v>4</v>
      </c>
      <c r="Z25" s="33">
        <f t="shared" si="9"/>
        <v>4</v>
      </c>
      <c r="AA25" s="33">
        <f t="shared" si="10"/>
        <v>1</v>
      </c>
      <c r="AB25" s="33">
        <f t="shared" si="11"/>
        <v>4</v>
      </c>
      <c r="AC25" s="33">
        <f t="shared" si="12"/>
        <v>4</v>
      </c>
      <c r="AD25" s="33">
        <f t="shared" si="13"/>
        <v>0</v>
      </c>
      <c r="AE25" s="33">
        <f t="shared" si="14"/>
        <v>4</v>
      </c>
      <c r="AF25" s="28">
        <v>88.509200000000007</v>
      </c>
      <c r="AG25" s="28">
        <v>0.52039999999999997</v>
      </c>
      <c r="AH25" s="28">
        <v>8.9239999999999995</v>
      </c>
      <c r="AI25" s="28">
        <v>1.96</v>
      </c>
      <c r="AJ25" s="28">
        <v>2.62</v>
      </c>
      <c r="AK25" s="28">
        <v>8.25</v>
      </c>
      <c r="AL25" s="28">
        <v>1.64</v>
      </c>
    </row>
    <row r="26" spans="1:38">
      <c r="A26" s="58" t="s">
        <v>235</v>
      </c>
      <c r="B26" s="59"/>
      <c r="C26" s="60"/>
      <c r="D26" s="60"/>
      <c r="E26" s="60"/>
      <c r="F26" s="60">
        <f t="shared" ref="F26:O26" si="15">SUMPRODUCT($D12:$D25,F12:F25)/SUMIF(F12:F25,"&lt;&gt;"&amp;"",$D12:$D25)</f>
        <v>10.133820682063272</v>
      </c>
      <c r="G26" s="60">
        <f t="shared" si="15"/>
        <v>6.2123874806928372</v>
      </c>
      <c r="H26" s="60">
        <f t="shared" si="15"/>
        <v>6.0516743720289048</v>
      </c>
      <c r="I26" s="60">
        <f t="shared" si="15"/>
        <v>6.0437783510924454</v>
      </c>
      <c r="J26" s="60">
        <f t="shared" si="15"/>
        <v>7.0956036880029796</v>
      </c>
      <c r="K26" s="60">
        <f t="shared" si="15"/>
        <v>8.5523854793935818</v>
      </c>
      <c r="L26" s="60">
        <f t="shared" si="15"/>
        <v>8.0274157588628352</v>
      </c>
      <c r="M26" s="60">
        <f t="shared" si="15"/>
        <v>7.4859902084661112</v>
      </c>
      <c r="N26" s="60">
        <f t="shared" si="15"/>
        <v>7.3124243681704035</v>
      </c>
      <c r="O26" s="60">
        <f t="shared" si="15"/>
        <v>7.3167206967038547</v>
      </c>
      <c r="P26" s="60"/>
      <c r="Q26" s="60">
        <f>SUMPRODUCT($D12:$D25,Q12:Q25)/SUMIF(Q12:Q25,"&lt;&gt;"&amp;"",$D12:$D25)</f>
        <v>8.0071423846853698</v>
      </c>
      <c r="R26" s="60">
        <f>SUMPRODUCT($D12:$D25,R12:R25)/SUMIF(R12:R25,"&lt;&gt;"&amp;"",$D12:$D25)</f>
        <v>7.7701851732360678</v>
      </c>
      <c r="S26" s="61"/>
      <c r="T26" s="61"/>
      <c r="U26" s="61"/>
      <c r="V26" s="61"/>
      <c r="W26" s="61"/>
      <c r="X26" s="61"/>
      <c r="Y26" s="61"/>
      <c r="Z26" s="61"/>
      <c r="AA26" s="61"/>
      <c r="AB26" s="61"/>
      <c r="AC26" s="61"/>
      <c r="AD26" s="61"/>
      <c r="AE26" s="61"/>
      <c r="AF26" s="60"/>
      <c r="AG26" s="60"/>
      <c r="AH26" s="60"/>
      <c r="AI26" s="60"/>
      <c r="AJ26" s="60"/>
      <c r="AK26" s="60"/>
      <c r="AL26" s="60"/>
    </row>
    <row r="27" spans="1:38">
      <c r="A27" s="56" t="s">
        <v>236</v>
      </c>
      <c r="B27" s="51"/>
      <c r="C27" s="52"/>
      <c r="D27" s="53"/>
      <c r="E27" s="54"/>
      <c r="F27" s="54">
        <f t="shared" ref="F27:R27" si="16">MIN(F12:F25)</f>
        <v>5.7603</v>
      </c>
      <c r="G27" s="54">
        <f t="shared" si="16"/>
        <v>4.2270000000000003</v>
      </c>
      <c r="H27" s="54">
        <f t="shared" si="16"/>
        <v>3.3511000000000002</v>
      </c>
      <c r="I27" s="54">
        <f t="shared" si="16"/>
        <v>2.9102999999999999</v>
      </c>
      <c r="J27" s="54">
        <f t="shared" si="16"/>
        <v>3.8925000000000001</v>
      </c>
      <c r="K27" s="54">
        <f t="shared" si="16"/>
        <v>6.1651999999999996</v>
      </c>
      <c r="L27" s="54">
        <f t="shared" si="16"/>
        <v>6.0025000000000004</v>
      </c>
      <c r="M27" s="54">
        <f t="shared" si="16"/>
        <v>5.7336999999999998</v>
      </c>
      <c r="N27" s="54">
        <f t="shared" si="16"/>
        <v>5.2728000000000002</v>
      </c>
      <c r="O27" s="54">
        <f t="shared" si="16"/>
        <v>0.92469999999999997</v>
      </c>
      <c r="P27" s="54">
        <f t="shared" si="16"/>
        <v>2.4422999999999999</v>
      </c>
      <c r="Q27" s="54">
        <f t="shared" si="16"/>
        <v>7.0317999999999996</v>
      </c>
      <c r="R27" s="54">
        <f t="shared" si="16"/>
        <v>3.1419999999999999</v>
      </c>
      <c r="S27" s="55"/>
      <c r="T27" s="55"/>
      <c r="U27" s="55"/>
      <c r="V27" s="55"/>
      <c r="W27" s="55"/>
      <c r="X27" s="55"/>
      <c r="Y27" s="55"/>
      <c r="Z27" s="55"/>
      <c r="AA27" s="55"/>
      <c r="AB27" s="55"/>
      <c r="AC27" s="55"/>
      <c r="AD27" s="55"/>
      <c r="AE27" s="55"/>
      <c r="AF27" s="54"/>
      <c r="AG27" s="54"/>
      <c r="AH27" s="54"/>
      <c r="AI27" s="54"/>
      <c r="AJ27" s="54"/>
      <c r="AK27" s="54"/>
      <c r="AL27" s="54"/>
    </row>
    <row r="28" spans="1:38">
      <c r="A28" s="63" t="s">
        <v>237</v>
      </c>
      <c r="B28" s="51"/>
      <c r="C28" s="52"/>
      <c r="D28" s="53"/>
      <c r="E28" s="54"/>
      <c r="F28" s="54">
        <f t="shared" ref="F28:R28" si="17">MAX(F12:F25)</f>
        <v>69.169200000000004</v>
      </c>
      <c r="G28" s="54">
        <f t="shared" si="17"/>
        <v>28.287800000000001</v>
      </c>
      <c r="H28" s="54">
        <f t="shared" si="17"/>
        <v>26.909500000000001</v>
      </c>
      <c r="I28" s="54">
        <f t="shared" si="17"/>
        <v>37.886200000000002</v>
      </c>
      <c r="J28" s="54">
        <f t="shared" si="17"/>
        <v>16.907399999999999</v>
      </c>
      <c r="K28" s="54">
        <f t="shared" si="17"/>
        <v>15.7986</v>
      </c>
      <c r="L28" s="54">
        <f t="shared" si="17"/>
        <v>15.5093</v>
      </c>
      <c r="M28" s="54">
        <f t="shared" si="17"/>
        <v>12.824</v>
      </c>
      <c r="N28" s="54">
        <f t="shared" si="17"/>
        <v>27.657699999999998</v>
      </c>
      <c r="O28" s="54">
        <f t="shared" si="17"/>
        <v>9.5954999999999995</v>
      </c>
      <c r="P28" s="54">
        <f t="shared" si="17"/>
        <v>8.4300999999999995</v>
      </c>
      <c r="Q28" s="54">
        <f t="shared" si="17"/>
        <v>8.4542999999999999</v>
      </c>
      <c r="R28" s="54">
        <f t="shared" si="17"/>
        <v>8.4920000000000009</v>
      </c>
      <c r="S28" s="55"/>
      <c r="T28" s="55"/>
      <c r="U28" s="55"/>
      <c r="V28" s="55"/>
      <c r="W28" s="55"/>
      <c r="X28" s="55"/>
      <c r="Y28" s="55"/>
      <c r="Z28" s="55"/>
      <c r="AA28" s="55"/>
      <c r="AB28" s="55"/>
      <c r="AC28" s="55"/>
      <c r="AD28" s="55"/>
      <c r="AE28" s="55"/>
      <c r="AF28" s="54"/>
      <c r="AG28" s="54"/>
      <c r="AH28" s="54"/>
      <c r="AI28" s="54"/>
      <c r="AJ28" s="54"/>
      <c r="AK28" s="54"/>
      <c r="AL28" s="54"/>
    </row>
    <row r="29" spans="1:38">
      <c r="A29" s="56" t="s">
        <v>238</v>
      </c>
      <c r="B29" s="51"/>
      <c r="C29" s="52"/>
      <c r="D29" s="53"/>
      <c r="E29" s="54"/>
      <c r="F29" s="54">
        <f t="shared" ref="F29:R29" si="18">MEDIAN(F12:F25)</f>
        <v>8.4116499999999998</v>
      </c>
      <c r="G29" s="54">
        <f t="shared" si="18"/>
        <v>6.2689000000000004</v>
      </c>
      <c r="H29" s="54">
        <f t="shared" si="18"/>
        <v>5.6513999999999998</v>
      </c>
      <c r="I29" s="54">
        <f t="shared" si="18"/>
        <v>5.1398999999999999</v>
      </c>
      <c r="J29" s="54">
        <f t="shared" si="18"/>
        <v>6.5905000000000005</v>
      </c>
      <c r="K29" s="54">
        <f t="shared" si="18"/>
        <v>8.1481999999999992</v>
      </c>
      <c r="L29" s="54">
        <f t="shared" si="18"/>
        <v>7.8118999999999996</v>
      </c>
      <c r="M29" s="54">
        <f t="shared" si="18"/>
        <v>7.3694500000000005</v>
      </c>
      <c r="N29" s="54">
        <f t="shared" si="18"/>
        <v>7.7906499999999994</v>
      </c>
      <c r="O29" s="54">
        <f t="shared" si="18"/>
        <v>6.71265</v>
      </c>
      <c r="P29" s="54">
        <f t="shared" si="18"/>
        <v>7.0277000000000003</v>
      </c>
      <c r="Q29" s="54">
        <f t="shared" si="18"/>
        <v>7.9096499999999992</v>
      </c>
      <c r="R29" s="54">
        <f t="shared" si="18"/>
        <v>7.3972999999999995</v>
      </c>
      <c r="S29" s="55"/>
      <c r="T29" s="55"/>
      <c r="U29" s="55"/>
      <c r="V29" s="55"/>
      <c r="W29" s="55"/>
      <c r="X29" s="55"/>
      <c r="Y29" s="55"/>
      <c r="Z29" s="55"/>
      <c r="AA29" s="55"/>
      <c r="AB29" s="55"/>
      <c r="AC29" s="55"/>
      <c r="AD29" s="55"/>
      <c r="AE29" s="55"/>
      <c r="AF29" s="54"/>
      <c r="AG29" s="54"/>
      <c r="AH29" s="54"/>
      <c r="AI29" s="54"/>
      <c r="AJ29" s="54"/>
      <c r="AK29" s="54"/>
      <c r="AL29" s="54"/>
    </row>
    <row r="30" spans="1:38" ht="15" thickBot="1">
      <c r="A30" s="64"/>
      <c r="B30" s="37"/>
      <c r="C30" s="38"/>
      <c r="D30" s="39"/>
      <c r="E30" s="40"/>
      <c r="F30" s="40"/>
      <c r="G30" s="40"/>
      <c r="H30" s="40"/>
      <c r="I30" s="40"/>
      <c r="J30" s="40"/>
      <c r="K30" s="40"/>
      <c r="L30" s="40"/>
      <c r="M30" s="40"/>
      <c r="N30" s="40"/>
      <c r="O30" s="40"/>
      <c r="P30" s="40"/>
      <c r="Q30" s="40"/>
      <c r="R30" s="40"/>
      <c r="S30" s="42"/>
      <c r="T30" s="42"/>
      <c r="U30" s="42"/>
      <c r="V30" s="42"/>
      <c r="W30" s="42"/>
      <c r="X30" s="42"/>
      <c r="Y30" s="42"/>
      <c r="Z30" s="42"/>
      <c r="AA30" s="42"/>
      <c r="AB30" s="42"/>
      <c r="AC30" s="42"/>
      <c r="AD30" s="42"/>
      <c r="AE30" s="42"/>
      <c r="AF30" s="40"/>
      <c r="AG30" s="40"/>
      <c r="AH30" s="40"/>
      <c r="AI30" s="40"/>
      <c r="AJ30" s="40"/>
      <c r="AK30" s="40"/>
      <c r="AL30" s="40"/>
    </row>
    <row r="31" spans="1:38">
      <c r="A31" s="50" t="s">
        <v>239</v>
      </c>
      <c r="B31" s="45"/>
      <c r="C31" s="44"/>
      <c r="D31" s="44"/>
      <c r="E31" s="44"/>
      <c r="F31" s="44"/>
      <c r="G31" s="44"/>
      <c r="H31" s="44"/>
      <c r="I31" s="46"/>
      <c r="J31" s="44"/>
      <c r="K31" s="44"/>
      <c r="L31" s="44"/>
      <c r="M31" s="44"/>
      <c r="N31" s="44"/>
      <c r="O31" s="44"/>
      <c r="P31" s="44"/>
      <c r="Q31" s="44"/>
      <c r="R31" s="44"/>
      <c r="S31" s="45"/>
      <c r="T31" s="45"/>
      <c r="U31" s="45"/>
      <c r="V31" s="47"/>
      <c r="W31" s="45"/>
      <c r="X31" s="45"/>
      <c r="Y31" s="45"/>
      <c r="Z31" s="45"/>
      <c r="AA31" s="45"/>
      <c r="AB31" s="45"/>
      <c r="AC31" s="45"/>
      <c r="AD31" s="45"/>
      <c r="AE31" s="45"/>
      <c r="AF31" s="44"/>
      <c r="AG31" s="44"/>
      <c r="AH31" s="44"/>
      <c r="AI31" s="44"/>
      <c r="AJ31" s="44"/>
      <c r="AK31" s="44"/>
      <c r="AL31" s="44"/>
    </row>
    <row r="32" spans="1:38">
      <c r="A32" s="50" t="s">
        <v>240</v>
      </c>
      <c r="B32" s="45"/>
      <c r="C32" s="44"/>
      <c r="D32" s="44"/>
      <c r="E32" s="44"/>
      <c r="F32" s="44"/>
      <c r="G32" s="44"/>
      <c r="H32" s="44"/>
      <c r="I32" s="46"/>
      <c r="J32" s="44"/>
      <c r="K32" s="44"/>
      <c r="L32" s="44"/>
      <c r="M32" s="44"/>
      <c r="N32" s="44"/>
      <c r="O32" s="44"/>
      <c r="P32" s="44"/>
      <c r="Q32" s="44"/>
      <c r="R32" s="44"/>
      <c r="S32" s="45"/>
      <c r="T32" s="45"/>
      <c r="U32" s="45"/>
      <c r="V32" s="47"/>
      <c r="W32" s="45"/>
      <c r="X32" s="45"/>
      <c r="Y32" s="45"/>
      <c r="Z32" s="45"/>
      <c r="AA32" s="45"/>
      <c r="AB32" s="45"/>
      <c r="AC32" s="45"/>
      <c r="AD32" s="45"/>
      <c r="AE32" s="45"/>
      <c r="AF32" s="44"/>
      <c r="AG32" s="44"/>
      <c r="AH32" s="44"/>
      <c r="AI32" s="44"/>
      <c r="AJ32" s="44"/>
      <c r="AK32" s="44"/>
      <c r="AL32" s="44"/>
    </row>
    <row r="33" spans="1:38">
      <c r="A33" s="50"/>
      <c r="B33" s="45"/>
      <c r="C33" s="44"/>
      <c r="D33" s="44"/>
      <c r="E33" s="44"/>
      <c r="F33" s="44"/>
      <c r="G33" s="44"/>
      <c r="H33" s="44"/>
      <c r="I33" s="44"/>
      <c r="J33" s="44"/>
      <c r="K33" s="44"/>
      <c r="L33" s="44"/>
      <c r="M33" s="44"/>
      <c r="N33" s="44"/>
      <c r="O33" s="44"/>
      <c r="P33" s="44"/>
      <c r="Q33" s="44"/>
      <c r="R33" s="44"/>
      <c r="S33" s="45"/>
      <c r="T33" s="45"/>
      <c r="U33" s="45"/>
      <c r="V33" s="45"/>
      <c r="W33" s="45"/>
      <c r="X33" s="45"/>
      <c r="Y33" s="45"/>
      <c r="Z33" s="45"/>
      <c r="AA33" s="45"/>
      <c r="AB33" s="45"/>
      <c r="AC33" s="45"/>
      <c r="AD33" s="45"/>
      <c r="AE33" s="45"/>
      <c r="AF33" s="44"/>
      <c r="AG33" s="44"/>
      <c r="AH33" s="44"/>
      <c r="AI33" s="44"/>
      <c r="AJ33" s="44"/>
      <c r="AK33" s="44"/>
      <c r="AL33" s="44"/>
    </row>
    <row r="34" spans="1:38">
      <c r="A34" s="50"/>
      <c r="B34" s="45"/>
      <c r="C34" s="44"/>
      <c r="D34" s="44"/>
      <c r="E34" s="44"/>
      <c r="F34" s="44"/>
      <c r="G34" s="44"/>
      <c r="H34" s="44"/>
      <c r="I34" s="44"/>
      <c r="J34" s="44"/>
      <c r="K34" s="44"/>
      <c r="L34" s="44"/>
      <c r="M34" s="44"/>
      <c r="N34" s="44"/>
      <c r="O34" s="44"/>
      <c r="P34" s="44"/>
      <c r="Q34" s="44"/>
      <c r="R34" s="44"/>
      <c r="S34" s="45"/>
      <c r="T34" s="45"/>
      <c r="U34" s="45"/>
      <c r="V34" s="45"/>
      <c r="W34" s="45"/>
      <c r="X34" s="45"/>
      <c r="Y34" s="45"/>
      <c r="Z34" s="45"/>
      <c r="AA34" s="45"/>
      <c r="AB34" s="45"/>
      <c r="AC34" s="45"/>
      <c r="AD34" s="45"/>
      <c r="AE34" s="45"/>
      <c r="AF34" s="44"/>
      <c r="AG34" s="44"/>
      <c r="AH34" s="44"/>
      <c r="AI34" s="44"/>
      <c r="AJ34" s="44"/>
      <c r="AK34" s="44"/>
      <c r="AL34" s="44"/>
    </row>
    <row r="35" spans="1:38">
      <c r="A35" s="50"/>
      <c r="B35" s="45"/>
      <c r="C35" s="44"/>
      <c r="D35" s="44"/>
      <c r="E35" s="44"/>
      <c r="F35" s="44"/>
      <c r="G35" s="44"/>
      <c r="H35" s="44"/>
      <c r="I35" s="44"/>
      <c r="J35" s="44"/>
      <c r="K35" s="44"/>
      <c r="L35" s="44"/>
      <c r="M35" s="44"/>
      <c r="N35" s="44"/>
      <c r="O35" s="44"/>
      <c r="P35" s="44"/>
      <c r="Q35" s="44"/>
      <c r="R35" s="44"/>
      <c r="S35" s="45"/>
      <c r="T35" s="45"/>
      <c r="U35" s="45"/>
      <c r="V35" s="45"/>
      <c r="W35" s="45"/>
      <c r="X35" s="45"/>
      <c r="Y35" s="45"/>
      <c r="Z35" s="45"/>
      <c r="AA35" s="45"/>
      <c r="AB35" s="45"/>
      <c r="AC35" s="45"/>
      <c r="AD35" s="45"/>
      <c r="AE35" s="45"/>
      <c r="AF35" s="44"/>
      <c r="AG35" s="44"/>
      <c r="AH35" s="44"/>
      <c r="AI35" s="44"/>
      <c r="AJ35" s="44"/>
      <c r="AK35" s="44"/>
      <c r="AL35" s="44"/>
    </row>
  </sheetData>
  <mergeCells count="10">
    <mergeCell ref="AK8:AK9"/>
    <mergeCell ref="J8:Q8"/>
    <mergeCell ref="B8:E8"/>
    <mergeCell ref="F8:I8"/>
    <mergeCell ref="AL8:AL9"/>
    <mergeCell ref="AF8:AH8"/>
    <mergeCell ref="R8:R9"/>
    <mergeCell ref="AI8:AI9"/>
    <mergeCell ref="AJ8:AJ9"/>
    <mergeCell ref="S8:AE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N43"/>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32"/>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38" width="9.109375" style="14" customWidth="1"/>
    <col min="79" max="79" width="12"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_xlfn.QUARTILE.INC(F$12:F$33,$CA2)</f>
        <v>4.0747999999999998</v>
      </c>
      <c r="CC2" s="93">
        <f t="shared" ref="CC2:CI2" si="1">_xlfn.QUARTILE.INC(G$12:G$33,$CA2)</f>
        <v>2.0781999999999998</v>
      </c>
      <c r="CD2" s="93">
        <f t="shared" si="1"/>
        <v>1.7572000000000001</v>
      </c>
      <c r="CE2" s="93">
        <f t="shared" si="1"/>
        <v>0.9446</v>
      </c>
      <c r="CF2" s="93">
        <f t="shared" si="1"/>
        <v>3.1423999999999999</v>
      </c>
      <c r="CG2" s="93">
        <f t="shared" si="1"/>
        <v>6.2694000000000001</v>
      </c>
      <c r="CH2" s="93">
        <f t="shared" si="1"/>
        <v>6.2119999999999997</v>
      </c>
      <c r="CI2" s="93">
        <f t="shared" si="1"/>
        <v>5.8970000000000002</v>
      </c>
      <c r="CJ2" s="93">
        <f t="shared" ref="CJ2:CN7" si="2">_xlfn.QUARTILE.INC(N$12:N$33,$CA2)</f>
        <v>5.1589999999999998</v>
      </c>
      <c r="CK2" s="93">
        <f t="shared" si="2"/>
        <v>6.0614999999999997</v>
      </c>
      <c r="CL2" s="93">
        <f t="shared" si="2"/>
        <v>6.2900999999999998</v>
      </c>
      <c r="CM2" s="93">
        <f t="shared" si="2"/>
        <v>4.5856000000000003</v>
      </c>
      <c r="CN2" s="93">
        <f t="shared" si="2"/>
        <v>5.0736999999999997</v>
      </c>
    </row>
    <row r="3" spans="1:92">
      <c r="CA3" s="93">
        <v>1</v>
      </c>
      <c r="CB3" s="93">
        <f t="shared" si="0"/>
        <v>5.3984249999999996</v>
      </c>
      <c r="CC3" s="93">
        <f t="shared" ref="CC3:CI7" si="3">_xlfn.QUARTILE.INC(G$12:G$33,$CA3)</f>
        <v>2.9550999999999998</v>
      </c>
      <c r="CD3" s="93">
        <f t="shared" si="3"/>
        <v>2.3707499999999997</v>
      </c>
      <c r="CE3" s="93">
        <f t="shared" si="3"/>
        <v>1.704375</v>
      </c>
      <c r="CF3" s="93">
        <f t="shared" si="3"/>
        <v>3.9170750000000001</v>
      </c>
      <c r="CG3" s="93">
        <f t="shared" si="3"/>
        <v>6.6462249999999994</v>
      </c>
      <c r="CH3" s="93">
        <f t="shared" si="3"/>
        <v>6.5778999999999996</v>
      </c>
      <c r="CI3" s="93">
        <f t="shared" si="3"/>
        <v>6.1966749999999999</v>
      </c>
      <c r="CJ3" s="93">
        <f t="shared" si="2"/>
        <v>5.5286</v>
      </c>
      <c r="CK3" s="93">
        <f t="shared" si="2"/>
        <v>6.4584999999999999</v>
      </c>
      <c r="CL3" s="93">
        <f t="shared" si="2"/>
        <v>6.5457749999999999</v>
      </c>
      <c r="CM3" s="93">
        <f t="shared" si="2"/>
        <v>7.1026000000000007</v>
      </c>
      <c r="CN3" s="93">
        <f t="shared" si="2"/>
        <v>6.7376500000000004</v>
      </c>
    </row>
    <row r="4" spans="1:92">
      <c r="CA4" s="93">
        <v>2</v>
      </c>
      <c r="CB4" s="93">
        <f t="shared" si="0"/>
        <v>5.9269999999999996</v>
      </c>
      <c r="CC4" s="93">
        <f t="shared" si="3"/>
        <v>3.3497500000000002</v>
      </c>
      <c r="CD4" s="93">
        <f t="shared" si="3"/>
        <v>2.70635</v>
      </c>
      <c r="CE4" s="93">
        <f t="shared" si="3"/>
        <v>2.3396499999999998</v>
      </c>
      <c r="CF4" s="93">
        <f t="shared" si="3"/>
        <v>4.2887000000000004</v>
      </c>
      <c r="CG4" s="93">
        <f t="shared" si="3"/>
        <v>6.7990000000000004</v>
      </c>
      <c r="CH4" s="93">
        <f t="shared" si="3"/>
        <v>6.6121999999999996</v>
      </c>
      <c r="CI4" s="93">
        <f t="shared" si="3"/>
        <v>6.2800500000000001</v>
      </c>
      <c r="CJ4" s="93">
        <f t="shared" si="2"/>
        <v>5.7149000000000001</v>
      </c>
      <c r="CK4" s="93">
        <f t="shared" si="2"/>
        <v>6.7818500000000004</v>
      </c>
      <c r="CL4" s="93">
        <f t="shared" si="2"/>
        <v>6.9432499999999999</v>
      </c>
      <c r="CM4" s="93">
        <f t="shared" si="2"/>
        <v>7.4560000000000004</v>
      </c>
      <c r="CN4" s="93">
        <f t="shared" si="2"/>
        <v>7.2603</v>
      </c>
    </row>
    <row r="5" spans="1:92">
      <c r="CA5" s="93">
        <v>3</v>
      </c>
      <c r="CB5" s="93">
        <f t="shared" si="0"/>
        <v>6.5784000000000002</v>
      </c>
      <c r="CC5" s="93">
        <f t="shared" si="3"/>
        <v>3.834225</v>
      </c>
      <c r="CD5" s="93">
        <f t="shared" si="3"/>
        <v>3.437675</v>
      </c>
      <c r="CE5" s="93">
        <f t="shared" si="3"/>
        <v>2.657</v>
      </c>
      <c r="CF5" s="93">
        <f t="shared" si="3"/>
        <v>4.6877750000000002</v>
      </c>
      <c r="CG5" s="93">
        <f t="shared" si="3"/>
        <v>6.8515249999999996</v>
      </c>
      <c r="CH5" s="93">
        <f t="shared" si="3"/>
        <v>6.7897499999999997</v>
      </c>
      <c r="CI5" s="93">
        <f t="shared" si="3"/>
        <v>6.4037249999999997</v>
      </c>
      <c r="CJ5" s="93">
        <f t="shared" si="2"/>
        <v>5.8470250000000004</v>
      </c>
      <c r="CK5" s="93">
        <f t="shared" si="2"/>
        <v>6.9034499999999994</v>
      </c>
      <c r="CL5" s="93">
        <f t="shared" si="2"/>
        <v>7.0665750000000003</v>
      </c>
      <c r="CM5" s="93">
        <f t="shared" si="2"/>
        <v>7.7961499999999999</v>
      </c>
      <c r="CN5" s="93">
        <f t="shared" si="2"/>
        <v>7.4243500000000004</v>
      </c>
    </row>
    <row r="6" spans="1:92" hidden="1">
      <c r="CA6" s="93"/>
      <c r="CB6" s="93">
        <f t="shared" si="0"/>
        <v>4.0747999999999998</v>
      </c>
      <c r="CC6" s="93">
        <f t="shared" si="3"/>
        <v>2.0781999999999998</v>
      </c>
      <c r="CD6" s="93">
        <f t="shared" si="3"/>
        <v>1.7572000000000001</v>
      </c>
      <c r="CE6" s="93">
        <f t="shared" si="3"/>
        <v>0.9446</v>
      </c>
      <c r="CF6" s="93">
        <f t="shared" si="3"/>
        <v>3.1423999999999999</v>
      </c>
      <c r="CG6" s="93">
        <f t="shared" si="3"/>
        <v>6.2694000000000001</v>
      </c>
      <c r="CH6" s="93">
        <f t="shared" si="3"/>
        <v>6.2119999999999997</v>
      </c>
      <c r="CI6" s="93">
        <f t="shared" si="3"/>
        <v>5.8970000000000002</v>
      </c>
      <c r="CJ6" s="93">
        <f t="shared" si="2"/>
        <v>5.1589999999999998</v>
      </c>
      <c r="CK6" s="93">
        <f t="shared" si="2"/>
        <v>6.0614999999999997</v>
      </c>
      <c r="CL6" s="93">
        <f t="shared" si="2"/>
        <v>6.2900999999999998</v>
      </c>
      <c r="CM6" s="93">
        <f t="shared" si="2"/>
        <v>4.5856000000000003</v>
      </c>
      <c r="CN6" s="93">
        <f t="shared" si="2"/>
        <v>5.0736999999999997</v>
      </c>
    </row>
    <row r="7" spans="1:92" ht="21" thickBot="1">
      <c r="A7" s="16" t="s">
        <v>116</v>
      </c>
      <c r="CA7" s="93">
        <v>4</v>
      </c>
      <c r="CB7" s="93">
        <f t="shared" si="0"/>
        <v>9.9697999999999993</v>
      </c>
      <c r="CC7" s="93">
        <f t="shared" si="3"/>
        <v>5.6866000000000003</v>
      </c>
      <c r="CD7" s="93">
        <f t="shared" si="3"/>
        <v>5.0343999999999998</v>
      </c>
      <c r="CE7" s="93">
        <f t="shared" si="3"/>
        <v>4.5801999999999996</v>
      </c>
      <c r="CF7" s="93">
        <f t="shared" si="3"/>
        <v>5.9828999999999999</v>
      </c>
      <c r="CG7" s="93">
        <f t="shared" si="3"/>
        <v>7.3451000000000004</v>
      </c>
      <c r="CH7" s="93">
        <f t="shared" si="3"/>
        <v>7.1017000000000001</v>
      </c>
      <c r="CI7" s="93">
        <f t="shared" si="3"/>
        <v>8.3061000000000007</v>
      </c>
      <c r="CJ7" s="93">
        <f t="shared" si="2"/>
        <v>7.1909999999999998</v>
      </c>
      <c r="CK7" s="93">
        <f t="shared" si="2"/>
        <v>7.4070999999999998</v>
      </c>
      <c r="CL7" s="93">
        <f t="shared" si="2"/>
        <v>7.2088999999999999</v>
      </c>
      <c r="CM7" s="93">
        <f t="shared" si="2"/>
        <v>8.1082999999999998</v>
      </c>
      <c r="CN7" s="93">
        <f t="shared" si="2"/>
        <v>7.7816000000000001</v>
      </c>
    </row>
    <row r="8" spans="1:92" ht="15" customHeight="1">
      <c r="A8" s="17" t="str">
        <f>'Gilt Fund'!A8</f>
        <v>(As on 30 Apr 2026)</v>
      </c>
      <c r="B8" s="137" t="s">
        <v>37</v>
      </c>
      <c r="C8" s="138"/>
      <c r="D8" s="138"/>
      <c r="E8" s="138"/>
      <c r="F8" s="136" t="s">
        <v>242</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176</v>
      </c>
      <c r="AG8" s="136"/>
      <c r="AH8" s="136"/>
      <c r="AI8" s="139" t="s">
        <v>178</v>
      </c>
      <c r="AJ8" s="139" t="s">
        <v>177</v>
      </c>
      <c r="AK8" s="134" t="s">
        <v>180</v>
      </c>
      <c r="AL8" s="139"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195</v>
      </c>
      <c r="AG9" s="26" t="s">
        <v>196</v>
      </c>
      <c r="AH9" s="26" t="s">
        <v>197</v>
      </c>
      <c r="AI9" s="140"/>
      <c r="AJ9" s="140"/>
      <c r="AK9" s="135"/>
      <c r="AL9" s="140"/>
    </row>
    <row r="10" spans="1:92" ht="15" customHeight="1" thickBot="1">
      <c r="A10" s="20" t="s">
        <v>38</v>
      </c>
    </row>
    <row r="11" spans="1:92" ht="18.600000000000001" thickBot="1">
      <c r="A11" s="21" t="s">
        <v>103</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row>
    <row r="12" spans="1:92">
      <c r="A12" s="48" t="s">
        <v>2686</v>
      </c>
      <c r="B12" s="29">
        <v>39573</v>
      </c>
      <c r="C12" s="30">
        <v>8991.8518000000004</v>
      </c>
      <c r="D12" s="31">
        <v>8807.0521000000008</v>
      </c>
      <c r="E12" s="28">
        <v>379.44260000000003</v>
      </c>
      <c r="F12" s="28">
        <v>6.2302</v>
      </c>
      <c r="G12" s="28">
        <v>3.6135000000000002</v>
      </c>
      <c r="H12" s="28">
        <v>2.6059000000000001</v>
      </c>
      <c r="I12" s="32">
        <v>2.2602000000000002</v>
      </c>
      <c r="J12" s="28">
        <v>4.1924000000000001</v>
      </c>
      <c r="K12" s="28">
        <v>6.8082000000000003</v>
      </c>
      <c r="L12" s="28">
        <v>6.7183999999999999</v>
      </c>
      <c r="M12" s="28">
        <v>6.3532999999999999</v>
      </c>
      <c r="N12" s="28">
        <v>5.8582999999999998</v>
      </c>
      <c r="O12" s="28">
        <v>6.8735999999999997</v>
      </c>
      <c r="P12" s="28">
        <v>7.1223999999999998</v>
      </c>
      <c r="Q12" s="28">
        <v>8.1082999999999998</v>
      </c>
      <c r="R12" s="28">
        <v>7.6863000000000001</v>
      </c>
      <c r="S12" s="33">
        <f>IF(F12="",0,IF(F12&lt;=CB$3,4,IF(F12&gt;=CB$5,1,IF(F12&gt;=CB$4,2,3))))</f>
        <v>2</v>
      </c>
      <c r="T12" s="33">
        <f t="shared" ref="T12:AE12" si="4">IF(G12="",0,IF(G12&lt;=CC$3,4,IF(G12&gt;=CC$5,1,IF(G12&gt;=CC$4,2,3))))</f>
        <v>2</v>
      </c>
      <c r="U12" s="33">
        <f t="shared" si="4"/>
        <v>3</v>
      </c>
      <c r="V12" s="34">
        <f t="shared" si="4"/>
        <v>3</v>
      </c>
      <c r="W12" s="33">
        <f t="shared" si="4"/>
        <v>3</v>
      </c>
      <c r="X12" s="33">
        <f t="shared" si="4"/>
        <v>2</v>
      </c>
      <c r="Y12" s="33">
        <f t="shared" si="4"/>
        <v>2</v>
      </c>
      <c r="Z12" s="33">
        <f t="shared" si="4"/>
        <v>2</v>
      </c>
      <c r="AA12" s="33">
        <f t="shared" si="4"/>
        <v>1</v>
      </c>
      <c r="AB12" s="33">
        <f t="shared" si="4"/>
        <v>2</v>
      </c>
      <c r="AC12" s="33">
        <f t="shared" si="4"/>
        <v>1</v>
      </c>
      <c r="AD12" s="33">
        <f t="shared" si="4"/>
        <v>1</v>
      </c>
      <c r="AE12" s="33">
        <f t="shared" si="4"/>
        <v>1</v>
      </c>
      <c r="AF12" s="28">
        <v>96.846400000000003</v>
      </c>
      <c r="AG12" s="28">
        <v>0.3165</v>
      </c>
      <c r="AH12" s="28">
        <v>2.8371</v>
      </c>
      <c r="AI12" s="28">
        <v>2.76</v>
      </c>
      <c r="AJ12" s="28">
        <v>3.91</v>
      </c>
      <c r="AK12" s="28">
        <v>7.5</v>
      </c>
      <c r="AL12" s="28">
        <v>0.73</v>
      </c>
    </row>
    <row r="13" spans="1:92">
      <c r="A13" s="48" t="s">
        <v>2687</v>
      </c>
      <c r="B13" s="29">
        <v>41068</v>
      </c>
      <c r="C13" s="30">
        <v>12838.5301</v>
      </c>
      <c r="D13" s="31">
        <v>12598.0893</v>
      </c>
      <c r="E13" s="28">
        <v>2735.9567000000002</v>
      </c>
      <c r="F13" s="28">
        <v>6.1689999999999996</v>
      </c>
      <c r="G13" s="28">
        <v>3.9630000000000001</v>
      </c>
      <c r="H13" s="28">
        <v>3.2301000000000002</v>
      </c>
      <c r="I13" s="32">
        <v>2.8085</v>
      </c>
      <c r="J13" s="28">
        <v>4.6867999999999999</v>
      </c>
      <c r="K13" s="28">
        <v>6.8242000000000003</v>
      </c>
      <c r="L13" s="28">
        <v>6.6391</v>
      </c>
      <c r="M13" s="28">
        <v>6.2698</v>
      </c>
      <c r="N13" s="28">
        <v>5.7188999999999997</v>
      </c>
      <c r="O13" s="28">
        <v>6.6475999999999997</v>
      </c>
      <c r="P13" s="28">
        <v>6.9664000000000001</v>
      </c>
      <c r="Q13" s="28"/>
      <c r="R13" s="28">
        <v>7.5087000000000002</v>
      </c>
      <c r="S13" s="33">
        <f t="shared" ref="S13:S33" si="5">IF(F13="",0,IF(F13&lt;=CB$3,4,IF(F13&gt;=CB$5,1,IF(F13&gt;=CB$4,2,3))))</f>
        <v>2</v>
      </c>
      <c r="T13" s="33">
        <f t="shared" ref="T13:T33" si="6">IF(G13="",0,IF(G13&lt;=CC$3,4,IF(G13&gt;=CC$5,1,IF(G13&gt;=CC$4,2,3))))</f>
        <v>1</v>
      </c>
      <c r="U13" s="33">
        <f t="shared" ref="U13:U33" si="7">IF(H13="",0,IF(H13&lt;=CD$3,4,IF(H13&gt;=CD$5,1,IF(H13&gt;=CD$4,2,3))))</f>
        <v>2</v>
      </c>
      <c r="V13" s="34">
        <f t="shared" ref="V13:V33" si="8">IF(I13="",0,IF(I13&lt;=CE$3,4,IF(I13&gt;=CE$5,1,IF(I13&gt;=CE$4,2,3))))</f>
        <v>1</v>
      </c>
      <c r="W13" s="33">
        <f t="shared" ref="W13:W33" si="9">IF(J13="",0,IF(J13&lt;=CF$3,4,IF(J13&gt;=CF$5,1,IF(J13&gt;=CF$4,2,3))))</f>
        <v>2</v>
      </c>
      <c r="X13" s="33">
        <f t="shared" ref="X13:X33" si="10">IF(K13="",0,IF(K13&lt;=CG$3,4,IF(K13&gt;=CG$5,1,IF(K13&gt;=CG$4,2,3))))</f>
        <v>2</v>
      </c>
      <c r="Y13" s="33">
        <f t="shared" ref="Y13:Y33" si="11">IF(L13="",0,IF(L13&lt;=CH$3,4,IF(L13&gt;=CH$5,1,IF(L13&gt;=CH$4,2,3))))</f>
        <v>2</v>
      </c>
      <c r="Z13" s="33">
        <f t="shared" ref="Z13:Z33" si="12">IF(M13="",0,IF(M13&lt;=CI$3,4,IF(M13&gt;=CI$5,1,IF(M13&gt;=CI$4,2,3))))</f>
        <v>3</v>
      </c>
      <c r="AA13" s="33">
        <f t="shared" ref="AA13:AA33" si="13">IF(N13="",0,IF(N13&lt;=CJ$3,4,IF(N13&gt;=CJ$5,1,IF(N13&gt;=CJ$4,2,3))))</f>
        <v>2</v>
      </c>
      <c r="AB13" s="33">
        <f t="shared" ref="AB13:AB33" si="14">IF(O13="",0,IF(O13&lt;=CK$3,4,IF(O13&gt;=CK$5,1,IF(O13&gt;=CK$4,2,3))))</f>
        <v>3</v>
      </c>
      <c r="AC13" s="33">
        <f t="shared" ref="AC13:AC33" si="15">IF(P13="",0,IF(P13&lt;=CL$3,4,IF(P13&gt;=CL$5,1,IF(P13&gt;=CL$4,2,3))))</f>
        <v>2</v>
      </c>
      <c r="AD13" s="33">
        <f t="shared" ref="AD13:AD33" si="16">IF(Q13="",0,IF(Q13&lt;=CM$3,4,IF(Q13&gt;=CM$5,1,IF(Q13&gt;=CM$4,2,3))))</f>
        <v>0</v>
      </c>
      <c r="AE13" s="33">
        <f t="shared" ref="AE13:AE33" si="17">IF(R13="",0,IF(R13&lt;=CN$3,4,IF(R13&gt;=CN$5,1,IF(R13&gt;=CN$4,2,3))))</f>
        <v>1</v>
      </c>
      <c r="AF13" s="28">
        <v>94.400700000000001</v>
      </c>
      <c r="AG13" s="28">
        <v>0.32769999999999999</v>
      </c>
      <c r="AH13" s="28">
        <v>5.2568000000000001</v>
      </c>
      <c r="AI13" s="28">
        <v>2.21</v>
      </c>
      <c r="AJ13" s="28">
        <v>2.83</v>
      </c>
      <c r="AK13" s="28">
        <v>7.48</v>
      </c>
      <c r="AL13" s="28">
        <v>0.62</v>
      </c>
    </row>
    <row r="14" spans="1:92">
      <c r="A14" s="48" t="s">
        <v>2688</v>
      </c>
      <c r="B14" s="29">
        <v>45243</v>
      </c>
      <c r="C14" s="30">
        <v>332.61200000000002</v>
      </c>
      <c r="D14" s="31">
        <v>322.54360000000003</v>
      </c>
      <c r="E14" s="28">
        <v>11.7569</v>
      </c>
      <c r="F14" s="28">
        <v>4.3120000000000003</v>
      </c>
      <c r="G14" s="28">
        <v>2.4605000000000001</v>
      </c>
      <c r="H14" s="28">
        <v>1.8541000000000001</v>
      </c>
      <c r="I14" s="32">
        <v>1.3278000000000001</v>
      </c>
      <c r="J14" s="28">
        <v>3.8027000000000002</v>
      </c>
      <c r="K14" s="28">
        <v>6.6501999999999999</v>
      </c>
      <c r="L14" s="28"/>
      <c r="M14" s="28"/>
      <c r="N14" s="28"/>
      <c r="O14" s="28"/>
      <c r="P14" s="28"/>
      <c r="Q14" s="28"/>
      <c r="R14" s="28">
        <v>6.7922000000000002</v>
      </c>
      <c r="S14" s="33">
        <f t="shared" si="5"/>
        <v>4</v>
      </c>
      <c r="T14" s="33">
        <f t="shared" si="6"/>
        <v>4</v>
      </c>
      <c r="U14" s="33">
        <f t="shared" si="7"/>
        <v>4</v>
      </c>
      <c r="V14" s="34">
        <f t="shared" si="8"/>
        <v>4</v>
      </c>
      <c r="W14" s="33">
        <f t="shared" si="9"/>
        <v>4</v>
      </c>
      <c r="X14" s="33">
        <f t="shared" si="10"/>
        <v>3</v>
      </c>
      <c r="Y14" s="33">
        <f t="shared" si="11"/>
        <v>0</v>
      </c>
      <c r="Z14" s="33">
        <f t="shared" si="12"/>
        <v>0</v>
      </c>
      <c r="AA14" s="33">
        <f t="shared" si="13"/>
        <v>0</v>
      </c>
      <c r="AB14" s="33">
        <f t="shared" si="14"/>
        <v>0</v>
      </c>
      <c r="AC14" s="33">
        <f t="shared" si="15"/>
        <v>0</v>
      </c>
      <c r="AD14" s="33">
        <f t="shared" si="16"/>
        <v>0</v>
      </c>
      <c r="AE14" s="33">
        <f t="shared" si="17"/>
        <v>3</v>
      </c>
      <c r="AF14" s="28">
        <v>91.003799999999998</v>
      </c>
      <c r="AG14" s="28">
        <v>0.318</v>
      </c>
      <c r="AH14" s="28">
        <v>8.6782000000000004</v>
      </c>
      <c r="AI14" s="28">
        <v>2.25</v>
      </c>
      <c r="AJ14" s="28">
        <v>2.77</v>
      </c>
      <c r="AK14" s="28">
        <v>7.4</v>
      </c>
      <c r="AL14" s="28">
        <v>0.9</v>
      </c>
    </row>
    <row r="15" spans="1:92">
      <c r="A15" s="48" t="s">
        <v>2689</v>
      </c>
      <c r="B15" s="29">
        <v>41340</v>
      </c>
      <c r="C15" s="30">
        <v>12536.0767</v>
      </c>
      <c r="D15" s="31">
        <v>12289.2117</v>
      </c>
      <c r="E15" s="28">
        <v>25.550699999999999</v>
      </c>
      <c r="F15" s="28">
        <v>5.2721999999999998</v>
      </c>
      <c r="G15" s="28">
        <v>4.4837999999999996</v>
      </c>
      <c r="H15" s="28">
        <v>3.6791999999999998</v>
      </c>
      <c r="I15" s="32">
        <v>3.3957000000000002</v>
      </c>
      <c r="J15" s="28">
        <v>4.6906999999999996</v>
      </c>
      <c r="K15" s="28">
        <v>6.7925000000000004</v>
      </c>
      <c r="L15" s="28">
        <v>6.5929000000000002</v>
      </c>
      <c r="M15" s="28">
        <v>6.2693000000000003</v>
      </c>
      <c r="N15" s="28">
        <v>5.7032999999999996</v>
      </c>
      <c r="O15" s="28">
        <v>6.8933999999999997</v>
      </c>
      <c r="P15" s="28">
        <v>6.9200999999999997</v>
      </c>
      <c r="Q15" s="28"/>
      <c r="R15" s="28">
        <v>7.3906999999999998</v>
      </c>
      <c r="S15" s="33">
        <f t="shared" si="5"/>
        <v>4</v>
      </c>
      <c r="T15" s="33">
        <f t="shared" si="6"/>
        <v>1</v>
      </c>
      <c r="U15" s="33">
        <f t="shared" si="7"/>
        <v>1</v>
      </c>
      <c r="V15" s="34">
        <f t="shared" si="8"/>
        <v>1</v>
      </c>
      <c r="W15" s="33">
        <f t="shared" si="9"/>
        <v>1</v>
      </c>
      <c r="X15" s="33">
        <f t="shared" si="10"/>
        <v>3</v>
      </c>
      <c r="Y15" s="33">
        <f t="shared" si="11"/>
        <v>3</v>
      </c>
      <c r="Z15" s="33">
        <f t="shared" si="12"/>
        <v>3</v>
      </c>
      <c r="AA15" s="33">
        <f t="shared" si="13"/>
        <v>3</v>
      </c>
      <c r="AB15" s="33">
        <f t="shared" si="14"/>
        <v>2</v>
      </c>
      <c r="AC15" s="33">
        <f t="shared" si="15"/>
        <v>3</v>
      </c>
      <c r="AD15" s="33">
        <f t="shared" si="16"/>
        <v>0</v>
      </c>
      <c r="AE15" s="33">
        <f t="shared" si="17"/>
        <v>2</v>
      </c>
      <c r="AF15" s="28">
        <v>91.370400000000004</v>
      </c>
      <c r="AG15" s="28">
        <v>0.34660000000000002</v>
      </c>
      <c r="AH15" s="28">
        <v>8.2829999999999995</v>
      </c>
      <c r="AI15" s="28">
        <v>1.85</v>
      </c>
      <c r="AJ15" s="28">
        <v>2.25</v>
      </c>
      <c r="AK15" s="28">
        <v>7.32</v>
      </c>
      <c r="AL15" s="28">
        <v>0.66</v>
      </c>
    </row>
    <row r="16" spans="1:92">
      <c r="A16" s="48" t="s">
        <v>2690</v>
      </c>
      <c r="B16" s="29">
        <v>44795</v>
      </c>
      <c r="C16" s="30">
        <v>194.1533</v>
      </c>
      <c r="D16" s="31">
        <v>185.85839999999999</v>
      </c>
      <c r="E16" s="28">
        <v>12.4521</v>
      </c>
      <c r="F16" s="28">
        <v>5.8059000000000003</v>
      </c>
      <c r="G16" s="28">
        <v>3.0154000000000001</v>
      </c>
      <c r="H16" s="28">
        <v>2.3332000000000002</v>
      </c>
      <c r="I16" s="32">
        <v>1.7097</v>
      </c>
      <c r="J16" s="28">
        <v>3.8540000000000001</v>
      </c>
      <c r="K16" s="28">
        <v>6.2694000000000001</v>
      </c>
      <c r="L16" s="28">
        <v>6.2119999999999997</v>
      </c>
      <c r="M16" s="28"/>
      <c r="N16" s="28"/>
      <c r="O16" s="28"/>
      <c r="P16" s="28"/>
      <c r="Q16" s="28"/>
      <c r="R16" s="28">
        <v>6.1227</v>
      </c>
      <c r="S16" s="33">
        <f t="shared" si="5"/>
        <v>3</v>
      </c>
      <c r="T16" s="33">
        <f t="shared" si="6"/>
        <v>3</v>
      </c>
      <c r="U16" s="33">
        <f t="shared" si="7"/>
        <v>4</v>
      </c>
      <c r="V16" s="34">
        <f t="shared" si="8"/>
        <v>3</v>
      </c>
      <c r="W16" s="33">
        <f t="shared" si="9"/>
        <v>4</v>
      </c>
      <c r="X16" s="33">
        <f t="shared" si="10"/>
        <v>4</v>
      </c>
      <c r="Y16" s="33">
        <f t="shared" si="11"/>
        <v>4</v>
      </c>
      <c r="Z16" s="33">
        <f t="shared" si="12"/>
        <v>0</v>
      </c>
      <c r="AA16" s="33">
        <f t="shared" si="13"/>
        <v>0</v>
      </c>
      <c r="AB16" s="33">
        <f t="shared" si="14"/>
        <v>0</v>
      </c>
      <c r="AC16" s="33">
        <f t="shared" si="15"/>
        <v>0</v>
      </c>
      <c r="AD16" s="33">
        <f t="shared" si="16"/>
        <v>0</v>
      </c>
      <c r="AE16" s="33">
        <f t="shared" si="17"/>
        <v>4</v>
      </c>
      <c r="AF16" s="28">
        <v>91.460800000000006</v>
      </c>
      <c r="AG16" s="28">
        <v>0.66679999999999995</v>
      </c>
      <c r="AH16" s="28">
        <v>7.8723999999999998</v>
      </c>
      <c r="AI16" s="28">
        <v>2.75</v>
      </c>
      <c r="AJ16" s="28">
        <v>3.45</v>
      </c>
      <c r="AK16" s="28">
        <v>7.41</v>
      </c>
      <c r="AL16" s="28">
        <v>0.73</v>
      </c>
    </row>
    <row r="17" spans="1:38">
      <c r="A17" s="48" t="s">
        <v>2691</v>
      </c>
      <c r="B17" s="29">
        <v>41531</v>
      </c>
      <c r="C17" s="30">
        <v>3575.4485</v>
      </c>
      <c r="D17" s="31">
        <v>3451.3811000000001</v>
      </c>
      <c r="E17" s="28">
        <v>24.741800000000001</v>
      </c>
      <c r="F17" s="28">
        <v>7.4130000000000003</v>
      </c>
      <c r="G17" s="28">
        <v>2.2282999999999999</v>
      </c>
      <c r="H17" s="28">
        <v>1.7572000000000001</v>
      </c>
      <c r="I17" s="32">
        <v>0.9446</v>
      </c>
      <c r="J17" s="28">
        <v>3.1423999999999999</v>
      </c>
      <c r="K17" s="28">
        <v>6.5488999999999997</v>
      </c>
      <c r="L17" s="28">
        <v>6.5739000000000001</v>
      </c>
      <c r="M17" s="28">
        <v>6.2287999999999997</v>
      </c>
      <c r="N17" s="28">
        <v>5.5900999999999996</v>
      </c>
      <c r="O17" s="28">
        <v>6.6703000000000001</v>
      </c>
      <c r="P17" s="28">
        <v>6.8451000000000004</v>
      </c>
      <c r="Q17" s="28"/>
      <c r="R17" s="28">
        <v>7.4344000000000001</v>
      </c>
      <c r="S17" s="33">
        <f t="shared" si="5"/>
        <v>1</v>
      </c>
      <c r="T17" s="33">
        <f t="shared" si="6"/>
        <v>4</v>
      </c>
      <c r="U17" s="33">
        <f t="shared" si="7"/>
        <v>4</v>
      </c>
      <c r="V17" s="34">
        <f t="shared" si="8"/>
        <v>4</v>
      </c>
      <c r="W17" s="33">
        <f t="shared" si="9"/>
        <v>4</v>
      </c>
      <c r="X17" s="33">
        <f t="shared" si="10"/>
        <v>4</v>
      </c>
      <c r="Y17" s="33">
        <f t="shared" si="11"/>
        <v>4</v>
      </c>
      <c r="Z17" s="33">
        <f t="shared" si="12"/>
        <v>3</v>
      </c>
      <c r="AA17" s="33">
        <f t="shared" si="13"/>
        <v>3</v>
      </c>
      <c r="AB17" s="33">
        <f t="shared" si="14"/>
        <v>3</v>
      </c>
      <c r="AC17" s="33">
        <f t="shared" si="15"/>
        <v>3</v>
      </c>
      <c r="AD17" s="33">
        <f t="shared" si="16"/>
        <v>0</v>
      </c>
      <c r="AE17" s="33">
        <f t="shared" si="17"/>
        <v>1</v>
      </c>
      <c r="AF17" s="28">
        <v>98.642300000000006</v>
      </c>
      <c r="AG17" s="28">
        <v>0.34200000000000003</v>
      </c>
      <c r="AH17" s="28">
        <v>1.0157</v>
      </c>
      <c r="AI17" s="28">
        <v>4.0999999999999996</v>
      </c>
      <c r="AJ17" s="28">
        <v>7.16</v>
      </c>
      <c r="AK17" s="28">
        <v>7.61</v>
      </c>
      <c r="AL17" s="28">
        <v>0.6</v>
      </c>
    </row>
    <row r="18" spans="1:38">
      <c r="A18" s="48" t="s">
        <v>2692</v>
      </c>
      <c r="B18" s="29">
        <v>41530</v>
      </c>
      <c r="C18" s="30">
        <v>516.7296</v>
      </c>
      <c r="D18" s="31">
        <v>465.96530000000001</v>
      </c>
      <c r="E18" s="28">
        <v>25.433700000000002</v>
      </c>
      <c r="F18" s="28">
        <v>4.7969999999999997</v>
      </c>
      <c r="G18" s="28">
        <v>3.0783999999999998</v>
      </c>
      <c r="H18" s="28">
        <v>2.4439000000000002</v>
      </c>
      <c r="I18" s="32">
        <v>1.8698999999999999</v>
      </c>
      <c r="J18" s="28">
        <v>3.9361999999999999</v>
      </c>
      <c r="K18" s="28">
        <v>6.8300999999999998</v>
      </c>
      <c r="L18" s="28">
        <v>6.5076999999999998</v>
      </c>
      <c r="M18" s="28">
        <v>6.4055999999999997</v>
      </c>
      <c r="N18" s="28">
        <v>5.8132000000000001</v>
      </c>
      <c r="O18" s="28">
        <v>7.4070999999999998</v>
      </c>
      <c r="P18" s="28">
        <v>7.2088999999999999</v>
      </c>
      <c r="Q18" s="28"/>
      <c r="R18" s="28">
        <v>7.6675000000000004</v>
      </c>
      <c r="S18" s="33">
        <f t="shared" si="5"/>
        <v>4</v>
      </c>
      <c r="T18" s="33">
        <f t="shared" si="6"/>
        <v>3</v>
      </c>
      <c r="U18" s="33">
        <f t="shared" si="7"/>
        <v>3</v>
      </c>
      <c r="V18" s="34">
        <f t="shared" si="8"/>
        <v>3</v>
      </c>
      <c r="W18" s="33">
        <f t="shared" si="9"/>
        <v>3</v>
      </c>
      <c r="X18" s="33">
        <f t="shared" si="10"/>
        <v>2</v>
      </c>
      <c r="Y18" s="33">
        <f t="shared" si="11"/>
        <v>4</v>
      </c>
      <c r="Z18" s="33">
        <f t="shared" si="12"/>
        <v>1</v>
      </c>
      <c r="AA18" s="33">
        <f t="shared" si="13"/>
        <v>2</v>
      </c>
      <c r="AB18" s="33">
        <f t="shared" si="14"/>
        <v>1</v>
      </c>
      <c r="AC18" s="33">
        <f t="shared" si="15"/>
        <v>1</v>
      </c>
      <c r="AD18" s="33">
        <f t="shared" si="16"/>
        <v>0</v>
      </c>
      <c r="AE18" s="33">
        <f t="shared" si="17"/>
        <v>1</v>
      </c>
      <c r="AF18" s="28">
        <v>95.629599999999996</v>
      </c>
      <c r="AG18" s="28">
        <v>0.29320000000000002</v>
      </c>
      <c r="AH18" s="28">
        <v>4.0772000000000004</v>
      </c>
      <c r="AI18" s="28">
        <v>2.34</v>
      </c>
      <c r="AJ18" s="28">
        <v>2.81</v>
      </c>
      <c r="AK18" s="28">
        <v>7.45</v>
      </c>
      <c r="AL18" s="28">
        <v>0.69</v>
      </c>
    </row>
    <row r="19" spans="1:38">
      <c r="A19" s="48" t="s">
        <v>2693</v>
      </c>
      <c r="B19" s="29">
        <v>41754</v>
      </c>
      <c r="C19" s="30">
        <v>479.37819999999999</v>
      </c>
      <c r="D19" s="31">
        <v>473.03219999999999</v>
      </c>
      <c r="E19" s="28">
        <v>23.5458</v>
      </c>
      <c r="F19" s="28">
        <v>9.9697999999999993</v>
      </c>
      <c r="G19" s="28">
        <v>5.3311000000000002</v>
      </c>
      <c r="H19" s="28">
        <v>5.0343999999999998</v>
      </c>
      <c r="I19" s="32">
        <v>4.5801999999999996</v>
      </c>
      <c r="J19" s="28">
        <v>5.9828999999999999</v>
      </c>
      <c r="K19" s="28">
        <v>7.3451000000000004</v>
      </c>
      <c r="L19" s="28">
        <v>7.1017000000000001</v>
      </c>
      <c r="M19" s="28">
        <v>6.6040000000000001</v>
      </c>
      <c r="N19" s="28">
        <v>5.9547999999999996</v>
      </c>
      <c r="O19" s="28">
        <v>6.7992999999999997</v>
      </c>
      <c r="P19" s="28">
        <v>7.0488999999999997</v>
      </c>
      <c r="Q19" s="28"/>
      <c r="R19" s="28">
        <v>7.3832000000000004</v>
      </c>
      <c r="S19" s="33">
        <f t="shared" si="5"/>
        <v>1</v>
      </c>
      <c r="T19" s="33">
        <f t="shared" si="6"/>
        <v>1</v>
      </c>
      <c r="U19" s="33">
        <f t="shared" si="7"/>
        <v>1</v>
      </c>
      <c r="V19" s="34">
        <f t="shared" si="8"/>
        <v>1</v>
      </c>
      <c r="W19" s="33">
        <f t="shared" si="9"/>
        <v>1</v>
      </c>
      <c r="X19" s="33">
        <f t="shared" si="10"/>
        <v>1</v>
      </c>
      <c r="Y19" s="33">
        <f t="shared" si="11"/>
        <v>1</v>
      </c>
      <c r="Z19" s="33">
        <f t="shared" si="12"/>
        <v>1</v>
      </c>
      <c r="AA19" s="33">
        <f t="shared" si="13"/>
        <v>1</v>
      </c>
      <c r="AB19" s="33">
        <f t="shared" si="14"/>
        <v>2</v>
      </c>
      <c r="AC19" s="33">
        <f t="shared" si="15"/>
        <v>2</v>
      </c>
      <c r="AD19" s="33">
        <f t="shared" si="16"/>
        <v>0</v>
      </c>
      <c r="AE19" s="33">
        <f t="shared" si="17"/>
        <v>2</v>
      </c>
      <c r="AF19" s="28">
        <v>94.922899999999998</v>
      </c>
      <c r="AG19" s="28">
        <v>0.43559999999999999</v>
      </c>
      <c r="AH19" s="28">
        <v>4.6414999999999997</v>
      </c>
      <c r="AI19" s="28">
        <v>3.49</v>
      </c>
      <c r="AJ19" s="28">
        <v>5.93</v>
      </c>
      <c r="AK19" s="28">
        <v>7.53</v>
      </c>
      <c r="AL19" s="28">
        <v>0.47</v>
      </c>
    </row>
    <row r="20" spans="1:38">
      <c r="A20" s="48" t="s">
        <v>2694</v>
      </c>
      <c r="B20" s="29">
        <v>41724</v>
      </c>
      <c r="C20" s="30">
        <v>5598.5828000000001</v>
      </c>
      <c r="D20" s="31">
        <v>5370.0038999999997</v>
      </c>
      <c r="E20" s="28">
        <v>23.785299999999999</v>
      </c>
      <c r="F20" s="28">
        <v>5.4405000000000001</v>
      </c>
      <c r="G20" s="28">
        <v>2.7742</v>
      </c>
      <c r="H20" s="28">
        <v>2.3828999999999998</v>
      </c>
      <c r="I20" s="32">
        <v>1.6883999999999999</v>
      </c>
      <c r="J20" s="28">
        <v>4.1192000000000002</v>
      </c>
      <c r="K20" s="28">
        <v>6.7222</v>
      </c>
      <c r="L20" s="28">
        <v>6.6818999999999997</v>
      </c>
      <c r="M20" s="28">
        <v>6.3038999999999996</v>
      </c>
      <c r="N20" s="28">
        <v>5.7873999999999999</v>
      </c>
      <c r="O20" s="28">
        <v>6.7644000000000002</v>
      </c>
      <c r="P20" s="28">
        <v>6.9717000000000002</v>
      </c>
      <c r="Q20" s="28"/>
      <c r="R20" s="28">
        <v>7.4210000000000003</v>
      </c>
      <c r="S20" s="33">
        <f t="shared" si="5"/>
        <v>3</v>
      </c>
      <c r="T20" s="33">
        <f t="shared" si="6"/>
        <v>4</v>
      </c>
      <c r="U20" s="33">
        <f t="shared" si="7"/>
        <v>3</v>
      </c>
      <c r="V20" s="34">
        <f t="shared" si="8"/>
        <v>4</v>
      </c>
      <c r="W20" s="33">
        <f t="shared" si="9"/>
        <v>3</v>
      </c>
      <c r="X20" s="33">
        <f t="shared" si="10"/>
        <v>3</v>
      </c>
      <c r="Y20" s="33">
        <f t="shared" si="11"/>
        <v>2</v>
      </c>
      <c r="Z20" s="33">
        <f t="shared" si="12"/>
        <v>2</v>
      </c>
      <c r="AA20" s="33">
        <f t="shared" si="13"/>
        <v>2</v>
      </c>
      <c r="AB20" s="33">
        <f t="shared" si="14"/>
        <v>3</v>
      </c>
      <c r="AC20" s="33">
        <f t="shared" si="15"/>
        <v>2</v>
      </c>
      <c r="AD20" s="33">
        <f t="shared" si="16"/>
        <v>0</v>
      </c>
      <c r="AE20" s="33">
        <f t="shared" si="17"/>
        <v>2</v>
      </c>
      <c r="AF20" s="28">
        <v>96.246499999999997</v>
      </c>
      <c r="AG20" s="28">
        <v>0.3342</v>
      </c>
      <c r="AH20" s="28">
        <v>3.4192999999999998</v>
      </c>
      <c r="AI20" s="28">
        <v>3.06</v>
      </c>
      <c r="AJ20" s="28">
        <v>4.3099999999999996</v>
      </c>
      <c r="AK20" s="28">
        <v>7.58</v>
      </c>
      <c r="AL20" s="28">
        <v>0.72</v>
      </c>
    </row>
    <row r="21" spans="1:38">
      <c r="A21" s="48" t="s">
        <v>2695</v>
      </c>
      <c r="B21" s="29">
        <v>39345</v>
      </c>
      <c r="C21" s="30">
        <v>4431.1158999999998</v>
      </c>
      <c r="D21" s="31">
        <v>3971.8903</v>
      </c>
      <c r="E21" s="28">
        <v>25.134</v>
      </c>
      <c r="F21" s="28">
        <v>5.7525000000000004</v>
      </c>
      <c r="G21" s="28">
        <v>3.3285</v>
      </c>
      <c r="H21" s="28">
        <v>2.7444000000000002</v>
      </c>
      <c r="I21" s="32">
        <v>2.2235</v>
      </c>
      <c r="J21" s="28">
        <v>4.5759999999999996</v>
      </c>
      <c r="K21" s="28">
        <v>6.6071999999999997</v>
      </c>
      <c r="L21" s="28">
        <v>6.4564000000000004</v>
      </c>
      <c r="M21" s="28">
        <v>5.8970000000000002</v>
      </c>
      <c r="N21" s="28">
        <v>5.1589999999999998</v>
      </c>
      <c r="O21" s="28">
        <v>6.3772000000000002</v>
      </c>
      <c r="P21" s="28">
        <v>6.5525000000000002</v>
      </c>
      <c r="Q21" s="28">
        <v>4.5856000000000003</v>
      </c>
      <c r="R21" s="28">
        <v>5.0736999999999997</v>
      </c>
      <c r="S21" s="33">
        <f t="shared" si="5"/>
        <v>3</v>
      </c>
      <c r="T21" s="33">
        <f t="shared" si="6"/>
        <v>3</v>
      </c>
      <c r="U21" s="33">
        <f t="shared" si="7"/>
        <v>2</v>
      </c>
      <c r="V21" s="34">
        <f t="shared" si="8"/>
        <v>3</v>
      </c>
      <c r="W21" s="33">
        <f t="shared" si="9"/>
        <v>2</v>
      </c>
      <c r="X21" s="33">
        <f t="shared" si="10"/>
        <v>4</v>
      </c>
      <c r="Y21" s="33">
        <f t="shared" si="11"/>
        <v>4</v>
      </c>
      <c r="Z21" s="33">
        <f t="shared" si="12"/>
        <v>4</v>
      </c>
      <c r="AA21" s="33">
        <f t="shared" si="13"/>
        <v>4</v>
      </c>
      <c r="AB21" s="33">
        <f t="shared" si="14"/>
        <v>4</v>
      </c>
      <c r="AC21" s="33">
        <f t="shared" si="15"/>
        <v>3</v>
      </c>
      <c r="AD21" s="33">
        <f t="shared" si="16"/>
        <v>4</v>
      </c>
      <c r="AE21" s="33">
        <f t="shared" si="17"/>
        <v>4</v>
      </c>
      <c r="AF21" s="28">
        <v>98.284899999999993</v>
      </c>
      <c r="AG21" s="28">
        <v>0.34429999999999999</v>
      </c>
      <c r="AH21" s="28">
        <v>1.3708</v>
      </c>
      <c r="AI21" s="28">
        <v>2.5299999999999998</v>
      </c>
      <c r="AJ21" s="28">
        <v>3.15</v>
      </c>
      <c r="AK21" s="28">
        <v>7.45</v>
      </c>
      <c r="AL21" s="28">
        <v>0.57999999999999996</v>
      </c>
    </row>
    <row r="22" spans="1:38">
      <c r="A22" s="48" t="s">
        <v>2696</v>
      </c>
      <c r="B22" s="29">
        <v>40179</v>
      </c>
      <c r="C22" s="30">
        <v>9489.4766</v>
      </c>
      <c r="D22" s="31">
        <v>9109.4248000000007</v>
      </c>
      <c r="E22" s="28">
        <v>34.015900000000002</v>
      </c>
      <c r="F22" s="28">
        <v>6.6696</v>
      </c>
      <c r="G22" s="28">
        <v>3.0886</v>
      </c>
      <c r="H22" s="28">
        <v>3.4714999999999998</v>
      </c>
      <c r="I22" s="32">
        <v>2.4190999999999998</v>
      </c>
      <c r="J22" s="28">
        <v>4.7961999999999998</v>
      </c>
      <c r="K22" s="28">
        <v>6.9157999999999999</v>
      </c>
      <c r="L22" s="28">
        <v>6.9859999999999998</v>
      </c>
      <c r="M22" s="28">
        <v>6.7812999999999999</v>
      </c>
      <c r="N22" s="28">
        <v>6.2257999999999996</v>
      </c>
      <c r="O22" s="28">
        <v>6.9336000000000002</v>
      </c>
      <c r="P22" s="28">
        <v>7.1196000000000002</v>
      </c>
      <c r="Q22" s="28">
        <v>7.8663999999999996</v>
      </c>
      <c r="R22" s="28">
        <v>7.7816000000000001</v>
      </c>
      <c r="S22" s="33">
        <f t="shared" si="5"/>
        <v>1</v>
      </c>
      <c r="T22" s="33">
        <f t="shared" si="6"/>
        <v>3</v>
      </c>
      <c r="U22" s="33">
        <f t="shared" si="7"/>
        <v>1</v>
      </c>
      <c r="V22" s="34">
        <f t="shared" si="8"/>
        <v>2</v>
      </c>
      <c r="W22" s="33">
        <f t="shared" si="9"/>
        <v>1</v>
      </c>
      <c r="X22" s="33">
        <f t="shared" si="10"/>
        <v>1</v>
      </c>
      <c r="Y22" s="33">
        <f t="shared" si="11"/>
        <v>1</v>
      </c>
      <c r="Z22" s="33">
        <f t="shared" si="12"/>
        <v>1</v>
      </c>
      <c r="AA22" s="33">
        <f t="shared" si="13"/>
        <v>1</v>
      </c>
      <c r="AB22" s="33">
        <f t="shared" si="14"/>
        <v>1</v>
      </c>
      <c r="AC22" s="33">
        <f t="shared" si="15"/>
        <v>1</v>
      </c>
      <c r="AD22" s="33">
        <f t="shared" si="16"/>
        <v>1</v>
      </c>
      <c r="AE22" s="33">
        <f t="shared" si="17"/>
        <v>1</v>
      </c>
      <c r="AF22" s="28">
        <v>96.558099999999996</v>
      </c>
      <c r="AG22" s="28">
        <v>0.33389999999999997</v>
      </c>
      <c r="AH22" s="28">
        <v>3.1080000000000001</v>
      </c>
      <c r="AI22" s="28">
        <v>2.83</v>
      </c>
      <c r="AJ22" s="28">
        <v>5.05</v>
      </c>
      <c r="AK22" s="28">
        <v>7.64</v>
      </c>
      <c r="AL22" s="28">
        <v>0.73</v>
      </c>
    </row>
    <row r="23" spans="1:38">
      <c r="A23" s="48" t="s">
        <v>4935</v>
      </c>
      <c r="B23" s="29">
        <v>41272</v>
      </c>
      <c r="C23" s="30">
        <v>97.489699999999999</v>
      </c>
      <c r="D23" s="31">
        <v>96.514799999999994</v>
      </c>
      <c r="E23" s="28">
        <v>2338.4922999999999</v>
      </c>
      <c r="F23" s="28">
        <v>5.7100999999999997</v>
      </c>
      <c r="G23" s="28">
        <v>2.2724000000000002</v>
      </c>
      <c r="H23" s="28">
        <v>2.4685999999999999</v>
      </c>
      <c r="I23" s="32">
        <v>1.663</v>
      </c>
      <c r="J23" s="28">
        <v>3.8597000000000001</v>
      </c>
      <c r="K23" s="28">
        <v>6.6999000000000004</v>
      </c>
      <c r="L23" s="28">
        <v>6.5936000000000003</v>
      </c>
      <c r="M23" s="28">
        <v>5.9771999999999998</v>
      </c>
      <c r="N23" s="28">
        <v>5.2093999999999996</v>
      </c>
      <c r="O23" s="28">
        <v>6.0614999999999997</v>
      </c>
      <c r="P23" s="28">
        <v>6.2900999999999998</v>
      </c>
      <c r="Q23" s="28"/>
      <c r="R23" s="28">
        <v>6.5739999999999998</v>
      </c>
      <c r="S23" s="33">
        <f t="shared" si="5"/>
        <v>3</v>
      </c>
      <c r="T23" s="33">
        <f t="shared" si="6"/>
        <v>4</v>
      </c>
      <c r="U23" s="33">
        <f t="shared" si="7"/>
        <v>3</v>
      </c>
      <c r="V23" s="34">
        <f t="shared" si="8"/>
        <v>4</v>
      </c>
      <c r="W23" s="33">
        <f t="shared" si="9"/>
        <v>4</v>
      </c>
      <c r="X23" s="33">
        <f t="shared" si="10"/>
        <v>3</v>
      </c>
      <c r="Y23" s="33">
        <f t="shared" si="11"/>
        <v>3</v>
      </c>
      <c r="Z23" s="33">
        <f t="shared" si="12"/>
        <v>4</v>
      </c>
      <c r="AA23" s="33">
        <f t="shared" si="13"/>
        <v>4</v>
      </c>
      <c r="AB23" s="33">
        <f t="shared" si="14"/>
        <v>4</v>
      </c>
      <c r="AC23" s="33">
        <f t="shared" si="15"/>
        <v>4</v>
      </c>
      <c r="AD23" s="33">
        <f t="shared" si="16"/>
        <v>0</v>
      </c>
      <c r="AE23" s="33">
        <f t="shared" si="17"/>
        <v>4</v>
      </c>
      <c r="AF23" s="28">
        <v>90.057599999999994</v>
      </c>
      <c r="AG23" s="28">
        <v>0.50149999999999995</v>
      </c>
      <c r="AH23" s="28">
        <v>9.4408999999999992</v>
      </c>
      <c r="AI23" s="28">
        <v>2.98</v>
      </c>
      <c r="AJ23" s="28">
        <v>4.13</v>
      </c>
      <c r="AK23" s="28">
        <v>7.35</v>
      </c>
      <c r="AL23" s="28">
        <v>0.63</v>
      </c>
    </row>
    <row r="24" spans="1:38">
      <c r="A24" s="48" t="s">
        <v>2697</v>
      </c>
      <c r="B24" s="29">
        <v>44126</v>
      </c>
      <c r="C24" s="30">
        <v>37.580300000000001</v>
      </c>
      <c r="D24" s="31">
        <v>37.737000000000002</v>
      </c>
      <c r="E24" s="28">
        <v>13.521100000000001</v>
      </c>
      <c r="F24" s="28">
        <v>6.0480999999999998</v>
      </c>
      <c r="G24" s="28">
        <v>4.4546000000000001</v>
      </c>
      <c r="H24" s="28">
        <v>3.6518000000000002</v>
      </c>
      <c r="I24" s="32">
        <v>3.7115</v>
      </c>
      <c r="J24" s="28">
        <v>4.7310999999999996</v>
      </c>
      <c r="K24" s="28">
        <v>6.6342999999999996</v>
      </c>
      <c r="L24" s="28">
        <v>6.5819000000000001</v>
      </c>
      <c r="M24" s="28">
        <v>6.2903000000000002</v>
      </c>
      <c r="N24" s="28">
        <v>5.7584</v>
      </c>
      <c r="O24" s="28"/>
      <c r="P24" s="28"/>
      <c r="Q24" s="28"/>
      <c r="R24" s="28">
        <v>5.6135999999999999</v>
      </c>
      <c r="S24" s="33">
        <f t="shared" si="5"/>
        <v>2</v>
      </c>
      <c r="T24" s="33">
        <f t="shared" si="6"/>
        <v>1</v>
      </c>
      <c r="U24" s="33">
        <f t="shared" si="7"/>
        <v>1</v>
      </c>
      <c r="V24" s="34">
        <f t="shared" si="8"/>
        <v>1</v>
      </c>
      <c r="W24" s="33">
        <f t="shared" si="9"/>
        <v>1</v>
      </c>
      <c r="X24" s="33">
        <f t="shared" si="10"/>
        <v>4</v>
      </c>
      <c r="Y24" s="33">
        <f t="shared" si="11"/>
        <v>3</v>
      </c>
      <c r="Z24" s="33">
        <f t="shared" si="12"/>
        <v>2</v>
      </c>
      <c r="AA24" s="33">
        <f t="shared" si="13"/>
        <v>2</v>
      </c>
      <c r="AB24" s="33">
        <f t="shared" si="14"/>
        <v>0</v>
      </c>
      <c r="AC24" s="33">
        <f t="shared" si="15"/>
        <v>0</v>
      </c>
      <c r="AD24" s="33">
        <f t="shared" si="16"/>
        <v>0</v>
      </c>
      <c r="AE24" s="33">
        <f t="shared" si="17"/>
        <v>4</v>
      </c>
      <c r="AF24" s="28">
        <v>94.778300000000002</v>
      </c>
      <c r="AG24" s="28">
        <v>0.2833</v>
      </c>
      <c r="AH24" s="28">
        <v>4.9383999999999997</v>
      </c>
      <c r="AI24" s="28">
        <v>1.49</v>
      </c>
      <c r="AJ24" s="28">
        <v>1.88</v>
      </c>
      <c r="AK24" s="28">
        <v>7.23</v>
      </c>
      <c r="AL24" s="28">
        <v>0.7</v>
      </c>
    </row>
    <row r="25" spans="1:38">
      <c r="A25" s="48" t="s">
        <v>2698</v>
      </c>
      <c r="B25" s="29">
        <v>36158</v>
      </c>
      <c r="C25" s="30">
        <v>5408.6812</v>
      </c>
      <c r="D25" s="31">
        <v>5172.7560999999996</v>
      </c>
      <c r="E25" s="28">
        <v>67.943200000000004</v>
      </c>
      <c r="F25" s="28">
        <v>4.6521999999999997</v>
      </c>
      <c r="G25" s="28">
        <v>3.371</v>
      </c>
      <c r="H25" s="28">
        <v>3.4264000000000001</v>
      </c>
      <c r="I25" s="32">
        <v>2.5150999999999999</v>
      </c>
      <c r="J25" s="28">
        <v>4.6473000000000004</v>
      </c>
      <c r="K25" s="28">
        <v>7.0547000000000004</v>
      </c>
      <c r="L25" s="28">
        <v>6.8884999999999996</v>
      </c>
      <c r="M25" s="28">
        <v>6.5286</v>
      </c>
      <c r="N25" s="28">
        <v>6.0632000000000001</v>
      </c>
      <c r="O25" s="28">
        <v>7.0087999999999999</v>
      </c>
      <c r="P25" s="28">
        <v>7.1877000000000004</v>
      </c>
      <c r="Q25" s="28">
        <v>7.7259000000000002</v>
      </c>
      <c r="R25" s="28">
        <v>7.2561</v>
      </c>
      <c r="S25" s="33">
        <f t="shared" si="5"/>
        <v>4</v>
      </c>
      <c r="T25" s="33">
        <f t="shared" si="6"/>
        <v>2</v>
      </c>
      <c r="U25" s="33">
        <f t="shared" si="7"/>
        <v>2</v>
      </c>
      <c r="V25" s="34">
        <f t="shared" si="8"/>
        <v>2</v>
      </c>
      <c r="W25" s="33">
        <f t="shared" si="9"/>
        <v>2</v>
      </c>
      <c r="X25" s="33">
        <f t="shared" si="10"/>
        <v>1</v>
      </c>
      <c r="Y25" s="33">
        <f t="shared" si="11"/>
        <v>1</v>
      </c>
      <c r="Z25" s="33">
        <f t="shared" si="12"/>
        <v>1</v>
      </c>
      <c r="AA25" s="33">
        <f t="shared" si="13"/>
        <v>1</v>
      </c>
      <c r="AB25" s="33">
        <f t="shared" si="14"/>
        <v>1</v>
      </c>
      <c r="AC25" s="33">
        <f t="shared" si="15"/>
        <v>1</v>
      </c>
      <c r="AD25" s="33">
        <f t="shared" si="16"/>
        <v>2</v>
      </c>
      <c r="AE25" s="33">
        <f t="shared" si="17"/>
        <v>3</v>
      </c>
      <c r="AF25" s="28">
        <v>96.740700000000004</v>
      </c>
      <c r="AG25" s="28">
        <v>0.34810000000000002</v>
      </c>
      <c r="AH25" s="28">
        <v>2.9113000000000002</v>
      </c>
      <c r="AI25" s="28">
        <v>2.79</v>
      </c>
      <c r="AJ25" s="28">
        <v>3.52</v>
      </c>
      <c r="AK25" s="28">
        <v>7.55</v>
      </c>
      <c r="AL25" s="28">
        <v>0.75</v>
      </c>
    </row>
    <row r="26" spans="1:38">
      <c r="A26" s="48" t="s">
        <v>2699</v>
      </c>
      <c r="B26" s="29">
        <v>39232</v>
      </c>
      <c r="C26" s="30">
        <v>1879.4889000000001</v>
      </c>
      <c r="D26" s="31">
        <v>1842.7662</v>
      </c>
      <c r="E26" s="28">
        <v>36.036000000000001</v>
      </c>
      <c r="F26" s="28">
        <v>6.548</v>
      </c>
      <c r="G26" s="28">
        <v>3.6335999999999999</v>
      </c>
      <c r="H26" s="28">
        <v>2.8321000000000001</v>
      </c>
      <c r="I26" s="32">
        <v>2.4582000000000002</v>
      </c>
      <c r="J26" s="28">
        <v>4.2582000000000004</v>
      </c>
      <c r="K26" s="28">
        <v>6.8276000000000003</v>
      </c>
      <c r="L26" s="28">
        <v>6.6314000000000002</v>
      </c>
      <c r="M26" s="28">
        <v>6.1874000000000002</v>
      </c>
      <c r="N26" s="28">
        <v>5.5080999999999998</v>
      </c>
      <c r="O26" s="28">
        <v>6.2176999999999998</v>
      </c>
      <c r="P26" s="28">
        <v>6.5194999999999999</v>
      </c>
      <c r="Q26" s="28">
        <v>6.9095000000000004</v>
      </c>
      <c r="R26" s="28">
        <v>7.0060000000000002</v>
      </c>
      <c r="S26" s="33">
        <f t="shared" si="5"/>
        <v>2</v>
      </c>
      <c r="T26" s="33">
        <f t="shared" si="6"/>
        <v>2</v>
      </c>
      <c r="U26" s="33">
        <f t="shared" si="7"/>
        <v>2</v>
      </c>
      <c r="V26" s="34">
        <f t="shared" si="8"/>
        <v>2</v>
      </c>
      <c r="W26" s="33">
        <f t="shared" si="9"/>
        <v>3</v>
      </c>
      <c r="X26" s="33">
        <f t="shared" si="10"/>
        <v>2</v>
      </c>
      <c r="Y26" s="33">
        <f t="shared" si="11"/>
        <v>2</v>
      </c>
      <c r="Z26" s="33">
        <f t="shared" si="12"/>
        <v>4</v>
      </c>
      <c r="AA26" s="33">
        <f t="shared" si="13"/>
        <v>4</v>
      </c>
      <c r="AB26" s="33">
        <f t="shared" si="14"/>
        <v>4</v>
      </c>
      <c r="AC26" s="33">
        <f t="shared" si="15"/>
        <v>4</v>
      </c>
      <c r="AD26" s="33">
        <f t="shared" si="16"/>
        <v>4</v>
      </c>
      <c r="AE26" s="33">
        <f t="shared" si="17"/>
        <v>3</v>
      </c>
      <c r="AF26" s="28">
        <v>96.193399999999997</v>
      </c>
      <c r="AG26" s="28">
        <v>0.29039999999999999</v>
      </c>
      <c r="AH26" s="28">
        <v>3.5163000000000002</v>
      </c>
      <c r="AI26" s="28">
        <v>2.21</v>
      </c>
      <c r="AJ26" s="28">
        <v>3.32</v>
      </c>
      <c r="AK26" s="28">
        <v>7.33</v>
      </c>
      <c r="AL26" s="28">
        <v>0.68</v>
      </c>
    </row>
    <row r="27" spans="1:38">
      <c r="A27" s="48" t="s">
        <v>2700</v>
      </c>
      <c r="B27" s="29">
        <v>44036</v>
      </c>
      <c r="C27" s="30">
        <v>43.674799999999998</v>
      </c>
      <c r="D27" s="31">
        <v>43.058599999999998</v>
      </c>
      <c r="E27" s="28">
        <v>13.337899999999999</v>
      </c>
      <c r="F27" s="28">
        <v>4.0747999999999998</v>
      </c>
      <c r="G27" s="28">
        <v>2.0781999999999998</v>
      </c>
      <c r="H27" s="28">
        <v>2.0491000000000001</v>
      </c>
      <c r="I27" s="32">
        <v>1.3768</v>
      </c>
      <c r="J27" s="28">
        <v>3.5278</v>
      </c>
      <c r="K27" s="28">
        <v>6.3901000000000003</v>
      </c>
      <c r="L27" s="28">
        <v>6.2979000000000003</v>
      </c>
      <c r="M27" s="28">
        <v>5.9257</v>
      </c>
      <c r="N27" s="28">
        <v>5.3299000000000003</v>
      </c>
      <c r="O27" s="28"/>
      <c r="P27" s="28"/>
      <c r="Q27" s="28"/>
      <c r="R27" s="28">
        <v>5.1185999999999998</v>
      </c>
      <c r="S27" s="33">
        <f t="shared" si="5"/>
        <v>4</v>
      </c>
      <c r="T27" s="33">
        <f t="shared" si="6"/>
        <v>4</v>
      </c>
      <c r="U27" s="33">
        <f t="shared" si="7"/>
        <v>4</v>
      </c>
      <c r="V27" s="34">
        <f t="shared" si="8"/>
        <v>4</v>
      </c>
      <c r="W27" s="33">
        <f t="shared" si="9"/>
        <v>4</v>
      </c>
      <c r="X27" s="33">
        <f t="shared" si="10"/>
        <v>4</v>
      </c>
      <c r="Y27" s="33">
        <f t="shared" si="11"/>
        <v>4</v>
      </c>
      <c r="Z27" s="33">
        <f t="shared" si="12"/>
        <v>4</v>
      </c>
      <c r="AA27" s="33">
        <f t="shared" si="13"/>
        <v>4</v>
      </c>
      <c r="AB27" s="33">
        <f t="shared" si="14"/>
        <v>0</v>
      </c>
      <c r="AC27" s="33">
        <f t="shared" si="15"/>
        <v>0</v>
      </c>
      <c r="AD27" s="33">
        <f t="shared" si="16"/>
        <v>0</v>
      </c>
      <c r="AE27" s="33">
        <f t="shared" si="17"/>
        <v>4</v>
      </c>
      <c r="AF27" s="28">
        <v>89.750699999999995</v>
      </c>
      <c r="AG27" s="28">
        <v>0.64490000000000003</v>
      </c>
      <c r="AH27" s="28">
        <v>9.6044</v>
      </c>
      <c r="AI27" s="28">
        <v>2.58</v>
      </c>
      <c r="AJ27" s="28">
        <v>3.31</v>
      </c>
      <c r="AK27" s="28">
        <v>7.27</v>
      </c>
      <c r="AL27" s="28">
        <v>0.8</v>
      </c>
    </row>
    <row r="28" spans="1:38">
      <c r="A28" s="48" t="s">
        <v>2701</v>
      </c>
      <c r="B28" s="29">
        <v>42139</v>
      </c>
      <c r="C28" s="30">
        <v>5293.5884999999998</v>
      </c>
      <c r="D28" s="31">
        <v>5181.3706000000002</v>
      </c>
      <c r="E28" s="28">
        <v>21.432600000000001</v>
      </c>
      <c r="F28" s="28">
        <v>6.2683999999999997</v>
      </c>
      <c r="G28" s="28">
        <v>3.1886999999999999</v>
      </c>
      <c r="H28" s="28">
        <v>2.3342999999999998</v>
      </c>
      <c r="I28" s="32">
        <v>1.9984999999999999</v>
      </c>
      <c r="J28" s="28">
        <v>3.9428999999999998</v>
      </c>
      <c r="K28" s="28">
        <v>6.7042000000000002</v>
      </c>
      <c r="L28" s="28">
        <v>6.6121999999999996</v>
      </c>
      <c r="M28" s="28">
        <v>6.2244999999999999</v>
      </c>
      <c r="N28" s="28">
        <v>5.7108999999999996</v>
      </c>
      <c r="O28" s="28">
        <v>6.8666999999999998</v>
      </c>
      <c r="P28" s="28">
        <v>7.0087000000000002</v>
      </c>
      <c r="Q28" s="28"/>
      <c r="R28" s="28">
        <v>7.1982999999999997</v>
      </c>
      <c r="S28" s="33">
        <f t="shared" si="5"/>
        <v>2</v>
      </c>
      <c r="T28" s="33">
        <f t="shared" si="6"/>
        <v>3</v>
      </c>
      <c r="U28" s="33">
        <f t="shared" si="7"/>
        <v>4</v>
      </c>
      <c r="V28" s="34">
        <f t="shared" si="8"/>
        <v>3</v>
      </c>
      <c r="W28" s="33">
        <f t="shared" si="9"/>
        <v>3</v>
      </c>
      <c r="X28" s="33">
        <f t="shared" si="10"/>
        <v>3</v>
      </c>
      <c r="Y28" s="33">
        <f t="shared" si="11"/>
        <v>2</v>
      </c>
      <c r="Z28" s="33">
        <f t="shared" si="12"/>
        <v>3</v>
      </c>
      <c r="AA28" s="33">
        <f t="shared" si="13"/>
        <v>3</v>
      </c>
      <c r="AB28" s="33">
        <f t="shared" si="14"/>
        <v>2</v>
      </c>
      <c r="AC28" s="33">
        <f t="shared" si="15"/>
        <v>2</v>
      </c>
      <c r="AD28" s="33">
        <f t="shared" si="16"/>
        <v>0</v>
      </c>
      <c r="AE28" s="33">
        <f t="shared" si="17"/>
        <v>3</v>
      </c>
      <c r="AF28" s="28">
        <v>93.191400000000002</v>
      </c>
      <c r="AG28" s="28">
        <v>0.32519999999999999</v>
      </c>
      <c r="AH28" s="28">
        <v>6.4905999999999997</v>
      </c>
      <c r="AI28" s="28">
        <v>2.58</v>
      </c>
      <c r="AJ28" s="28">
        <v>3.16</v>
      </c>
      <c r="AK28" s="28">
        <v>7.39</v>
      </c>
      <c r="AL28" s="28">
        <v>0.77</v>
      </c>
    </row>
    <row r="29" spans="1:38">
      <c r="A29" s="48" t="s">
        <v>2702</v>
      </c>
      <c r="B29" s="29">
        <v>40095</v>
      </c>
      <c r="C29" s="30">
        <v>4025.0752000000002</v>
      </c>
      <c r="D29" s="31">
        <v>3813.2786999999998</v>
      </c>
      <c r="E29" s="28">
        <v>3227.9295999999999</v>
      </c>
      <c r="F29" s="28">
        <v>7.7545000000000002</v>
      </c>
      <c r="G29" s="28">
        <v>3.5455000000000001</v>
      </c>
      <c r="H29" s="28">
        <v>2.6682999999999999</v>
      </c>
      <c r="I29" s="32">
        <v>2.4832999999999998</v>
      </c>
      <c r="J29" s="28">
        <v>4.3192000000000004</v>
      </c>
      <c r="K29" s="28">
        <v>6.8055000000000003</v>
      </c>
      <c r="L29" s="28">
        <v>6.6058000000000003</v>
      </c>
      <c r="M29" s="28">
        <v>6.1344000000000003</v>
      </c>
      <c r="N29" s="28">
        <v>5.5061</v>
      </c>
      <c r="O29" s="28">
        <v>6.4855999999999998</v>
      </c>
      <c r="P29" s="28">
        <v>6.6875</v>
      </c>
      <c r="Q29" s="28">
        <v>7.4560000000000004</v>
      </c>
      <c r="R29" s="28">
        <v>7.3295000000000003</v>
      </c>
      <c r="S29" s="33">
        <f t="shared" si="5"/>
        <v>1</v>
      </c>
      <c r="T29" s="33">
        <f t="shared" si="6"/>
        <v>2</v>
      </c>
      <c r="U29" s="33">
        <f t="shared" si="7"/>
        <v>3</v>
      </c>
      <c r="V29" s="34">
        <f t="shared" si="8"/>
        <v>2</v>
      </c>
      <c r="W29" s="33">
        <f t="shared" si="9"/>
        <v>2</v>
      </c>
      <c r="X29" s="33">
        <f t="shared" si="10"/>
        <v>2</v>
      </c>
      <c r="Y29" s="33">
        <f t="shared" si="11"/>
        <v>3</v>
      </c>
      <c r="Z29" s="33">
        <f t="shared" si="12"/>
        <v>4</v>
      </c>
      <c r="AA29" s="33">
        <f t="shared" si="13"/>
        <v>4</v>
      </c>
      <c r="AB29" s="33">
        <f t="shared" si="14"/>
        <v>3</v>
      </c>
      <c r="AC29" s="33">
        <f t="shared" si="15"/>
        <v>3</v>
      </c>
      <c r="AD29" s="33">
        <f t="shared" si="16"/>
        <v>2</v>
      </c>
      <c r="AE29" s="33">
        <f t="shared" si="17"/>
        <v>2</v>
      </c>
      <c r="AF29" s="28">
        <v>94.429699999999997</v>
      </c>
      <c r="AG29" s="28">
        <v>0.38750000000000001</v>
      </c>
      <c r="AH29" s="28">
        <v>5.1828000000000003</v>
      </c>
      <c r="AI29" s="28">
        <v>2.57</v>
      </c>
      <c r="AJ29" s="28">
        <v>5.1100000000000003</v>
      </c>
      <c r="AK29" s="28">
        <v>7.49</v>
      </c>
      <c r="AL29" s="28">
        <v>0.72</v>
      </c>
    </row>
    <row r="30" spans="1:38">
      <c r="A30" s="48" t="s">
        <v>2703</v>
      </c>
      <c r="B30" s="29">
        <v>38351</v>
      </c>
      <c r="C30" s="30">
        <v>281.42149999999998</v>
      </c>
      <c r="D30" s="31">
        <v>272.43470000000002</v>
      </c>
      <c r="E30" s="28">
        <v>44.677700000000002</v>
      </c>
      <c r="F30" s="28">
        <v>5.5763999999999996</v>
      </c>
      <c r="G30" s="28">
        <v>3.7913000000000001</v>
      </c>
      <c r="H30" s="28">
        <v>3.0935000000000001</v>
      </c>
      <c r="I30" s="32">
        <v>2.6065</v>
      </c>
      <c r="J30" s="28">
        <v>4.5579000000000001</v>
      </c>
      <c r="K30" s="28">
        <v>7.0426000000000002</v>
      </c>
      <c r="L30" s="28">
        <v>6.8611000000000004</v>
      </c>
      <c r="M30" s="28">
        <v>6.3981000000000003</v>
      </c>
      <c r="N30" s="28">
        <v>5.6059000000000001</v>
      </c>
      <c r="O30" s="28">
        <v>6.2256999999999998</v>
      </c>
      <c r="P30" s="28">
        <v>6.3944000000000001</v>
      </c>
      <c r="Q30" s="28">
        <v>7.2957000000000001</v>
      </c>
      <c r="R30" s="28">
        <v>7.2645</v>
      </c>
      <c r="S30" s="33">
        <f t="shared" si="5"/>
        <v>3</v>
      </c>
      <c r="T30" s="33">
        <f t="shared" si="6"/>
        <v>2</v>
      </c>
      <c r="U30" s="33">
        <f t="shared" si="7"/>
        <v>2</v>
      </c>
      <c r="V30" s="34">
        <f t="shared" si="8"/>
        <v>2</v>
      </c>
      <c r="W30" s="33">
        <f t="shared" si="9"/>
        <v>2</v>
      </c>
      <c r="X30" s="33">
        <f t="shared" si="10"/>
        <v>1</v>
      </c>
      <c r="Y30" s="33">
        <f t="shared" si="11"/>
        <v>1</v>
      </c>
      <c r="Z30" s="33">
        <f t="shared" si="12"/>
        <v>2</v>
      </c>
      <c r="AA30" s="33">
        <f t="shared" si="13"/>
        <v>3</v>
      </c>
      <c r="AB30" s="33">
        <f t="shared" si="14"/>
        <v>4</v>
      </c>
      <c r="AC30" s="33">
        <f t="shared" si="15"/>
        <v>4</v>
      </c>
      <c r="AD30" s="33">
        <f t="shared" si="16"/>
        <v>3</v>
      </c>
      <c r="AE30" s="33">
        <f t="shared" si="17"/>
        <v>2</v>
      </c>
      <c r="AF30" s="28">
        <v>86.425299999999993</v>
      </c>
      <c r="AG30" s="28">
        <v>0.50109999999999999</v>
      </c>
      <c r="AH30" s="28">
        <v>13.073600000000001</v>
      </c>
      <c r="AI30" s="28">
        <v>1.91</v>
      </c>
      <c r="AJ30" s="28">
        <v>2.34</v>
      </c>
      <c r="AK30" s="28">
        <v>7.41</v>
      </c>
      <c r="AL30" s="28">
        <v>0.44</v>
      </c>
    </row>
    <row r="31" spans="1:38">
      <c r="A31" s="48" t="s">
        <v>2704</v>
      </c>
      <c r="B31" s="29">
        <v>44228</v>
      </c>
      <c r="C31" s="30"/>
      <c r="D31" s="31"/>
      <c r="E31" s="28">
        <v>1308.4465</v>
      </c>
      <c r="F31" s="28"/>
      <c r="G31" s="28"/>
      <c r="H31" s="28"/>
      <c r="I31" s="32"/>
      <c r="J31" s="28"/>
      <c r="K31" s="28"/>
      <c r="L31" s="28"/>
      <c r="M31" s="28"/>
      <c r="N31" s="28"/>
      <c r="O31" s="28"/>
      <c r="P31" s="28"/>
      <c r="Q31" s="28"/>
      <c r="R31" s="28"/>
      <c r="S31" s="33">
        <f t="shared" si="5"/>
        <v>0</v>
      </c>
      <c r="T31" s="33">
        <f t="shared" si="6"/>
        <v>0</v>
      </c>
      <c r="U31" s="33">
        <f t="shared" si="7"/>
        <v>0</v>
      </c>
      <c r="V31" s="34">
        <f t="shared" si="8"/>
        <v>0</v>
      </c>
      <c r="W31" s="33">
        <f t="shared" si="9"/>
        <v>0</v>
      </c>
      <c r="X31" s="33">
        <f t="shared" si="10"/>
        <v>0</v>
      </c>
      <c r="Y31" s="33">
        <f t="shared" si="11"/>
        <v>0</v>
      </c>
      <c r="Z31" s="33">
        <f t="shared" si="12"/>
        <v>0</v>
      </c>
      <c r="AA31" s="33">
        <f t="shared" si="13"/>
        <v>0</v>
      </c>
      <c r="AB31" s="33">
        <f t="shared" si="14"/>
        <v>0</v>
      </c>
      <c r="AC31" s="33">
        <f t="shared" si="15"/>
        <v>0</v>
      </c>
      <c r="AD31" s="33">
        <f t="shared" si="16"/>
        <v>0</v>
      </c>
      <c r="AE31" s="33">
        <f t="shared" si="17"/>
        <v>0</v>
      </c>
      <c r="AF31" s="28">
        <v>92.537099999999995</v>
      </c>
      <c r="AG31" s="28">
        <v>0.83430000000000004</v>
      </c>
      <c r="AH31" s="28">
        <v>6.6284999999999998</v>
      </c>
      <c r="AI31" s="28">
        <v>1.94</v>
      </c>
      <c r="AJ31" s="28">
        <v>2.2599999999999998</v>
      </c>
      <c r="AK31" s="28">
        <v>6.93</v>
      </c>
      <c r="AL31" s="28">
        <v>0.71</v>
      </c>
    </row>
    <row r="32" spans="1:38" s="93" customFormat="1">
      <c r="A32" s="48" t="s">
        <v>2705</v>
      </c>
      <c r="B32" s="29">
        <v>41673</v>
      </c>
      <c r="C32" s="30">
        <v>1098.9227000000001</v>
      </c>
      <c r="D32" s="31">
        <v>1116.1667</v>
      </c>
      <c r="E32" s="28">
        <v>22.953800000000001</v>
      </c>
      <c r="F32" s="28">
        <v>7.35</v>
      </c>
      <c r="G32" s="28">
        <v>5.6866000000000003</v>
      </c>
      <c r="H32" s="28">
        <v>4.6367000000000003</v>
      </c>
      <c r="I32" s="32">
        <v>4.5785999999999998</v>
      </c>
      <c r="J32" s="28">
        <v>5.8129999999999997</v>
      </c>
      <c r="K32" s="28">
        <v>7.3414000000000001</v>
      </c>
      <c r="L32" s="28">
        <v>6.9264000000000001</v>
      </c>
      <c r="M32" s="28">
        <v>8.3061000000000007</v>
      </c>
      <c r="N32" s="28">
        <v>7.1909999999999998</v>
      </c>
      <c r="O32" s="28">
        <v>7.2961999999999998</v>
      </c>
      <c r="P32" s="28">
        <v>6.5255999999999998</v>
      </c>
      <c r="Q32" s="28"/>
      <c r="R32" s="28">
        <v>7.0217999999999998</v>
      </c>
      <c r="S32" s="33">
        <f t="shared" si="5"/>
        <v>1</v>
      </c>
      <c r="T32" s="33">
        <f t="shared" si="6"/>
        <v>1</v>
      </c>
      <c r="U32" s="33">
        <f t="shared" si="7"/>
        <v>1</v>
      </c>
      <c r="V32" s="34">
        <f t="shared" si="8"/>
        <v>1</v>
      </c>
      <c r="W32" s="33">
        <f t="shared" si="9"/>
        <v>1</v>
      </c>
      <c r="X32" s="33">
        <f t="shared" si="10"/>
        <v>1</v>
      </c>
      <c r="Y32" s="33">
        <f t="shared" si="11"/>
        <v>1</v>
      </c>
      <c r="Z32" s="33">
        <f t="shared" si="12"/>
        <v>1</v>
      </c>
      <c r="AA32" s="33">
        <f t="shared" si="13"/>
        <v>1</v>
      </c>
      <c r="AB32" s="33">
        <f t="shared" si="14"/>
        <v>1</v>
      </c>
      <c r="AC32" s="33">
        <f t="shared" si="15"/>
        <v>4</v>
      </c>
      <c r="AD32" s="33">
        <f t="shared" si="16"/>
        <v>0</v>
      </c>
      <c r="AE32" s="33">
        <f t="shared" si="17"/>
        <v>3</v>
      </c>
      <c r="AF32" s="28">
        <v>97.148799999999994</v>
      </c>
      <c r="AG32" s="28">
        <v>0.26219999999999999</v>
      </c>
      <c r="AH32" s="28">
        <v>2.5872000000000002</v>
      </c>
      <c r="AI32" s="28">
        <v>0.98</v>
      </c>
      <c r="AJ32" s="28">
        <v>1.06</v>
      </c>
      <c r="AK32" s="28">
        <v>7.29</v>
      </c>
      <c r="AL32" s="28">
        <v>0.46</v>
      </c>
    </row>
    <row r="33" spans="1:38">
      <c r="A33" s="48"/>
      <c r="B33" s="29"/>
      <c r="C33" s="30"/>
      <c r="D33" s="31"/>
      <c r="E33" s="28"/>
      <c r="F33" s="28"/>
      <c r="G33" s="28"/>
      <c r="H33" s="28"/>
      <c r="I33" s="32"/>
      <c r="J33" s="28"/>
      <c r="K33" s="28"/>
      <c r="L33" s="28"/>
      <c r="M33" s="28"/>
      <c r="N33" s="28"/>
      <c r="O33" s="28"/>
      <c r="P33" s="28"/>
      <c r="Q33" s="28"/>
      <c r="R33" s="28"/>
      <c r="S33" s="33">
        <f t="shared" si="5"/>
        <v>0</v>
      </c>
      <c r="T33" s="33">
        <f t="shared" si="6"/>
        <v>0</v>
      </c>
      <c r="U33" s="33">
        <f t="shared" si="7"/>
        <v>0</v>
      </c>
      <c r="V33" s="34">
        <f t="shared" si="8"/>
        <v>0</v>
      </c>
      <c r="W33" s="33">
        <f t="shared" si="9"/>
        <v>0</v>
      </c>
      <c r="X33" s="33">
        <f t="shared" si="10"/>
        <v>0</v>
      </c>
      <c r="Y33" s="33">
        <f t="shared" si="11"/>
        <v>0</v>
      </c>
      <c r="Z33" s="33">
        <f t="shared" si="12"/>
        <v>0</v>
      </c>
      <c r="AA33" s="33">
        <f t="shared" si="13"/>
        <v>0</v>
      </c>
      <c r="AB33" s="33">
        <f t="shared" si="14"/>
        <v>0</v>
      </c>
      <c r="AC33" s="33">
        <f t="shared" si="15"/>
        <v>0</v>
      </c>
      <c r="AD33" s="33">
        <f t="shared" si="16"/>
        <v>0</v>
      </c>
      <c r="AE33" s="33">
        <f t="shared" si="17"/>
        <v>0</v>
      </c>
      <c r="AF33" s="28"/>
      <c r="AG33" s="28"/>
      <c r="AH33" s="28"/>
      <c r="AI33" s="28"/>
      <c r="AJ33" s="28"/>
      <c r="AK33" s="28"/>
      <c r="AL33" s="28"/>
    </row>
    <row r="34" spans="1:38">
      <c r="A34" s="58" t="s">
        <v>235</v>
      </c>
      <c r="B34" s="59"/>
      <c r="C34" s="60"/>
      <c r="D34" s="60"/>
      <c r="E34" s="60"/>
      <c r="F34" s="60">
        <f>SUMPRODUCT($D12:$D33,F12:F33)/SUMIF(F12:F33,"&lt;&gt;"&amp;"",$D12:$D33)</f>
        <v>6.0849561858228221</v>
      </c>
      <c r="G34" s="60">
        <f t="shared" ref="G34:R34" si="18">SUMPRODUCT($D12:$D33,G12:G33)/SUMIF(G12:G33,"&lt;&gt;"&amp;"",$D12:$D33)</f>
        <v>3.5933695526238658</v>
      </c>
      <c r="H34" s="60">
        <f t="shared" si="18"/>
        <v>3.0352178370778291</v>
      </c>
      <c r="I34" s="60">
        <f t="shared" si="18"/>
        <v>2.5132710465006971</v>
      </c>
      <c r="J34" s="60">
        <f t="shared" si="18"/>
        <v>4.4528002454116651</v>
      </c>
      <c r="K34" s="60">
        <f t="shared" si="18"/>
        <v>6.8126547971366049</v>
      </c>
      <c r="L34" s="60">
        <f t="shared" si="18"/>
        <v>6.6931728506507104</v>
      </c>
      <c r="M34" s="60">
        <f t="shared" si="18"/>
        <v>6.3625287039134149</v>
      </c>
      <c r="N34" s="60">
        <f t="shared" si="18"/>
        <v>5.7944076375433919</v>
      </c>
      <c r="O34" s="60">
        <f t="shared" si="18"/>
        <v>6.7802427518682524</v>
      </c>
      <c r="P34" s="60">
        <f t="shared" si="18"/>
        <v>6.9540008416782868</v>
      </c>
      <c r="Q34" s="60">
        <f t="shared" si="18"/>
        <v>7.4083431052366508</v>
      </c>
      <c r="R34" s="60">
        <f t="shared" si="18"/>
        <v>7.3254754947259109</v>
      </c>
      <c r="S34" s="61"/>
      <c r="T34" s="61"/>
      <c r="U34" s="61"/>
      <c r="V34" s="61"/>
      <c r="W34" s="61"/>
      <c r="X34" s="61"/>
      <c r="Y34" s="61"/>
      <c r="Z34" s="61"/>
      <c r="AA34" s="61"/>
      <c r="AB34" s="61"/>
      <c r="AC34" s="61"/>
      <c r="AD34" s="61"/>
      <c r="AE34" s="61"/>
      <c r="AF34" s="60"/>
      <c r="AG34" s="60"/>
      <c r="AH34" s="60"/>
      <c r="AI34" s="60"/>
      <c r="AJ34" s="60"/>
      <c r="AK34" s="60"/>
      <c r="AL34" s="60"/>
    </row>
    <row r="35" spans="1:38">
      <c r="A35" s="56" t="s">
        <v>236</v>
      </c>
      <c r="B35" s="51"/>
      <c r="C35" s="52"/>
      <c r="D35" s="53"/>
      <c r="E35" s="54"/>
      <c r="F35" s="54">
        <f>MIN(F12:F32)</f>
        <v>4.0747999999999998</v>
      </c>
      <c r="G35" s="54">
        <f t="shared" ref="G35:R35" si="19">MIN(G12:G32)</f>
        <v>2.0781999999999998</v>
      </c>
      <c r="H35" s="54">
        <f t="shared" si="19"/>
        <v>1.7572000000000001</v>
      </c>
      <c r="I35" s="54">
        <f t="shared" si="19"/>
        <v>0.9446</v>
      </c>
      <c r="J35" s="54">
        <f t="shared" si="19"/>
        <v>3.1423999999999999</v>
      </c>
      <c r="K35" s="54">
        <f t="shared" si="19"/>
        <v>6.2694000000000001</v>
      </c>
      <c r="L35" s="54">
        <f t="shared" si="19"/>
        <v>6.2119999999999997</v>
      </c>
      <c r="M35" s="54">
        <f t="shared" si="19"/>
        <v>5.8970000000000002</v>
      </c>
      <c r="N35" s="54">
        <f t="shared" si="19"/>
        <v>5.1589999999999998</v>
      </c>
      <c r="O35" s="54">
        <f t="shared" si="19"/>
        <v>6.0614999999999997</v>
      </c>
      <c r="P35" s="54">
        <f t="shared" si="19"/>
        <v>6.2900999999999998</v>
      </c>
      <c r="Q35" s="54">
        <f t="shared" si="19"/>
        <v>4.5856000000000003</v>
      </c>
      <c r="R35" s="54">
        <f t="shared" si="19"/>
        <v>5.0736999999999997</v>
      </c>
      <c r="S35" s="55"/>
      <c r="T35" s="55"/>
      <c r="U35" s="55"/>
      <c r="V35" s="55"/>
      <c r="W35" s="55"/>
      <c r="X35" s="55"/>
      <c r="Y35" s="55"/>
      <c r="Z35" s="55"/>
      <c r="AA35" s="55"/>
      <c r="AB35" s="55"/>
      <c r="AC35" s="55"/>
      <c r="AD35" s="55"/>
      <c r="AE35" s="55"/>
      <c r="AF35" s="54"/>
      <c r="AG35" s="54"/>
      <c r="AH35" s="54"/>
      <c r="AI35" s="54"/>
      <c r="AJ35" s="54"/>
      <c r="AK35" s="54"/>
      <c r="AL35" s="54"/>
    </row>
    <row r="36" spans="1:38">
      <c r="A36" s="63" t="s">
        <v>237</v>
      </c>
      <c r="B36" s="51"/>
      <c r="C36" s="52"/>
      <c r="D36" s="53"/>
      <c r="E36" s="54"/>
      <c r="F36" s="54">
        <f>MAX(F12:F32)</f>
        <v>9.9697999999999993</v>
      </c>
      <c r="G36" s="54">
        <f t="shared" ref="G36:R36" si="20">MAX(G12:G32)</f>
        <v>5.6866000000000003</v>
      </c>
      <c r="H36" s="54">
        <f t="shared" si="20"/>
        <v>5.0343999999999998</v>
      </c>
      <c r="I36" s="54">
        <f t="shared" si="20"/>
        <v>4.5801999999999996</v>
      </c>
      <c r="J36" s="54">
        <f t="shared" si="20"/>
        <v>5.9828999999999999</v>
      </c>
      <c r="K36" s="54">
        <f t="shared" si="20"/>
        <v>7.3451000000000004</v>
      </c>
      <c r="L36" s="54">
        <f t="shared" si="20"/>
        <v>7.1017000000000001</v>
      </c>
      <c r="M36" s="54">
        <f t="shared" si="20"/>
        <v>8.3061000000000007</v>
      </c>
      <c r="N36" s="54">
        <f t="shared" si="20"/>
        <v>7.1909999999999998</v>
      </c>
      <c r="O36" s="54">
        <f t="shared" si="20"/>
        <v>7.4070999999999998</v>
      </c>
      <c r="P36" s="54">
        <f t="shared" si="20"/>
        <v>7.2088999999999999</v>
      </c>
      <c r="Q36" s="54">
        <f t="shared" si="20"/>
        <v>8.1082999999999998</v>
      </c>
      <c r="R36" s="54">
        <f t="shared" si="20"/>
        <v>7.7816000000000001</v>
      </c>
      <c r="S36" s="55"/>
      <c r="T36" s="55"/>
      <c r="U36" s="55"/>
      <c r="V36" s="55"/>
      <c r="W36" s="55"/>
      <c r="X36" s="55"/>
      <c r="Y36" s="55"/>
      <c r="Z36" s="55"/>
      <c r="AA36" s="55"/>
      <c r="AB36" s="55"/>
      <c r="AC36" s="55"/>
      <c r="AD36" s="55"/>
      <c r="AE36" s="55"/>
      <c r="AF36" s="54"/>
      <c r="AG36" s="54"/>
      <c r="AH36" s="54"/>
      <c r="AI36" s="54"/>
      <c r="AJ36" s="54"/>
      <c r="AK36" s="54"/>
      <c r="AL36" s="54"/>
    </row>
    <row r="37" spans="1:38">
      <c r="A37" s="56" t="s">
        <v>238</v>
      </c>
      <c r="B37" s="51"/>
      <c r="C37" s="52"/>
      <c r="D37" s="53"/>
      <c r="E37" s="54"/>
      <c r="F37" s="54">
        <f>MEDIAN(F12:F32)</f>
        <v>5.9269999999999996</v>
      </c>
      <c r="G37" s="54">
        <f t="shared" ref="G37:R37" si="21">MEDIAN(G12:G32)</f>
        <v>3.3497500000000002</v>
      </c>
      <c r="H37" s="54">
        <f t="shared" si="21"/>
        <v>2.70635</v>
      </c>
      <c r="I37" s="54">
        <f t="shared" si="21"/>
        <v>2.3396499999999998</v>
      </c>
      <c r="J37" s="54">
        <f t="shared" si="21"/>
        <v>4.2887000000000004</v>
      </c>
      <c r="K37" s="54">
        <f t="shared" si="21"/>
        <v>6.7990000000000004</v>
      </c>
      <c r="L37" s="54">
        <f t="shared" si="21"/>
        <v>6.6121999999999996</v>
      </c>
      <c r="M37" s="54">
        <f t="shared" si="21"/>
        <v>6.2800500000000001</v>
      </c>
      <c r="N37" s="54">
        <f t="shared" si="21"/>
        <v>5.7149000000000001</v>
      </c>
      <c r="O37" s="54">
        <f t="shared" si="21"/>
        <v>6.7818500000000004</v>
      </c>
      <c r="P37" s="54">
        <f t="shared" si="21"/>
        <v>6.9432499999999999</v>
      </c>
      <c r="Q37" s="54">
        <f t="shared" si="21"/>
        <v>7.4560000000000004</v>
      </c>
      <c r="R37" s="54">
        <f t="shared" si="21"/>
        <v>7.2603</v>
      </c>
      <c r="S37" s="55"/>
      <c r="T37" s="55"/>
      <c r="U37" s="55"/>
      <c r="V37" s="55"/>
      <c r="W37" s="55"/>
      <c r="X37" s="55"/>
      <c r="Y37" s="55"/>
      <c r="Z37" s="55"/>
      <c r="AA37" s="55"/>
      <c r="AB37" s="55"/>
      <c r="AC37" s="55"/>
      <c r="AD37" s="55"/>
      <c r="AE37" s="55"/>
      <c r="AF37" s="54"/>
      <c r="AG37" s="54"/>
      <c r="AH37" s="54"/>
      <c r="AI37" s="54"/>
      <c r="AJ37" s="54"/>
      <c r="AK37" s="54"/>
      <c r="AL37" s="54"/>
    </row>
    <row r="38" spans="1:38" ht="15" thickBot="1">
      <c r="A38" s="64"/>
      <c r="B38" s="37"/>
      <c r="C38" s="38"/>
      <c r="D38" s="39"/>
      <c r="E38" s="40"/>
      <c r="F38" s="40"/>
      <c r="G38" s="40"/>
      <c r="H38" s="40"/>
      <c r="I38" s="40"/>
      <c r="J38" s="40"/>
      <c r="K38" s="40"/>
      <c r="L38" s="40"/>
      <c r="M38" s="40"/>
      <c r="N38" s="40"/>
      <c r="O38" s="40"/>
      <c r="P38" s="40"/>
      <c r="Q38" s="40"/>
      <c r="R38" s="40"/>
      <c r="S38" s="42"/>
      <c r="T38" s="42"/>
      <c r="U38" s="42"/>
      <c r="V38" s="42"/>
      <c r="W38" s="42"/>
      <c r="X38" s="42"/>
      <c r="Y38" s="42"/>
      <c r="Z38" s="42"/>
      <c r="AA38" s="42"/>
      <c r="AB38" s="42"/>
      <c r="AC38" s="42"/>
      <c r="AD38" s="42"/>
      <c r="AE38" s="42"/>
      <c r="AF38" s="40"/>
      <c r="AG38" s="40"/>
      <c r="AH38" s="40"/>
      <c r="AI38" s="40"/>
      <c r="AJ38" s="40"/>
      <c r="AK38" s="40"/>
      <c r="AL38" s="40"/>
    </row>
    <row r="39" spans="1:38">
      <c r="A39" s="50" t="s">
        <v>239</v>
      </c>
      <c r="B39" s="45"/>
      <c r="C39" s="44"/>
      <c r="D39" s="44"/>
      <c r="E39" s="44"/>
      <c r="F39" s="44"/>
      <c r="G39" s="44"/>
      <c r="H39" s="44"/>
      <c r="I39" s="46"/>
      <c r="J39" s="44"/>
      <c r="K39" s="44"/>
      <c r="L39" s="44"/>
      <c r="M39" s="44"/>
      <c r="N39" s="44"/>
      <c r="O39" s="44"/>
      <c r="P39" s="44"/>
      <c r="Q39" s="44"/>
      <c r="R39" s="44"/>
      <c r="S39" s="45"/>
      <c r="T39" s="45"/>
      <c r="U39" s="45"/>
      <c r="V39" s="47"/>
      <c r="W39" s="45"/>
      <c r="X39" s="45"/>
      <c r="Y39" s="45"/>
      <c r="Z39" s="45"/>
      <c r="AA39" s="45"/>
      <c r="AB39" s="45"/>
      <c r="AC39" s="45"/>
      <c r="AD39" s="45"/>
      <c r="AE39" s="45"/>
      <c r="AF39" s="44"/>
      <c r="AG39" s="44"/>
      <c r="AH39" s="44"/>
      <c r="AI39" s="44"/>
      <c r="AJ39" s="44"/>
      <c r="AK39" s="44"/>
      <c r="AL39" s="44"/>
    </row>
    <row r="40" spans="1:38">
      <c r="A40" s="50" t="s">
        <v>240</v>
      </c>
      <c r="B40" s="45"/>
      <c r="C40" s="44"/>
      <c r="D40" s="44"/>
      <c r="E40" s="44"/>
      <c r="F40" s="44"/>
      <c r="G40" s="44"/>
      <c r="H40" s="44"/>
      <c r="I40" s="46"/>
      <c r="J40" s="44"/>
      <c r="K40" s="44"/>
      <c r="L40" s="44"/>
      <c r="M40" s="44"/>
      <c r="N40" s="44"/>
      <c r="O40" s="44"/>
      <c r="P40" s="44"/>
      <c r="Q40" s="44"/>
      <c r="R40" s="44"/>
      <c r="S40" s="45"/>
      <c r="T40" s="45"/>
      <c r="U40" s="45"/>
      <c r="V40" s="47"/>
      <c r="W40" s="45"/>
      <c r="X40" s="45"/>
      <c r="Y40" s="45"/>
      <c r="Z40" s="45"/>
      <c r="AA40" s="45"/>
      <c r="AB40" s="45"/>
      <c r="AC40" s="45"/>
      <c r="AD40" s="45"/>
      <c r="AE40" s="45"/>
      <c r="AF40" s="44"/>
      <c r="AG40" s="44"/>
      <c r="AH40" s="44"/>
      <c r="AI40" s="44"/>
      <c r="AJ40" s="44"/>
      <c r="AK40" s="44"/>
      <c r="AL40" s="44"/>
    </row>
    <row r="41" spans="1:38">
      <c r="A41" s="50"/>
      <c r="B41" s="45"/>
      <c r="C41" s="44"/>
      <c r="D41" s="44"/>
      <c r="E41" s="44"/>
      <c r="F41" s="44"/>
      <c r="G41" s="44"/>
      <c r="H41" s="44"/>
      <c r="I41" s="44"/>
      <c r="J41" s="44"/>
      <c r="K41" s="44"/>
      <c r="L41" s="44"/>
      <c r="M41" s="44"/>
      <c r="N41" s="44"/>
      <c r="O41" s="44"/>
      <c r="P41" s="44"/>
      <c r="Q41" s="44"/>
      <c r="R41" s="44"/>
      <c r="S41" s="45"/>
      <c r="T41" s="45"/>
      <c r="U41" s="45"/>
      <c r="V41" s="45"/>
      <c r="W41" s="45"/>
      <c r="X41" s="45"/>
      <c r="Y41" s="45"/>
      <c r="Z41" s="45"/>
      <c r="AA41" s="45"/>
      <c r="AB41" s="45"/>
      <c r="AC41" s="45"/>
      <c r="AD41" s="45"/>
      <c r="AE41" s="45"/>
      <c r="AF41" s="44"/>
      <c r="AG41" s="44"/>
      <c r="AH41" s="44"/>
      <c r="AI41" s="44"/>
      <c r="AJ41" s="44"/>
      <c r="AK41" s="44"/>
      <c r="AL41" s="44"/>
    </row>
    <row r="42" spans="1:38">
      <c r="A42" s="50"/>
      <c r="B42" s="45"/>
      <c r="C42" s="44"/>
      <c r="D42" s="44"/>
      <c r="E42" s="44"/>
      <c r="F42" s="44"/>
      <c r="G42" s="44"/>
      <c r="H42" s="44"/>
      <c r="I42" s="44"/>
      <c r="J42" s="44"/>
      <c r="K42" s="44"/>
      <c r="L42" s="44"/>
      <c r="M42" s="44"/>
      <c r="N42" s="44"/>
      <c r="O42" s="44"/>
      <c r="P42" s="44"/>
      <c r="Q42" s="44"/>
      <c r="R42" s="44"/>
      <c r="S42" s="45"/>
      <c r="T42" s="45"/>
      <c r="U42" s="45"/>
      <c r="V42" s="45"/>
      <c r="W42" s="45"/>
      <c r="X42" s="45"/>
      <c r="Y42" s="45"/>
      <c r="Z42" s="45"/>
      <c r="AA42" s="45"/>
      <c r="AB42" s="45"/>
      <c r="AC42" s="45"/>
      <c r="AD42" s="45"/>
      <c r="AE42" s="45"/>
      <c r="AF42" s="44"/>
      <c r="AG42" s="44"/>
      <c r="AH42" s="44"/>
      <c r="AI42" s="44"/>
      <c r="AJ42" s="44"/>
      <c r="AK42" s="44"/>
      <c r="AL42" s="44"/>
    </row>
    <row r="43" spans="1:38">
      <c r="A43" s="50"/>
      <c r="B43" s="45"/>
      <c r="C43" s="44"/>
      <c r="D43" s="44"/>
      <c r="E43" s="44"/>
      <c r="F43" s="44"/>
      <c r="G43" s="44"/>
      <c r="H43" s="44"/>
      <c r="I43" s="44"/>
      <c r="J43" s="44"/>
      <c r="K43" s="44"/>
      <c r="L43" s="44"/>
      <c r="M43" s="44"/>
      <c r="N43" s="44"/>
      <c r="O43" s="44"/>
      <c r="P43" s="44"/>
      <c r="Q43" s="44"/>
      <c r="R43" s="44"/>
      <c r="S43" s="45"/>
      <c r="T43" s="45"/>
      <c r="U43" s="45"/>
      <c r="V43" s="45"/>
      <c r="W43" s="45"/>
      <c r="X43" s="45"/>
      <c r="Y43" s="45"/>
      <c r="Z43" s="45"/>
      <c r="AA43" s="45"/>
      <c r="AB43" s="45"/>
      <c r="AC43" s="45"/>
      <c r="AD43" s="45"/>
      <c r="AE43" s="45"/>
      <c r="AF43" s="44"/>
      <c r="AG43" s="44"/>
      <c r="AH43" s="44"/>
      <c r="AI43" s="44"/>
      <c r="AJ43" s="44"/>
      <c r="AK43" s="44"/>
      <c r="AL43" s="44"/>
    </row>
  </sheetData>
  <mergeCells count="10">
    <mergeCell ref="AK8:AK9"/>
    <mergeCell ref="J8:Q8"/>
    <mergeCell ref="B8:E8"/>
    <mergeCell ref="F8:I8"/>
    <mergeCell ref="AL8:AL9"/>
    <mergeCell ref="AF8:AH8"/>
    <mergeCell ref="R8:R9"/>
    <mergeCell ref="AI8:AI9"/>
    <mergeCell ref="AJ8:AJ9"/>
    <mergeCell ref="S8:AE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CN44"/>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34"/>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38" width="9.109375" style="14" customWidth="1"/>
    <col min="79" max="79" width="11.6640625"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_xlfn.QUARTILE.INC(F$12:F$34,$CA2)</f>
        <v>3.7364999999999999</v>
      </c>
      <c r="CC2" s="93">
        <f t="shared" ref="CC2:CN2" si="1">_xlfn.QUARTILE.INC(G$12:G$34,$CA2)</f>
        <v>-5.2164999999999999</v>
      </c>
      <c r="CD2" s="93">
        <f t="shared" si="1"/>
        <v>-2.3401999999999998</v>
      </c>
      <c r="CE2" s="93">
        <f t="shared" si="1"/>
        <v>-5.3262999999999998</v>
      </c>
      <c r="CF2" s="93">
        <f t="shared" si="1"/>
        <v>-3.5909</v>
      </c>
      <c r="CG2" s="93">
        <f t="shared" si="1"/>
        <v>3.7117</v>
      </c>
      <c r="CH2" s="93">
        <f t="shared" si="1"/>
        <v>4.4206000000000003</v>
      </c>
      <c r="CI2" s="93">
        <f t="shared" si="1"/>
        <v>4.5058999999999996</v>
      </c>
      <c r="CJ2" s="93">
        <f t="shared" si="1"/>
        <v>3.9037999999999999</v>
      </c>
      <c r="CK2" s="93">
        <f t="shared" si="1"/>
        <v>5.2873999999999999</v>
      </c>
      <c r="CL2" s="93">
        <f t="shared" si="1"/>
        <v>5.4924999999999997</v>
      </c>
      <c r="CM2" s="93">
        <f t="shared" si="1"/>
        <v>6.3817000000000004</v>
      </c>
      <c r="CN2" s="93">
        <f t="shared" si="1"/>
        <v>-2.3010999999999999</v>
      </c>
    </row>
    <row r="3" spans="1:92">
      <c r="CA3" s="93">
        <v>1</v>
      </c>
      <c r="CB3" s="93">
        <f t="shared" si="0"/>
        <v>12.61145</v>
      </c>
      <c r="CC3" s="93">
        <f t="shared" ref="CC3:CN7" si="2">_xlfn.QUARTILE.INC(G$12:G$34,$CA3)</f>
        <v>-2.95275</v>
      </c>
      <c r="CD3" s="93">
        <f t="shared" si="2"/>
        <v>-1.3550500000000001</v>
      </c>
      <c r="CE3" s="93">
        <f t="shared" si="2"/>
        <v>-3.19</v>
      </c>
      <c r="CF3" s="93">
        <f t="shared" si="2"/>
        <v>-2.115275</v>
      </c>
      <c r="CG3" s="93">
        <f t="shared" si="2"/>
        <v>4.4581</v>
      </c>
      <c r="CH3" s="93">
        <f t="shared" si="2"/>
        <v>4.8787000000000003</v>
      </c>
      <c r="CI3" s="93">
        <f t="shared" si="2"/>
        <v>5.1890499999999999</v>
      </c>
      <c r="CJ3" s="93">
        <f t="shared" si="2"/>
        <v>4.5617000000000001</v>
      </c>
      <c r="CK3" s="93">
        <f t="shared" si="2"/>
        <v>5.7477</v>
      </c>
      <c r="CL3" s="93">
        <f t="shared" si="2"/>
        <v>6.0461</v>
      </c>
      <c r="CM3" s="93">
        <f t="shared" si="2"/>
        <v>6.931</v>
      </c>
      <c r="CN3" s="93">
        <f t="shared" si="2"/>
        <v>6.3389500000000005</v>
      </c>
    </row>
    <row r="4" spans="1:92">
      <c r="CA4" s="93">
        <v>2</v>
      </c>
      <c r="CB4" s="93">
        <f t="shared" si="0"/>
        <v>14.696199999999999</v>
      </c>
      <c r="CC4" s="93">
        <f t="shared" si="2"/>
        <v>-1.6193</v>
      </c>
      <c r="CD4" s="93">
        <f t="shared" si="2"/>
        <v>-0.19589999999999999</v>
      </c>
      <c r="CE4" s="93">
        <f t="shared" si="2"/>
        <v>-1.6043000000000001</v>
      </c>
      <c r="CF4" s="93">
        <f t="shared" si="2"/>
        <v>-1.50135</v>
      </c>
      <c r="CG4" s="93">
        <f t="shared" si="2"/>
        <v>4.9097</v>
      </c>
      <c r="CH4" s="93">
        <f t="shared" si="2"/>
        <v>5.2794999999999996</v>
      </c>
      <c r="CI4" s="93">
        <f t="shared" si="2"/>
        <v>5.5091000000000001</v>
      </c>
      <c r="CJ4" s="93">
        <f t="shared" si="2"/>
        <v>4.7491000000000003</v>
      </c>
      <c r="CK4" s="93">
        <f t="shared" si="2"/>
        <v>6.0617999999999999</v>
      </c>
      <c r="CL4" s="93">
        <f t="shared" si="2"/>
        <v>6.3148</v>
      </c>
      <c r="CM4" s="93">
        <f t="shared" si="2"/>
        <v>7.3044000000000002</v>
      </c>
      <c r="CN4" s="93">
        <f t="shared" si="2"/>
        <v>7.5418000000000003</v>
      </c>
    </row>
    <row r="5" spans="1:92">
      <c r="CA5" s="93">
        <v>3</v>
      </c>
      <c r="CB5" s="93">
        <f t="shared" si="0"/>
        <v>20.113399999999999</v>
      </c>
      <c r="CC5" s="93">
        <f t="shared" si="2"/>
        <v>0.4546</v>
      </c>
      <c r="CD5" s="93">
        <f t="shared" si="2"/>
        <v>1.3508</v>
      </c>
      <c r="CE5" s="93">
        <f t="shared" si="2"/>
        <v>0.31974999999999998</v>
      </c>
      <c r="CF5" s="93">
        <f t="shared" si="2"/>
        <v>7.1800000000000003E-2</v>
      </c>
      <c r="CG5" s="93">
        <f t="shared" si="2"/>
        <v>5.9196999999999997</v>
      </c>
      <c r="CH5" s="93">
        <f t="shared" si="2"/>
        <v>6.0381999999999998</v>
      </c>
      <c r="CI5" s="93">
        <f t="shared" si="2"/>
        <v>6.0755499999999998</v>
      </c>
      <c r="CJ5" s="93">
        <f t="shared" si="2"/>
        <v>5.2896000000000001</v>
      </c>
      <c r="CK5" s="93">
        <f t="shared" si="2"/>
        <v>6.8839000000000006</v>
      </c>
      <c r="CL5" s="93">
        <f t="shared" si="2"/>
        <v>7.0494000000000003</v>
      </c>
      <c r="CM5" s="93">
        <f t="shared" si="2"/>
        <v>7.9124999999999996</v>
      </c>
      <c r="CN5" s="93">
        <f t="shared" si="2"/>
        <v>7.9690000000000003</v>
      </c>
    </row>
    <row r="6" spans="1:92" hidden="1">
      <c r="CA6" s="93"/>
      <c r="CB6" s="93">
        <f t="shared" si="0"/>
        <v>3.7364999999999999</v>
      </c>
      <c r="CC6" s="93">
        <f t="shared" si="2"/>
        <v>-5.2164999999999999</v>
      </c>
      <c r="CD6" s="93">
        <f t="shared" si="2"/>
        <v>-2.3401999999999998</v>
      </c>
      <c r="CE6" s="93">
        <f t="shared" si="2"/>
        <v>-5.3262999999999998</v>
      </c>
      <c r="CF6" s="93">
        <f t="shared" si="2"/>
        <v>-3.5909</v>
      </c>
      <c r="CG6" s="93">
        <f t="shared" si="2"/>
        <v>3.7117</v>
      </c>
      <c r="CH6" s="93">
        <f t="shared" si="2"/>
        <v>4.4206000000000003</v>
      </c>
      <c r="CI6" s="93">
        <f t="shared" si="2"/>
        <v>4.5058999999999996</v>
      </c>
      <c r="CJ6" s="93">
        <f t="shared" si="2"/>
        <v>3.9037999999999999</v>
      </c>
      <c r="CK6" s="93">
        <f t="shared" si="2"/>
        <v>5.2873999999999999</v>
      </c>
      <c r="CL6" s="93">
        <f t="shared" si="2"/>
        <v>5.4924999999999997</v>
      </c>
      <c r="CM6" s="93">
        <f t="shared" si="2"/>
        <v>6.3817000000000004</v>
      </c>
      <c r="CN6" s="93">
        <f t="shared" si="2"/>
        <v>-2.3010999999999999</v>
      </c>
    </row>
    <row r="7" spans="1:92" ht="21" thickBot="1">
      <c r="A7" s="16" t="s">
        <v>118</v>
      </c>
      <c r="CA7" s="93">
        <v>4</v>
      </c>
      <c r="CB7" s="93">
        <f t="shared" si="0"/>
        <v>26.759799999999998</v>
      </c>
      <c r="CC7" s="93">
        <f t="shared" si="2"/>
        <v>7.1128</v>
      </c>
      <c r="CD7" s="93">
        <f t="shared" si="2"/>
        <v>5.5209000000000001</v>
      </c>
      <c r="CE7" s="93">
        <f t="shared" si="2"/>
        <v>6.2008000000000001</v>
      </c>
      <c r="CF7" s="93">
        <f t="shared" si="2"/>
        <v>2.2136</v>
      </c>
      <c r="CG7" s="93">
        <f t="shared" si="2"/>
        <v>6.7556000000000003</v>
      </c>
      <c r="CH7" s="93">
        <f t="shared" si="2"/>
        <v>6.6574</v>
      </c>
      <c r="CI7" s="93">
        <f t="shared" si="2"/>
        <v>6.7587000000000002</v>
      </c>
      <c r="CJ7" s="93">
        <f t="shared" si="2"/>
        <v>6.0282</v>
      </c>
      <c r="CK7" s="93">
        <f t="shared" si="2"/>
        <v>7.3493000000000004</v>
      </c>
      <c r="CL7" s="93">
        <f t="shared" si="2"/>
        <v>7.4922000000000004</v>
      </c>
      <c r="CM7" s="93">
        <f t="shared" si="2"/>
        <v>8.4228000000000005</v>
      </c>
      <c r="CN7" s="93">
        <f t="shared" si="2"/>
        <v>9.1890999999999998</v>
      </c>
    </row>
    <row r="8" spans="1:92" ht="15" customHeight="1">
      <c r="A8" s="17" t="str">
        <f>'Gilt Fund with 10 yr constant'!A8</f>
        <v>(As on 30 Apr 2026)</v>
      </c>
      <c r="B8" s="137" t="s">
        <v>37</v>
      </c>
      <c r="C8" s="138"/>
      <c r="D8" s="138"/>
      <c r="E8" s="138"/>
      <c r="F8" s="136" t="s">
        <v>242</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176</v>
      </c>
      <c r="AG8" s="136"/>
      <c r="AH8" s="136"/>
      <c r="AI8" s="139" t="s">
        <v>178</v>
      </c>
      <c r="AJ8" s="139" t="s">
        <v>177</v>
      </c>
      <c r="AK8" s="134" t="s">
        <v>180</v>
      </c>
      <c r="AL8" s="139"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195</v>
      </c>
      <c r="AG9" s="26" t="s">
        <v>196</v>
      </c>
      <c r="AH9" s="26" t="s">
        <v>197</v>
      </c>
      <c r="AI9" s="140"/>
      <c r="AJ9" s="140"/>
      <c r="AK9" s="135"/>
      <c r="AL9" s="140"/>
    </row>
    <row r="10" spans="1:92" ht="15" customHeight="1" thickBot="1">
      <c r="A10" s="20" t="s">
        <v>38</v>
      </c>
    </row>
    <row r="11" spans="1:92" ht="18.600000000000001" thickBot="1">
      <c r="A11" s="21" t="s">
        <v>117</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row>
    <row r="12" spans="1:92">
      <c r="A12" s="48" t="s">
        <v>2706</v>
      </c>
      <c r="B12" s="29">
        <v>36444</v>
      </c>
      <c r="C12" s="30">
        <v>1583.0550000000001</v>
      </c>
      <c r="D12" s="31">
        <v>1393.5275999999999</v>
      </c>
      <c r="E12" s="28">
        <v>79.569199999999995</v>
      </c>
      <c r="F12" s="28">
        <v>18.772099999999998</v>
      </c>
      <c r="G12" s="28">
        <v>-4.5119999999999996</v>
      </c>
      <c r="H12" s="28">
        <v>-2.1537999999999999</v>
      </c>
      <c r="I12" s="32">
        <v>-4.3270999999999997</v>
      </c>
      <c r="J12" s="28">
        <v>-3.3296000000000001</v>
      </c>
      <c r="K12" s="28">
        <v>4.0194000000000001</v>
      </c>
      <c r="L12" s="28">
        <v>4.8075000000000001</v>
      </c>
      <c r="M12" s="28">
        <v>4.9340000000000002</v>
      </c>
      <c r="N12" s="28">
        <v>4.5598999999999998</v>
      </c>
      <c r="O12" s="28">
        <v>6.2306999999999997</v>
      </c>
      <c r="P12" s="28">
        <v>6.8143000000000002</v>
      </c>
      <c r="Q12" s="28">
        <v>8.0002999999999993</v>
      </c>
      <c r="R12" s="28">
        <v>8.1187000000000005</v>
      </c>
      <c r="S12" s="33">
        <f>IF(F12="",0,IF(F12&lt;=CB$3,4,IF(F12&gt;=CB$5,1,IF(F12&gt;=CB$4,2,3))))</f>
        <v>2</v>
      </c>
      <c r="T12" s="33">
        <f t="shared" ref="T12:AE12" si="3">IF(G12="",0,IF(G12&lt;=CC$3,4,IF(G12&gt;=CC$5,1,IF(G12&gt;=CC$4,2,3))))</f>
        <v>4</v>
      </c>
      <c r="U12" s="33">
        <f t="shared" si="3"/>
        <v>4</v>
      </c>
      <c r="V12" s="34">
        <f t="shared" si="3"/>
        <v>4</v>
      </c>
      <c r="W12" s="33">
        <f t="shared" si="3"/>
        <v>4</v>
      </c>
      <c r="X12" s="33">
        <f t="shared" si="3"/>
        <v>4</v>
      </c>
      <c r="Y12" s="33">
        <f t="shared" si="3"/>
        <v>4</v>
      </c>
      <c r="Z12" s="33">
        <f t="shared" si="3"/>
        <v>4</v>
      </c>
      <c r="AA12" s="33">
        <f t="shared" si="3"/>
        <v>4</v>
      </c>
      <c r="AB12" s="33">
        <f t="shared" si="3"/>
        <v>2</v>
      </c>
      <c r="AC12" s="33">
        <f t="shared" si="3"/>
        <v>2</v>
      </c>
      <c r="AD12" s="33">
        <f t="shared" si="3"/>
        <v>1</v>
      </c>
      <c r="AE12" s="33">
        <f t="shared" si="3"/>
        <v>1</v>
      </c>
      <c r="AF12" s="28">
        <v>98.150899999999993</v>
      </c>
      <c r="AG12" s="28"/>
      <c r="AH12" s="28">
        <v>1.8491</v>
      </c>
      <c r="AI12" s="28">
        <v>10.92</v>
      </c>
      <c r="AJ12" s="28">
        <v>32.08</v>
      </c>
      <c r="AK12" s="28">
        <v>7.89</v>
      </c>
      <c r="AL12" s="28">
        <v>1.1399999999999999</v>
      </c>
    </row>
    <row r="13" spans="1:92">
      <c r="A13" s="48" t="s">
        <v>2707</v>
      </c>
      <c r="B13" s="29">
        <v>40931</v>
      </c>
      <c r="C13" s="30">
        <v>587.56129999999996</v>
      </c>
      <c r="D13" s="31">
        <v>447.40280000000001</v>
      </c>
      <c r="E13" s="28">
        <v>25.898299999999999</v>
      </c>
      <c r="F13" s="28">
        <v>15.1732</v>
      </c>
      <c r="G13" s="28">
        <v>1.2094</v>
      </c>
      <c r="H13" s="28">
        <v>1.6536</v>
      </c>
      <c r="I13" s="32">
        <v>0.81369999999999998</v>
      </c>
      <c r="J13" s="28">
        <v>0.25009999999999999</v>
      </c>
      <c r="K13" s="28">
        <v>6.3228999999999997</v>
      </c>
      <c r="L13" s="28">
        <v>6.5138999999999996</v>
      </c>
      <c r="M13" s="28">
        <v>6.2389999999999999</v>
      </c>
      <c r="N13" s="28">
        <v>5.3811999999999998</v>
      </c>
      <c r="O13" s="28">
        <v>7.0975000000000001</v>
      </c>
      <c r="P13" s="28">
        <v>6.8015999999999996</v>
      </c>
      <c r="Q13" s="28"/>
      <c r="R13" s="28">
        <v>6.8925000000000001</v>
      </c>
      <c r="S13" s="33">
        <f t="shared" ref="S13:S34" si="4">IF(F13="",0,IF(F13&lt;=CB$3,4,IF(F13&gt;=CB$5,1,IF(F13&gt;=CB$4,2,3))))</f>
        <v>2</v>
      </c>
      <c r="T13" s="33">
        <f t="shared" ref="T13:T34" si="5">IF(G13="",0,IF(G13&lt;=CC$3,4,IF(G13&gt;=CC$5,1,IF(G13&gt;=CC$4,2,3))))</f>
        <v>1</v>
      </c>
      <c r="U13" s="33">
        <f t="shared" ref="U13:U34" si="6">IF(H13="",0,IF(H13&lt;=CD$3,4,IF(H13&gt;=CD$5,1,IF(H13&gt;=CD$4,2,3))))</f>
        <v>1</v>
      </c>
      <c r="V13" s="34">
        <f t="shared" ref="V13:V34" si="7">IF(I13="",0,IF(I13&lt;=CE$3,4,IF(I13&gt;=CE$5,1,IF(I13&gt;=CE$4,2,3))))</f>
        <v>1</v>
      </c>
      <c r="W13" s="33">
        <f t="shared" ref="W13:W34" si="8">IF(J13="",0,IF(J13&lt;=CF$3,4,IF(J13&gt;=CF$5,1,IF(J13&gt;=CF$4,2,3))))</f>
        <v>1</v>
      </c>
      <c r="X13" s="33">
        <f t="shared" ref="X13:X34" si="9">IF(K13="",0,IF(K13&lt;=CG$3,4,IF(K13&gt;=CG$5,1,IF(K13&gt;=CG$4,2,3))))</f>
        <v>1</v>
      </c>
      <c r="Y13" s="33">
        <f t="shared" ref="Y13:Y34" si="10">IF(L13="",0,IF(L13&lt;=CH$3,4,IF(L13&gt;=CH$5,1,IF(L13&gt;=CH$4,2,3))))</f>
        <v>1</v>
      </c>
      <c r="Z13" s="33">
        <f t="shared" ref="Z13:Z34" si="11">IF(M13="",0,IF(M13&lt;=CI$3,4,IF(M13&gt;=CI$5,1,IF(M13&gt;=CI$4,2,3))))</f>
        <v>1</v>
      </c>
      <c r="AA13" s="33">
        <f t="shared" ref="AA13:AA34" si="12">IF(N13="",0,IF(N13&lt;=CJ$3,4,IF(N13&gt;=CJ$5,1,IF(N13&gt;=CJ$4,2,3))))</f>
        <v>1</v>
      </c>
      <c r="AB13" s="33">
        <f t="shared" ref="AB13:AB34" si="13">IF(O13="",0,IF(O13&lt;=CK$3,4,IF(O13&gt;=CK$5,1,IF(O13&gt;=CK$4,2,3))))</f>
        <v>1</v>
      </c>
      <c r="AC13" s="33">
        <f t="shared" ref="AC13:AC34" si="14">IF(P13="",0,IF(P13&lt;=CL$3,4,IF(P13&gt;=CL$5,1,IF(P13&gt;=CL$4,2,3))))</f>
        <v>2</v>
      </c>
      <c r="AD13" s="33">
        <f t="shared" ref="AD13:AD34" si="15">IF(Q13="",0,IF(Q13&lt;=CM$3,4,IF(Q13&gt;=CM$5,1,IF(Q13&gt;=CM$4,2,3))))</f>
        <v>0</v>
      </c>
      <c r="AE13" s="33">
        <f t="shared" ref="AE13:AE34" si="16">IF(R13="",0,IF(R13&lt;=CN$3,4,IF(R13&gt;=CN$5,1,IF(R13&gt;=CN$4,2,3))))</f>
        <v>3</v>
      </c>
      <c r="AF13" s="28">
        <v>91.674599999999998</v>
      </c>
      <c r="AG13" s="28"/>
      <c r="AH13" s="28">
        <v>8.3254000000000001</v>
      </c>
      <c r="AI13" s="28">
        <v>6.83</v>
      </c>
      <c r="AJ13" s="28">
        <v>16.75</v>
      </c>
      <c r="AK13" s="28">
        <v>7.31</v>
      </c>
      <c r="AL13" s="28">
        <v>0.83</v>
      </c>
    </row>
    <row r="14" spans="1:92">
      <c r="A14" s="48" t="s">
        <v>2708</v>
      </c>
      <c r="B14" s="29">
        <v>45672</v>
      </c>
      <c r="C14" s="30">
        <v>32.8232</v>
      </c>
      <c r="D14" s="31">
        <v>32.052100000000003</v>
      </c>
      <c r="E14" s="28">
        <v>1034.7128</v>
      </c>
      <c r="F14" s="28">
        <v>16.0503</v>
      </c>
      <c r="G14" s="28">
        <v>3.1692999999999998</v>
      </c>
      <c r="H14" s="28">
        <v>1.4121999999999999</v>
      </c>
      <c r="I14" s="32">
        <v>1.5801000000000001</v>
      </c>
      <c r="J14" s="28">
        <v>-1.4825999999999999</v>
      </c>
      <c r="K14" s="28"/>
      <c r="L14" s="28"/>
      <c r="M14" s="28"/>
      <c r="N14" s="28"/>
      <c r="O14" s="28"/>
      <c r="P14" s="28"/>
      <c r="Q14" s="28"/>
      <c r="R14" s="28">
        <v>2.6855000000000002</v>
      </c>
      <c r="S14" s="33">
        <f t="shared" si="4"/>
        <v>2</v>
      </c>
      <c r="T14" s="33">
        <f t="shared" si="5"/>
        <v>1</v>
      </c>
      <c r="U14" s="33">
        <f t="shared" si="6"/>
        <v>1</v>
      </c>
      <c r="V14" s="34">
        <f t="shared" si="7"/>
        <v>1</v>
      </c>
      <c r="W14" s="33">
        <f t="shared" si="8"/>
        <v>2</v>
      </c>
      <c r="X14" s="33">
        <f t="shared" si="9"/>
        <v>0</v>
      </c>
      <c r="Y14" s="33">
        <f t="shared" si="10"/>
        <v>0</v>
      </c>
      <c r="Z14" s="33">
        <f t="shared" si="11"/>
        <v>0</v>
      </c>
      <c r="AA14" s="33">
        <f t="shared" si="12"/>
        <v>0</v>
      </c>
      <c r="AB14" s="33">
        <f t="shared" si="13"/>
        <v>0</v>
      </c>
      <c r="AC14" s="33">
        <f t="shared" si="14"/>
        <v>0</v>
      </c>
      <c r="AD14" s="33">
        <f t="shared" si="15"/>
        <v>0</v>
      </c>
      <c r="AE14" s="33">
        <f t="shared" si="16"/>
        <v>4</v>
      </c>
      <c r="AF14" s="28">
        <v>91.675700000000006</v>
      </c>
      <c r="AG14" s="28"/>
      <c r="AH14" s="28">
        <v>8.3242999999999991</v>
      </c>
      <c r="AI14" s="28">
        <v>1.7</v>
      </c>
      <c r="AJ14" s="28">
        <v>5.36</v>
      </c>
      <c r="AK14" s="28">
        <v>5.8</v>
      </c>
      <c r="AL14" s="28">
        <v>1.29</v>
      </c>
    </row>
    <row r="15" spans="1:92">
      <c r="A15" s="48" t="s">
        <v>4959</v>
      </c>
      <c r="B15" s="29">
        <v>39787</v>
      </c>
      <c r="C15" s="30">
        <v>1948.6801</v>
      </c>
      <c r="D15" s="31">
        <v>1852.6578999999999</v>
      </c>
      <c r="E15" s="28">
        <v>35.983499999999999</v>
      </c>
      <c r="F15" s="28">
        <v>14.696199999999999</v>
      </c>
      <c r="G15" s="28">
        <v>5.9118000000000004</v>
      </c>
      <c r="H15" s="28">
        <v>4.5350000000000001</v>
      </c>
      <c r="I15" s="32">
        <v>5.0136000000000003</v>
      </c>
      <c r="J15" s="28">
        <v>0.53669999999999995</v>
      </c>
      <c r="K15" s="28">
        <v>6.4157000000000002</v>
      </c>
      <c r="L15" s="28">
        <v>6.3956999999999997</v>
      </c>
      <c r="M15" s="28">
        <v>6.0583999999999998</v>
      </c>
      <c r="N15" s="28">
        <v>5.3231999999999999</v>
      </c>
      <c r="O15" s="28">
        <v>7.1349</v>
      </c>
      <c r="P15" s="28">
        <v>7.3753000000000002</v>
      </c>
      <c r="Q15" s="28">
        <v>8.3773</v>
      </c>
      <c r="R15" s="28">
        <v>7.6341000000000001</v>
      </c>
      <c r="S15" s="33">
        <f t="shared" si="4"/>
        <v>2</v>
      </c>
      <c r="T15" s="33">
        <f t="shared" si="5"/>
        <v>1</v>
      </c>
      <c r="U15" s="33">
        <f t="shared" si="6"/>
        <v>1</v>
      </c>
      <c r="V15" s="34">
        <f t="shared" si="7"/>
        <v>1</v>
      </c>
      <c r="W15" s="33">
        <f t="shared" si="8"/>
        <v>1</v>
      </c>
      <c r="X15" s="33">
        <f t="shared" si="9"/>
        <v>1</v>
      </c>
      <c r="Y15" s="33">
        <f t="shared" si="10"/>
        <v>1</v>
      </c>
      <c r="Z15" s="33">
        <f t="shared" si="11"/>
        <v>2</v>
      </c>
      <c r="AA15" s="33">
        <f t="shared" si="12"/>
        <v>1</v>
      </c>
      <c r="AB15" s="33">
        <f t="shared" si="13"/>
        <v>1</v>
      </c>
      <c r="AC15" s="33">
        <f t="shared" si="14"/>
        <v>1</v>
      </c>
      <c r="AD15" s="33">
        <f t="shared" si="15"/>
        <v>1</v>
      </c>
      <c r="AE15" s="33">
        <f t="shared" si="16"/>
        <v>2</v>
      </c>
      <c r="AF15" s="28">
        <v>96.930800000000005</v>
      </c>
      <c r="AG15" s="28"/>
      <c r="AH15" s="28">
        <v>3.0691999999999999</v>
      </c>
      <c r="AI15" s="28">
        <v>7.46</v>
      </c>
      <c r="AJ15" s="28">
        <v>19.5</v>
      </c>
      <c r="AK15" s="28">
        <v>7.44</v>
      </c>
      <c r="AL15" s="28">
        <v>1.1499999999999999</v>
      </c>
    </row>
    <row r="16" spans="1:92">
      <c r="A16" s="48" t="s">
        <v>2709</v>
      </c>
      <c r="B16" s="29">
        <v>37336</v>
      </c>
      <c r="C16" s="30">
        <v>1055.9755</v>
      </c>
      <c r="D16" s="31">
        <v>807.5992</v>
      </c>
      <c r="E16" s="28">
        <v>42.755200000000002</v>
      </c>
      <c r="F16" s="28">
        <v>11.813000000000001</v>
      </c>
      <c r="G16" s="28">
        <v>-1.6193</v>
      </c>
      <c r="H16" s="28">
        <v>-0.19589999999999999</v>
      </c>
      <c r="I16" s="32">
        <v>-1.6043000000000001</v>
      </c>
      <c r="J16" s="28">
        <v>-0.1173</v>
      </c>
      <c r="K16" s="28">
        <v>5.8811</v>
      </c>
      <c r="L16" s="28">
        <v>6.0381999999999998</v>
      </c>
      <c r="M16" s="28">
        <v>6.0926999999999998</v>
      </c>
      <c r="N16" s="28">
        <v>5.1199000000000003</v>
      </c>
      <c r="O16" s="28">
        <v>6.0617999999999999</v>
      </c>
      <c r="P16" s="28">
        <v>6.0632999999999999</v>
      </c>
      <c r="Q16" s="28">
        <v>7.3044000000000002</v>
      </c>
      <c r="R16" s="28">
        <v>6.2072000000000003</v>
      </c>
      <c r="S16" s="33">
        <f t="shared" si="4"/>
        <v>4</v>
      </c>
      <c r="T16" s="33">
        <f t="shared" si="5"/>
        <v>2</v>
      </c>
      <c r="U16" s="33">
        <f t="shared" si="6"/>
        <v>2</v>
      </c>
      <c r="V16" s="34">
        <f t="shared" si="7"/>
        <v>2</v>
      </c>
      <c r="W16" s="33">
        <f t="shared" si="8"/>
        <v>2</v>
      </c>
      <c r="X16" s="33">
        <f t="shared" si="9"/>
        <v>2</v>
      </c>
      <c r="Y16" s="33">
        <f t="shared" si="10"/>
        <v>1</v>
      </c>
      <c r="Z16" s="33">
        <f t="shared" si="11"/>
        <v>1</v>
      </c>
      <c r="AA16" s="33">
        <f t="shared" si="12"/>
        <v>2</v>
      </c>
      <c r="AB16" s="33">
        <f t="shared" si="13"/>
        <v>2</v>
      </c>
      <c r="AC16" s="33">
        <f t="shared" si="14"/>
        <v>3</v>
      </c>
      <c r="AD16" s="33">
        <f t="shared" si="15"/>
        <v>2</v>
      </c>
      <c r="AE16" s="33">
        <f t="shared" si="16"/>
        <v>4</v>
      </c>
      <c r="AF16" s="28">
        <v>89.481499999999997</v>
      </c>
      <c r="AG16" s="28"/>
      <c r="AH16" s="28">
        <v>10.5185</v>
      </c>
      <c r="AI16" s="28">
        <v>6.35</v>
      </c>
      <c r="AJ16" s="28">
        <v>12.14</v>
      </c>
      <c r="AK16" s="28">
        <v>7.24</v>
      </c>
      <c r="AL16" s="28">
        <v>0.45</v>
      </c>
    </row>
    <row r="17" spans="1:38">
      <c r="A17" s="48" t="s">
        <v>2710</v>
      </c>
      <c r="B17" s="29">
        <v>36523</v>
      </c>
      <c r="C17" s="30">
        <v>135.99279999999999</v>
      </c>
      <c r="D17" s="31">
        <v>132.24700000000001</v>
      </c>
      <c r="E17" s="28">
        <v>75.2136</v>
      </c>
      <c r="F17" s="28">
        <v>8.3873999999999995</v>
      </c>
      <c r="G17" s="28">
        <v>-0.46429999999999999</v>
      </c>
      <c r="H17" s="28">
        <v>0.13930000000000001</v>
      </c>
      <c r="I17" s="32">
        <v>-1.0539000000000001</v>
      </c>
      <c r="J17" s="28">
        <v>-1.7150000000000001</v>
      </c>
      <c r="K17" s="28">
        <v>4.7028999999999996</v>
      </c>
      <c r="L17" s="28">
        <v>5.0682999999999998</v>
      </c>
      <c r="M17" s="28">
        <v>5.2121000000000004</v>
      </c>
      <c r="N17" s="28">
        <v>4.5635000000000003</v>
      </c>
      <c r="O17" s="28">
        <v>5.8836000000000004</v>
      </c>
      <c r="P17" s="28">
        <v>6.3148</v>
      </c>
      <c r="Q17" s="28">
        <v>7.2849000000000004</v>
      </c>
      <c r="R17" s="28">
        <v>7.9572000000000003</v>
      </c>
      <c r="S17" s="33">
        <f t="shared" si="4"/>
        <v>4</v>
      </c>
      <c r="T17" s="33">
        <f t="shared" si="5"/>
        <v>2</v>
      </c>
      <c r="U17" s="33">
        <f t="shared" si="6"/>
        <v>2</v>
      </c>
      <c r="V17" s="34">
        <f t="shared" si="7"/>
        <v>2</v>
      </c>
      <c r="W17" s="33">
        <f t="shared" si="8"/>
        <v>3</v>
      </c>
      <c r="X17" s="33">
        <f t="shared" si="9"/>
        <v>3</v>
      </c>
      <c r="Y17" s="33">
        <f t="shared" si="10"/>
        <v>3</v>
      </c>
      <c r="Z17" s="33">
        <f t="shared" si="11"/>
        <v>3</v>
      </c>
      <c r="AA17" s="33">
        <f t="shared" si="12"/>
        <v>3</v>
      </c>
      <c r="AB17" s="33">
        <f t="shared" si="13"/>
        <v>3</v>
      </c>
      <c r="AC17" s="33">
        <f t="shared" si="14"/>
        <v>2</v>
      </c>
      <c r="AD17" s="33">
        <f t="shared" si="15"/>
        <v>3</v>
      </c>
      <c r="AE17" s="33">
        <f t="shared" si="16"/>
        <v>2</v>
      </c>
      <c r="AF17" s="28">
        <v>84.170199999999994</v>
      </c>
      <c r="AG17" s="28"/>
      <c r="AH17" s="28">
        <v>15.829800000000001</v>
      </c>
      <c r="AI17" s="28">
        <v>4.84</v>
      </c>
      <c r="AJ17" s="28">
        <v>7.39</v>
      </c>
      <c r="AK17" s="28">
        <v>7.08</v>
      </c>
      <c r="AL17" s="28">
        <v>1.26</v>
      </c>
    </row>
    <row r="18" spans="1:38">
      <c r="A18" s="48" t="s">
        <v>2711</v>
      </c>
      <c r="B18" s="29">
        <v>36433</v>
      </c>
      <c r="C18" s="30">
        <v>1389.2113999999999</v>
      </c>
      <c r="D18" s="31">
        <v>1278.9205999999999</v>
      </c>
      <c r="E18" s="28">
        <v>95.6203</v>
      </c>
      <c r="F18" s="28">
        <v>23.789200000000001</v>
      </c>
      <c r="G18" s="28">
        <v>-2.9933000000000001</v>
      </c>
      <c r="H18" s="28">
        <v>-0.37890000000000001</v>
      </c>
      <c r="I18" s="32">
        <v>-2.6456</v>
      </c>
      <c r="J18" s="28">
        <v>-1.5533999999999999</v>
      </c>
      <c r="K18" s="28">
        <v>5.3780999999999999</v>
      </c>
      <c r="L18" s="28">
        <v>5.8159999999999998</v>
      </c>
      <c r="M18" s="28">
        <v>5.9114000000000004</v>
      </c>
      <c r="N18" s="28">
        <v>5.2560000000000002</v>
      </c>
      <c r="O18" s="28">
        <v>7.0030000000000001</v>
      </c>
      <c r="P18" s="28">
        <v>7.1656000000000004</v>
      </c>
      <c r="Q18" s="28">
        <v>7.2881</v>
      </c>
      <c r="R18" s="28">
        <v>8.8585999999999991</v>
      </c>
      <c r="S18" s="33">
        <f t="shared" si="4"/>
        <v>1</v>
      </c>
      <c r="T18" s="33">
        <f t="shared" si="5"/>
        <v>4</v>
      </c>
      <c r="U18" s="33">
        <f t="shared" si="6"/>
        <v>3</v>
      </c>
      <c r="V18" s="34">
        <f t="shared" si="7"/>
        <v>3</v>
      </c>
      <c r="W18" s="33">
        <f t="shared" si="8"/>
        <v>3</v>
      </c>
      <c r="X18" s="33">
        <f t="shared" si="9"/>
        <v>2</v>
      </c>
      <c r="Y18" s="33">
        <f t="shared" si="10"/>
        <v>2</v>
      </c>
      <c r="Z18" s="33">
        <f t="shared" si="11"/>
        <v>2</v>
      </c>
      <c r="AA18" s="33">
        <f t="shared" si="12"/>
        <v>2</v>
      </c>
      <c r="AB18" s="33">
        <f t="shared" si="13"/>
        <v>1</v>
      </c>
      <c r="AC18" s="33">
        <f t="shared" si="14"/>
        <v>1</v>
      </c>
      <c r="AD18" s="33">
        <f t="shared" si="15"/>
        <v>3</v>
      </c>
      <c r="AE18" s="33">
        <f t="shared" si="16"/>
        <v>1</v>
      </c>
      <c r="AF18" s="28">
        <v>99.760999999999996</v>
      </c>
      <c r="AG18" s="28"/>
      <c r="AH18" s="28">
        <v>0.23899999999999999</v>
      </c>
      <c r="AI18" s="28">
        <v>10.96</v>
      </c>
      <c r="AJ18" s="28">
        <v>27.73</v>
      </c>
      <c r="AK18" s="28">
        <v>7.95</v>
      </c>
      <c r="AL18" s="28">
        <v>1.1299999999999999</v>
      </c>
    </row>
    <row r="19" spans="1:38">
      <c r="A19" s="48" t="s">
        <v>2712</v>
      </c>
      <c r="B19" s="29">
        <v>41683</v>
      </c>
      <c r="C19" s="30">
        <v>156.73580000000001</v>
      </c>
      <c r="D19" s="31">
        <v>139.5753</v>
      </c>
      <c r="E19" s="28">
        <v>24.308800000000002</v>
      </c>
      <c r="F19" s="28">
        <v>3.7364999999999999</v>
      </c>
      <c r="G19" s="28">
        <v>-3.2585999999999999</v>
      </c>
      <c r="H19" s="28">
        <v>-1.0430999999999999</v>
      </c>
      <c r="I19" s="32">
        <v>-3.3302999999999998</v>
      </c>
      <c r="J19" s="28">
        <v>-2.1884999999999999</v>
      </c>
      <c r="K19" s="28">
        <v>4.5438999999999998</v>
      </c>
      <c r="L19" s="28">
        <v>5.1786000000000003</v>
      </c>
      <c r="M19" s="28">
        <v>5.2853000000000003</v>
      </c>
      <c r="N19" s="28">
        <v>4.7491000000000003</v>
      </c>
      <c r="O19" s="28">
        <v>6.7602000000000002</v>
      </c>
      <c r="P19" s="28">
        <v>6.7843</v>
      </c>
      <c r="Q19" s="28"/>
      <c r="R19" s="28">
        <v>7.5418000000000003</v>
      </c>
      <c r="S19" s="33">
        <f t="shared" si="4"/>
        <v>4</v>
      </c>
      <c r="T19" s="33">
        <f t="shared" si="5"/>
        <v>4</v>
      </c>
      <c r="U19" s="33">
        <f t="shared" si="6"/>
        <v>3</v>
      </c>
      <c r="V19" s="34">
        <f t="shared" si="7"/>
        <v>4</v>
      </c>
      <c r="W19" s="33">
        <f t="shared" si="8"/>
        <v>4</v>
      </c>
      <c r="X19" s="33">
        <f t="shared" si="9"/>
        <v>3</v>
      </c>
      <c r="Y19" s="33">
        <f t="shared" si="10"/>
        <v>3</v>
      </c>
      <c r="Z19" s="33">
        <f t="shared" si="11"/>
        <v>3</v>
      </c>
      <c r="AA19" s="33">
        <f t="shared" si="12"/>
        <v>2</v>
      </c>
      <c r="AB19" s="33">
        <f t="shared" si="13"/>
        <v>2</v>
      </c>
      <c r="AC19" s="33">
        <f t="shared" si="14"/>
        <v>2</v>
      </c>
      <c r="AD19" s="33">
        <f t="shared" si="15"/>
        <v>0</v>
      </c>
      <c r="AE19" s="33">
        <f t="shared" si="16"/>
        <v>2</v>
      </c>
      <c r="AF19" s="28">
        <v>95.619900000000001</v>
      </c>
      <c r="AG19" s="28"/>
      <c r="AH19" s="28">
        <v>4.3800999999999997</v>
      </c>
      <c r="AI19" s="28">
        <v>3.58</v>
      </c>
      <c r="AJ19" s="28">
        <v>8.99</v>
      </c>
      <c r="AK19" s="28">
        <v>6.27</v>
      </c>
      <c r="AL19" s="28">
        <v>1.1599999999999999</v>
      </c>
    </row>
    <row r="20" spans="1:38">
      <c r="A20" s="48" t="s">
        <v>2713</v>
      </c>
      <c r="B20" s="29">
        <v>37232</v>
      </c>
      <c r="C20" s="30">
        <v>175.4803</v>
      </c>
      <c r="D20" s="31">
        <v>163.5855</v>
      </c>
      <c r="E20" s="28">
        <v>60.086799999999997</v>
      </c>
      <c r="F20" s="28">
        <v>22.176400000000001</v>
      </c>
      <c r="G20" s="28">
        <v>2.5750000000000002</v>
      </c>
      <c r="H20" s="28">
        <v>3.7486000000000002</v>
      </c>
      <c r="I20" s="32">
        <v>2.9171999999999998</v>
      </c>
      <c r="J20" s="28">
        <v>1.9455</v>
      </c>
      <c r="K20" s="28">
        <v>6.0124000000000004</v>
      </c>
      <c r="L20" s="28">
        <v>5.6703000000000001</v>
      </c>
      <c r="M20" s="28">
        <v>5.4158999999999997</v>
      </c>
      <c r="N20" s="28">
        <v>4.8114999999999997</v>
      </c>
      <c r="O20" s="28">
        <v>5.4687999999999999</v>
      </c>
      <c r="P20" s="28">
        <v>5.4924999999999997</v>
      </c>
      <c r="Q20" s="28">
        <v>6.4725000000000001</v>
      </c>
      <c r="R20" s="28">
        <v>7.6223999999999998</v>
      </c>
      <c r="S20" s="33">
        <f t="shared" si="4"/>
        <v>1</v>
      </c>
      <c r="T20" s="33">
        <f t="shared" si="5"/>
        <v>1</v>
      </c>
      <c r="U20" s="33">
        <f t="shared" si="6"/>
        <v>1</v>
      </c>
      <c r="V20" s="34">
        <f t="shared" si="7"/>
        <v>1</v>
      </c>
      <c r="W20" s="33">
        <f t="shared" si="8"/>
        <v>1</v>
      </c>
      <c r="X20" s="33">
        <f t="shared" si="9"/>
        <v>1</v>
      </c>
      <c r="Y20" s="33">
        <f t="shared" si="10"/>
        <v>2</v>
      </c>
      <c r="Z20" s="33">
        <f t="shared" si="11"/>
        <v>3</v>
      </c>
      <c r="AA20" s="33">
        <f t="shared" si="12"/>
        <v>2</v>
      </c>
      <c r="AB20" s="33">
        <f t="shared" si="13"/>
        <v>4</v>
      </c>
      <c r="AC20" s="33">
        <f t="shared" si="14"/>
        <v>4</v>
      </c>
      <c r="AD20" s="33">
        <f t="shared" si="15"/>
        <v>4</v>
      </c>
      <c r="AE20" s="33">
        <f t="shared" si="16"/>
        <v>2</v>
      </c>
      <c r="AF20" s="28">
        <v>95.566599999999994</v>
      </c>
      <c r="AG20" s="28"/>
      <c r="AH20" s="28">
        <v>4.4333999999999998</v>
      </c>
      <c r="AI20" s="28">
        <v>8.93</v>
      </c>
      <c r="AJ20" s="28">
        <v>24.02</v>
      </c>
      <c r="AK20" s="28">
        <v>7.82</v>
      </c>
      <c r="AL20" s="28">
        <v>1.23</v>
      </c>
    </row>
    <row r="21" spans="1:38">
      <c r="A21" s="48" t="s">
        <v>2714</v>
      </c>
      <c r="B21" s="29">
        <v>45786</v>
      </c>
      <c r="C21" s="30">
        <v>35.136800000000001</v>
      </c>
      <c r="D21" s="31">
        <v>34.578099999999999</v>
      </c>
      <c r="E21" s="28">
        <v>9.7754999999999992</v>
      </c>
      <c r="F21" s="28">
        <v>6.4306000000000001</v>
      </c>
      <c r="G21" s="28">
        <v>-2.4822000000000002</v>
      </c>
      <c r="H21" s="28">
        <v>-0.89049999999999996</v>
      </c>
      <c r="I21" s="32">
        <v>-2.7136999999999998</v>
      </c>
      <c r="J21" s="28"/>
      <c r="K21" s="28"/>
      <c r="L21" s="28"/>
      <c r="M21" s="28"/>
      <c r="N21" s="28"/>
      <c r="O21" s="28"/>
      <c r="P21" s="28"/>
      <c r="Q21" s="28"/>
      <c r="R21" s="28">
        <v>-2.3010999999999999</v>
      </c>
      <c r="S21" s="33">
        <f t="shared" si="4"/>
        <v>4</v>
      </c>
      <c r="T21" s="33">
        <f t="shared" si="5"/>
        <v>3</v>
      </c>
      <c r="U21" s="33">
        <f t="shared" si="6"/>
        <v>3</v>
      </c>
      <c r="V21" s="34">
        <f t="shared" si="7"/>
        <v>3</v>
      </c>
      <c r="W21" s="33">
        <f t="shared" si="8"/>
        <v>0</v>
      </c>
      <c r="X21" s="33">
        <f t="shared" si="9"/>
        <v>0</v>
      </c>
      <c r="Y21" s="33">
        <f t="shared" si="10"/>
        <v>0</v>
      </c>
      <c r="Z21" s="33">
        <f t="shared" si="11"/>
        <v>0</v>
      </c>
      <c r="AA21" s="33">
        <f t="shared" si="12"/>
        <v>0</v>
      </c>
      <c r="AB21" s="33">
        <f t="shared" si="13"/>
        <v>0</v>
      </c>
      <c r="AC21" s="33">
        <f t="shared" si="14"/>
        <v>0</v>
      </c>
      <c r="AD21" s="33">
        <f t="shared" si="15"/>
        <v>0</v>
      </c>
      <c r="AE21" s="33">
        <f t="shared" si="16"/>
        <v>4</v>
      </c>
      <c r="AF21" s="28">
        <v>82.094700000000003</v>
      </c>
      <c r="AG21" s="28"/>
      <c r="AH21" s="28">
        <v>17.9053</v>
      </c>
      <c r="AI21" s="28">
        <v>3.08</v>
      </c>
      <c r="AJ21" s="28">
        <v>9.94</v>
      </c>
      <c r="AK21" s="28">
        <v>6.29</v>
      </c>
      <c r="AL21" s="28">
        <v>1.53</v>
      </c>
    </row>
    <row r="22" spans="1:38">
      <c r="A22" s="48" t="s">
        <v>2715</v>
      </c>
      <c r="B22" s="29">
        <v>37097</v>
      </c>
      <c r="C22" s="30">
        <v>2710.9223999999999</v>
      </c>
      <c r="D22" s="31">
        <v>2290.2256000000002</v>
      </c>
      <c r="E22" s="28">
        <v>55.679900000000004</v>
      </c>
      <c r="F22" s="28">
        <v>14.041600000000001</v>
      </c>
      <c r="G22" s="28">
        <v>-1.3611</v>
      </c>
      <c r="H22" s="28">
        <v>0.2344</v>
      </c>
      <c r="I22" s="32">
        <v>-1.0783</v>
      </c>
      <c r="J22" s="28">
        <v>-0.20649999999999999</v>
      </c>
      <c r="K22" s="28">
        <v>5.7077999999999998</v>
      </c>
      <c r="L22" s="28">
        <v>5.8314000000000004</v>
      </c>
      <c r="M22" s="28">
        <v>5.8198999999999996</v>
      </c>
      <c r="N22" s="28">
        <v>4.9832999999999998</v>
      </c>
      <c r="O22" s="28">
        <v>5.9112</v>
      </c>
      <c r="P22" s="28">
        <v>6.1536</v>
      </c>
      <c r="Q22" s="28">
        <v>7.1154999999999999</v>
      </c>
      <c r="R22" s="28">
        <v>7.1745999999999999</v>
      </c>
      <c r="S22" s="33">
        <f t="shared" si="4"/>
        <v>3</v>
      </c>
      <c r="T22" s="33">
        <f t="shared" si="5"/>
        <v>2</v>
      </c>
      <c r="U22" s="33">
        <f t="shared" si="6"/>
        <v>2</v>
      </c>
      <c r="V22" s="34">
        <f t="shared" si="7"/>
        <v>2</v>
      </c>
      <c r="W22" s="33">
        <f t="shared" si="8"/>
        <v>2</v>
      </c>
      <c r="X22" s="33">
        <f t="shared" si="9"/>
        <v>2</v>
      </c>
      <c r="Y22" s="33">
        <f t="shared" si="10"/>
        <v>2</v>
      </c>
      <c r="Z22" s="33">
        <f t="shared" si="11"/>
        <v>2</v>
      </c>
      <c r="AA22" s="33">
        <f t="shared" si="12"/>
        <v>2</v>
      </c>
      <c r="AB22" s="33">
        <f t="shared" si="13"/>
        <v>3</v>
      </c>
      <c r="AC22" s="33">
        <f t="shared" si="14"/>
        <v>3</v>
      </c>
      <c r="AD22" s="33">
        <f t="shared" si="15"/>
        <v>3</v>
      </c>
      <c r="AE22" s="33">
        <f t="shared" si="16"/>
        <v>3</v>
      </c>
      <c r="AF22" s="28">
        <v>89.669799999999995</v>
      </c>
      <c r="AG22" s="28"/>
      <c r="AH22" s="28">
        <v>10.3302</v>
      </c>
      <c r="AI22" s="28">
        <v>7.67</v>
      </c>
      <c r="AJ22" s="28">
        <v>19.57</v>
      </c>
      <c r="AK22" s="28">
        <v>7.61</v>
      </c>
      <c r="AL22" s="28">
        <v>0.93</v>
      </c>
    </row>
    <row r="23" spans="1:38">
      <c r="A23" s="48" t="s">
        <v>2716</v>
      </c>
      <c r="B23" s="29">
        <v>36614</v>
      </c>
      <c r="C23" s="30">
        <v>213.7516</v>
      </c>
      <c r="D23" s="31">
        <v>194.71539999999999</v>
      </c>
      <c r="E23" s="28">
        <v>65.244699999999995</v>
      </c>
      <c r="F23" s="28">
        <v>12.9482</v>
      </c>
      <c r="G23" s="28">
        <v>-2.9121999999999999</v>
      </c>
      <c r="H23" s="28">
        <v>-1.5006999999999999</v>
      </c>
      <c r="I23" s="32">
        <v>-3.1520000000000001</v>
      </c>
      <c r="J23" s="28">
        <v>-2.4977999999999998</v>
      </c>
      <c r="K23" s="28">
        <v>4.0739000000000001</v>
      </c>
      <c r="L23" s="28">
        <v>4.4255000000000004</v>
      </c>
      <c r="M23" s="28">
        <v>4.6665999999999999</v>
      </c>
      <c r="N23" s="28">
        <v>3.9144999999999999</v>
      </c>
      <c r="O23" s="28">
        <v>5.2873999999999999</v>
      </c>
      <c r="P23" s="28">
        <v>5.5864000000000003</v>
      </c>
      <c r="Q23" s="28">
        <v>7.3685999999999998</v>
      </c>
      <c r="R23" s="28">
        <v>7.4493</v>
      </c>
      <c r="S23" s="33">
        <f t="shared" si="4"/>
        <v>3</v>
      </c>
      <c r="T23" s="33">
        <f t="shared" si="5"/>
        <v>3</v>
      </c>
      <c r="U23" s="33">
        <f t="shared" si="6"/>
        <v>4</v>
      </c>
      <c r="V23" s="34">
        <f t="shared" si="7"/>
        <v>3</v>
      </c>
      <c r="W23" s="33">
        <f t="shared" si="8"/>
        <v>4</v>
      </c>
      <c r="X23" s="33">
        <f t="shared" si="9"/>
        <v>4</v>
      </c>
      <c r="Y23" s="33">
        <f t="shared" si="10"/>
        <v>4</v>
      </c>
      <c r="Z23" s="33">
        <f t="shared" si="11"/>
        <v>4</v>
      </c>
      <c r="AA23" s="33">
        <f t="shared" si="12"/>
        <v>4</v>
      </c>
      <c r="AB23" s="33">
        <f t="shared" si="13"/>
        <v>4</v>
      </c>
      <c r="AC23" s="33">
        <f t="shared" si="14"/>
        <v>4</v>
      </c>
      <c r="AD23" s="33">
        <f t="shared" si="15"/>
        <v>2</v>
      </c>
      <c r="AE23" s="33">
        <f t="shared" si="16"/>
        <v>3</v>
      </c>
      <c r="AF23" s="28">
        <v>85.066100000000006</v>
      </c>
      <c r="AG23" s="28"/>
      <c r="AH23" s="28">
        <v>14.9339</v>
      </c>
      <c r="AI23" s="28">
        <v>7.17</v>
      </c>
      <c r="AJ23" s="28">
        <v>16.36</v>
      </c>
      <c r="AK23" s="28">
        <v>7.51</v>
      </c>
      <c r="AL23" s="28">
        <v>1.58</v>
      </c>
    </row>
    <row r="24" spans="1:38">
      <c r="A24" s="48" t="s">
        <v>2717</v>
      </c>
      <c r="B24" s="29">
        <v>36391</v>
      </c>
      <c r="C24" s="30">
        <v>10023.968699999999</v>
      </c>
      <c r="D24" s="31">
        <v>8858.4359999999997</v>
      </c>
      <c r="E24" s="28">
        <v>104.70440000000001</v>
      </c>
      <c r="F24" s="28">
        <v>14.248200000000001</v>
      </c>
      <c r="G24" s="28">
        <v>-1.3514999999999999</v>
      </c>
      <c r="H24" s="28">
        <v>1.2894000000000001</v>
      </c>
      <c r="I24" s="32">
        <v>-0.17419999999999999</v>
      </c>
      <c r="J24" s="28">
        <v>1.9943</v>
      </c>
      <c r="K24" s="28">
        <v>6.3699000000000003</v>
      </c>
      <c r="L24" s="28">
        <v>6.6574</v>
      </c>
      <c r="M24" s="28">
        <v>6.7587000000000002</v>
      </c>
      <c r="N24" s="28">
        <v>6.0282</v>
      </c>
      <c r="O24" s="28">
        <v>7.3493000000000004</v>
      </c>
      <c r="P24" s="28">
        <v>7.4922000000000004</v>
      </c>
      <c r="Q24" s="28">
        <v>7.9124999999999996</v>
      </c>
      <c r="R24" s="28">
        <v>9.1890999999999998</v>
      </c>
      <c r="S24" s="33">
        <f t="shared" si="4"/>
        <v>3</v>
      </c>
      <c r="T24" s="33">
        <f t="shared" si="5"/>
        <v>2</v>
      </c>
      <c r="U24" s="33">
        <f t="shared" si="6"/>
        <v>2</v>
      </c>
      <c r="V24" s="34">
        <f t="shared" si="7"/>
        <v>2</v>
      </c>
      <c r="W24" s="33">
        <f t="shared" si="8"/>
        <v>1</v>
      </c>
      <c r="X24" s="33">
        <f t="shared" si="9"/>
        <v>1</v>
      </c>
      <c r="Y24" s="33">
        <f t="shared" si="10"/>
        <v>1</v>
      </c>
      <c r="Z24" s="33">
        <f t="shared" si="11"/>
        <v>1</v>
      </c>
      <c r="AA24" s="33">
        <f t="shared" si="12"/>
        <v>1</v>
      </c>
      <c r="AB24" s="33">
        <f t="shared" si="13"/>
        <v>1</v>
      </c>
      <c r="AC24" s="33">
        <f t="shared" si="14"/>
        <v>1</v>
      </c>
      <c r="AD24" s="33">
        <f t="shared" si="15"/>
        <v>1</v>
      </c>
      <c r="AE24" s="33">
        <f t="shared" si="16"/>
        <v>1</v>
      </c>
      <c r="AF24" s="28">
        <v>93.879000000000005</v>
      </c>
      <c r="AG24" s="28"/>
      <c r="AH24" s="28">
        <v>6.1210000000000004</v>
      </c>
      <c r="AI24" s="28">
        <v>8.39</v>
      </c>
      <c r="AJ24" s="28">
        <v>20.02</v>
      </c>
      <c r="AK24" s="28">
        <v>7.59</v>
      </c>
      <c r="AL24" s="28">
        <v>1.1000000000000001</v>
      </c>
    </row>
    <row r="25" spans="1:38">
      <c r="A25" s="48" t="s">
        <v>4936</v>
      </c>
      <c r="B25" s="29">
        <v>39487</v>
      </c>
      <c r="C25" s="30">
        <v>277.06400000000002</v>
      </c>
      <c r="D25" s="31">
        <v>176.6302</v>
      </c>
      <c r="E25" s="28">
        <v>2820.5349999999999</v>
      </c>
      <c r="F25" s="28">
        <v>21.721800000000002</v>
      </c>
      <c r="G25" s="28">
        <v>-2.8734000000000002</v>
      </c>
      <c r="H25" s="28">
        <v>-0.44879999999999998</v>
      </c>
      <c r="I25" s="32">
        <v>-3.2157</v>
      </c>
      <c r="J25" s="28">
        <v>-1.8956</v>
      </c>
      <c r="K25" s="28">
        <v>5.0004999999999997</v>
      </c>
      <c r="L25" s="28">
        <v>5.6146000000000003</v>
      </c>
      <c r="M25" s="28">
        <v>5.5434999999999999</v>
      </c>
      <c r="N25" s="28">
        <v>4.6349</v>
      </c>
      <c r="O25" s="28">
        <v>5.5067000000000004</v>
      </c>
      <c r="P25" s="28">
        <v>6.0289000000000001</v>
      </c>
      <c r="Q25" s="28">
        <v>6.3817000000000004</v>
      </c>
      <c r="R25" s="28">
        <v>5.8520000000000003</v>
      </c>
      <c r="S25" s="33">
        <f t="shared" si="4"/>
        <v>1</v>
      </c>
      <c r="T25" s="33">
        <f t="shared" si="5"/>
        <v>3</v>
      </c>
      <c r="U25" s="33">
        <f t="shared" si="6"/>
        <v>3</v>
      </c>
      <c r="V25" s="34">
        <f t="shared" si="7"/>
        <v>4</v>
      </c>
      <c r="W25" s="33">
        <f t="shared" si="8"/>
        <v>3</v>
      </c>
      <c r="X25" s="33">
        <f t="shared" si="9"/>
        <v>2</v>
      </c>
      <c r="Y25" s="33">
        <f t="shared" si="10"/>
        <v>2</v>
      </c>
      <c r="Z25" s="33">
        <f t="shared" si="11"/>
        <v>2</v>
      </c>
      <c r="AA25" s="33">
        <f t="shared" si="12"/>
        <v>3</v>
      </c>
      <c r="AB25" s="33">
        <f t="shared" si="13"/>
        <v>4</v>
      </c>
      <c r="AC25" s="33">
        <f t="shared" si="14"/>
        <v>4</v>
      </c>
      <c r="AD25" s="33">
        <f t="shared" si="15"/>
        <v>4</v>
      </c>
      <c r="AE25" s="33">
        <f t="shared" si="16"/>
        <v>4</v>
      </c>
      <c r="AF25" s="28">
        <v>86.978999999999999</v>
      </c>
      <c r="AG25" s="28"/>
      <c r="AH25" s="28">
        <v>13.021000000000001</v>
      </c>
      <c r="AI25" s="28">
        <v>9.2799999999999994</v>
      </c>
      <c r="AJ25" s="28">
        <v>24.2</v>
      </c>
      <c r="AK25" s="28">
        <v>7.58</v>
      </c>
      <c r="AL25" s="28">
        <v>1.25</v>
      </c>
    </row>
    <row r="26" spans="1:38">
      <c r="A26" s="48" t="s">
        <v>2718</v>
      </c>
      <c r="B26" s="29">
        <v>36158</v>
      </c>
      <c r="C26" s="30">
        <v>2888.1925000000001</v>
      </c>
      <c r="D26" s="31">
        <v>2578.9992999999999</v>
      </c>
      <c r="E26" s="28">
        <v>94.468699999999998</v>
      </c>
      <c r="F26" s="28">
        <v>14.337400000000001</v>
      </c>
      <c r="G26" s="28">
        <v>-2.6206</v>
      </c>
      <c r="H26" s="28">
        <v>-1.4326000000000001</v>
      </c>
      <c r="I26" s="32">
        <v>-2.9333</v>
      </c>
      <c r="J26" s="28">
        <v>-3.3391999999999999</v>
      </c>
      <c r="K26" s="28">
        <v>3.9481000000000002</v>
      </c>
      <c r="L26" s="28">
        <v>4.5918000000000001</v>
      </c>
      <c r="M26" s="28">
        <v>4.9645999999999999</v>
      </c>
      <c r="N26" s="28">
        <v>4.4120999999999997</v>
      </c>
      <c r="O26" s="28">
        <v>6.0068000000000001</v>
      </c>
      <c r="P26" s="28">
        <v>6.2892999999999999</v>
      </c>
      <c r="Q26" s="28">
        <v>7.3125</v>
      </c>
      <c r="R26" s="28">
        <v>8.5563000000000002</v>
      </c>
      <c r="S26" s="33">
        <f t="shared" si="4"/>
        <v>3</v>
      </c>
      <c r="T26" s="33">
        <f t="shared" si="5"/>
        <v>3</v>
      </c>
      <c r="U26" s="33">
        <f t="shared" si="6"/>
        <v>4</v>
      </c>
      <c r="V26" s="34">
        <f t="shared" si="7"/>
        <v>3</v>
      </c>
      <c r="W26" s="33">
        <f t="shared" si="8"/>
        <v>4</v>
      </c>
      <c r="X26" s="33">
        <f t="shared" si="9"/>
        <v>4</v>
      </c>
      <c r="Y26" s="33">
        <f t="shared" si="10"/>
        <v>4</v>
      </c>
      <c r="Z26" s="33">
        <f t="shared" si="11"/>
        <v>4</v>
      </c>
      <c r="AA26" s="33">
        <f t="shared" si="12"/>
        <v>4</v>
      </c>
      <c r="AB26" s="33">
        <f t="shared" si="13"/>
        <v>3</v>
      </c>
      <c r="AC26" s="33">
        <f t="shared" si="14"/>
        <v>3</v>
      </c>
      <c r="AD26" s="33">
        <f t="shared" si="15"/>
        <v>2</v>
      </c>
      <c r="AE26" s="33">
        <f t="shared" si="16"/>
        <v>1</v>
      </c>
      <c r="AF26" s="28">
        <v>93.557699999999997</v>
      </c>
      <c r="AG26" s="28"/>
      <c r="AH26" s="28">
        <v>6.4423000000000004</v>
      </c>
      <c r="AI26" s="28">
        <v>8.48</v>
      </c>
      <c r="AJ26" s="28">
        <v>17.940000000000001</v>
      </c>
      <c r="AK26" s="28">
        <v>7.74</v>
      </c>
      <c r="AL26" s="28">
        <v>1.48</v>
      </c>
    </row>
    <row r="27" spans="1:38">
      <c r="A27" s="48" t="s">
        <v>2719</v>
      </c>
      <c r="B27" s="29">
        <v>36493</v>
      </c>
      <c r="C27" s="30">
        <v>46.1616</v>
      </c>
      <c r="D27" s="31">
        <v>44.558</v>
      </c>
      <c r="E27" s="28">
        <v>58.512099999999997</v>
      </c>
      <c r="F27" s="28">
        <v>21.195699999999999</v>
      </c>
      <c r="G27" s="28">
        <v>-3.7827000000000002</v>
      </c>
      <c r="H27" s="28">
        <v>-1.2775000000000001</v>
      </c>
      <c r="I27" s="32">
        <v>-3.5669</v>
      </c>
      <c r="J27" s="28">
        <v>-3.3342000000000001</v>
      </c>
      <c r="K27" s="28">
        <v>3.7117</v>
      </c>
      <c r="L27" s="28">
        <v>4.4206000000000003</v>
      </c>
      <c r="M27" s="28">
        <v>4.5058999999999996</v>
      </c>
      <c r="N27" s="28">
        <v>3.9037999999999999</v>
      </c>
      <c r="O27" s="28">
        <v>5.6837999999999997</v>
      </c>
      <c r="P27" s="28">
        <v>5.9764999999999997</v>
      </c>
      <c r="Q27" s="28">
        <v>6.4462999999999999</v>
      </c>
      <c r="R27" s="28">
        <v>6.9112</v>
      </c>
      <c r="S27" s="33">
        <f t="shared" si="4"/>
        <v>1</v>
      </c>
      <c r="T27" s="33">
        <f t="shared" si="5"/>
        <v>4</v>
      </c>
      <c r="U27" s="33">
        <f t="shared" si="6"/>
        <v>3</v>
      </c>
      <c r="V27" s="34">
        <f t="shared" si="7"/>
        <v>4</v>
      </c>
      <c r="W27" s="33">
        <f t="shared" si="8"/>
        <v>4</v>
      </c>
      <c r="X27" s="33">
        <f t="shared" si="9"/>
        <v>4</v>
      </c>
      <c r="Y27" s="33">
        <f t="shared" si="10"/>
        <v>4</v>
      </c>
      <c r="Z27" s="33">
        <f t="shared" si="11"/>
        <v>4</v>
      </c>
      <c r="AA27" s="33">
        <f t="shared" si="12"/>
        <v>4</v>
      </c>
      <c r="AB27" s="33">
        <f t="shared" si="13"/>
        <v>4</v>
      </c>
      <c r="AC27" s="33">
        <f t="shared" si="14"/>
        <v>4</v>
      </c>
      <c r="AD27" s="33">
        <f t="shared" si="15"/>
        <v>4</v>
      </c>
      <c r="AE27" s="33">
        <f t="shared" si="16"/>
        <v>3</v>
      </c>
      <c r="AF27" s="28">
        <v>97.441500000000005</v>
      </c>
      <c r="AG27" s="28"/>
      <c r="AH27" s="28">
        <v>2.5585</v>
      </c>
      <c r="AI27" s="28">
        <v>10.67</v>
      </c>
      <c r="AJ27" s="28">
        <v>27.39</v>
      </c>
      <c r="AK27" s="28">
        <v>7.76</v>
      </c>
      <c r="AL27" s="28">
        <v>1.1599999999999999</v>
      </c>
    </row>
    <row r="28" spans="1:38">
      <c r="A28" s="48" t="s">
        <v>2720</v>
      </c>
      <c r="B28" s="29">
        <v>39682</v>
      </c>
      <c r="C28" s="30">
        <v>1857.1859999999999</v>
      </c>
      <c r="D28" s="31">
        <v>1689.4106999999999</v>
      </c>
      <c r="E28" s="28">
        <v>37.939500000000002</v>
      </c>
      <c r="F28" s="28">
        <v>15.5809</v>
      </c>
      <c r="G28" s="28">
        <v>-0.30020000000000002</v>
      </c>
      <c r="H28" s="28">
        <v>4.65E-2</v>
      </c>
      <c r="I28" s="32">
        <v>-1.0235000000000001</v>
      </c>
      <c r="J28" s="28">
        <v>-1.4044000000000001</v>
      </c>
      <c r="K28" s="28">
        <v>4.9097</v>
      </c>
      <c r="L28" s="28">
        <v>5.2794999999999996</v>
      </c>
      <c r="M28" s="28">
        <v>5.3983999999999996</v>
      </c>
      <c r="N28" s="28">
        <v>4.63</v>
      </c>
      <c r="O28" s="28">
        <v>6.2407000000000004</v>
      </c>
      <c r="P28" s="28">
        <v>6.9332000000000003</v>
      </c>
      <c r="Q28" s="28">
        <v>7.827</v>
      </c>
      <c r="R28" s="28">
        <v>7.8250000000000002</v>
      </c>
      <c r="S28" s="33">
        <f t="shared" si="4"/>
        <v>2</v>
      </c>
      <c r="T28" s="33">
        <f t="shared" si="5"/>
        <v>2</v>
      </c>
      <c r="U28" s="33">
        <f t="shared" si="6"/>
        <v>2</v>
      </c>
      <c r="V28" s="34">
        <f t="shared" si="7"/>
        <v>2</v>
      </c>
      <c r="W28" s="33">
        <f t="shared" si="8"/>
        <v>2</v>
      </c>
      <c r="X28" s="33">
        <f t="shared" si="9"/>
        <v>2</v>
      </c>
      <c r="Y28" s="33">
        <f t="shared" si="10"/>
        <v>2</v>
      </c>
      <c r="Z28" s="33">
        <f t="shared" si="11"/>
        <v>3</v>
      </c>
      <c r="AA28" s="33">
        <f t="shared" si="12"/>
        <v>3</v>
      </c>
      <c r="AB28" s="33">
        <f t="shared" si="13"/>
        <v>2</v>
      </c>
      <c r="AC28" s="33">
        <f t="shared" si="14"/>
        <v>2</v>
      </c>
      <c r="AD28" s="33">
        <f t="shared" si="15"/>
        <v>2</v>
      </c>
      <c r="AE28" s="33">
        <f t="shared" si="16"/>
        <v>2</v>
      </c>
      <c r="AF28" s="28">
        <v>90.580799999999996</v>
      </c>
      <c r="AG28" s="28"/>
      <c r="AH28" s="28">
        <v>9.4528999999999996</v>
      </c>
      <c r="AI28" s="28">
        <v>7.09</v>
      </c>
      <c r="AJ28" s="28">
        <v>16.84</v>
      </c>
      <c r="AK28" s="28">
        <v>7.19</v>
      </c>
      <c r="AL28" s="28">
        <v>1.26</v>
      </c>
    </row>
    <row r="29" spans="1:38">
      <c r="A29" s="48" t="s">
        <v>2721</v>
      </c>
      <c r="B29" s="29">
        <v>39748</v>
      </c>
      <c r="C29" s="30">
        <v>99.1648</v>
      </c>
      <c r="D29" s="31">
        <v>95.055300000000003</v>
      </c>
      <c r="E29" s="28">
        <v>29.9924</v>
      </c>
      <c r="F29" s="28">
        <v>12.497299999999999</v>
      </c>
      <c r="G29" s="28">
        <v>-2.7945000000000002</v>
      </c>
      <c r="H29" s="28">
        <v>-1.5144</v>
      </c>
      <c r="I29" s="32">
        <v>-3.1642999999999999</v>
      </c>
      <c r="J29" s="28">
        <v>-1.6093999999999999</v>
      </c>
      <c r="K29" s="28">
        <v>4.8045</v>
      </c>
      <c r="L29" s="28">
        <v>5.2576999999999998</v>
      </c>
      <c r="M29" s="28">
        <v>5.1660000000000004</v>
      </c>
      <c r="N29" s="28">
        <v>4.5284000000000004</v>
      </c>
      <c r="O29" s="28">
        <v>5.7854000000000001</v>
      </c>
      <c r="P29" s="28">
        <v>6.1002000000000001</v>
      </c>
      <c r="Q29" s="28">
        <v>6.8757999999999999</v>
      </c>
      <c r="R29" s="28">
        <v>6.4706999999999999</v>
      </c>
      <c r="S29" s="33">
        <f t="shared" si="4"/>
        <v>4</v>
      </c>
      <c r="T29" s="33">
        <f t="shared" si="5"/>
        <v>3</v>
      </c>
      <c r="U29" s="33">
        <f t="shared" si="6"/>
        <v>4</v>
      </c>
      <c r="V29" s="34">
        <f t="shared" si="7"/>
        <v>3</v>
      </c>
      <c r="W29" s="33">
        <f t="shared" si="8"/>
        <v>3</v>
      </c>
      <c r="X29" s="33">
        <f t="shared" si="9"/>
        <v>3</v>
      </c>
      <c r="Y29" s="33">
        <f t="shared" si="10"/>
        <v>3</v>
      </c>
      <c r="Z29" s="33">
        <f t="shared" si="11"/>
        <v>4</v>
      </c>
      <c r="AA29" s="33">
        <f t="shared" si="12"/>
        <v>4</v>
      </c>
      <c r="AB29" s="33">
        <f t="shared" si="13"/>
        <v>3</v>
      </c>
      <c r="AC29" s="33">
        <f t="shared" si="14"/>
        <v>3</v>
      </c>
      <c r="AD29" s="33">
        <f t="shared" si="15"/>
        <v>4</v>
      </c>
      <c r="AE29" s="33">
        <f t="shared" si="16"/>
        <v>3</v>
      </c>
      <c r="AF29" s="28">
        <v>89.902199999999993</v>
      </c>
      <c r="AG29" s="28"/>
      <c r="AH29" s="28">
        <v>10.097799999999999</v>
      </c>
      <c r="AI29" s="28">
        <v>6.18</v>
      </c>
      <c r="AJ29" s="28">
        <v>13.43</v>
      </c>
      <c r="AK29" s="28">
        <v>6.93</v>
      </c>
      <c r="AL29" s="28">
        <v>1.4</v>
      </c>
    </row>
    <row r="30" spans="1:38">
      <c r="A30" s="48" t="s">
        <v>2722</v>
      </c>
      <c r="B30" s="29">
        <v>44916</v>
      </c>
      <c r="C30" s="30">
        <v>99.265799999999999</v>
      </c>
      <c r="D30" s="31">
        <v>92.551400000000001</v>
      </c>
      <c r="E30" s="28">
        <v>11.8665</v>
      </c>
      <c r="F30" s="28">
        <v>9.2401</v>
      </c>
      <c r="G30" s="28">
        <v>-0.4506</v>
      </c>
      <c r="H30" s="28">
        <v>0.3538</v>
      </c>
      <c r="I30" s="32">
        <v>-0.55010000000000003</v>
      </c>
      <c r="J30" s="28">
        <v>-8.4199999999999997E-2</v>
      </c>
      <c r="K30" s="28">
        <v>4.4702000000000002</v>
      </c>
      <c r="L30" s="28">
        <v>4.8787000000000003</v>
      </c>
      <c r="M30" s="28"/>
      <c r="N30" s="28"/>
      <c r="O30" s="28"/>
      <c r="P30" s="28"/>
      <c r="Q30" s="28"/>
      <c r="R30" s="28">
        <v>5.2270000000000003</v>
      </c>
      <c r="S30" s="33">
        <f t="shared" si="4"/>
        <v>4</v>
      </c>
      <c r="T30" s="33">
        <f t="shared" si="5"/>
        <v>2</v>
      </c>
      <c r="U30" s="33">
        <f t="shared" si="6"/>
        <v>2</v>
      </c>
      <c r="V30" s="34">
        <f t="shared" si="7"/>
        <v>2</v>
      </c>
      <c r="W30" s="33">
        <f t="shared" si="8"/>
        <v>2</v>
      </c>
      <c r="X30" s="33">
        <f t="shared" si="9"/>
        <v>3</v>
      </c>
      <c r="Y30" s="33">
        <f t="shared" si="10"/>
        <v>4</v>
      </c>
      <c r="Z30" s="33">
        <f t="shared" si="11"/>
        <v>0</v>
      </c>
      <c r="AA30" s="33">
        <f t="shared" si="12"/>
        <v>0</v>
      </c>
      <c r="AB30" s="33">
        <f t="shared" si="13"/>
        <v>0</v>
      </c>
      <c r="AC30" s="33">
        <f t="shared" si="14"/>
        <v>0</v>
      </c>
      <c r="AD30" s="33">
        <f t="shared" si="15"/>
        <v>0</v>
      </c>
      <c r="AE30" s="33">
        <f t="shared" si="16"/>
        <v>4</v>
      </c>
      <c r="AF30" s="28">
        <v>83.445999999999998</v>
      </c>
      <c r="AG30" s="28"/>
      <c r="AH30" s="28">
        <v>16.553999999999998</v>
      </c>
      <c r="AI30" s="28">
        <v>5.3506999999999998</v>
      </c>
      <c r="AJ30" s="28">
        <v>10.030099999999999</v>
      </c>
      <c r="AK30" s="28">
        <v>6.91</v>
      </c>
      <c r="AL30" s="28">
        <v>1.44</v>
      </c>
    </row>
    <row r="31" spans="1:38">
      <c r="A31" s="48" t="s">
        <v>4990</v>
      </c>
      <c r="B31" s="29">
        <v>36883</v>
      </c>
      <c r="C31" s="30">
        <v>10210.846600000001</v>
      </c>
      <c r="D31" s="31">
        <v>9628.6965</v>
      </c>
      <c r="E31" s="28">
        <v>66.869600000000005</v>
      </c>
      <c r="F31" s="28">
        <v>12.7256</v>
      </c>
      <c r="G31" s="28">
        <v>2.0964999999999998</v>
      </c>
      <c r="H31" s="28">
        <v>1.8683000000000001</v>
      </c>
      <c r="I31" s="32">
        <v>2.1535000000000002</v>
      </c>
      <c r="J31" s="28">
        <v>0.12379999999999999</v>
      </c>
      <c r="K31" s="28">
        <v>5.9196999999999997</v>
      </c>
      <c r="L31" s="28">
        <v>6.1143999999999998</v>
      </c>
      <c r="M31" s="28">
        <v>6.4550000000000001</v>
      </c>
      <c r="N31" s="28">
        <v>5.6914999999999996</v>
      </c>
      <c r="O31" s="28">
        <v>7.3270999999999997</v>
      </c>
      <c r="P31" s="28">
        <v>7.4843000000000002</v>
      </c>
      <c r="Q31" s="28">
        <v>8.4228000000000005</v>
      </c>
      <c r="R31" s="28">
        <v>7.7782999999999998</v>
      </c>
      <c r="S31" s="33">
        <f t="shared" si="4"/>
        <v>3</v>
      </c>
      <c r="T31" s="33">
        <f t="shared" si="5"/>
        <v>1</v>
      </c>
      <c r="U31" s="33">
        <f t="shared" si="6"/>
        <v>1</v>
      </c>
      <c r="V31" s="34">
        <f t="shared" si="7"/>
        <v>1</v>
      </c>
      <c r="W31" s="33">
        <f t="shared" si="8"/>
        <v>1</v>
      </c>
      <c r="X31" s="33">
        <f t="shared" si="9"/>
        <v>1</v>
      </c>
      <c r="Y31" s="33">
        <f t="shared" si="10"/>
        <v>1</v>
      </c>
      <c r="Z31" s="33">
        <f t="shared" si="11"/>
        <v>1</v>
      </c>
      <c r="AA31" s="33">
        <f t="shared" si="12"/>
        <v>1</v>
      </c>
      <c r="AB31" s="33">
        <f t="shared" si="13"/>
        <v>1</v>
      </c>
      <c r="AC31" s="33">
        <f t="shared" si="14"/>
        <v>1</v>
      </c>
      <c r="AD31" s="33">
        <f t="shared" si="15"/>
        <v>1</v>
      </c>
      <c r="AE31" s="33">
        <f t="shared" si="16"/>
        <v>2</v>
      </c>
      <c r="AF31" s="28">
        <v>79.403999999999996</v>
      </c>
      <c r="AG31" s="28"/>
      <c r="AH31" s="28">
        <v>20.596</v>
      </c>
      <c r="AI31" s="28">
        <v>5.24</v>
      </c>
      <c r="AJ31" s="28">
        <v>11.97</v>
      </c>
      <c r="AK31" s="28">
        <v>6.91</v>
      </c>
      <c r="AL31" s="28">
        <v>0.96</v>
      </c>
    </row>
    <row r="32" spans="1:38">
      <c r="A32" s="48" t="s">
        <v>2723</v>
      </c>
      <c r="B32" s="29">
        <v>36407</v>
      </c>
      <c r="C32" s="30">
        <v>1214.0893000000001</v>
      </c>
      <c r="D32" s="31">
        <v>1055.7137</v>
      </c>
      <c r="E32" s="28">
        <v>77.516199999999998</v>
      </c>
      <c r="F32" s="28">
        <v>23.2273</v>
      </c>
      <c r="G32" s="28">
        <v>-3.4521999999999999</v>
      </c>
      <c r="H32" s="28">
        <v>-1.4605999999999999</v>
      </c>
      <c r="I32" s="32">
        <v>-3.7526000000000002</v>
      </c>
      <c r="J32" s="28">
        <v>-1.5201</v>
      </c>
      <c r="K32" s="28">
        <v>4.4581</v>
      </c>
      <c r="L32" s="28">
        <v>5.0393999999999997</v>
      </c>
      <c r="M32" s="28">
        <v>5.5091000000000001</v>
      </c>
      <c r="N32" s="28">
        <v>4.6734999999999998</v>
      </c>
      <c r="O32" s="28">
        <v>5.71</v>
      </c>
      <c r="P32" s="28">
        <v>5.8909000000000002</v>
      </c>
      <c r="Q32" s="28">
        <v>6.931</v>
      </c>
      <c r="R32" s="28">
        <v>7.9808000000000003</v>
      </c>
      <c r="S32" s="33">
        <f t="shared" si="4"/>
        <v>1</v>
      </c>
      <c r="T32" s="33">
        <f t="shared" si="5"/>
        <v>4</v>
      </c>
      <c r="U32" s="33">
        <f t="shared" si="6"/>
        <v>4</v>
      </c>
      <c r="V32" s="34">
        <f t="shared" si="7"/>
        <v>4</v>
      </c>
      <c r="W32" s="33">
        <f t="shared" si="8"/>
        <v>3</v>
      </c>
      <c r="X32" s="33">
        <f t="shared" si="9"/>
        <v>4</v>
      </c>
      <c r="Y32" s="33">
        <f t="shared" si="10"/>
        <v>3</v>
      </c>
      <c r="Z32" s="33">
        <f t="shared" si="11"/>
        <v>2</v>
      </c>
      <c r="AA32" s="33">
        <f t="shared" si="12"/>
        <v>3</v>
      </c>
      <c r="AB32" s="33">
        <f t="shared" si="13"/>
        <v>4</v>
      </c>
      <c r="AC32" s="33">
        <f t="shared" si="14"/>
        <v>4</v>
      </c>
      <c r="AD32" s="33">
        <f t="shared" si="15"/>
        <v>4</v>
      </c>
      <c r="AE32" s="33">
        <f t="shared" si="16"/>
        <v>1</v>
      </c>
      <c r="AF32" s="28">
        <v>97.663499999999999</v>
      </c>
      <c r="AG32" s="28"/>
      <c r="AH32" s="28">
        <v>2.3365</v>
      </c>
      <c r="AI32" s="28">
        <v>10.4</v>
      </c>
      <c r="AJ32" s="28">
        <v>26.94</v>
      </c>
      <c r="AK32" s="28">
        <v>7.78</v>
      </c>
      <c r="AL32" s="28">
        <v>1.38</v>
      </c>
    </row>
    <row r="33" spans="1:38">
      <c r="A33" s="48" t="s">
        <v>2724</v>
      </c>
      <c r="B33" s="29">
        <v>44781</v>
      </c>
      <c r="C33" s="30">
        <v>101.5501</v>
      </c>
      <c r="D33" s="31">
        <v>90.647199999999998</v>
      </c>
      <c r="E33" s="28">
        <v>11.9339</v>
      </c>
      <c r="F33" s="28">
        <v>26.759799999999998</v>
      </c>
      <c r="G33" s="28">
        <v>-5.2164999999999999</v>
      </c>
      <c r="H33" s="28">
        <v>-2.3401999999999998</v>
      </c>
      <c r="I33" s="32">
        <v>-5.3262999999999998</v>
      </c>
      <c r="J33" s="28">
        <v>-3.5909</v>
      </c>
      <c r="K33" s="28">
        <v>3.9165000000000001</v>
      </c>
      <c r="L33" s="28">
        <v>4.5002000000000004</v>
      </c>
      <c r="M33" s="28"/>
      <c r="N33" s="28"/>
      <c r="O33" s="28"/>
      <c r="P33" s="28"/>
      <c r="Q33" s="28"/>
      <c r="R33" s="28">
        <v>4.8556999999999997</v>
      </c>
      <c r="S33" s="33">
        <f t="shared" si="4"/>
        <v>1</v>
      </c>
      <c r="T33" s="33">
        <f t="shared" si="5"/>
        <v>4</v>
      </c>
      <c r="U33" s="33">
        <f t="shared" si="6"/>
        <v>4</v>
      </c>
      <c r="V33" s="34">
        <f t="shared" si="7"/>
        <v>4</v>
      </c>
      <c r="W33" s="33">
        <f t="shared" si="8"/>
        <v>4</v>
      </c>
      <c r="X33" s="33">
        <f t="shared" si="9"/>
        <v>4</v>
      </c>
      <c r="Y33" s="33">
        <f t="shared" si="10"/>
        <v>4</v>
      </c>
      <c r="Z33" s="33">
        <f t="shared" si="11"/>
        <v>0</v>
      </c>
      <c r="AA33" s="33">
        <f t="shared" si="12"/>
        <v>0</v>
      </c>
      <c r="AB33" s="33">
        <f t="shared" si="13"/>
        <v>0</v>
      </c>
      <c r="AC33" s="33">
        <f t="shared" si="14"/>
        <v>0</v>
      </c>
      <c r="AD33" s="33">
        <f t="shared" si="15"/>
        <v>0</v>
      </c>
      <c r="AE33" s="33">
        <f t="shared" si="16"/>
        <v>4</v>
      </c>
      <c r="AF33" s="28">
        <v>94.433300000000003</v>
      </c>
      <c r="AG33" s="28"/>
      <c r="AH33" s="28">
        <v>5.5667</v>
      </c>
      <c r="AI33" s="28">
        <v>11.12</v>
      </c>
      <c r="AJ33" s="28">
        <v>32.44</v>
      </c>
      <c r="AK33" s="28">
        <v>7.85</v>
      </c>
      <c r="AL33" s="28">
        <v>1.07</v>
      </c>
    </row>
    <row r="34" spans="1:38">
      <c r="A34" s="48" t="s">
        <v>2725</v>
      </c>
      <c r="B34" s="29">
        <v>37277</v>
      </c>
      <c r="C34" s="30">
        <v>532.78989999999999</v>
      </c>
      <c r="D34" s="31">
        <v>542.54369999999994</v>
      </c>
      <c r="E34" s="28">
        <v>64.748000000000005</v>
      </c>
      <c r="F34" s="28">
        <v>19.031099999999999</v>
      </c>
      <c r="G34" s="28">
        <v>7.1128</v>
      </c>
      <c r="H34" s="28">
        <v>5.5209000000000001</v>
      </c>
      <c r="I34" s="32">
        <v>6.2008000000000001</v>
      </c>
      <c r="J34" s="28">
        <v>2.2136</v>
      </c>
      <c r="K34" s="28">
        <v>6.7556000000000003</v>
      </c>
      <c r="L34" s="28">
        <v>6.5837000000000003</v>
      </c>
      <c r="M34" s="28">
        <v>6.4622999999999999</v>
      </c>
      <c r="N34" s="28">
        <v>5.5574000000000003</v>
      </c>
      <c r="O34" s="28">
        <v>6.7648000000000001</v>
      </c>
      <c r="P34" s="28">
        <v>7.3215000000000003</v>
      </c>
      <c r="Q34" s="28">
        <v>8.0294000000000008</v>
      </c>
      <c r="R34" s="28">
        <v>7.9943</v>
      </c>
      <c r="S34" s="33">
        <f t="shared" si="4"/>
        <v>2</v>
      </c>
      <c r="T34" s="33">
        <f t="shared" si="5"/>
        <v>1</v>
      </c>
      <c r="U34" s="33">
        <f t="shared" si="6"/>
        <v>1</v>
      </c>
      <c r="V34" s="34">
        <f t="shared" si="7"/>
        <v>1</v>
      </c>
      <c r="W34" s="33">
        <f t="shared" si="8"/>
        <v>1</v>
      </c>
      <c r="X34" s="33">
        <f t="shared" si="9"/>
        <v>1</v>
      </c>
      <c r="Y34" s="33">
        <f t="shared" si="10"/>
        <v>1</v>
      </c>
      <c r="Z34" s="33">
        <f t="shared" si="11"/>
        <v>1</v>
      </c>
      <c r="AA34" s="33">
        <f t="shared" si="12"/>
        <v>1</v>
      </c>
      <c r="AB34" s="33">
        <f t="shared" si="13"/>
        <v>2</v>
      </c>
      <c r="AC34" s="33">
        <f t="shared" si="14"/>
        <v>1</v>
      </c>
      <c r="AD34" s="33">
        <f t="shared" si="15"/>
        <v>1</v>
      </c>
      <c r="AE34" s="33">
        <f t="shared" si="16"/>
        <v>1</v>
      </c>
      <c r="AF34" s="28">
        <v>90.481099999999998</v>
      </c>
      <c r="AG34" s="28"/>
      <c r="AH34" s="28">
        <v>9.2001000000000008</v>
      </c>
      <c r="AI34" s="28">
        <v>4.43</v>
      </c>
      <c r="AJ34" s="28">
        <v>11.56</v>
      </c>
      <c r="AK34" s="28">
        <v>6.52</v>
      </c>
      <c r="AL34" s="28">
        <v>0.9</v>
      </c>
    </row>
    <row r="35" spans="1:38">
      <c r="A35" s="58" t="s">
        <v>235</v>
      </c>
      <c r="B35" s="59"/>
      <c r="C35" s="60"/>
      <c r="D35" s="60"/>
      <c r="E35" s="60"/>
      <c r="F35" s="60">
        <f>SUMPRODUCT($D12:$D34,F12:F34)/SUMIF(F12:F34,"&lt;&gt;"&amp;"",$D12:$D34)</f>
        <v>14.781459889983049</v>
      </c>
      <c r="G35" s="60">
        <f t="shared" ref="G35:R35" si="17">SUMPRODUCT($D12:$D34,G12:G34)/SUMIF(G12:G34,"&lt;&gt;"&amp;"",$D12:$D34)</f>
        <v>-0.11857475528786536</v>
      </c>
      <c r="H35" s="60">
        <f t="shared" si="17"/>
        <v>0.98249070658591509</v>
      </c>
      <c r="I35" s="60">
        <f t="shared" si="17"/>
        <v>0.10199943749836766</v>
      </c>
      <c r="J35" s="60">
        <f t="shared" si="17"/>
        <v>-9.9855513375300096E-3</v>
      </c>
      <c r="K35" s="60">
        <f t="shared" si="17"/>
        <v>5.6803782838788592</v>
      </c>
      <c r="L35" s="60">
        <f t="shared" si="17"/>
        <v>5.9714539484906082</v>
      </c>
      <c r="M35" s="60">
        <f t="shared" si="17"/>
        <v>6.1390738504211155</v>
      </c>
      <c r="N35" s="60">
        <f t="shared" si="17"/>
        <v>5.4085001929093046</v>
      </c>
      <c r="O35" s="60">
        <f t="shared" si="17"/>
        <v>6.8705808469862824</v>
      </c>
      <c r="P35" s="60">
        <f t="shared" si="17"/>
        <v>7.0899139572447458</v>
      </c>
      <c r="Q35" s="60">
        <f t="shared" si="17"/>
        <v>7.8898877525701012</v>
      </c>
      <c r="R35" s="60">
        <f t="shared" si="17"/>
        <v>8.130467644521957</v>
      </c>
      <c r="S35" s="61"/>
      <c r="T35" s="61"/>
      <c r="U35" s="61"/>
      <c r="V35" s="61"/>
      <c r="W35" s="61"/>
      <c r="X35" s="61"/>
      <c r="Y35" s="61"/>
      <c r="Z35" s="61"/>
      <c r="AA35" s="61"/>
      <c r="AB35" s="61"/>
      <c r="AC35" s="61"/>
      <c r="AD35" s="61"/>
      <c r="AE35" s="61"/>
      <c r="AF35" s="60"/>
      <c r="AG35" s="60"/>
      <c r="AH35" s="60"/>
      <c r="AI35" s="60"/>
      <c r="AJ35" s="60"/>
      <c r="AK35" s="60"/>
      <c r="AL35" s="60"/>
    </row>
    <row r="36" spans="1:38">
      <c r="A36" s="56" t="s">
        <v>236</v>
      </c>
      <c r="B36" s="51"/>
      <c r="C36" s="52"/>
      <c r="D36" s="53"/>
      <c r="E36" s="54"/>
      <c r="F36" s="54">
        <f>MIN(F12:F34)</f>
        <v>3.7364999999999999</v>
      </c>
      <c r="G36" s="54">
        <f t="shared" ref="G36:R36" si="18">MIN(G12:G34)</f>
        <v>-5.2164999999999999</v>
      </c>
      <c r="H36" s="54">
        <f t="shared" si="18"/>
        <v>-2.3401999999999998</v>
      </c>
      <c r="I36" s="54">
        <f t="shared" si="18"/>
        <v>-5.3262999999999998</v>
      </c>
      <c r="J36" s="54">
        <f t="shared" si="18"/>
        <v>-3.5909</v>
      </c>
      <c r="K36" s="54">
        <f t="shared" si="18"/>
        <v>3.7117</v>
      </c>
      <c r="L36" s="54">
        <f t="shared" si="18"/>
        <v>4.4206000000000003</v>
      </c>
      <c r="M36" s="54">
        <f t="shared" si="18"/>
        <v>4.5058999999999996</v>
      </c>
      <c r="N36" s="54">
        <f t="shared" si="18"/>
        <v>3.9037999999999999</v>
      </c>
      <c r="O36" s="54">
        <f t="shared" si="18"/>
        <v>5.2873999999999999</v>
      </c>
      <c r="P36" s="54">
        <f t="shared" si="18"/>
        <v>5.4924999999999997</v>
      </c>
      <c r="Q36" s="54">
        <f t="shared" si="18"/>
        <v>6.3817000000000004</v>
      </c>
      <c r="R36" s="54">
        <f t="shared" si="18"/>
        <v>-2.3010999999999999</v>
      </c>
      <c r="S36" s="55"/>
      <c r="T36" s="55"/>
      <c r="U36" s="55"/>
      <c r="V36" s="55"/>
      <c r="W36" s="55"/>
      <c r="X36" s="55"/>
      <c r="Y36" s="55"/>
      <c r="Z36" s="55"/>
      <c r="AA36" s="55"/>
      <c r="AB36" s="55"/>
      <c r="AC36" s="55"/>
      <c r="AD36" s="55"/>
      <c r="AE36" s="55"/>
      <c r="AF36" s="54"/>
      <c r="AG36" s="54"/>
      <c r="AH36" s="54"/>
      <c r="AI36" s="54"/>
      <c r="AJ36" s="54"/>
      <c r="AK36" s="54"/>
      <c r="AL36" s="54"/>
    </row>
    <row r="37" spans="1:38">
      <c r="A37" s="63" t="s">
        <v>237</v>
      </c>
      <c r="B37" s="51"/>
      <c r="C37" s="52"/>
      <c r="D37" s="53"/>
      <c r="E37" s="54"/>
      <c r="F37" s="54">
        <f>MAX(F12:F34)</f>
        <v>26.759799999999998</v>
      </c>
      <c r="G37" s="54">
        <f t="shared" ref="G37:R37" si="19">MAX(G12:G34)</f>
        <v>7.1128</v>
      </c>
      <c r="H37" s="54">
        <f t="shared" si="19"/>
        <v>5.5209000000000001</v>
      </c>
      <c r="I37" s="54">
        <f t="shared" si="19"/>
        <v>6.2008000000000001</v>
      </c>
      <c r="J37" s="54">
        <f t="shared" si="19"/>
        <v>2.2136</v>
      </c>
      <c r="K37" s="54">
        <f t="shared" si="19"/>
        <v>6.7556000000000003</v>
      </c>
      <c r="L37" s="54">
        <f t="shared" si="19"/>
        <v>6.6574</v>
      </c>
      <c r="M37" s="54">
        <f t="shared" si="19"/>
        <v>6.7587000000000002</v>
      </c>
      <c r="N37" s="54">
        <f t="shared" si="19"/>
        <v>6.0282</v>
      </c>
      <c r="O37" s="54">
        <f t="shared" si="19"/>
        <v>7.3493000000000004</v>
      </c>
      <c r="P37" s="54">
        <f t="shared" si="19"/>
        <v>7.4922000000000004</v>
      </c>
      <c r="Q37" s="54">
        <f t="shared" si="19"/>
        <v>8.4228000000000005</v>
      </c>
      <c r="R37" s="54">
        <f t="shared" si="19"/>
        <v>9.1890999999999998</v>
      </c>
      <c r="S37" s="55"/>
      <c r="T37" s="55"/>
      <c r="U37" s="55"/>
      <c r="V37" s="55"/>
      <c r="W37" s="55"/>
      <c r="X37" s="55"/>
      <c r="Y37" s="55"/>
      <c r="Z37" s="55"/>
      <c r="AA37" s="55"/>
      <c r="AB37" s="55"/>
      <c r="AC37" s="55"/>
      <c r="AD37" s="55"/>
      <c r="AE37" s="55"/>
      <c r="AF37" s="54"/>
      <c r="AG37" s="54"/>
      <c r="AH37" s="54"/>
      <c r="AI37" s="54"/>
      <c r="AJ37" s="54"/>
      <c r="AK37" s="54"/>
      <c r="AL37" s="54"/>
    </row>
    <row r="38" spans="1:38">
      <c r="A38" s="56" t="s">
        <v>238</v>
      </c>
      <c r="B38" s="51"/>
      <c r="C38" s="52"/>
      <c r="D38" s="53"/>
      <c r="E38" s="54"/>
      <c r="F38" s="54">
        <f>MEDIAN(F12:F34)</f>
        <v>14.696199999999999</v>
      </c>
      <c r="G38" s="54">
        <f t="shared" ref="G38:R38" si="20">MEDIAN(G12:G34)</f>
        <v>-1.6193</v>
      </c>
      <c r="H38" s="54">
        <f t="shared" si="20"/>
        <v>-0.19589999999999999</v>
      </c>
      <c r="I38" s="54">
        <f t="shared" si="20"/>
        <v>-1.6043000000000001</v>
      </c>
      <c r="J38" s="54">
        <f t="shared" si="20"/>
        <v>-1.50135</v>
      </c>
      <c r="K38" s="54">
        <f t="shared" si="20"/>
        <v>4.9097</v>
      </c>
      <c r="L38" s="54">
        <f t="shared" si="20"/>
        <v>5.2794999999999996</v>
      </c>
      <c r="M38" s="54">
        <f t="shared" si="20"/>
        <v>5.5091000000000001</v>
      </c>
      <c r="N38" s="54">
        <f t="shared" si="20"/>
        <v>4.7491000000000003</v>
      </c>
      <c r="O38" s="54">
        <f t="shared" si="20"/>
        <v>6.0617999999999999</v>
      </c>
      <c r="P38" s="54">
        <f t="shared" si="20"/>
        <v>6.3148</v>
      </c>
      <c r="Q38" s="54">
        <f t="shared" si="20"/>
        <v>7.3044000000000002</v>
      </c>
      <c r="R38" s="54">
        <f t="shared" si="20"/>
        <v>7.5418000000000003</v>
      </c>
      <c r="S38" s="55"/>
      <c r="T38" s="55"/>
      <c r="U38" s="55"/>
      <c r="V38" s="55"/>
      <c r="W38" s="55"/>
      <c r="X38" s="55"/>
      <c r="Y38" s="55"/>
      <c r="Z38" s="55"/>
      <c r="AA38" s="55"/>
      <c r="AB38" s="55"/>
      <c r="AC38" s="55"/>
      <c r="AD38" s="55"/>
      <c r="AE38" s="55"/>
      <c r="AF38" s="54"/>
      <c r="AG38" s="54"/>
      <c r="AH38" s="54"/>
      <c r="AI38" s="54"/>
      <c r="AJ38" s="54"/>
      <c r="AK38" s="54"/>
      <c r="AL38" s="54"/>
    </row>
    <row r="39" spans="1:38" ht="15" thickBot="1">
      <c r="A39" s="64"/>
      <c r="B39" s="37"/>
      <c r="C39" s="38"/>
      <c r="D39" s="39"/>
      <c r="E39" s="40"/>
      <c r="F39" s="40"/>
      <c r="G39" s="40"/>
      <c r="H39" s="40"/>
      <c r="I39" s="40"/>
      <c r="J39" s="40"/>
      <c r="K39" s="40"/>
      <c r="L39" s="40"/>
      <c r="M39" s="40"/>
      <c r="N39" s="40"/>
      <c r="O39" s="40"/>
      <c r="P39" s="40"/>
      <c r="Q39" s="40"/>
      <c r="R39" s="40"/>
      <c r="S39" s="42"/>
      <c r="T39" s="42"/>
      <c r="U39" s="42"/>
      <c r="V39" s="42"/>
      <c r="W39" s="42"/>
      <c r="X39" s="42"/>
      <c r="Y39" s="42"/>
      <c r="Z39" s="42"/>
      <c r="AA39" s="42"/>
      <c r="AB39" s="42"/>
      <c r="AC39" s="42"/>
      <c r="AD39" s="42"/>
      <c r="AE39" s="42"/>
      <c r="AF39" s="40"/>
      <c r="AG39" s="40"/>
      <c r="AH39" s="40"/>
      <c r="AI39" s="40"/>
      <c r="AJ39" s="40"/>
      <c r="AK39" s="40"/>
      <c r="AL39" s="40"/>
    </row>
    <row r="40" spans="1:38">
      <c r="A40" s="50" t="s">
        <v>239</v>
      </c>
      <c r="B40" s="45"/>
      <c r="C40" s="44"/>
      <c r="D40" s="44"/>
      <c r="E40" s="44"/>
      <c r="F40" s="44"/>
      <c r="G40" s="44"/>
      <c r="H40" s="44"/>
      <c r="I40" s="46"/>
      <c r="J40" s="44"/>
      <c r="K40" s="44"/>
      <c r="L40" s="44"/>
      <c r="M40" s="44"/>
      <c r="N40" s="44"/>
      <c r="O40" s="44"/>
      <c r="P40" s="44"/>
      <c r="Q40" s="44"/>
      <c r="R40" s="44"/>
      <c r="S40" s="45"/>
      <c r="T40" s="45"/>
      <c r="U40" s="45"/>
      <c r="V40" s="47"/>
      <c r="W40" s="45"/>
      <c r="X40" s="45"/>
      <c r="Y40" s="45"/>
      <c r="Z40" s="45"/>
      <c r="AA40" s="45"/>
      <c r="AB40" s="45"/>
      <c r="AC40" s="45"/>
      <c r="AD40" s="45"/>
      <c r="AE40" s="45"/>
      <c r="AF40" s="44"/>
      <c r="AG40" s="44"/>
      <c r="AH40" s="44"/>
      <c r="AI40" s="44"/>
      <c r="AJ40" s="44"/>
      <c r="AK40" s="44"/>
      <c r="AL40" s="44"/>
    </row>
    <row r="41" spans="1:38">
      <c r="A41" s="50" t="s">
        <v>240</v>
      </c>
      <c r="B41" s="45"/>
      <c r="C41" s="44"/>
      <c r="D41" s="44"/>
      <c r="E41" s="44"/>
      <c r="F41" s="44"/>
      <c r="G41" s="44"/>
      <c r="H41" s="44"/>
      <c r="I41" s="46"/>
      <c r="J41" s="44"/>
      <c r="K41" s="44"/>
      <c r="L41" s="44"/>
      <c r="M41" s="44"/>
      <c r="N41" s="44"/>
      <c r="O41" s="44"/>
      <c r="P41" s="44"/>
      <c r="Q41" s="44"/>
      <c r="R41" s="44"/>
      <c r="S41" s="45"/>
      <c r="T41" s="45"/>
      <c r="U41" s="45"/>
      <c r="V41" s="47"/>
      <c r="W41" s="45"/>
      <c r="X41" s="45"/>
      <c r="Y41" s="45"/>
      <c r="Z41" s="45"/>
      <c r="AA41" s="45"/>
      <c r="AB41" s="45"/>
      <c r="AC41" s="45"/>
      <c r="AD41" s="45"/>
      <c r="AE41" s="45"/>
      <c r="AF41" s="44"/>
      <c r="AG41" s="44"/>
      <c r="AH41" s="44"/>
      <c r="AI41" s="44"/>
      <c r="AJ41" s="44"/>
      <c r="AK41" s="44"/>
      <c r="AL41" s="44"/>
    </row>
    <row r="42" spans="1:38">
      <c r="A42" s="50"/>
      <c r="B42" s="45"/>
      <c r="C42" s="44"/>
      <c r="D42" s="44"/>
      <c r="E42" s="44"/>
      <c r="F42" s="44"/>
      <c r="G42" s="44"/>
      <c r="H42" s="44"/>
      <c r="I42" s="44"/>
      <c r="J42" s="44"/>
      <c r="K42" s="44"/>
      <c r="L42" s="44"/>
      <c r="M42" s="44"/>
      <c r="N42" s="44"/>
      <c r="O42" s="44"/>
      <c r="P42" s="44"/>
      <c r="Q42" s="44"/>
      <c r="R42" s="44"/>
      <c r="S42" s="45"/>
      <c r="T42" s="45"/>
      <c r="U42" s="45"/>
      <c r="V42" s="45"/>
      <c r="W42" s="45"/>
      <c r="X42" s="45"/>
      <c r="Y42" s="45"/>
      <c r="Z42" s="45"/>
      <c r="AA42" s="45"/>
      <c r="AB42" s="45"/>
      <c r="AC42" s="45"/>
      <c r="AD42" s="45"/>
      <c r="AE42" s="45"/>
      <c r="AF42" s="44"/>
      <c r="AG42" s="44"/>
      <c r="AH42" s="44"/>
      <c r="AI42" s="44"/>
      <c r="AJ42" s="44"/>
      <c r="AK42" s="44"/>
      <c r="AL42" s="44"/>
    </row>
    <row r="43" spans="1:38">
      <c r="A43" s="50"/>
      <c r="B43" s="45"/>
      <c r="C43" s="44"/>
      <c r="D43" s="44"/>
      <c r="E43" s="44"/>
      <c r="F43" s="44"/>
      <c r="G43" s="44"/>
      <c r="H43" s="44"/>
      <c r="I43" s="44"/>
      <c r="J43" s="44"/>
      <c r="K43" s="44"/>
      <c r="L43" s="44"/>
      <c r="M43" s="44"/>
      <c r="N43" s="44"/>
      <c r="O43" s="44"/>
      <c r="P43" s="44"/>
      <c r="Q43" s="44"/>
      <c r="R43" s="44"/>
      <c r="S43" s="45"/>
      <c r="T43" s="45"/>
      <c r="U43" s="45"/>
      <c r="V43" s="45"/>
      <c r="W43" s="45"/>
      <c r="X43" s="45"/>
      <c r="Y43" s="45"/>
      <c r="Z43" s="45"/>
      <c r="AA43" s="45"/>
      <c r="AB43" s="45"/>
      <c r="AC43" s="45"/>
      <c r="AD43" s="45"/>
      <c r="AE43" s="45"/>
      <c r="AF43" s="44"/>
      <c r="AG43" s="44"/>
      <c r="AH43" s="44"/>
      <c r="AI43" s="44"/>
      <c r="AJ43" s="44"/>
      <c r="AK43" s="44"/>
      <c r="AL43" s="44"/>
    </row>
    <row r="44" spans="1:38">
      <c r="A44" s="50"/>
      <c r="B44" s="45"/>
      <c r="C44" s="44"/>
      <c r="D44" s="44"/>
      <c r="E44" s="44"/>
      <c r="F44" s="44"/>
      <c r="G44" s="44"/>
      <c r="H44" s="44"/>
      <c r="I44" s="44"/>
      <c r="J44" s="44"/>
      <c r="K44" s="44"/>
      <c r="L44" s="44"/>
      <c r="M44" s="44"/>
      <c r="N44" s="44"/>
      <c r="O44" s="44"/>
      <c r="P44" s="44"/>
      <c r="Q44" s="44"/>
      <c r="R44" s="44"/>
      <c r="S44" s="45"/>
      <c r="T44" s="45"/>
      <c r="U44" s="45"/>
      <c r="V44" s="45"/>
      <c r="W44" s="45"/>
      <c r="X44" s="45"/>
      <c r="Y44" s="45"/>
      <c r="Z44" s="45"/>
      <c r="AA44" s="45"/>
      <c r="AB44" s="45"/>
      <c r="AC44" s="45"/>
      <c r="AD44" s="45"/>
      <c r="AE44" s="45"/>
      <c r="AF44" s="44"/>
      <c r="AG44" s="44"/>
      <c r="AH44" s="44"/>
      <c r="AI44" s="44"/>
      <c r="AJ44" s="44"/>
      <c r="AK44" s="44"/>
      <c r="AL44" s="44"/>
    </row>
  </sheetData>
  <mergeCells count="10">
    <mergeCell ref="AK8:AK9"/>
    <mergeCell ref="J8:Q8"/>
    <mergeCell ref="B8:E8"/>
    <mergeCell ref="F8:I8"/>
    <mergeCell ref="AL8:AL9"/>
    <mergeCell ref="AF8:AH8"/>
    <mergeCell ref="R8:R9"/>
    <mergeCell ref="AI8:AI9"/>
    <mergeCell ref="AJ8:AJ9"/>
    <mergeCell ref="S8:AE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CN28"/>
  <sheetViews>
    <sheetView showGridLines="0" zoomScale="89" zoomScaleNormal="89" workbookViewId="0">
      <pane xSplit="1" ySplit="11" topLeftCell="B12" activePane="bottomRight" state="frozen"/>
      <selection activeCell="G7" sqref="G7"/>
      <selection pane="topRight" activeCell="G7" sqref="G7"/>
      <selection pane="bottomLeft" activeCell="G7" sqref="G7"/>
      <selection pane="bottomRight" activeCell="A12" sqref="A12:R16"/>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38"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_xlfn.QUARTILE.INC(F$12:F$16,$CA2)</f>
        <v>5.6363000000000003</v>
      </c>
      <c r="CC2" s="93">
        <f t="shared" ref="CC2:CN2" si="1">_xlfn.QUARTILE.INC(G$12:G$16,$CA2)</f>
        <v>-2.758</v>
      </c>
      <c r="CD2" s="93">
        <f t="shared" si="1"/>
        <v>-0.71740000000000004</v>
      </c>
      <c r="CE2" s="93">
        <f t="shared" si="1"/>
        <v>-2.5870000000000002</v>
      </c>
      <c r="CF2" s="93">
        <f t="shared" si="1"/>
        <v>0.52439999999999998</v>
      </c>
      <c r="CG2" s="93">
        <f t="shared" si="1"/>
        <v>6.0186000000000002</v>
      </c>
      <c r="CH2" s="93">
        <f t="shared" si="1"/>
        <v>6.0273000000000003</v>
      </c>
      <c r="CI2" s="93">
        <f t="shared" si="1"/>
        <v>6.1852999999999998</v>
      </c>
      <c r="CJ2" s="93">
        <f t="shared" si="1"/>
        <v>4.3638000000000003</v>
      </c>
      <c r="CK2" s="93">
        <f t="shared" si="1"/>
        <v>6.2226999999999997</v>
      </c>
      <c r="CL2" s="93">
        <f t="shared" si="1"/>
        <v>6.3703000000000003</v>
      </c>
      <c r="CM2" s="93">
        <f t="shared" si="1"/>
        <v>8.1983999999999995</v>
      </c>
      <c r="CN2" s="93">
        <f t="shared" si="1"/>
        <v>6.5972999999999997</v>
      </c>
    </row>
    <row r="3" spans="1:92">
      <c r="CA3" s="93">
        <v>1</v>
      </c>
      <c r="CB3" s="93">
        <f t="shared" si="0"/>
        <v>7.1978999999999997</v>
      </c>
      <c r="CC3" s="93">
        <f t="shared" ref="CC3:CN7" si="2">_xlfn.QUARTILE.INC(G$12:G$16,$CA3)</f>
        <v>-1.7814000000000001</v>
      </c>
      <c r="CD3" s="93">
        <f t="shared" si="2"/>
        <v>0.39439999999999997</v>
      </c>
      <c r="CE3" s="93">
        <f t="shared" si="2"/>
        <v>-1.6812</v>
      </c>
      <c r="CF3" s="93">
        <f t="shared" si="2"/>
        <v>1.0189999999999999</v>
      </c>
      <c r="CG3" s="93">
        <f t="shared" si="2"/>
        <v>6.3922999999999996</v>
      </c>
      <c r="CH3" s="93">
        <f t="shared" si="2"/>
        <v>6.2207999999999997</v>
      </c>
      <c r="CI3" s="93">
        <f t="shared" si="2"/>
        <v>6.4413499999999999</v>
      </c>
      <c r="CJ3" s="93">
        <f t="shared" si="2"/>
        <v>5.1503249999999996</v>
      </c>
      <c r="CK3" s="93">
        <f t="shared" si="2"/>
        <v>6.7179250000000001</v>
      </c>
      <c r="CL3" s="93">
        <f t="shared" si="2"/>
        <v>7.2033249999999995</v>
      </c>
      <c r="CM3" s="93">
        <f t="shared" si="2"/>
        <v>8.2143999999999995</v>
      </c>
      <c r="CN3" s="93">
        <f t="shared" si="2"/>
        <v>6.6707000000000001</v>
      </c>
    </row>
    <row r="4" spans="1:92">
      <c r="CA4" s="93">
        <v>2</v>
      </c>
      <c r="CB4" s="93">
        <f t="shared" si="0"/>
        <v>7.5214999999999996</v>
      </c>
      <c r="CC4" s="93">
        <f t="shared" si="2"/>
        <v>-1.2154</v>
      </c>
      <c r="CD4" s="93">
        <f t="shared" si="2"/>
        <v>0.70589999999999997</v>
      </c>
      <c r="CE4" s="93">
        <f t="shared" si="2"/>
        <v>-1.1931</v>
      </c>
      <c r="CF4" s="93">
        <f t="shared" si="2"/>
        <v>1.1889000000000001</v>
      </c>
      <c r="CG4" s="93">
        <f t="shared" si="2"/>
        <v>6.5846</v>
      </c>
      <c r="CH4" s="93">
        <f t="shared" si="2"/>
        <v>6.4096000000000002</v>
      </c>
      <c r="CI4" s="93">
        <f t="shared" si="2"/>
        <v>6.6721000000000004</v>
      </c>
      <c r="CJ4" s="93">
        <f t="shared" si="2"/>
        <v>5.4728999999999992</v>
      </c>
      <c r="CK4" s="93">
        <f t="shared" si="2"/>
        <v>7.1127000000000002</v>
      </c>
      <c r="CL4" s="93">
        <f t="shared" si="2"/>
        <v>7.5987</v>
      </c>
      <c r="CM4" s="93">
        <f t="shared" si="2"/>
        <v>8.2303999999999995</v>
      </c>
      <c r="CN4" s="93">
        <f t="shared" si="2"/>
        <v>6.9882</v>
      </c>
    </row>
    <row r="5" spans="1:92">
      <c r="CA5" s="93">
        <v>3</v>
      </c>
      <c r="CB5" s="93">
        <f t="shared" si="0"/>
        <v>8.7993000000000006</v>
      </c>
      <c r="CC5" s="93">
        <f t="shared" si="2"/>
        <v>-0.8165</v>
      </c>
      <c r="CD5" s="93">
        <f t="shared" si="2"/>
        <v>1.5643</v>
      </c>
      <c r="CE5" s="93">
        <f t="shared" si="2"/>
        <v>-0.37880000000000003</v>
      </c>
      <c r="CF5" s="93">
        <f t="shared" si="2"/>
        <v>2.0146000000000002</v>
      </c>
      <c r="CG5" s="93">
        <f t="shared" si="2"/>
        <v>7.1814</v>
      </c>
      <c r="CH5" s="93">
        <f t="shared" si="2"/>
        <v>6.8262999999999998</v>
      </c>
      <c r="CI5" s="93">
        <f t="shared" si="2"/>
        <v>6.8428500000000003</v>
      </c>
      <c r="CJ5" s="93">
        <f t="shared" si="2"/>
        <v>5.5705749999999998</v>
      </c>
      <c r="CK5" s="93">
        <f t="shared" si="2"/>
        <v>7.3800499999999998</v>
      </c>
      <c r="CL5" s="93">
        <f t="shared" si="2"/>
        <v>7.7499250000000002</v>
      </c>
      <c r="CM5" s="93">
        <f t="shared" si="2"/>
        <v>8.2463999999999995</v>
      </c>
      <c r="CN5" s="93">
        <f t="shared" si="2"/>
        <v>7.6318000000000001</v>
      </c>
    </row>
    <row r="6" spans="1:92" hidden="1">
      <c r="CA6" s="93"/>
      <c r="CB6" s="93">
        <f t="shared" si="0"/>
        <v>5.6363000000000003</v>
      </c>
      <c r="CC6" s="93">
        <f t="shared" si="2"/>
        <v>-2.758</v>
      </c>
      <c r="CD6" s="93">
        <f t="shared" si="2"/>
        <v>-0.71740000000000004</v>
      </c>
      <c r="CE6" s="93">
        <f t="shared" si="2"/>
        <v>-2.5870000000000002</v>
      </c>
      <c r="CF6" s="93">
        <f t="shared" si="2"/>
        <v>0.52439999999999998</v>
      </c>
      <c r="CG6" s="93">
        <f t="shared" si="2"/>
        <v>6.0186000000000002</v>
      </c>
      <c r="CH6" s="93">
        <f t="shared" si="2"/>
        <v>6.0273000000000003</v>
      </c>
      <c r="CI6" s="93">
        <f t="shared" si="2"/>
        <v>6.1852999999999998</v>
      </c>
      <c r="CJ6" s="93">
        <f t="shared" si="2"/>
        <v>4.3638000000000003</v>
      </c>
      <c r="CK6" s="93">
        <f t="shared" si="2"/>
        <v>6.2226999999999997</v>
      </c>
      <c r="CL6" s="93">
        <f t="shared" si="2"/>
        <v>6.3703000000000003</v>
      </c>
      <c r="CM6" s="93">
        <f t="shared" si="2"/>
        <v>8.1983999999999995</v>
      </c>
      <c r="CN6" s="93">
        <f t="shared" si="2"/>
        <v>6.5972999999999997</v>
      </c>
    </row>
    <row r="7" spans="1:92" ht="21" thickBot="1">
      <c r="A7" s="16" t="s">
        <v>120</v>
      </c>
      <c r="CA7" s="93">
        <v>4</v>
      </c>
      <c r="CB7" s="93">
        <f t="shared" si="0"/>
        <v>12.7643</v>
      </c>
      <c r="CC7" s="93">
        <f t="shared" si="2"/>
        <v>0.28439999999999999</v>
      </c>
      <c r="CD7" s="93">
        <f t="shared" si="2"/>
        <v>2.3243999999999998</v>
      </c>
      <c r="CE7" s="93">
        <f t="shared" si="2"/>
        <v>0.49209999999999998</v>
      </c>
      <c r="CF7" s="93">
        <f t="shared" si="2"/>
        <v>2.1703000000000001</v>
      </c>
      <c r="CG7" s="93">
        <f t="shared" si="2"/>
        <v>7.3918999999999997</v>
      </c>
      <c r="CH7" s="93">
        <f t="shared" si="2"/>
        <v>7.0536000000000003</v>
      </c>
      <c r="CI7" s="93">
        <f t="shared" si="2"/>
        <v>6.9188999999999998</v>
      </c>
      <c r="CJ7" s="93">
        <f t="shared" si="2"/>
        <v>5.6824000000000003</v>
      </c>
      <c r="CK7" s="93">
        <f t="shared" si="2"/>
        <v>7.4930000000000003</v>
      </c>
      <c r="CL7" s="93">
        <f t="shared" si="2"/>
        <v>7.8505000000000003</v>
      </c>
      <c r="CM7" s="93">
        <f t="shared" si="2"/>
        <v>8.2623999999999995</v>
      </c>
      <c r="CN7" s="93">
        <f t="shared" si="2"/>
        <v>8.2588000000000008</v>
      </c>
    </row>
    <row r="8" spans="1:92" ht="15" customHeight="1">
      <c r="A8" s="17" t="str">
        <f>'Target Maturity Fund'!A8</f>
        <v>(As on 30 Apr 2026)</v>
      </c>
      <c r="B8" s="137" t="s">
        <v>37</v>
      </c>
      <c r="C8" s="138"/>
      <c r="D8" s="138"/>
      <c r="E8" s="138"/>
      <c r="F8" s="136" t="s">
        <v>242</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176</v>
      </c>
      <c r="AG8" s="136"/>
      <c r="AH8" s="136"/>
      <c r="AI8" s="139" t="s">
        <v>178</v>
      </c>
      <c r="AJ8" s="139" t="s">
        <v>177</v>
      </c>
      <c r="AK8" s="134" t="s">
        <v>180</v>
      </c>
      <c r="AL8" s="139"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195</v>
      </c>
      <c r="AG9" s="26" t="s">
        <v>196</v>
      </c>
      <c r="AH9" s="26" t="s">
        <v>197</v>
      </c>
      <c r="AI9" s="140"/>
      <c r="AJ9" s="140"/>
      <c r="AK9" s="135"/>
      <c r="AL9" s="140"/>
    </row>
    <row r="10" spans="1:92" ht="15" customHeight="1" thickBot="1">
      <c r="A10" s="20" t="s">
        <v>38</v>
      </c>
    </row>
    <row r="11" spans="1:92" ht="18.600000000000001" thickBot="1">
      <c r="A11" s="21" t="s">
        <v>119</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row>
    <row r="12" spans="1:92">
      <c r="A12" s="48" t="s">
        <v>4960</v>
      </c>
      <c r="B12" s="29">
        <v>37324</v>
      </c>
      <c r="C12" s="30">
        <v>343.81209999999999</v>
      </c>
      <c r="D12" s="31">
        <v>331.2774</v>
      </c>
      <c r="E12" s="28">
        <v>46.807899999999997</v>
      </c>
      <c r="F12" s="28">
        <v>12.7643</v>
      </c>
      <c r="G12" s="28">
        <v>0.28439999999999999</v>
      </c>
      <c r="H12" s="28">
        <v>2.3243999999999998</v>
      </c>
      <c r="I12" s="32">
        <v>0.49209999999999998</v>
      </c>
      <c r="J12" s="28">
        <v>2.1703000000000001</v>
      </c>
      <c r="K12" s="28">
        <v>7.3918999999999997</v>
      </c>
      <c r="L12" s="28">
        <v>7.0536000000000003</v>
      </c>
      <c r="M12" s="28">
        <v>6.9188999999999998</v>
      </c>
      <c r="N12" s="28">
        <v>5.5332999999999997</v>
      </c>
      <c r="O12" s="28">
        <v>7.3423999999999996</v>
      </c>
      <c r="P12" s="28">
        <v>7.8505000000000003</v>
      </c>
      <c r="Q12" s="28">
        <v>8.1983999999999995</v>
      </c>
      <c r="R12" s="28">
        <v>6.5972999999999997</v>
      </c>
      <c r="S12" s="33">
        <f>IF(F12="",0,IF(F12&lt;=CB$3,4,IF(F12&gt;=CB$5,1,IF(F12&gt;=CB$4,2,3))))</f>
        <v>1</v>
      </c>
      <c r="T12" s="33">
        <f t="shared" ref="T12:AE12" si="3">IF(G12="",0,IF(G12&lt;=CC$3,4,IF(G12&gt;=CC$5,1,IF(G12&gt;=CC$4,2,3))))</f>
        <v>1</v>
      </c>
      <c r="U12" s="33">
        <f t="shared" si="3"/>
        <v>1</v>
      </c>
      <c r="V12" s="34">
        <f t="shared" si="3"/>
        <v>1</v>
      </c>
      <c r="W12" s="33">
        <f t="shared" si="3"/>
        <v>1</v>
      </c>
      <c r="X12" s="33">
        <f t="shared" si="3"/>
        <v>1</v>
      </c>
      <c r="Y12" s="33">
        <f t="shared" si="3"/>
        <v>1</v>
      </c>
      <c r="Z12" s="33">
        <f t="shared" si="3"/>
        <v>1</v>
      </c>
      <c r="AA12" s="33">
        <f t="shared" si="3"/>
        <v>2</v>
      </c>
      <c r="AB12" s="33">
        <f t="shared" si="3"/>
        <v>2</v>
      </c>
      <c r="AC12" s="33">
        <f t="shared" si="3"/>
        <v>1</v>
      </c>
      <c r="AD12" s="33">
        <f t="shared" si="3"/>
        <v>4</v>
      </c>
      <c r="AE12" s="33">
        <f t="shared" si="3"/>
        <v>4</v>
      </c>
      <c r="AF12" s="28">
        <v>97.500100000000003</v>
      </c>
      <c r="AG12" s="28"/>
      <c r="AH12" s="28">
        <v>2.4998999999999998</v>
      </c>
      <c r="AI12" s="28">
        <v>6.44</v>
      </c>
      <c r="AJ12" s="28">
        <v>9.23</v>
      </c>
      <c r="AK12" s="28">
        <v>7.21</v>
      </c>
      <c r="AL12" s="28">
        <v>0.48</v>
      </c>
      <c r="AM12" s="118"/>
    </row>
    <row r="13" spans="1:92">
      <c r="A13" s="48" t="s">
        <v>2726</v>
      </c>
      <c r="B13" s="29">
        <v>41908</v>
      </c>
      <c r="C13" s="30">
        <v>56.5077</v>
      </c>
      <c r="D13" s="31">
        <v>50.813699999999997</v>
      </c>
      <c r="E13" s="28">
        <v>21.892600000000002</v>
      </c>
      <c r="F13" s="28">
        <v>5.6363000000000003</v>
      </c>
      <c r="G13" s="28">
        <v>-2.758</v>
      </c>
      <c r="H13" s="28">
        <v>-0.71740000000000004</v>
      </c>
      <c r="I13" s="32">
        <v>-2.5870000000000002</v>
      </c>
      <c r="J13" s="28">
        <v>0.52439999999999998</v>
      </c>
      <c r="K13" s="28">
        <v>6.0186000000000002</v>
      </c>
      <c r="L13" s="28">
        <v>6.0273000000000003</v>
      </c>
      <c r="M13" s="28">
        <v>6.1852999999999998</v>
      </c>
      <c r="N13" s="28">
        <v>4.3638000000000003</v>
      </c>
      <c r="O13" s="28">
        <v>6.2226999999999997</v>
      </c>
      <c r="P13" s="28">
        <v>6.3703000000000003</v>
      </c>
      <c r="Q13" s="28"/>
      <c r="R13" s="28">
        <v>6.9882</v>
      </c>
      <c r="S13" s="33">
        <f>IF(F13="",0,IF(F13&lt;=CB$3,4,IF(F13&gt;=CB$5,1,IF(F13&gt;=CB$4,2,3))))</f>
        <v>4</v>
      </c>
      <c r="T13" s="33">
        <f t="shared" ref="T13:AE16" si="4">IF(G13="",0,IF(G13&lt;=CC$3,4,IF(G13&gt;=CC$5,1,IF(G13&gt;=CC$4,2,3))))</f>
        <v>4</v>
      </c>
      <c r="U13" s="33">
        <f t="shared" si="4"/>
        <v>4</v>
      </c>
      <c r="V13" s="34">
        <f t="shared" si="4"/>
        <v>4</v>
      </c>
      <c r="W13" s="33">
        <f t="shared" si="4"/>
        <v>4</v>
      </c>
      <c r="X13" s="33">
        <f t="shared" si="4"/>
        <v>4</v>
      </c>
      <c r="Y13" s="33">
        <f t="shared" si="4"/>
        <v>4</v>
      </c>
      <c r="Z13" s="33">
        <f t="shared" si="4"/>
        <v>4</v>
      </c>
      <c r="AA13" s="33">
        <f t="shared" si="4"/>
        <v>4</v>
      </c>
      <c r="AB13" s="33">
        <f t="shared" si="4"/>
        <v>4</v>
      </c>
      <c r="AC13" s="33">
        <f t="shared" si="4"/>
        <v>4</v>
      </c>
      <c r="AD13" s="33">
        <f t="shared" si="4"/>
        <v>0</v>
      </c>
      <c r="AE13" s="33">
        <f t="shared" si="4"/>
        <v>2</v>
      </c>
      <c r="AF13" s="28">
        <v>98.345500000000001</v>
      </c>
      <c r="AG13" s="28"/>
      <c r="AH13" s="28">
        <v>1.6545000000000001</v>
      </c>
      <c r="AI13" s="28">
        <v>6.63</v>
      </c>
      <c r="AJ13" s="28">
        <v>9.3699999999999992</v>
      </c>
      <c r="AK13" s="28">
        <v>7.14</v>
      </c>
      <c r="AL13" s="28">
        <v>0.51</v>
      </c>
      <c r="AM13" s="118"/>
    </row>
    <row r="14" spans="1:92">
      <c r="A14" s="48" t="s">
        <v>2727</v>
      </c>
      <c r="B14" s="29">
        <v>41894</v>
      </c>
      <c r="C14" s="30">
        <v>2655.3487</v>
      </c>
      <c r="D14" s="31">
        <v>2312.4203000000002</v>
      </c>
      <c r="E14" s="28">
        <v>25.182200000000002</v>
      </c>
      <c r="F14" s="28">
        <v>8.7993000000000006</v>
      </c>
      <c r="G14" s="28">
        <v>-0.8165</v>
      </c>
      <c r="H14" s="28">
        <v>1.5643</v>
      </c>
      <c r="I14" s="32">
        <v>-0.37880000000000003</v>
      </c>
      <c r="J14" s="28">
        <v>2.0146000000000002</v>
      </c>
      <c r="K14" s="28">
        <v>7.1814</v>
      </c>
      <c r="L14" s="28">
        <v>6.8262999999999998</v>
      </c>
      <c r="M14" s="28">
        <v>6.8174999999999999</v>
      </c>
      <c r="N14" s="28">
        <v>5.6824000000000003</v>
      </c>
      <c r="O14" s="28">
        <v>7.4930000000000003</v>
      </c>
      <c r="P14" s="28">
        <v>7.7164000000000001</v>
      </c>
      <c r="Q14" s="28"/>
      <c r="R14" s="28">
        <v>8.2588000000000008</v>
      </c>
      <c r="S14" s="33">
        <f>IF(F14="",0,IF(F14&lt;=CB$3,4,IF(F14&gt;=CB$5,1,IF(F14&gt;=CB$4,2,3))))</f>
        <v>1</v>
      </c>
      <c r="T14" s="33">
        <f t="shared" si="4"/>
        <v>1</v>
      </c>
      <c r="U14" s="33">
        <f t="shared" si="4"/>
        <v>1</v>
      </c>
      <c r="V14" s="34">
        <f t="shared" si="4"/>
        <v>1</v>
      </c>
      <c r="W14" s="33">
        <f t="shared" si="4"/>
        <v>1</v>
      </c>
      <c r="X14" s="33">
        <f t="shared" si="4"/>
        <v>1</v>
      </c>
      <c r="Y14" s="33">
        <f t="shared" si="4"/>
        <v>1</v>
      </c>
      <c r="Z14" s="33">
        <f t="shared" si="4"/>
        <v>2</v>
      </c>
      <c r="AA14" s="33">
        <f t="shared" si="4"/>
        <v>1</v>
      </c>
      <c r="AB14" s="33">
        <f t="shared" si="4"/>
        <v>1</v>
      </c>
      <c r="AC14" s="33">
        <f t="shared" si="4"/>
        <v>2</v>
      </c>
      <c r="AD14" s="33">
        <f t="shared" si="4"/>
        <v>0</v>
      </c>
      <c r="AE14" s="33">
        <f t="shared" si="4"/>
        <v>1</v>
      </c>
      <c r="AF14" s="28">
        <v>95.9572</v>
      </c>
      <c r="AG14" s="28"/>
      <c r="AH14" s="28">
        <v>4.0427999999999997</v>
      </c>
      <c r="AI14" s="28">
        <v>6.79</v>
      </c>
      <c r="AJ14" s="28">
        <v>10.050000000000001</v>
      </c>
      <c r="AK14" s="28">
        <v>7.24</v>
      </c>
      <c r="AL14" s="28">
        <v>0.4</v>
      </c>
      <c r="AM14" s="118"/>
    </row>
    <row r="15" spans="1:92">
      <c r="A15" s="48" t="s">
        <v>4991</v>
      </c>
      <c r="B15" s="29">
        <v>36885</v>
      </c>
      <c r="C15" s="30">
        <v>1802.2918</v>
      </c>
      <c r="D15" s="31">
        <v>1699.2266999999999</v>
      </c>
      <c r="E15" s="28">
        <v>64.575500000000005</v>
      </c>
      <c r="F15" s="28">
        <v>7.5214999999999996</v>
      </c>
      <c r="G15" s="28">
        <v>-1.2154</v>
      </c>
      <c r="H15" s="28">
        <v>0.70589999999999997</v>
      </c>
      <c r="I15" s="32">
        <v>-1.1931</v>
      </c>
      <c r="J15" s="28">
        <v>1.1889000000000001</v>
      </c>
      <c r="K15" s="28">
        <v>6.5846</v>
      </c>
      <c r="L15" s="28">
        <v>6.4096000000000002</v>
      </c>
      <c r="M15" s="28">
        <v>6.5266999999999999</v>
      </c>
      <c r="N15" s="28">
        <v>5.4124999999999996</v>
      </c>
      <c r="O15" s="28">
        <v>6.883</v>
      </c>
      <c r="P15" s="28">
        <v>7.4809999999999999</v>
      </c>
      <c r="Q15" s="28">
        <v>8.2623999999999995</v>
      </c>
      <c r="R15" s="28">
        <v>7.6318000000000001</v>
      </c>
      <c r="S15" s="33">
        <f>IF(F15="",0,IF(F15&lt;=CB$3,4,IF(F15&gt;=CB$5,1,IF(F15&gt;=CB$4,2,3))))</f>
        <v>2</v>
      </c>
      <c r="T15" s="33">
        <f t="shared" si="4"/>
        <v>2</v>
      </c>
      <c r="U15" s="33">
        <f t="shared" si="4"/>
        <v>2</v>
      </c>
      <c r="V15" s="34">
        <f t="shared" si="4"/>
        <v>2</v>
      </c>
      <c r="W15" s="33">
        <f t="shared" si="4"/>
        <v>2</v>
      </c>
      <c r="X15" s="33">
        <f t="shared" si="4"/>
        <v>2</v>
      </c>
      <c r="Y15" s="33">
        <f t="shared" si="4"/>
        <v>2</v>
      </c>
      <c r="Z15" s="33">
        <f t="shared" si="4"/>
        <v>3</v>
      </c>
      <c r="AA15" s="33">
        <f t="shared" si="4"/>
        <v>3</v>
      </c>
      <c r="AB15" s="33">
        <f t="shared" si="4"/>
        <v>3</v>
      </c>
      <c r="AC15" s="33">
        <f t="shared" si="4"/>
        <v>3</v>
      </c>
      <c r="AD15" s="33">
        <f t="shared" si="4"/>
        <v>1</v>
      </c>
      <c r="AE15" s="33">
        <f t="shared" si="4"/>
        <v>1</v>
      </c>
      <c r="AF15" s="28">
        <v>97.191100000000006</v>
      </c>
      <c r="AG15" s="28"/>
      <c r="AH15" s="28">
        <v>2.8089</v>
      </c>
      <c r="AI15" s="28">
        <v>6.77</v>
      </c>
      <c r="AJ15" s="28">
        <v>9.66</v>
      </c>
      <c r="AK15" s="28">
        <v>7.25</v>
      </c>
      <c r="AL15" s="28">
        <v>0.63</v>
      </c>
      <c r="AM15" s="118"/>
    </row>
    <row r="16" spans="1:92">
      <c r="A16" s="48" t="s">
        <v>2728</v>
      </c>
      <c r="B16" s="29">
        <v>44774</v>
      </c>
      <c r="C16" s="30">
        <v>131.72749999999999</v>
      </c>
      <c r="D16" s="31">
        <v>127.152</v>
      </c>
      <c r="E16" s="28">
        <v>12.738300000000001</v>
      </c>
      <c r="F16" s="28">
        <v>7.1978999999999997</v>
      </c>
      <c r="G16" s="28">
        <v>-1.7814000000000001</v>
      </c>
      <c r="H16" s="28">
        <v>0.39439999999999997</v>
      </c>
      <c r="I16" s="32">
        <v>-1.6812</v>
      </c>
      <c r="J16" s="28">
        <v>1.0189999999999999</v>
      </c>
      <c r="K16" s="28">
        <v>6.3922999999999996</v>
      </c>
      <c r="L16" s="28">
        <v>6.2207999999999997</v>
      </c>
      <c r="M16" s="28"/>
      <c r="N16" s="28"/>
      <c r="O16" s="28"/>
      <c r="P16" s="28"/>
      <c r="Q16" s="28"/>
      <c r="R16" s="28">
        <v>6.6707000000000001</v>
      </c>
      <c r="S16" s="33">
        <f>IF(F16="",0,IF(F16&lt;=CB$3,4,IF(F16&gt;=CB$5,1,IF(F16&gt;=CB$4,2,3))))</f>
        <v>4</v>
      </c>
      <c r="T16" s="33">
        <f t="shared" si="4"/>
        <v>4</v>
      </c>
      <c r="U16" s="33">
        <f t="shared" si="4"/>
        <v>4</v>
      </c>
      <c r="V16" s="34">
        <f t="shared" si="4"/>
        <v>4</v>
      </c>
      <c r="W16" s="33">
        <f t="shared" si="4"/>
        <v>4</v>
      </c>
      <c r="X16" s="33">
        <f t="shared" si="4"/>
        <v>4</v>
      </c>
      <c r="Y16" s="33">
        <f t="shared" si="4"/>
        <v>4</v>
      </c>
      <c r="Z16" s="33">
        <f t="shared" si="4"/>
        <v>0</v>
      </c>
      <c r="AA16" s="33">
        <f t="shared" si="4"/>
        <v>0</v>
      </c>
      <c r="AB16" s="33">
        <f t="shared" si="4"/>
        <v>0</v>
      </c>
      <c r="AC16" s="33">
        <f t="shared" si="4"/>
        <v>0</v>
      </c>
      <c r="AD16" s="33">
        <f t="shared" si="4"/>
        <v>0</v>
      </c>
      <c r="AE16" s="33">
        <f t="shared" si="4"/>
        <v>4</v>
      </c>
      <c r="AF16" s="28">
        <v>95.552899999999994</v>
      </c>
      <c r="AG16" s="28"/>
      <c r="AH16" s="28">
        <v>4.3056000000000001</v>
      </c>
      <c r="AI16" s="28">
        <v>6.51</v>
      </c>
      <c r="AJ16" s="28">
        <v>9.25</v>
      </c>
      <c r="AK16" s="28">
        <v>7.17</v>
      </c>
      <c r="AL16" s="28">
        <v>0.7</v>
      </c>
      <c r="AM16" s="118"/>
    </row>
    <row r="17" spans="1:38">
      <c r="A17" s="58" t="s">
        <v>235</v>
      </c>
      <c r="B17" s="59"/>
      <c r="C17" s="60"/>
      <c r="D17" s="60"/>
      <c r="E17" s="60"/>
      <c r="F17" s="60">
        <f>SUMPRODUCT($D12:$D16,F12:F16)/SUMIF(F12:F16,"&lt;&gt;"&amp;"",$D12:$D16)</f>
        <v>8.5289766996923913</v>
      </c>
      <c r="G17" s="60">
        <f t="shared" ref="G17:R17" si="5">SUMPRODUCT($D12:$D16,G12:G16)/SUMIF(G12:G16,"&lt;&gt;"&amp;"",$D12:$D16)</f>
        <v>-0.93472052571461528</v>
      </c>
      <c r="H17" s="60">
        <f t="shared" si="5"/>
        <v>1.2388090105972716</v>
      </c>
      <c r="I17" s="60">
        <f t="shared" si="5"/>
        <v>-0.6824969182882813</v>
      </c>
      <c r="J17" s="60">
        <f t="shared" si="5"/>
        <v>1.6709095612631679</v>
      </c>
      <c r="K17" s="60">
        <f t="shared" si="5"/>
        <v>6.9372475452831726</v>
      </c>
      <c r="L17" s="60">
        <f t="shared" si="5"/>
        <v>6.6603240354062123</v>
      </c>
      <c r="M17" s="60">
        <f t="shared" si="5"/>
        <v>6.7053704178703768</v>
      </c>
      <c r="N17" s="60">
        <f t="shared" si="5"/>
        <v>5.5515279092192591</v>
      </c>
      <c r="O17" s="60">
        <f t="shared" si="5"/>
        <v>7.2310437157713148</v>
      </c>
      <c r="P17" s="60">
        <f t="shared" si="5"/>
        <v>7.6199049477778384</v>
      </c>
      <c r="Q17" s="60">
        <f t="shared" si="5"/>
        <v>8.2519583793206817</v>
      </c>
      <c r="R17" s="60">
        <f t="shared" si="5"/>
        <v>7.8424380717549411</v>
      </c>
      <c r="S17" s="61"/>
      <c r="T17" s="61"/>
      <c r="U17" s="61"/>
      <c r="V17" s="61"/>
      <c r="W17" s="61"/>
      <c r="X17" s="61"/>
      <c r="Y17" s="61"/>
      <c r="Z17" s="61"/>
      <c r="AA17" s="61"/>
      <c r="AB17" s="61"/>
      <c r="AC17" s="61"/>
      <c r="AD17" s="61"/>
      <c r="AE17" s="61"/>
      <c r="AF17" s="60"/>
      <c r="AG17" s="60"/>
      <c r="AH17" s="60"/>
      <c r="AI17" s="60"/>
      <c r="AJ17" s="60"/>
      <c r="AK17" s="60"/>
      <c r="AL17" s="60"/>
    </row>
    <row r="18" spans="1:38">
      <c r="A18" s="56" t="s">
        <v>236</v>
      </c>
      <c r="B18" s="51"/>
      <c r="C18" s="52"/>
      <c r="D18" s="53"/>
      <c r="E18" s="54"/>
      <c r="F18" s="54">
        <f>MIN(F12:F16)</f>
        <v>5.6363000000000003</v>
      </c>
      <c r="G18" s="54">
        <f t="shared" ref="G18:R18" si="6">MIN(G12:G16)</f>
        <v>-2.758</v>
      </c>
      <c r="H18" s="54">
        <f t="shared" si="6"/>
        <v>-0.71740000000000004</v>
      </c>
      <c r="I18" s="54">
        <f t="shared" si="6"/>
        <v>-2.5870000000000002</v>
      </c>
      <c r="J18" s="54">
        <f t="shared" si="6"/>
        <v>0.52439999999999998</v>
      </c>
      <c r="K18" s="54">
        <f t="shared" si="6"/>
        <v>6.0186000000000002</v>
      </c>
      <c r="L18" s="54">
        <f t="shared" si="6"/>
        <v>6.0273000000000003</v>
      </c>
      <c r="M18" s="54">
        <f t="shared" si="6"/>
        <v>6.1852999999999998</v>
      </c>
      <c r="N18" s="54">
        <f t="shared" si="6"/>
        <v>4.3638000000000003</v>
      </c>
      <c r="O18" s="54">
        <f t="shared" si="6"/>
        <v>6.2226999999999997</v>
      </c>
      <c r="P18" s="54">
        <f t="shared" si="6"/>
        <v>6.3703000000000003</v>
      </c>
      <c r="Q18" s="54">
        <f t="shared" si="6"/>
        <v>8.1983999999999995</v>
      </c>
      <c r="R18" s="54">
        <f t="shared" si="6"/>
        <v>6.5972999999999997</v>
      </c>
      <c r="S18" s="55"/>
      <c r="T18" s="55"/>
      <c r="U18" s="55"/>
      <c r="V18" s="55"/>
      <c r="W18" s="55"/>
      <c r="X18" s="55"/>
      <c r="Y18" s="55"/>
      <c r="Z18" s="55"/>
      <c r="AA18" s="55"/>
      <c r="AB18" s="55"/>
      <c r="AC18" s="55"/>
      <c r="AD18" s="55"/>
      <c r="AE18" s="55"/>
      <c r="AF18" s="54"/>
      <c r="AG18" s="54"/>
      <c r="AH18" s="54"/>
      <c r="AI18" s="54"/>
      <c r="AJ18" s="54"/>
      <c r="AK18" s="54"/>
      <c r="AL18" s="54"/>
    </row>
    <row r="19" spans="1:38">
      <c r="A19" s="63" t="s">
        <v>237</v>
      </c>
      <c r="B19" s="51"/>
      <c r="C19" s="52"/>
      <c r="D19" s="53"/>
      <c r="E19" s="54"/>
      <c r="F19" s="54">
        <f>MAX(F12:F16)</f>
        <v>12.7643</v>
      </c>
      <c r="G19" s="54">
        <f t="shared" ref="G19:R19" si="7">MAX(G12:G16)</f>
        <v>0.28439999999999999</v>
      </c>
      <c r="H19" s="54">
        <f t="shared" si="7"/>
        <v>2.3243999999999998</v>
      </c>
      <c r="I19" s="54">
        <f t="shared" si="7"/>
        <v>0.49209999999999998</v>
      </c>
      <c r="J19" s="54">
        <f t="shared" si="7"/>
        <v>2.1703000000000001</v>
      </c>
      <c r="K19" s="54">
        <f t="shared" si="7"/>
        <v>7.3918999999999997</v>
      </c>
      <c r="L19" s="54">
        <f t="shared" si="7"/>
        <v>7.0536000000000003</v>
      </c>
      <c r="M19" s="54">
        <f t="shared" si="7"/>
        <v>6.9188999999999998</v>
      </c>
      <c r="N19" s="54">
        <f t="shared" si="7"/>
        <v>5.6824000000000003</v>
      </c>
      <c r="O19" s="54">
        <f t="shared" si="7"/>
        <v>7.4930000000000003</v>
      </c>
      <c r="P19" s="54">
        <f t="shared" si="7"/>
        <v>7.8505000000000003</v>
      </c>
      <c r="Q19" s="54">
        <f t="shared" si="7"/>
        <v>8.2623999999999995</v>
      </c>
      <c r="R19" s="54">
        <f t="shared" si="7"/>
        <v>8.2588000000000008</v>
      </c>
      <c r="S19" s="55"/>
      <c r="T19" s="55"/>
      <c r="U19" s="55"/>
      <c r="V19" s="55"/>
      <c r="W19" s="55"/>
      <c r="X19" s="55"/>
      <c r="Y19" s="55"/>
      <c r="Z19" s="55"/>
      <c r="AA19" s="55"/>
      <c r="AB19" s="55"/>
      <c r="AC19" s="55"/>
      <c r="AD19" s="55"/>
      <c r="AE19" s="55"/>
      <c r="AF19" s="54"/>
      <c r="AG19" s="54"/>
      <c r="AH19" s="54"/>
      <c r="AI19" s="54"/>
      <c r="AJ19" s="54"/>
      <c r="AK19" s="54"/>
      <c r="AL19" s="54"/>
    </row>
    <row r="20" spans="1:38">
      <c r="A20" s="56" t="s">
        <v>238</v>
      </c>
      <c r="B20" s="51"/>
      <c r="C20" s="52"/>
      <c r="D20" s="53"/>
      <c r="E20" s="54"/>
      <c r="F20" s="54">
        <f>MEDIAN(F12:F16)</f>
        <v>7.5214999999999996</v>
      </c>
      <c r="G20" s="54">
        <f t="shared" ref="G20:R20" si="8">MEDIAN(G12:G16)</f>
        <v>-1.2154</v>
      </c>
      <c r="H20" s="54">
        <f t="shared" si="8"/>
        <v>0.70589999999999997</v>
      </c>
      <c r="I20" s="54">
        <f t="shared" si="8"/>
        <v>-1.1931</v>
      </c>
      <c r="J20" s="54">
        <f t="shared" si="8"/>
        <v>1.1889000000000001</v>
      </c>
      <c r="K20" s="54">
        <f t="shared" si="8"/>
        <v>6.5846</v>
      </c>
      <c r="L20" s="54">
        <f t="shared" si="8"/>
        <v>6.4096000000000002</v>
      </c>
      <c r="M20" s="54">
        <f t="shared" si="8"/>
        <v>6.6721000000000004</v>
      </c>
      <c r="N20" s="54">
        <f t="shared" si="8"/>
        <v>5.4728999999999992</v>
      </c>
      <c r="O20" s="54">
        <f t="shared" si="8"/>
        <v>7.1127000000000002</v>
      </c>
      <c r="P20" s="54">
        <f t="shared" si="8"/>
        <v>7.5987</v>
      </c>
      <c r="Q20" s="54">
        <f t="shared" si="8"/>
        <v>8.2303999999999995</v>
      </c>
      <c r="R20" s="54">
        <f t="shared" si="8"/>
        <v>6.9882</v>
      </c>
      <c r="S20" s="55"/>
      <c r="T20" s="55"/>
      <c r="U20" s="55"/>
      <c r="V20" s="55"/>
      <c r="W20" s="55"/>
      <c r="X20" s="55"/>
      <c r="Y20" s="55"/>
      <c r="Z20" s="55"/>
      <c r="AA20" s="55"/>
      <c r="AB20" s="55"/>
      <c r="AC20" s="55"/>
      <c r="AD20" s="55"/>
      <c r="AE20" s="55"/>
      <c r="AF20" s="54"/>
      <c r="AG20" s="54"/>
      <c r="AH20" s="54"/>
      <c r="AI20" s="54"/>
      <c r="AJ20" s="54"/>
      <c r="AK20" s="54"/>
      <c r="AL20" s="54"/>
    </row>
    <row r="21" spans="1:38">
      <c r="A21" s="66" t="s">
        <v>265</v>
      </c>
      <c r="B21" s="67"/>
      <c r="C21" s="68"/>
      <c r="D21" s="69"/>
      <c r="E21" s="66"/>
      <c r="F21" s="66"/>
      <c r="G21" s="66"/>
      <c r="H21" s="66"/>
      <c r="I21" s="66"/>
      <c r="J21" s="66"/>
      <c r="K21" s="66"/>
      <c r="L21" s="66"/>
      <c r="M21" s="66"/>
      <c r="N21" s="66"/>
      <c r="O21" s="66"/>
      <c r="P21" s="66"/>
      <c r="Q21" s="66"/>
      <c r="R21" s="66"/>
      <c r="S21" s="70"/>
      <c r="T21" s="70"/>
      <c r="U21" s="70"/>
      <c r="V21" s="70"/>
      <c r="W21" s="70"/>
      <c r="X21" s="70"/>
      <c r="Y21" s="70"/>
      <c r="Z21" s="70"/>
      <c r="AA21" s="70"/>
      <c r="AB21" s="70"/>
      <c r="AC21" s="70"/>
      <c r="AD21" s="70"/>
      <c r="AE21" s="70"/>
      <c r="AF21" s="66"/>
      <c r="AG21" s="66"/>
      <c r="AH21" s="66"/>
      <c r="AI21" s="66"/>
      <c r="AJ21" s="66"/>
      <c r="AK21" s="66"/>
      <c r="AL21" s="66"/>
    </row>
    <row r="22" spans="1:38">
      <c r="A22" s="48" t="s">
        <v>404</v>
      </c>
      <c r="B22" s="29" t="s">
        <v>199</v>
      </c>
      <c r="C22" s="30"/>
      <c r="D22" s="31"/>
      <c r="E22" s="28" t="s">
        <v>199</v>
      </c>
      <c r="F22" s="28" t="s">
        <v>199</v>
      </c>
      <c r="G22" s="28" t="s">
        <v>199</v>
      </c>
      <c r="H22" s="28" t="s">
        <v>199</v>
      </c>
      <c r="I22" s="32" t="s">
        <v>199</v>
      </c>
      <c r="J22" s="28" t="s">
        <v>199</v>
      </c>
      <c r="K22" s="28" t="s">
        <v>199</v>
      </c>
      <c r="L22" s="28" t="s">
        <v>199</v>
      </c>
      <c r="M22" s="28" t="s">
        <v>199</v>
      </c>
      <c r="N22" s="28" t="s">
        <v>199</v>
      </c>
      <c r="O22" s="28" t="s">
        <v>199</v>
      </c>
      <c r="P22" s="28"/>
      <c r="Q22" s="28" t="s">
        <v>199</v>
      </c>
      <c r="R22" s="28" t="s">
        <v>199</v>
      </c>
      <c r="S22" s="33"/>
      <c r="T22" s="33"/>
      <c r="U22" s="33"/>
      <c r="V22" s="34"/>
      <c r="W22" s="33"/>
      <c r="X22" s="33"/>
      <c r="Y22" s="33"/>
      <c r="Z22" s="33"/>
      <c r="AA22" s="33"/>
      <c r="AB22" s="33"/>
      <c r="AC22" s="33"/>
      <c r="AD22" s="33"/>
      <c r="AE22" s="33"/>
      <c r="AF22" s="28"/>
      <c r="AG22" s="28"/>
      <c r="AH22" s="28"/>
      <c r="AI22" s="28"/>
      <c r="AJ22" s="28"/>
      <c r="AK22" s="28"/>
      <c r="AL22" s="28"/>
    </row>
    <row r="23" spans="1:38" ht="15" thickBot="1">
      <c r="A23" s="49"/>
      <c r="B23" s="37"/>
      <c r="C23" s="38"/>
      <c r="D23" s="39"/>
      <c r="E23" s="36"/>
      <c r="F23" s="36"/>
      <c r="G23" s="36"/>
      <c r="H23" s="36"/>
      <c r="I23" s="40"/>
      <c r="J23" s="36"/>
      <c r="K23" s="36"/>
      <c r="L23" s="36"/>
      <c r="M23" s="36"/>
      <c r="N23" s="36"/>
      <c r="O23" s="36"/>
      <c r="P23" s="36"/>
      <c r="Q23" s="36"/>
      <c r="R23" s="36"/>
      <c r="S23" s="41"/>
      <c r="T23" s="41"/>
      <c r="U23" s="41"/>
      <c r="V23" s="42"/>
      <c r="W23" s="41"/>
      <c r="X23" s="41"/>
      <c r="Y23" s="41"/>
      <c r="Z23" s="41"/>
      <c r="AA23" s="41"/>
      <c r="AB23" s="41"/>
      <c r="AC23" s="41"/>
      <c r="AD23" s="41"/>
      <c r="AE23" s="41"/>
      <c r="AF23" s="36"/>
      <c r="AG23" s="36"/>
      <c r="AH23" s="36"/>
      <c r="AI23" s="36"/>
      <c r="AJ23" s="36"/>
      <c r="AK23" s="36"/>
      <c r="AL23" s="36"/>
    </row>
    <row r="24" spans="1:38">
      <c r="A24" s="50" t="s">
        <v>239</v>
      </c>
      <c r="B24" s="45"/>
      <c r="C24" s="44"/>
      <c r="D24" s="44"/>
      <c r="E24" s="44"/>
      <c r="F24" s="44"/>
      <c r="G24" s="44"/>
      <c r="H24" s="44"/>
      <c r="I24" s="46"/>
      <c r="J24" s="44"/>
      <c r="K24" s="44"/>
      <c r="L24" s="44"/>
      <c r="M24" s="44"/>
      <c r="N24" s="44"/>
      <c r="O24" s="44"/>
      <c r="P24" s="44"/>
      <c r="Q24" s="44"/>
      <c r="R24" s="44"/>
      <c r="S24" s="45"/>
      <c r="T24" s="45"/>
      <c r="U24" s="45"/>
      <c r="V24" s="47"/>
      <c r="W24" s="45"/>
      <c r="X24" s="45"/>
      <c r="Y24" s="45"/>
      <c r="Z24" s="45"/>
      <c r="AA24" s="45"/>
      <c r="AB24" s="45"/>
      <c r="AC24" s="45"/>
      <c r="AD24" s="45"/>
      <c r="AE24" s="45"/>
      <c r="AF24" s="44"/>
      <c r="AG24" s="44"/>
      <c r="AH24" s="44"/>
      <c r="AI24" s="44"/>
      <c r="AJ24" s="44"/>
      <c r="AK24" s="44"/>
      <c r="AL24" s="44"/>
    </row>
    <row r="25" spans="1:38">
      <c r="A25" s="50" t="s">
        <v>240</v>
      </c>
      <c r="B25" s="45"/>
      <c r="C25" s="44"/>
      <c r="D25" s="44"/>
      <c r="E25" s="44"/>
      <c r="F25" s="44"/>
      <c r="G25" s="44"/>
      <c r="H25" s="44"/>
      <c r="I25" s="46"/>
      <c r="J25" s="44"/>
      <c r="K25" s="44"/>
      <c r="L25" s="44"/>
      <c r="M25" s="44"/>
      <c r="N25" s="44"/>
      <c r="O25" s="44"/>
      <c r="P25" s="44"/>
      <c r="Q25" s="44"/>
      <c r="R25" s="44"/>
      <c r="S25" s="45"/>
      <c r="T25" s="45"/>
      <c r="U25" s="45"/>
      <c r="V25" s="47"/>
      <c r="W25" s="45"/>
      <c r="X25" s="45"/>
      <c r="Y25" s="45"/>
      <c r="Z25" s="45"/>
      <c r="AA25" s="45"/>
      <c r="AB25" s="45"/>
      <c r="AC25" s="45"/>
      <c r="AD25" s="45"/>
      <c r="AE25" s="45"/>
      <c r="AF25" s="44"/>
      <c r="AG25" s="44"/>
      <c r="AH25" s="44"/>
      <c r="AI25" s="44"/>
      <c r="AJ25" s="44"/>
      <c r="AK25" s="44"/>
      <c r="AL25" s="44"/>
    </row>
    <row r="26" spans="1:38">
      <c r="A26" s="50"/>
      <c r="B26" s="45"/>
      <c r="C26" s="44"/>
      <c r="D26" s="44"/>
      <c r="E26" s="44"/>
      <c r="F26" s="44"/>
      <c r="G26" s="44"/>
      <c r="H26" s="44"/>
      <c r="I26" s="44"/>
      <c r="J26" s="44"/>
      <c r="K26" s="44"/>
      <c r="L26" s="44"/>
      <c r="M26" s="44"/>
      <c r="N26" s="44"/>
      <c r="O26" s="44"/>
      <c r="P26" s="44"/>
      <c r="Q26" s="44"/>
      <c r="R26" s="44"/>
      <c r="S26" s="45"/>
      <c r="T26" s="45"/>
      <c r="U26" s="45"/>
      <c r="V26" s="45"/>
      <c r="W26" s="45"/>
      <c r="X26" s="45"/>
      <c r="Y26" s="45"/>
      <c r="Z26" s="45"/>
      <c r="AA26" s="45"/>
      <c r="AB26" s="45"/>
      <c r="AC26" s="45"/>
      <c r="AD26" s="45"/>
      <c r="AE26" s="45"/>
      <c r="AF26" s="44"/>
      <c r="AG26" s="44"/>
      <c r="AH26" s="44"/>
      <c r="AI26" s="44"/>
      <c r="AJ26" s="44"/>
      <c r="AK26" s="44"/>
      <c r="AL26" s="44"/>
    </row>
    <row r="27" spans="1:38">
      <c r="A27" s="50"/>
      <c r="B27" s="45"/>
      <c r="C27" s="44"/>
      <c r="D27" s="44"/>
      <c r="E27" s="44"/>
      <c r="F27" s="44"/>
      <c r="G27" s="44"/>
      <c r="H27" s="44"/>
      <c r="I27" s="44"/>
      <c r="J27" s="44"/>
      <c r="K27" s="44"/>
      <c r="L27" s="44"/>
      <c r="M27" s="44"/>
      <c r="N27" s="44"/>
      <c r="O27" s="44"/>
      <c r="P27" s="44"/>
      <c r="Q27" s="44"/>
      <c r="R27" s="44"/>
      <c r="S27" s="45"/>
      <c r="T27" s="45"/>
      <c r="U27" s="45"/>
      <c r="V27" s="45"/>
      <c r="W27" s="45"/>
      <c r="X27" s="45"/>
      <c r="Y27" s="45"/>
      <c r="Z27" s="45"/>
      <c r="AA27" s="45"/>
      <c r="AB27" s="45"/>
      <c r="AC27" s="45"/>
      <c r="AD27" s="45"/>
      <c r="AE27" s="45"/>
      <c r="AF27" s="44"/>
      <c r="AG27" s="44"/>
      <c r="AH27" s="44"/>
      <c r="AI27" s="44"/>
      <c r="AJ27" s="44"/>
      <c r="AK27" s="44"/>
      <c r="AL27" s="44"/>
    </row>
    <row r="28" spans="1:38">
      <c r="A28" s="50"/>
      <c r="B28" s="45"/>
      <c r="C28" s="44"/>
      <c r="D28" s="44"/>
      <c r="E28" s="44"/>
      <c r="F28" s="44"/>
      <c r="G28" s="44"/>
      <c r="H28" s="44"/>
      <c r="I28" s="44"/>
      <c r="J28" s="44"/>
      <c r="K28" s="44"/>
      <c r="L28" s="44"/>
      <c r="M28" s="44"/>
      <c r="N28" s="44"/>
      <c r="O28" s="44"/>
      <c r="P28" s="44"/>
      <c r="Q28" s="44"/>
      <c r="R28" s="44"/>
      <c r="S28" s="45"/>
      <c r="T28" s="45"/>
      <c r="U28" s="45"/>
      <c r="V28" s="45"/>
      <c r="W28" s="45"/>
      <c r="X28" s="45"/>
      <c r="Y28" s="45"/>
      <c r="Z28" s="45"/>
      <c r="AA28" s="45"/>
      <c r="AB28" s="45"/>
      <c r="AC28" s="45"/>
      <c r="AD28" s="45"/>
      <c r="AE28" s="45"/>
      <c r="AF28" s="44"/>
      <c r="AG28" s="44"/>
      <c r="AH28" s="44"/>
      <c r="AI28" s="44"/>
      <c r="AJ28" s="44"/>
      <c r="AK28" s="44"/>
      <c r="AL28" s="44"/>
    </row>
  </sheetData>
  <mergeCells count="10">
    <mergeCell ref="AK8:AK9"/>
    <mergeCell ref="J8:Q8"/>
    <mergeCell ref="B8:E8"/>
    <mergeCell ref="F8:I8"/>
    <mergeCell ref="AL8:AL9"/>
    <mergeCell ref="AF8:AH8"/>
    <mergeCell ref="R8:R9"/>
    <mergeCell ref="AI8:AI9"/>
    <mergeCell ref="AJ8:AJ9"/>
    <mergeCell ref="S8:AE8"/>
  </mergeCells>
  <hyperlinks>
    <hyperlink ref="A1" location="'Main Page'!A1" tooltip="E:\ACEMFV2\AceCustomTemplates - #'Main Page'!A1" display="'Main Page'!A1"/>
    <hyperlink ref="A10" location="'Load'!A1" tooltip="E:\ACEMFV2\AceCustomTemplates - #'Load'!A1" display="'Load'!A1"/>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CN131"/>
  <sheetViews>
    <sheetView zoomScale="88" zoomScaleNormal="88" workbookViewId="0">
      <pane xSplit="1" ySplit="11" topLeftCell="B12" activePane="bottomRight" state="frozen"/>
      <selection activeCell="G7" sqref="G7"/>
      <selection pane="topRight" activeCell="G7" sqref="G7"/>
      <selection pane="bottomLeft" activeCell="G7" sqref="G7"/>
      <selection pane="bottomRight" activeCell="A12" sqref="A12:R121"/>
    </sheetView>
  </sheetViews>
  <sheetFormatPr defaultRowHeight="14.4"/>
  <cols>
    <col min="1" max="1" width="46.77734375" style="14" customWidth="1"/>
    <col min="2" max="2" width="9.77734375" customWidth="1"/>
    <col min="3" max="18" width="9.109375" style="14" customWidth="1"/>
    <col min="19" max="28" width="9.109375" customWidth="1"/>
    <col min="29" max="29" width="9.109375" style="93" customWidth="1"/>
    <col min="30" max="31" width="9.109375" customWidth="1"/>
    <col min="32" max="38" width="9.109375" style="14" customWidth="1"/>
  </cols>
  <sheetData>
    <row r="1" spans="1:92">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_xlfn.QUARTILE.INC(F$12:F$121,$CA2)</f>
        <v>-0.52749999999999997</v>
      </c>
      <c r="CC2" s="93">
        <f t="shared" ref="CC2:CN2" si="1">_xlfn.QUARTILE.INC(G$12:G$121,$CA2)</f>
        <v>-1.5132000000000001</v>
      </c>
      <c r="CD2" s="93">
        <f t="shared" si="1"/>
        <v>0.51459999999999995</v>
      </c>
      <c r="CE2" s="93">
        <f t="shared" si="1"/>
        <v>-1.4032</v>
      </c>
      <c r="CF2" s="93">
        <f t="shared" si="1"/>
        <v>0.55010000000000003</v>
      </c>
      <c r="CG2" s="93">
        <f t="shared" si="1"/>
        <v>6.6341999999999999</v>
      </c>
      <c r="CH2" s="93">
        <f t="shared" si="1"/>
        <v>6.5529999999999999</v>
      </c>
      <c r="CI2" s="93">
        <f t="shared" si="1"/>
        <v>6.4611000000000001</v>
      </c>
      <c r="CJ2" s="93">
        <f t="shared" si="1"/>
        <v>5.8700999999999999</v>
      </c>
      <c r="CK2" s="93" t="e">
        <f t="shared" si="1"/>
        <v>#NUM!</v>
      </c>
      <c r="CL2" s="93" t="e">
        <f t="shared" si="1"/>
        <v>#NUM!</v>
      </c>
      <c r="CM2" s="93" t="e">
        <f t="shared" si="1"/>
        <v>#NUM!</v>
      </c>
      <c r="CN2" s="93">
        <f t="shared" si="1"/>
        <v>-26.283999999999999</v>
      </c>
    </row>
    <row r="3" spans="1:92">
      <c r="CA3" s="93">
        <v>1</v>
      </c>
      <c r="CB3" s="93">
        <f t="shared" si="0"/>
        <v>5.0961999999999996</v>
      </c>
      <c r="CC3" s="93">
        <f t="shared" ref="CC3:CN7" si="2">_xlfn.QUARTILE.INC(G$12:G$121,$CA3)</f>
        <v>2.3958249999999999</v>
      </c>
      <c r="CD3" s="93">
        <f t="shared" si="2"/>
        <v>3.4071499999999997</v>
      </c>
      <c r="CE3" s="93">
        <f t="shared" si="2"/>
        <v>2.5393999999999997</v>
      </c>
      <c r="CF3" s="93">
        <f t="shared" si="2"/>
        <v>4.7781000000000002</v>
      </c>
      <c r="CG3" s="93">
        <f t="shared" si="2"/>
        <v>7.1873000000000005</v>
      </c>
      <c r="CH3" s="93">
        <f t="shared" si="2"/>
        <v>6.9767000000000001</v>
      </c>
      <c r="CI3" s="93">
        <f t="shared" si="2"/>
        <v>6.6445750000000006</v>
      </c>
      <c r="CJ3" s="93">
        <f t="shared" si="2"/>
        <v>5.9048999999999996</v>
      </c>
      <c r="CK3" s="93" t="e">
        <f t="shared" si="2"/>
        <v>#NUM!</v>
      </c>
      <c r="CL3" s="93" t="e">
        <f t="shared" si="2"/>
        <v>#NUM!</v>
      </c>
      <c r="CM3" s="93" t="e">
        <f t="shared" si="2"/>
        <v>#NUM!</v>
      </c>
      <c r="CN3" s="93">
        <f t="shared" si="2"/>
        <v>6.496175</v>
      </c>
    </row>
    <row r="4" spans="1:92">
      <c r="CA4" s="93">
        <v>2</v>
      </c>
      <c r="CB4" s="93">
        <f t="shared" si="0"/>
        <v>6.4623999999999997</v>
      </c>
      <c r="CC4" s="93">
        <f t="shared" si="2"/>
        <v>4.6995500000000003</v>
      </c>
      <c r="CD4" s="93">
        <f t="shared" si="2"/>
        <v>4.8589000000000002</v>
      </c>
      <c r="CE4" s="93">
        <f t="shared" si="2"/>
        <v>4.5407999999999999</v>
      </c>
      <c r="CF4" s="93">
        <f t="shared" si="2"/>
        <v>5.7553999999999998</v>
      </c>
      <c r="CG4" s="93">
        <f t="shared" si="2"/>
        <v>7.4135</v>
      </c>
      <c r="CH4" s="93">
        <f t="shared" si="2"/>
        <v>7.0877999999999997</v>
      </c>
      <c r="CI4" s="93">
        <f t="shared" si="2"/>
        <v>6.7228999999999992</v>
      </c>
      <c r="CJ4" s="93">
        <f t="shared" si="2"/>
        <v>5.9397000000000002</v>
      </c>
      <c r="CK4" s="93" t="e">
        <f t="shared" si="2"/>
        <v>#NUM!</v>
      </c>
      <c r="CL4" s="93" t="e">
        <f t="shared" si="2"/>
        <v>#NUM!</v>
      </c>
      <c r="CM4" s="93" t="e">
        <f t="shared" si="2"/>
        <v>#NUM!</v>
      </c>
      <c r="CN4" s="93">
        <f t="shared" si="2"/>
        <v>7.2556500000000002</v>
      </c>
    </row>
    <row r="5" spans="1:92">
      <c r="CA5" s="93">
        <v>3</v>
      </c>
      <c r="CB5" s="93">
        <f t="shared" si="0"/>
        <v>7.6691500000000001</v>
      </c>
      <c r="CC5" s="93">
        <f t="shared" si="2"/>
        <v>5.7472250000000003</v>
      </c>
      <c r="CD5" s="93">
        <f t="shared" si="2"/>
        <v>5.3445999999999998</v>
      </c>
      <c r="CE5" s="93">
        <f t="shared" si="2"/>
        <v>5.27325</v>
      </c>
      <c r="CF5" s="93">
        <f t="shared" si="2"/>
        <v>6.0773999999999999</v>
      </c>
      <c r="CG5" s="93">
        <f t="shared" si="2"/>
        <v>7.5608500000000003</v>
      </c>
      <c r="CH5" s="93">
        <f t="shared" si="2"/>
        <v>7.1695000000000002</v>
      </c>
      <c r="CI5" s="93">
        <f t="shared" si="2"/>
        <v>6.8967999999999998</v>
      </c>
      <c r="CJ5" s="93">
        <f t="shared" si="2"/>
        <v>5.9579500000000003</v>
      </c>
      <c r="CK5" s="93" t="e">
        <f t="shared" si="2"/>
        <v>#NUM!</v>
      </c>
      <c r="CL5" s="93" t="e">
        <f t="shared" si="2"/>
        <v>#NUM!</v>
      </c>
      <c r="CM5" s="93" t="e">
        <f t="shared" si="2"/>
        <v>#NUM!</v>
      </c>
      <c r="CN5" s="93">
        <f t="shared" si="2"/>
        <v>7.4660250000000001</v>
      </c>
    </row>
    <row r="6" spans="1:92">
      <c r="CA6" s="93"/>
      <c r="CB6" s="93">
        <f t="shared" si="0"/>
        <v>-0.52749999999999997</v>
      </c>
      <c r="CC6" s="93">
        <f t="shared" si="2"/>
        <v>-1.5132000000000001</v>
      </c>
      <c r="CD6" s="93">
        <f t="shared" si="2"/>
        <v>0.51459999999999995</v>
      </c>
      <c r="CE6" s="93">
        <f t="shared" si="2"/>
        <v>-1.4032</v>
      </c>
      <c r="CF6" s="93">
        <f t="shared" si="2"/>
        <v>0.55010000000000003</v>
      </c>
      <c r="CG6" s="93">
        <f t="shared" si="2"/>
        <v>6.6341999999999999</v>
      </c>
      <c r="CH6" s="93">
        <f t="shared" si="2"/>
        <v>6.5529999999999999</v>
      </c>
      <c r="CI6" s="93">
        <f t="shared" si="2"/>
        <v>6.4611000000000001</v>
      </c>
      <c r="CJ6" s="93">
        <f t="shared" si="2"/>
        <v>5.8700999999999999</v>
      </c>
      <c r="CK6" s="93" t="e">
        <f t="shared" si="2"/>
        <v>#NUM!</v>
      </c>
      <c r="CL6" s="93" t="e">
        <f t="shared" si="2"/>
        <v>#NUM!</v>
      </c>
      <c r="CM6" s="93" t="e">
        <f t="shared" si="2"/>
        <v>#NUM!</v>
      </c>
      <c r="CN6" s="93">
        <f t="shared" si="2"/>
        <v>-26.283999999999999</v>
      </c>
    </row>
    <row r="7" spans="1:92" ht="21" thickBot="1">
      <c r="A7" s="16" t="s">
        <v>169</v>
      </c>
      <c r="CA7" s="93">
        <v>4</v>
      </c>
      <c r="CB7" s="93">
        <f t="shared" si="0"/>
        <v>13.504899999999999</v>
      </c>
      <c r="CC7" s="93">
        <f t="shared" si="2"/>
        <v>7.7683</v>
      </c>
      <c r="CD7" s="93">
        <f t="shared" si="2"/>
        <v>6.5960000000000001</v>
      </c>
      <c r="CE7" s="93">
        <f t="shared" si="2"/>
        <v>6.6692</v>
      </c>
      <c r="CF7" s="93">
        <f t="shared" si="2"/>
        <v>6.8207000000000004</v>
      </c>
      <c r="CG7" s="93">
        <f t="shared" si="2"/>
        <v>7.8136000000000001</v>
      </c>
      <c r="CH7" s="93">
        <f t="shared" si="2"/>
        <v>7.3144999999999998</v>
      </c>
      <c r="CI7" s="93">
        <f t="shared" si="2"/>
        <v>6.9720000000000004</v>
      </c>
      <c r="CJ7" s="93">
        <f t="shared" si="2"/>
        <v>5.9762000000000004</v>
      </c>
      <c r="CK7" s="93" t="e">
        <f t="shared" si="2"/>
        <v>#NUM!</v>
      </c>
      <c r="CL7" s="93" t="e">
        <f t="shared" si="2"/>
        <v>#NUM!</v>
      </c>
      <c r="CM7" s="93" t="e">
        <f t="shared" si="2"/>
        <v>#NUM!</v>
      </c>
      <c r="CN7" s="93">
        <f t="shared" si="2"/>
        <v>8.8556000000000008</v>
      </c>
    </row>
    <row r="8" spans="1:92" ht="15.75" customHeight="1">
      <c r="A8" s="17" t="str">
        <f>'Floater Fund'!A8</f>
        <v>(As on 30 Apr 2026)</v>
      </c>
      <c r="B8" s="137" t="s">
        <v>37</v>
      </c>
      <c r="C8" s="138"/>
      <c r="D8" s="138"/>
      <c r="E8" s="138"/>
      <c r="F8" s="136" t="s">
        <v>242</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176</v>
      </c>
      <c r="AG8" s="136"/>
      <c r="AH8" s="136"/>
      <c r="AI8" s="139" t="s">
        <v>178</v>
      </c>
      <c r="AJ8" s="139" t="s">
        <v>177</v>
      </c>
      <c r="AK8" s="134" t="s">
        <v>180</v>
      </c>
      <c r="AL8" s="139"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195</v>
      </c>
      <c r="AG9" s="26" t="s">
        <v>196</v>
      </c>
      <c r="AH9" s="26" t="s">
        <v>197</v>
      </c>
      <c r="AI9" s="140"/>
      <c r="AJ9" s="140"/>
      <c r="AK9" s="135"/>
      <c r="AL9" s="140"/>
    </row>
    <row r="10" spans="1:92" ht="15" thickBot="1">
      <c r="A10" s="20" t="s">
        <v>38</v>
      </c>
    </row>
    <row r="11" spans="1:92" ht="18.600000000000001" thickBot="1">
      <c r="A11" s="21" t="s">
        <v>170</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row>
    <row r="12" spans="1:92">
      <c r="A12" s="48" t="s">
        <v>2729</v>
      </c>
      <c r="B12" s="29">
        <v>44847</v>
      </c>
      <c r="C12" s="30">
        <v>404.10739999999998</v>
      </c>
      <c r="D12" s="31">
        <v>400.5591</v>
      </c>
      <c r="E12" s="28">
        <v>12.992699999999999</v>
      </c>
      <c r="F12" s="28">
        <v>5.3162000000000003</v>
      </c>
      <c r="G12" s="28">
        <v>2.8732000000000002</v>
      </c>
      <c r="H12" s="28">
        <v>3.8544</v>
      </c>
      <c r="I12" s="32">
        <v>2.7997000000000001</v>
      </c>
      <c r="J12" s="28">
        <v>5.2005999999999997</v>
      </c>
      <c r="K12" s="28">
        <v>7.5785</v>
      </c>
      <c r="L12" s="28">
        <v>7.1957000000000004</v>
      </c>
      <c r="M12" s="28"/>
      <c r="N12" s="28"/>
      <c r="O12" s="28"/>
      <c r="P12" s="28"/>
      <c r="Q12" s="28"/>
      <c r="R12" s="28">
        <v>7.6581000000000001</v>
      </c>
      <c r="S12" s="33">
        <f>IF(F12="",0,IF(F12&lt;=CB$3,4,IF(F12&gt;=CB$5,1,IF(F12&gt;=CB$4,2,3))))</f>
        <v>3</v>
      </c>
      <c r="T12" s="33">
        <f t="shared" ref="T12:AE12" si="3">IF(G12="",0,IF(G12&lt;=CC$3,4,IF(G12&gt;=CC$5,1,IF(G12&gt;=CC$4,2,3))))</f>
        <v>3</v>
      </c>
      <c r="U12" s="33">
        <f t="shared" si="3"/>
        <v>3</v>
      </c>
      <c r="V12" s="34">
        <f t="shared" si="3"/>
        <v>3</v>
      </c>
      <c r="W12" s="33">
        <f t="shared" si="3"/>
        <v>3</v>
      </c>
      <c r="X12" s="33">
        <f t="shared" si="3"/>
        <v>1</v>
      </c>
      <c r="Y12" s="33">
        <f t="shared" si="3"/>
        <v>1</v>
      </c>
      <c r="Z12" s="33">
        <f t="shared" si="3"/>
        <v>0</v>
      </c>
      <c r="AA12" s="33">
        <f t="shared" si="3"/>
        <v>0</v>
      </c>
      <c r="AB12" s="33">
        <f t="shared" si="3"/>
        <v>0</v>
      </c>
      <c r="AC12" s="33">
        <f t="shared" si="3"/>
        <v>0</v>
      </c>
      <c r="AD12" s="33">
        <f t="shared" si="3"/>
        <v>0</v>
      </c>
      <c r="AE12" s="33">
        <f t="shared" si="3"/>
        <v>1</v>
      </c>
      <c r="AF12" s="28">
        <v>97.392644431246168</v>
      </c>
      <c r="AG12" s="28"/>
      <c r="AH12" s="28">
        <v>2.6073555687537731</v>
      </c>
      <c r="AI12" s="28">
        <v>1.69</v>
      </c>
      <c r="AJ12" s="28">
        <v>1.87</v>
      </c>
      <c r="AK12" s="28">
        <v>6.57</v>
      </c>
      <c r="AL12" s="28">
        <v>0.35</v>
      </c>
    </row>
    <row r="13" spans="1:92">
      <c r="A13" s="48" t="s">
        <v>2730</v>
      </c>
      <c r="B13" s="29">
        <v>44649</v>
      </c>
      <c r="C13" s="30">
        <v>1460.2375</v>
      </c>
      <c r="D13" s="31">
        <v>1459.9032</v>
      </c>
      <c r="E13" s="28">
        <v>12.795400000000001</v>
      </c>
      <c r="F13" s="28">
        <v>7.1284000000000001</v>
      </c>
      <c r="G13" s="28">
        <v>6.1487999999999996</v>
      </c>
      <c r="H13" s="28">
        <v>5.6417000000000002</v>
      </c>
      <c r="I13" s="32">
        <v>5.6661999999999999</v>
      </c>
      <c r="J13" s="28">
        <v>6.2564000000000002</v>
      </c>
      <c r="K13" s="28">
        <v>7.4984000000000002</v>
      </c>
      <c r="L13" s="28">
        <v>7.1384999999999996</v>
      </c>
      <c r="M13" s="28">
        <v>6.7401999999999997</v>
      </c>
      <c r="N13" s="28"/>
      <c r="O13" s="28"/>
      <c r="P13" s="28"/>
      <c r="Q13" s="28"/>
      <c r="R13" s="28">
        <v>6.2115999999999998</v>
      </c>
      <c r="S13" s="33">
        <f t="shared" ref="S13:S76" si="4">IF(F13="",0,IF(F13&lt;=CB$3,4,IF(F13&gt;=CB$5,1,IF(F13&gt;=CB$4,2,3))))</f>
        <v>2</v>
      </c>
      <c r="T13" s="33">
        <f t="shared" ref="T13:T76" si="5">IF(G13="",0,IF(G13&lt;=CC$3,4,IF(G13&gt;=CC$5,1,IF(G13&gt;=CC$4,2,3))))</f>
        <v>1</v>
      </c>
      <c r="U13" s="33">
        <f t="shared" ref="U13:U76" si="6">IF(H13="",0,IF(H13&lt;=CD$3,4,IF(H13&gt;=CD$5,1,IF(H13&gt;=CD$4,2,3))))</f>
        <v>1</v>
      </c>
      <c r="V13" s="34">
        <f t="shared" ref="V13:V76" si="7">IF(I13="",0,IF(I13&lt;=CE$3,4,IF(I13&gt;=CE$5,1,IF(I13&gt;=CE$4,2,3))))</f>
        <v>1</v>
      </c>
      <c r="W13" s="33">
        <f t="shared" ref="W13:W76" si="8">IF(J13="",0,IF(J13&lt;=CF$3,4,IF(J13&gt;=CF$5,1,IF(J13&gt;=CF$4,2,3))))</f>
        <v>1</v>
      </c>
      <c r="X13" s="33">
        <f t="shared" ref="X13:X76" si="9">IF(K13="",0,IF(K13&lt;=CG$3,4,IF(K13&gt;=CG$5,1,IF(K13&gt;=CG$4,2,3))))</f>
        <v>2</v>
      </c>
      <c r="Y13" s="33">
        <f t="shared" ref="Y13:Y76" si="10">IF(L13="",0,IF(L13&lt;=CH$3,4,IF(L13&gt;=CH$5,1,IF(L13&gt;=CH$4,2,3))))</f>
        <v>2</v>
      </c>
      <c r="Z13" s="33">
        <f t="shared" ref="Z13:Z76" si="11">IF(M13="",0,IF(M13&lt;=CI$3,4,IF(M13&gt;=CI$5,1,IF(M13&gt;=CI$4,2,3))))</f>
        <v>2</v>
      </c>
      <c r="AA13" s="33">
        <f t="shared" ref="AA13:AA76" si="12">IF(N13="",0,IF(N13&lt;=CJ$3,4,IF(N13&gt;=CJ$5,1,IF(N13&gt;=CJ$4,2,3))))</f>
        <v>0</v>
      </c>
      <c r="AB13" s="33">
        <f t="shared" ref="AB13:AB76" si="13">IF(O13="",0,IF(O13&lt;=CK$3,4,IF(O13&gt;=CK$5,1,IF(O13&gt;=CK$4,2,3))))</f>
        <v>0</v>
      </c>
      <c r="AC13" s="33">
        <f t="shared" ref="AC13:AC76" si="14">IF(P13="",0,IF(P13&lt;=CL$3,4,IF(P13&gt;=CL$5,1,IF(P13&gt;=CL$4,2,3))))</f>
        <v>0</v>
      </c>
      <c r="AD13" s="33">
        <f t="shared" ref="AD13:AD76" si="15">IF(Q13="",0,IF(Q13&lt;=CM$3,4,IF(Q13&gt;=CM$5,1,IF(Q13&gt;=CM$4,2,3))))</f>
        <v>0</v>
      </c>
      <c r="AE13" s="33">
        <f t="shared" ref="AE13:AE76" si="16">IF(R13="",0,IF(R13&lt;=CN$3,4,IF(R13&gt;=CN$5,1,IF(R13&gt;=CN$4,2,3))))</f>
        <v>4</v>
      </c>
      <c r="AF13" s="28">
        <v>97.072874420715024</v>
      </c>
      <c r="AG13" s="28"/>
      <c r="AH13" s="28">
        <v>2.9271255792849784</v>
      </c>
      <c r="AI13" s="28">
        <v>0.73</v>
      </c>
      <c r="AJ13" s="28">
        <v>0.78</v>
      </c>
      <c r="AK13" s="28">
        <v>6.64</v>
      </c>
      <c r="AL13" s="28">
        <v>0.32</v>
      </c>
    </row>
    <row r="14" spans="1:92">
      <c r="A14" s="48" t="s">
        <v>2731</v>
      </c>
      <c r="B14" s="29">
        <v>44897</v>
      </c>
      <c r="C14" s="30">
        <v>43.6965</v>
      </c>
      <c r="D14" s="31">
        <v>41.961500000000001</v>
      </c>
      <c r="E14" s="28">
        <v>12.498699999999999</v>
      </c>
      <c r="F14" s="28">
        <v>5.5368000000000004</v>
      </c>
      <c r="G14" s="28">
        <v>5.0526</v>
      </c>
      <c r="H14" s="28">
        <v>5.2087000000000003</v>
      </c>
      <c r="I14" s="32">
        <v>5.0594999999999999</v>
      </c>
      <c r="J14" s="28">
        <v>5.7625000000000002</v>
      </c>
      <c r="K14" s="28">
        <v>6.8144999999999998</v>
      </c>
      <c r="L14" s="28">
        <v>6.6837</v>
      </c>
      <c r="M14" s="28"/>
      <c r="N14" s="28"/>
      <c r="O14" s="28"/>
      <c r="P14" s="28"/>
      <c r="Q14" s="28"/>
      <c r="R14" s="28">
        <v>6.7573999999999996</v>
      </c>
      <c r="S14" s="33">
        <f t="shared" si="4"/>
        <v>3</v>
      </c>
      <c r="T14" s="33">
        <f t="shared" si="5"/>
        <v>2</v>
      </c>
      <c r="U14" s="33">
        <f t="shared" si="6"/>
        <v>2</v>
      </c>
      <c r="V14" s="34">
        <f t="shared" si="7"/>
        <v>2</v>
      </c>
      <c r="W14" s="33">
        <f t="shared" si="8"/>
        <v>2</v>
      </c>
      <c r="X14" s="33">
        <f t="shared" si="9"/>
        <v>4</v>
      </c>
      <c r="Y14" s="33">
        <f t="shared" si="10"/>
        <v>4</v>
      </c>
      <c r="Z14" s="33">
        <f t="shared" si="11"/>
        <v>0</v>
      </c>
      <c r="AA14" s="33">
        <f t="shared" si="12"/>
        <v>0</v>
      </c>
      <c r="AB14" s="33">
        <f t="shared" si="13"/>
        <v>0</v>
      </c>
      <c r="AC14" s="33">
        <f t="shared" si="14"/>
        <v>0</v>
      </c>
      <c r="AD14" s="33">
        <f t="shared" si="15"/>
        <v>0</v>
      </c>
      <c r="AE14" s="33">
        <f t="shared" si="16"/>
        <v>3</v>
      </c>
      <c r="AF14" s="28">
        <v>55.102176995579313</v>
      </c>
      <c r="AG14" s="28"/>
      <c r="AH14" s="28">
        <v>44.897823004420772</v>
      </c>
      <c r="AI14" s="28">
        <v>0.02</v>
      </c>
      <c r="AJ14" s="28">
        <v>0.02</v>
      </c>
      <c r="AK14" s="28">
        <v>5.7</v>
      </c>
      <c r="AL14" s="28">
        <v>0.45</v>
      </c>
    </row>
    <row r="15" spans="1:92">
      <c r="A15" s="48" t="s">
        <v>2732</v>
      </c>
      <c r="B15" s="29">
        <v>44841</v>
      </c>
      <c r="C15" s="30">
        <v>203.58070000000001</v>
      </c>
      <c r="D15" s="31">
        <v>203.82980000000001</v>
      </c>
      <c r="E15" s="28">
        <v>12.717499999999999</v>
      </c>
      <c r="F15" s="28">
        <v>5.5346000000000002</v>
      </c>
      <c r="G15" s="28">
        <v>5.2359999999999998</v>
      </c>
      <c r="H15" s="28">
        <v>5.3392999999999997</v>
      </c>
      <c r="I15" s="32">
        <v>5.2478999999999996</v>
      </c>
      <c r="J15" s="28">
        <v>5.6586999999999996</v>
      </c>
      <c r="K15" s="28">
        <v>6.7670000000000003</v>
      </c>
      <c r="L15" s="28">
        <v>6.6379999999999999</v>
      </c>
      <c r="M15" s="28"/>
      <c r="N15" s="28"/>
      <c r="O15" s="28"/>
      <c r="P15" s="28"/>
      <c r="Q15" s="28"/>
      <c r="R15" s="28">
        <v>6.9770000000000003</v>
      </c>
      <c r="S15" s="33">
        <f t="shared" si="4"/>
        <v>3</v>
      </c>
      <c r="T15" s="33">
        <f t="shared" si="5"/>
        <v>2</v>
      </c>
      <c r="U15" s="33">
        <f t="shared" si="6"/>
        <v>2</v>
      </c>
      <c r="V15" s="34">
        <f t="shared" si="7"/>
        <v>2</v>
      </c>
      <c r="W15" s="33">
        <f t="shared" si="8"/>
        <v>3</v>
      </c>
      <c r="X15" s="33">
        <f t="shared" si="9"/>
        <v>4</v>
      </c>
      <c r="Y15" s="33">
        <f t="shared" si="10"/>
        <v>4</v>
      </c>
      <c r="Z15" s="33">
        <f t="shared" si="11"/>
        <v>0</v>
      </c>
      <c r="AA15" s="33">
        <f t="shared" si="12"/>
        <v>0</v>
      </c>
      <c r="AB15" s="33">
        <f t="shared" si="13"/>
        <v>0</v>
      </c>
      <c r="AC15" s="33">
        <f t="shared" si="14"/>
        <v>0</v>
      </c>
      <c r="AD15" s="33">
        <f t="shared" si="15"/>
        <v>0</v>
      </c>
      <c r="AE15" s="33">
        <f t="shared" si="16"/>
        <v>3</v>
      </c>
      <c r="AF15" s="28">
        <v>94.915758147238563</v>
      </c>
      <c r="AG15" s="28"/>
      <c r="AH15" s="28">
        <v>5.0842418527614699</v>
      </c>
      <c r="AI15" s="28">
        <v>0.03</v>
      </c>
      <c r="AJ15" s="28">
        <v>0.03</v>
      </c>
      <c r="AK15" s="28">
        <v>5.36</v>
      </c>
      <c r="AL15" s="28">
        <v>0.36</v>
      </c>
    </row>
    <row r="16" spans="1:92">
      <c r="A16" s="48" t="s">
        <v>2733</v>
      </c>
      <c r="B16" s="29">
        <v>45000</v>
      </c>
      <c r="C16" s="30">
        <v>20.6769</v>
      </c>
      <c r="D16" s="31">
        <v>20.479399999999998</v>
      </c>
      <c r="E16" s="28">
        <v>12.358599999999999</v>
      </c>
      <c r="F16" s="28">
        <v>7.1407999999999996</v>
      </c>
      <c r="G16" s="28">
        <v>3.8058999999999998</v>
      </c>
      <c r="H16" s="28">
        <v>4.3539000000000003</v>
      </c>
      <c r="I16" s="32">
        <v>4.0956999999999999</v>
      </c>
      <c r="J16" s="28">
        <v>5.3230000000000004</v>
      </c>
      <c r="K16" s="28">
        <v>7.2152000000000003</v>
      </c>
      <c r="L16" s="28">
        <v>6.7268999999999997</v>
      </c>
      <c r="M16" s="28"/>
      <c r="N16" s="28"/>
      <c r="O16" s="28"/>
      <c r="P16" s="28"/>
      <c r="Q16" s="28"/>
      <c r="R16" s="28">
        <v>7.0026999999999999</v>
      </c>
      <c r="S16" s="33">
        <f t="shared" si="4"/>
        <v>2</v>
      </c>
      <c r="T16" s="33">
        <f t="shared" si="5"/>
        <v>3</v>
      </c>
      <c r="U16" s="33">
        <f t="shared" si="6"/>
        <v>3</v>
      </c>
      <c r="V16" s="34">
        <f t="shared" si="7"/>
        <v>3</v>
      </c>
      <c r="W16" s="33">
        <f t="shared" si="8"/>
        <v>3</v>
      </c>
      <c r="X16" s="33">
        <f t="shared" si="9"/>
        <v>3</v>
      </c>
      <c r="Y16" s="33">
        <f t="shared" si="10"/>
        <v>4</v>
      </c>
      <c r="Z16" s="33">
        <f t="shared" si="11"/>
        <v>0</v>
      </c>
      <c r="AA16" s="33">
        <f t="shared" si="12"/>
        <v>0</v>
      </c>
      <c r="AB16" s="33">
        <f t="shared" si="13"/>
        <v>0</v>
      </c>
      <c r="AC16" s="33">
        <f t="shared" si="14"/>
        <v>0</v>
      </c>
      <c r="AD16" s="33">
        <f t="shared" si="15"/>
        <v>0</v>
      </c>
      <c r="AE16" s="33">
        <f t="shared" si="16"/>
        <v>3</v>
      </c>
      <c r="AF16" s="28">
        <v>96.265515591277079</v>
      </c>
      <c r="AG16" s="28"/>
      <c r="AH16" s="28">
        <v>3.7344844087229099</v>
      </c>
      <c r="AI16" s="28">
        <v>1.54</v>
      </c>
      <c r="AJ16" s="28">
        <v>1.68</v>
      </c>
      <c r="AK16" s="28">
        <v>6.22</v>
      </c>
      <c r="AL16" s="28">
        <v>0.79</v>
      </c>
    </row>
    <row r="17" spans="1:38">
      <c r="A17" s="48" t="s">
        <v>2734</v>
      </c>
      <c r="B17" s="29">
        <v>44853</v>
      </c>
      <c r="C17" s="30">
        <v>619.61300000000006</v>
      </c>
      <c r="D17" s="31">
        <v>612.43359999999996</v>
      </c>
      <c r="E17" s="28">
        <v>13.073</v>
      </c>
      <c r="F17" s="28">
        <v>7.4866999999999999</v>
      </c>
      <c r="G17" s="28">
        <v>2.0108999999999999</v>
      </c>
      <c r="H17" s="28">
        <v>3.2029000000000001</v>
      </c>
      <c r="I17" s="32">
        <v>2.5360999999999998</v>
      </c>
      <c r="J17" s="28">
        <v>4.8868999999999998</v>
      </c>
      <c r="K17" s="28">
        <v>7.7953000000000001</v>
      </c>
      <c r="L17" s="28">
        <v>7.2931999999999997</v>
      </c>
      <c r="M17" s="28"/>
      <c r="N17" s="28"/>
      <c r="O17" s="28"/>
      <c r="P17" s="28"/>
      <c r="Q17" s="28"/>
      <c r="R17" s="28">
        <v>7.8830999999999998</v>
      </c>
      <c r="S17" s="33">
        <f t="shared" si="4"/>
        <v>2</v>
      </c>
      <c r="T17" s="33">
        <f t="shared" si="5"/>
        <v>4</v>
      </c>
      <c r="U17" s="33">
        <f t="shared" si="6"/>
        <v>4</v>
      </c>
      <c r="V17" s="34">
        <f t="shared" si="7"/>
        <v>4</v>
      </c>
      <c r="W17" s="33">
        <f t="shared" si="8"/>
        <v>3</v>
      </c>
      <c r="X17" s="33">
        <f t="shared" si="9"/>
        <v>1</v>
      </c>
      <c r="Y17" s="33">
        <f t="shared" si="10"/>
        <v>1</v>
      </c>
      <c r="Z17" s="33">
        <f t="shared" si="11"/>
        <v>0</v>
      </c>
      <c r="AA17" s="33">
        <f t="shared" si="12"/>
        <v>0</v>
      </c>
      <c r="AB17" s="33">
        <f t="shared" si="13"/>
        <v>0</v>
      </c>
      <c r="AC17" s="33">
        <f t="shared" si="14"/>
        <v>0</v>
      </c>
      <c r="AD17" s="33">
        <f t="shared" si="15"/>
        <v>0</v>
      </c>
      <c r="AE17" s="33">
        <f t="shared" si="16"/>
        <v>1</v>
      </c>
      <c r="AF17" s="28">
        <v>92.674912023115596</v>
      </c>
      <c r="AG17" s="28"/>
      <c r="AH17" s="28">
        <v>7.3250879768843493</v>
      </c>
      <c r="AI17" s="28">
        <v>2.52</v>
      </c>
      <c r="AJ17" s="28">
        <v>2.9</v>
      </c>
      <c r="AK17" s="28">
        <v>6.58</v>
      </c>
      <c r="AL17" s="28">
        <v>0.38</v>
      </c>
    </row>
    <row r="18" spans="1:38">
      <c r="A18" s="48" t="s">
        <v>2735</v>
      </c>
      <c r="B18" s="29">
        <v>45282</v>
      </c>
      <c r="C18" s="30">
        <v>45.787100000000002</v>
      </c>
      <c r="D18" s="31">
        <v>34.247199999999999</v>
      </c>
      <c r="E18" s="28">
        <v>11.797599999999999</v>
      </c>
      <c r="F18" s="28">
        <v>4.6590999999999996</v>
      </c>
      <c r="G18" s="28">
        <v>1.7781</v>
      </c>
      <c r="H18" s="28">
        <v>2.3161999999999998</v>
      </c>
      <c r="I18" s="32">
        <v>1.2452000000000001</v>
      </c>
      <c r="J18" s="28">
        <v>2.7656999999999998</v>
      </c>
      <c r="K18" s="28">
        <v>7.3315999999999999</v>
      </c>
      <c r="L18" s="28"/>
      <c r="M18" s="28"/>
      <c r="N18" s="28"/>
      <c r="O18" s="28"/>
      <c r="P18" s="28"/>
      <c r="Q18" s="28"/>
      <c r="R18" s="28">
        <v>7.2680999999999996</v>
      </c>
      <c r="S18" s="33">
        <f t="shared" si="4"/>
        <v>4</v>
      </c>
      <c r="T18" s="33">
        <f t="shared" si="5"/>
        <v>4</v>
      </c>
      <c r="U18" s="33">
        <f t="shared" si="6"/>
        <v>4</v>
      </c>
      <c r="V18" s="34">
        <f t="shared" si="7"/>
        <v>4</v>
      </c>
      <c r="W18" s="33">
        <f t="shared" si="8"/>
        <v>4</v>
      </c>
      <c r="X18" s="33">
        <f t="shared" si="9"/>
        <v>3</v>
      </c>
      <c r="Y18" s="33">
        <f t="shared" si="10"/>
        <v>0</v>
      </c>
      <c r="Z18" s="33">
        <f t="shared" si="11"/>
        <v>0</v>
      </c>
      <c r="AA18" s="33">
        <f t="shared" si="12"/>
        <v>0</v>
      </c>
      <c r="AB18" s="33">
        <f t="shared" si="13"/>
        <v>0</v>
      </c>
      <c r="AC18" s="33">
        <f t="shared" si="14"/>
        <v>0</v>
      </c>
      <c r="AD18" s="33">
        <f t="shared" si="15"/>
        <v>0</v>
      </c>
      <c r="AE18" s="33">
        <f t="shared" si="16"/>
        <v>2</v>
      </c>
      <c r="AF18" s="28">
        <v>91.998761942582206</v>
      </c>
      <c r="AG18" s="28"/>
      <c r="AH18" s="28">
        <v>8.0012380574178295</v>
      </c>
      <c r="AI18" s="28">
        <v>4.92</v>
      </c>
      <c r="AJ18" s="28">
        <v>6.38</v>
      </c>
      <c r="AK18" s="28">
        <v>7</v>
      </c>
      <c r="AL18" s="28">
        <v>0.45</v>
      </c>
    </row>
    <row r="19" spans="1:38">
      <c r="A19" s="48" t="s">
        <v>2736</v>
      </c>
      <c r="B19" s="29">
        <v>45448</v>
      </c>
      <c r="C19" s="30">
        <v>12.2151</v>
      </c>
      <c r="D19" s="31">
        <v>12.2326</v>
      </c>
      <c r="E19" s="28">
        <v>11.405799999999999</v>
      </c>
      <c r="F19" s="28">
        <v>4.0502000000000002</v>
      </c>
      <c r="G19" s="28">
        <v>4.3086000000000002</v>
      </c>
      <c r="H19" s="28">
        <v>4.7096</v>
      </c>
      <c r="I19" s="32">
        <v>4.3577000000000004</v>
      </c>
      <c r="J19" s="28">
        <v>5.5819000000000001</v>
      </c>
      <c r="K19" s="28"/>
      <c r="L19" s="28"/>
      <c r="M19" s="28"/>
      <c r="N19" s="28"/>
      <c r="O19" s="28"/>
      <c r="P19" s="28"/>
      <c r="Q19" s="28"/>
      <c r="R19" s="28">
        <v>7.1628999999999996</v>
      </c>
      <c r="S19" s="33">
        <f t="shared" si="4"/>
        <v>4</v>
      </c>
      <c r="T19" s="33">
        <f t="shared" si="5"/>
        <v>3</v>
      </c>
      <c r="U19" s="33">
        <f t="shared" si="6"/>
        <v>3</v>
      </c>
      <c r="V19" s="34">
        <f t="shared" si="7"/>
        <v>3</v>
      </c>
      <c r="W19" s="33">
        <f t="shared" si="8"/>
        <v>3</v>
      </c>
      <c r="X19" s="33">
        <f t="shared" si="9"/>
        <v>0</v>
      </c>
      <c r="Y19" s="33">
        <f t="shared" si="10"/>
        <v>0</v>
      </c>
      <c r="Z19" s="33">
        <f t="shared" si="11"/>
        <v>0</v>
      </c>
      <c r="AA19" s="33">
        <f t="shared" si="12"/>
        <v>0</v>
      </c>
      <c r="AB19" s="33">
        <f t="shared" si="13"/>
        <v>0</v>
      </c>
      <c r="AC19" s="33">
        <f t="shared" si="14"/>
        <v>0</v>
      </c>
      <c r="AD19" s="33">
        <f t="shared" si="15"/>
        <v>0</v>
      </c>
      <c r="AE19" s="33">
        <f t="shared" si="16"/>
        <v>3</v>
      </c>
      <c r="AF19" s="28">
        <v>93.874564687801495</v>
      </c>
      <c r="AG19" s="28"/>
      <c r="AH19" s="28">
        <v>6.1254353121985501</v>
      </c>
      <c r="AI19" s="28">
        <v>1.0900000000000001</v>
      </c>
      <c r="AJ19" s="28">
        <v>1.17</v>
      </c>
      <c r="AK19" s="28">
        <v>5.91</v>
      </c>
      <c r="AL19" s="28">
        <v>0.56000000000000005</v>
      </c>
    </row>
    <row r="20" spans="1:38">
      <c r="A20" s="48" t="s">
        <v>2737</v>
      </c>
      <c r="B20" s="29">
        <v>44971</v>
      </c>
      <c r="C20" s="30">
        <v>158.24959999999999</v>
      </c>
      <c r="D20" s="31">
        <v>152.78200000000001</v>
      </c>
      <c r="E20" s="28">
        <v>12.525700000000001</v>
      </c>
      <c r="F20" s="28">
        <v>6.0849000000000002</v>
      </c>
      <c r="G20" s="28">
        <v>2.0533999999999999</v>
      </c>
      <c r="H20" s="28">
        <v>1.7751999999999999</v>
      </c>
      <c r="I20" s="32">
        <v>2.0535999999999999</v>
      </c>
      <c r="J20" s="28">
        <v>2.3258000000000001</v>
      </c>
      <c r="K20" s="28">
        <v>6.8254999999999999</v>
      </c>
      <c r="L20" s="28">
        <v>6.7878999999999996</v>
      </c>
      <c r="M20" s="28"/>
      <c r="N20" s="28"/>
      <c r="O20" s="28"/>
      <c r="P20" s="28"/>
      <c r="Q20" s="28"/>
      <c r="R20" s="28">
        <v>7.2716000000000003</v>
      </c>
      <c r="S20" s="33">
        <f t="shared" si="4"/>
        <v>3</v>
      </c>
      <c r="T20" s="33">
        <f t="shared" si="5"/>
        <v>4</v>
      </c>
      <c r="U20" s="33">
        <f t="shared" si="6"/>
        <v>4</v>
      </c>
      <c r="V20" s="34">
        <f t="shared" si="7"/>
        <v>4</v>
      </c>
      <c r="W20" s="33">
        <f t="shared" si="8"/>
        <v>4</v>
      </c>
      <c r="X20" s="33">
        <f t="shared" si="9"/>
        <v>4</v>
      </c>
      <c r="Y20" s="33">
        <f t="shared" si="10"/>
        <v>4</v>
      </c>
      <c r="Z20" s="33">
        <f t="shared" si="11"/>
        <v>0</v>
      </c>
      <c r="AA20" s="33">
        <f t="shared" si="12"/>
        <v>0</v>
      </c>
      <c r="AB20" s="33">
        <f t="shared" si="13"/>
        <v>0</v>
      </c>
      <c r="AC20" s="33">
        <f t="shared" si="14"/>
        <v>0</v>
      </c>
      <c r="AD20" s="33">
        <f t="shared" si="15"/>
        <v>0</v>
      </c>
      <c r="AE20" s="33">
        <f t="shared" si="16"/>
        <v>2</v>
      </c>
      <c r="AF20" s="28">
        <v>98.224201803877364</v>
      </c>
      <c r="AG20" s="28"/>
      <c r="AH20" s="28">
        <v>1.7757981961225819</v>
      </c>
      <c r="AI20" s="28">
        <v>4.67</v>
      </c>
      <c r="AJ20" s="28">
        <v>5.96</v>
      </c>
      <c r="AK20" s="28">
        <v>7.5</v>
      </c>
      <c r="AL20" s="28">
        <v>0.56999999999999995</v>
      </c>
    </row>
    <row r="21" spans="1:38">
      <c r="A21" s="48" t="s">
        <v>2738</v>
      </c>
      <c r="B21" s="29">
        <v>45609</v>
      </c>
      <c r="C21" s="30">
        <v>35.841799999999999</v>
      </c>
      <c r="D21" s="31">
        <v>31.213699999999999</v>
      </c>
      <c r="E21" s="28">
        <v>11.097099999999999</v>
      </c>
      <c r="F21" s="28">
        <v>9.5193999999999992</v>
      </c>
      <c r="G21" s="28">
        <v>6.4451999999999998</v>
      </c>
      <c r="H21" s="28">
        <v>5.1608000000000001</v>
      </c>
      <c r="I21" s="32">
        <v>5.0746000000000002</v>
      </c>
      <c r="J21" s="28">
        <v>6.4173999999999998</v>
      </c>
      <c r="K21" s="28"/>
      <c r="L21" s="28"/>
      <c r="M21" s="28"/>
      <c r="N21" s="28"/>
      <c r="O21" s="28"/>
      <c r="P21" s="28"/>
      <c r="Q21" s="28"/>
      <c r="R21" s="28">
        <v>7.3890000000000002</v>
      </c>
      <c r="S21" s="33">
        <f t="shared" si="4"/>
        <v>1</v>
      </c>
      <c r="T21" s="33">
        <f t="shared" si="5"/>
        <v>1</v>
      </c>
      <c r="U21" s="33">
        <f t="shared" si="6"/>
        <v>2</v>
      </c>
      <c r="V21" s="34">
        <f t="shared" si="7"/>
        <v>2</v>
      </c>
      <c r="W21" s="33">
        <f t="shared" si="8"/>
        <v>1</v>
      </c>
      <c r="X21" s="33">
        <f t="shared" si="9"/>
        <v>0</v>
      </c>
      <c r="Y21" s="33">
        <f t="shared" si="10"/>
        <v>0</v>
      </c>
      <c r="Z21" s="33">
        <f t="shared" si="11"/>
        <v>0</v>
      </c>
      <c r="AA21" s="33">
        <f t="shared" si="12"/>
        <v>0</v>
      </c>
      <c r="AB21" s="33">
        <f t="shared" si="13"/>
        <v>0</v>
      </c>
      <c r="AC21" s="33">
        <f t="shared" si="14"/>
        <v>0</v>
      </c>
      <c r="AD21" s="33">
        <f t="shared" si="15"/>
        <v>0</v>
      </c>
      <c r="AE21" s="33">
        <f t="shared" si="16"/>
        <v>2</v>
      </c>
      <c r="AF21" s="28">
        <v>100.86372330098642</v>
      </c>
      <c r="AG21" s="28"/>
      <c r="AH21" s="28">
        <v>-0.86372330098642003</v>
      </c>
      <c r="AI21" s="28">
        <v>1.19</v>
      </c>
      <c r="AJ21" s="28">
        <v>1.34</v>
      </c>
      <c r="AK21" s="28">
        <v>7.79</v>
      </c>
      <c r="AL21" s="28">
        <v>0.43</v>
      </c>
    </row>
    <row r="22" spans="1:38">
      <c r="A22" s="48" t="s">
        <v>2739</v>
      </c>
      <c r="B22" s="29">
        <v>45573</v>
      </c>
      <c r="C22" s="30">
        <v>202.71889999999999</v>
      </c>
      <c r="D22" s="31">
        <v>182.8708</v>
      </c>
      <c r="E22" s="28">
        <v>11.194599999999999</v>
      </c>
      <c r="F22" s="28">
        <v>9.0511999999999997</v>
      </c>
      <c r="G22" s="28">
        <v>7.7683</v>
      </c>
      <c r="H22" s="28">
        <v>6.3791000000000002</v>
      </c>
      <c r="I22" s="32">
        <v>6.5532000000000004</v>
      </c>
      <c r="J22" s="28">
        <v>6.8207000000000004</v>
      </c>
      <c r="K22" s="28"/>
      <c r="L22" s="28"/>
      <c r="M22" s="28"/>
      <c r="N22" s="28"/>
      <c r="O22" s="28"/>
      <c r="P22" s="28"/>
      <c r="Q22" s="28"/>
      <c r="R22" s="28">
        <v>7.5072999999999999</v>
      </c>
      <c r="S22" s="33">
        <f t="shared" si="4"/>
        <v>1</v>
      </c>
      <c r="T22" s="33">
        <f t="shared" si="5"/>
        <v>1</v>
      </c>
      <c r="U22" s="33">
        <f t="shared" si="6"/>
        <v>1</v>
      </c>
      <c r="V22" s="34">
        <f t="shared" si="7"/>
        <v>1</v>
      </c>
      <c r="W22" s="33">
        <f t="shared" si="8"/>
        <v>1</v>
      </c>
      <c r="X22" s="33">
        <f t="shared" si="9"/>
        <v>0</v>
      </c>
      <c r="Y22" s="33">
        <f t="shared" si="10"/>
        <v>0</v>
      </c>
      <c r="Z22" s="33">
        <f t="shared" si="11"/>
        <v>0</v>
      </c>
      <c r="AA22" s="33">
        <f t="shared" si="12"/>
        <v>0</v>
      </c>
      <c r="AB22" s="33">
        <f t="shared" si="13"/>
        <v>0</v>
      </c>
      <c r="AC22" s="33">
        <f t="shared" si="14"/>
        <v>0</v>
      </c>
      <c r="AD22" s="33">
        <f t="shared" si="15"/>
        <v>0</v>
      </c>
      <c r="AE22" s="33">
        <f t="shared" si="16"/>
        <v>1</v>
      </c>
      <c r="AF22" s="28">
        <v>95.142144071114714</v>
      </c>
      <c r="AG22" s="28"/>
      <c r="AH22" s="28">
        <v>4.857855928885316</v>
      </c>
      <c r="AI22" s="28">
        <v>0.28000000000000003</v>
      </c>
      <c r="AJ22" s="28">
        <v>0.3</v>
      </c>
      <c r="AK22" s="28">
        <v>7.87</v>
      </c>
      <c r="AL22" s="28">
        <v>0.45</v>
      </c>
    </row>
    <row r="23" spans="1:38">
      <c r="A23" s="48" t="s">
        <v>2740</v>
      </c>
      <c r="B23" s="29">
        <v>45643</v>
      </c>
      <c r="C23" s="30">
        <v>3013.8939999999998</v>
      </c>
      <c r="D23" s="31">
        <v>3398.6457999999998</v>
      </c>
      <c r="E23" s="28">
        <v>10.9671</v>
      </c>
      <c r="F23" s="28">
        <v>9.1532</v>
      </c>
      <c r="G23" s="28">
        <v>7.4488000000000003</v>
      </c>
      <c r="H23" s="28">
        <v>6.2762000000000002</v>
      </c>
      <c r="I23" s="32">
        <v>6.3564999999999996</v>
      </c>
      <c r="J23" s="28">
        <v>6.4901</v>
      </c>
      <c r="K23" s="28"/>
      <c r="L23" s="28"/>
      <c r="M23" s="28"/>
      <c r="N23" s="28"/>
      <c r="O23" s="28"/>
      <c r="P23" s="28"/>
      <c r="Q23" s="28"/>
      <c r="R23" s="28">
        <v>6.9856999999999996</v>
      </c>
      <c r="S23" s="33">
        <f t="shared" si="4"/>
        <v>1</v>
      </c>
      <c r="T23" s="33">
        <f t="shared" si="5"/>
        <v>1</v>
      </c>
      <c r="U23" s="33">
        <f t="shared" si="6"/>
        <v>1</v>
      </c>
      <c r="V23" s="34">
        <f t="shared" si="7"/>
        <v>1</v>
      </c>
      <c r="W23" s="33">
        <f t="shared" si="8"/>
        <v>1</v>
      </c>
      <c r="X23" s="33">
        <f t="shared" si="9"/>
        <v>0</v>
      </c>
      <c r="Y23" s="33">
        <f t="shared" si="10"/>
        <v>0</v>
      </c>
      <c r="Z23" s="33">
        <f t="shared" si="11"/>
        <v>0</v>
      </c>
      <c r="AA23" s="33">
        <f t="shared" si="12"/>
        <v>0</v>
      </c>
      <c r="AB23" s="33">
        <f t="shared" si="13"/>
        <v>0</v>
      </c>
      <c r="AC23" s="33">
        <f t="shared" si="14"/>
        <v>0</v>
      </c>
      <c r="AD23" s="33">
        <f t="shared" si="15"/>
        <v>0</v>
      </c>
      <c r="AE23" s="33">
        <f t="shared" si="16"/>
        <v>3</v>
      </c>
      <c r="AF23" s="28">
        <v>97.243075462585708</v>
      </c>
      <c r="AG23" s="28"/>
      <c r="AH23" s="28">
        <v>2.7569245374142839</v>
      </c>
      <c r="AI23" s="28">
        <v>0.36</v>
      </c>
      <c r="AJ23" s="28">
        <v>0.37</v>
      </c>
      <c r="AK23" s="28">
        <v>7.54</v>
      </c>
      <c r="AL23" s="28">
        <v>0.36</v>
      </c>
    </row>
    <row r="24" spans="1:38">
      <c r="A24" s="48" t="s">
        <v>2741</v>
      </c>
      <c r="B24" s="29">
        <v>45737</v>
      </c>
      <c r="C24" s="30">
        <v>1751.1338000000001</v>
      </c>
      <c r="D24" s="31">
        <v>1834.8295000000001</v>
      </c>
      <c r="E24" s="28">
        <v>10.753299999999999</v>
      </c>
      <c r="F24" s="28">
        <v>7.6482000000000001</v>
      </c>
      <c r="G24" s="28">
        <v>5.9740000000000002</v>
      </c>
      <c r="H24" s="28">
        <v>5.2554999999999996</v>
      </c>
      <c r="I24" s="32">
        <v>5.0640999999999998</v>
      </c>
      <c r="J24" s="28">
        <v>6.1707999999999998</v>
      </c>
      <c r="K24" s="28"/>
      <c r="L24" s="28"/>
      <c r="M24" s="28"/>
      <c r="N24" s="28"/>
      <c r="O24" s="28"/>
      <c r="P24" s="28"/>
      <c r="Q24" s="28"/>
      <c r="R24" s="28">
        <v>6.7644000000000002</v>
      </c>
      <c r="S24" s="33">
        <f t="shared" si="4"/>
        <v>2</v>
      </c>
      <c r="T24" s="33">
        <f t="shared" si="5"/>
        <v>1</v>
      </c>
      <c r="U24" s="33">
        <f t="shared" si="6"/>
        <v>2</v>
      </c>
      <c r="V24" s="34">
        <f t="shared" si="7"/>
        <v>2</v>
      </c>
      <c r="W24" s="33">
        <f t="shared" si="8"/>
        <v>1</v>
      </c>
      <c r="X24" s="33">
        <f t="shared" si="9"/>
        <v>0</v>
      </c>
      <c r="Y24" s="33">
        <f t="shared" si="10"/>
        <v>0</v>
      </c>
      <c r="Z24" s="33">
        <f t="shared" si="11"/>
        <v>0</v>
      </c>
      <c r="AA24" s="33">
        <f t="shared" si="12"/>
        <v>0</v>
      </c>
      <c r="AB24" s="33">
        <f t="shared" si="13"/>
        <v>0</v>
      </c>
      <c r="AC24" s="33">
        <f t="shared" si="14"/>
        <v>0</v>
      </c>
      <c r="AD24" s="33">
        <f t="shared" si="15"/>
        <v>0</v>
      </c>
      <c r="AE24" s="33">
        <f t="shared" si="16"/>
        <v>3</v>
      </c>
      <c r="AF24" s="28">
        <v>99.119117062375537</v>
      </c>
      <c r="AG24" s="28"/>
      <c r="AH24" s="28">
        <v>0.88088293762444903</v>
      </c>
      <c r="AI24" s="28">
        <v>0.09</v>
      </c>
      <c r="AJ24" s="28">
        <v>0.91</v>
      </c>
      <c r="AK24" s="28">
        <v>7.39</v>
      </c>
      <c r="AL24" s="28">
        <v>0.35</v>
      </c>
    </row>
    <row r="25" spans="1:38">
      <c r="A25" s="48" t="s">
        <v>2742</v>
      </c>
      <c r="B25" s="29">
        <v>44589</v>
      </c>
      <c r="C25" s="30">
        <v>3395.8728000000001</v>
      </c>
      <c r="D25" s="31">
        <v>3334.1426000000001</v>
      </c>
      <c r="E25" s="28">
        <v>12.9038</v>
      </c>
      <c r="F25" s="28">
        <v>6.1269</v>
      </c>
      <c r="G25" s="28">
        <v>5.6338999999999997</v>
      </c>
      <c r="H25" s="28">
        <v>5.4682000000000004</v>
      </c>
      <c r="I25" s="32">
        <v>5.4123999999999999</v>
      </c>
      <c r="J25" s="28">
        <v>6.0148000000000001</v>
      </c>
      <c r="K25" s="28">
        <v>7.3533999999999997</v>
      </c>
      <c r="L25" s="28">
        <v>7.0259999999999998</v>
      </c>
      <c r="M25" s="28">
        <v>6.7055999999999996</v>
      </c>
      <c r="N25" s="28"/>
      <c r="O25" s="28"/>
      <c r="P25" s="28"/>
      <c r="Q25" s="28"/>
      <c r="R25" s="28">
        <v>6.1749000000000001</v>
      </c>
      <c r="S25" s="33">
        <f t="shared" si="4"/>
        <v>3</v>
      </c>
      <c r="T25" s="33">
        <f t="shared" si="5"/>
        <v>2</v>
      </c>
      <c r="U25" s="33">
        <f t="shared" si="6"/>
        <v>1</v>
      </c>
      <c r="V25" s="34">
        <f t="shared" si="7"/>
        <v>1</v>
      </c>
      <c r="W25" s="33">
        <f t="shared" si="8"/>
        <v>2</v>
      </c>
      <c r="X25" s="33">
        <f t="shared" si="9"/>
        <v>3</v>
      </c>
      <c r="Y25" s="33">
        <f t="shared" si="10"/>
        <v>3</v>
      </c>
      <c r="Z25" s="33">
        <f t="shared" si="11"/>
        <v>3</v>
      </c>
      <c r="AA25" s="33">
        <f t="shared" si="12"/>
        <v>0</v>
      </c>
      <c r="AB25" s="33">
        <f t="shared" si="13"/>
        <v>0</v>
      </c>
      <c r="AC25" s="33">
        <f t="shared" si="14"/>
        <v>0</v>
      </c>
      <c r="AD25" s="33">
        <f t="shared" si="15"/>
        <v>0</v>
      </c>
      <c r="AE25" s="33">
        <f t="shared" si="16"/>
        <v>4</v>
      </c>
      <c r="AF25" s="28">
        <v>97.766178327225703</v>
      </c>
      <c r="AG25" s="28"/>
      <c r="AH25" s="28">
        <v>2.2338216727742859</v>
      </c>
      <c r="AI25" s="28">
        <v>0.67</v>
      </c>
      <c r="AJ25" s="28">
        <v>0.71</v>
      </c>
      <c r="AK25" s="28">
        <v>5.99</v>
      </c>
      <c r="AL25" s="28">
        <v>0.51</v>
      </c>
    </row>
    <row r="26" spans="1:38">
      <c r="A26" s="48" t="s">
        <v>2743</v>
      </c>
      <c r="B26" s="29">
        <v>44463</v>
      </c>
      <c r="C26" s="30">
        <v>8197.1448</v>
      </c>
      <c r="D26" s="31">
        <v>8124.4616999999998</v>
      </c>
      <c r="E26" s="28">
        <v>12.958299999999999</v>
      </c>
      <c r="F26" s="28">
        <v>7.4245000000000001</v>
      </c>
      <c r="G26" s="28">
        <v>6.2671000000000001</v>
      </c>
      <c r="H26" s="28">
        <v>5.6653000000000002</v>
      </c>
      <c r="I26" s="32">
        <v>5.7324999999999999</v>
      </c>
      <c r="J26" s="28">
        <v>6.2252000000000001</v>
      </c>
      <c r="K26" s="28">
        <v>7.3056000000000001</v>
      </c>
      <c r="L26" s="28">
        <v>7.0530999999999997</v>
      </c>
      <c r="M26" s="28">
        <v>6.6306000000000003</v>
      </c>
      <c r="N26" s="28"/>
      <c r="O26" s="28"/>
      <c r="P26" s="28"/>
      <c r="Q26" s="28"/>
      <c r="R26" s="28">
        <v>5.7953999999999999</v>
      </c>
      <c r="S26" s="33">
        <f t="shared" si="4"/>
        <v>2</v>
      </c>
      <c r="T26" s="33">
        <f t="shared" si="5"/>
        <v>1</v>
      </c>
      <c r="U26" s="33">
        <f t="shared" si="6"/>
        <v>1</v>
      </c>
      <c r="V26" s="34">
        <f t="shared" si="7"/>
        <v>1</v>
      </c>
      <c r="W26" s="33">
        <f t="shared" si="8"/>
        <v>1</v>
      </c>
      <c r="X26" s="33">
        <f t="shared" si="9"/>
        <v>3</v>
      </c>
      <c r="Y26" s="33">
        <f t="shared" si="10"/>
        <v>3</v>
      </c>
      <c r="Z26" s="33">
        <f t="shared" si="11"/>
        <v>4</v>
      </c>
      <c r="AA26" s="33">
        <f t="shared" si="12"/>
        <v>0</v>
      </c>
      <c r="AB26" s="33">
        <f t="shared" si="13"/>
        <v>0</v>
      </c>
      <c r="AC26" s="33">
        <f t="shared" si="14"/>
        <v>0</v>
      </c>
      <c r="AD26" s="33">
        <f t="shared" si="15"/>
        <v>0</v>
      </c>
      <c r="AE26" s="33">
        <f t="shared" si="16"/>
        <v>4</v>
      </c>
      <c r="AF26" s="28">
        <v>97.194489820784085</v>
      </c>
      <c r="AG26" s="28"/>
      <c r="AH26" s="28">
        <v>2.8055101792159371</v>
      </c>
      <c r="AI26" s="28">
        <v>0.33</v>
      </c>
      <c r="AJ26" s="28">
        <v>0.35</v>
      </c>
      <c r="AK26" s="28">
        <v>6.56</v>
      </c>
      <c r="AL26" s="28">
        <v>0.36</v>
      </c>
    </row>
    <row r="27" spans="1:38">
      <c r="A27" s="48" t="s">
        <v>2744</v>
      </c>
      <c r="B27" s="29">
        <v>44995</v>
      </c>
      <c r="C27" s="30">
        <v>40.512599999999999</v>
      </c>
      <c r="D27" s="31">
        <v>40.321899999999999</v>
      </c>
      <c r="E27" s="28">
        <v>12.5943</v>
      </c>
      <c r="F27" s="28">
        <v>5.1078000000000001</v>
      </c>
      <c r="G27" s="28">
        <v>4.9016000000000002</v>
      </c>
      <c r="H27" s="28">
        <v>4.9138000000000002</v>
      </c>
      <c r="I27" s="32">
        <v>4.7286999999999999</v>
      </c>
      <c r="J27" s="28">
        <v>5.8540000000000001</v>
      </c>
      <c r="K27" s="28">
        <v>7.5857000000000001</v>
      </c>
      <c r="L27" s="28">
        <v>7.1787999999999998</v>
      </c>
      <c r="M27" s="28"/>
      <c r="N27" s="28"/>
      <c r="O27" s="28"/>
      <c r="P27" s="28"/>
      <c r="Q27" s="28"/>
      <c r="R27" s="28">
        <v>7.6162000000000001</v>
      </c>
      <c r="S27" s="33">
        <f t="shared" si="4"/>
        <v>3</v>
      </c>
      <c r="T27" s="33">
        <f t="shared" si="5"/>
        <v>2</v>
      </c>
      <c r="U27" s="33">
        <f t="shared" si="6"/>
        <v>2</v>
      </c>
      <c r="V27" s="34">
        <f t="shared" si="7"/>
        <v>2</v>
      </c>
      <c r="W27" s="33">
        <f t="shared" si="8"/>
        <v>2</v>
      </c>
      <c r="X27" s="33">
        <f t="shared" si="9"/>
        <v>1</v>
      </c>
      <c r="Y27" s="33">
        <f t="shared" si="10"/>
        <v>1</v>
      </c>
      <c r="Z27" s="33">
        <f t="shared" si="11"/>
        <v>0</v>
      </c>
      <c r="AA27" s="33">
        <f t="shared" si="12"/>
        <v>0</v>
      </c>
      <c r="AB27" s="33">
        <f t="shared" si="13"/>
        <v>0</v>
      </c>
      <c r="AC27" s="33">
        <f t="shared" si="14"/>
        <v>0</v>
      </c>
      <c r="AD27" s="33">
        <f t="shared" si="15"/>
        <v>0</v>
      </c>
      <c r="AE27" s="33">
        <f t="shared" si="16"/>
        <v>1</v>
      </c>
      <c r="AF27" s="28">
        <v>95.663150793985437</v>
      </c>
      <c r="AG27" s="28"/>
      <c r="AH27" s="28">
        <v>4.3368492060145964</v>
      </c>
      <c r="AI27" s="28">
        <v>1.25</v>
      </c>
      <c r="AJ27" s="28">
        <v>1.33</v>
      </c>
      <c r="AK27" s="28">
        <v>6.31</v>
      </c>
      <c r="AL27" s="28">
        <v>0.49</v>
      </c>
    </row>
    <row r="28" spans="1:38">
      <c r="A28" s="48" t="s">
        <v>2745</v>
      </c>
      <c r="B28" s="29">
        <v>44950</v>
      </c>
      <c r="C28" s="30">
        <v>67.8429</v>
      </c>
      <c r="D28" s="31">
        <v>67.339799999999997</v>
      </c>
      <c r="E28" s="28">
        <v>12.5837</v>
      </c>
      <c r="F28" s="28">
        <v>5.0838000000000001</v>
      </c>
      <c r="G28" s="28">
        <v>3.1602999999999999</v>
      </c>
      <c r="H28" s="28">
        <v>3.9540000000000002</v>
      </c>
      <c r="I28" s="32">
        <v>2.8250999999999999</v>
      </c>
      <c r="J28" s="28">
        <v>5.1138000000000003</v>
      </c>
      <c r="K28" s="28">
        <v>7.5468999999999999</v>
      </c>
      <c r="L28" s="28">
        <v>7.1806000000000001</v>
      </c>
      <c r="M28" s="28"/>
      <c r="N28" s="28"/>
      <c r="O28" s="28"/>
      <c r="P28" s="28"/>
      <c r="Q28" s="28"/>
      <c r="R28" s="28">
        <v>7.2907000000000002</v>
      </c>
      <c r="S28" s="33">
        <f t="shared" si="4"/>
        <v>4</v>
      </c>
      <c r="T28" s="33">
        <f t="shared" si="5"/>
        <v>3</v>
      </c>
      <c r="U28" s="33">
        <f t="shared" si="6"/>
        <v>3</v>
      </c>
      <c r="V28" s="34">
        <f t="shared" si="7"/>
        <v>3</v>
      </c>
      <c r="W28" s="33">
        <f t="shared" si="8"/>
        <v>3</v>
      </c>
      <c r="X28" s="33">
        <f t="shared" si="9"/>
        <v>2</v>
      </c>
      <c r="Y28" s="33">
        <f t="shared" si="10"/>
        <v>1</v>
      </c>
      <c r="Z28" s="33">
        <f t="shared" si="11"/>
        <v>0</v>
      </c>
      <c r="AA28" s="33">
        <f t="shared" si="12"/>
        <v>0</v>
      </c>
      <c r="AB28" s="33">
        <f t="shared" si="13"/>
        <v>0</v>
      </c>
      <c r="AC28" s="33">
        <f t="shared" si="14"/>
        <v>0</v>
      </c>
      <c r="AD28" s="33">
        <f t="shared" si="15"/>
        <v>0</v>
      </c>
      <c r="AE28" s="33">
        <f t="shared" si="16"/>
        <v>2</v>
      </c>
      <c r="AF28" s="28">
        <v>95.796310651353323</v>
      </c>
      <c r="AG28" s="28"/>
      <c r="AH28" s="28">
        <v>4.203689348646714</v>
      </c>
      <c r="AI28" s="28">
        <v>1.74</v>
      </c>
      <c r="AJ28" s="28">
        <v>1.96</v>
      </c>
      <c r="AK28" s="28">
        <v>6.69</v>
      </c>
      <c r="AL28" s="28">
        <v>0.35</v>
      </c>
    </row>
    <row r="29" spans="1:38">
      <c r="A29" s="48" t="s">
        <v>2746</v>
      </c>
      <c r="B29" s="29">
        <v>44984</v>
      </c>
      <c r="C29" s="30">
        <v>35.688099999999999</v>
      </c>
      <c r="D29" s="31">
        <v>35.475900000000003</v>
      </c>
      <c r="E29" s="28">
        <v>12.596</v>
      </c>
      <c r="F29" s="28">
        <v>4.4946000000000002</v>
      </c>
      <c r="G29" s="28">
        <v>4.7229999999999999</v>
      </c>
      <c r="H29" s="28">
        <v>4.9280999999999997</v>
      </c>
      <c r="I29" s="32">
        <v>4.6757999999999997</v>
      </c>
      <c r="J29" s="28">
        <v>5.7473999999999998</v>
      </c>
      <c r="K29" s="28">
        <v>7.5084999999999997</v>
      </c>
      <c r="L29" s="28">
        <v>7.1216999999999997</v>
      </c>
      <c r="M29" s="28"/>
      <c r="N29" s="28"/>
      <c r="O29" s="28"/>
      <c r="P29" s="28"/>
      <c r="Q29" s="28"/>
      <c r="R29" s="28">
        <v>7.5457000000000001</v>
      </c>
      <c r="S29" s="33">
        <f t="shared" si="4"/>
        <v>4</v>
      </c>
      <c r="T29" s="33">
        <f t="shared" si="5"/>
        <v>2</v>
      </c>
      <c r="U29" s="33">
        <f t="shared" si="6"/>
        <v>2</v>
      </c>
      <c r="V29" s="34">
        <f t="shared" si="7"/>
        <v>2</v>
      </c>
      <c r="W29" s="33">
        <f t="shared" si="8"/>
        <v>3</v>
      </c>
      <c r="X29" s="33">
        <f t="shared" si="9"/>
        <v>2</v>
      </c>
      <c r="Y29" s="33">
        <f t="shared" si="10"/>
        <v>2</v>
      </c>
      <c r="Z29" s="33">
        <f t="shared" si="11"/>
        <v>0</v>
      </c>
      <c r="AA29" s="33">
        <f t="shared" si="12"/>
        <v>0</v>
      </c>
      <c r="AB29" s="33">
        <f t="shared" si="13"/>
        <v>0</v>
      </c>
      <c r="AC29" s="33">
        <f t="shared" si="14"/>
        <v>0</v>
      </c>
      <c r="AD29" s="33">
        <f t="shared" si="15"/>
        <v>0</v>
      </c>
      <c r="AE29" s="33">
        <f t="shared" si="16"/>
        <v>1</v>
      </c>
      <c r="AF29" s="28">
        <v>95.48908695762475</v>
      </c>
      <c r="AG29" s="28"/>
      <c r="AH29" s="28">
        <v>4.5109130423752601</v>
      </c>
      <c r="AI29" s="28">
        <v>1.1499999999999999</v>
      </c>
      <c r="AJ29" s="28">
        <v>1.24</v>
      </c>
      <c r="AK29" s="28">
        <v>6.14</v>
      </c>
      <c r="AL29" s="28">
        <v>0.4</v>
      </c>
    </row>
    <row r="30" spans="1:38">
      <c r="A30" s="48" t="s">
        <v>2747</v>
      </c>
      <c r="B30" s="29">
        <v>44615</v>
      </c>
      <c r="C30" s="30">
        <v>2045.1467</v>
      </c>
      <c r="D30" s="31">
        <v>1993.3715</v>
      </c>
      <c r="E30" s="28">
        <v>12.8727</v>
      </c>
      <c r="F30" s="28">
        <v>5.3197999999999999</v>
      </c>
      <c r="G30" s="28">
        <v>5.3467000000000002</v>
      </c>
      <c r="H30" s="28">
        <v>5.4013</v>
      </c>
      <c r="I30" s="32">
        <v>5.3327999999999998</v>
      </c>
      <c r="J30" s="28">
        <v>6.0773999999999999</v>
      </c>
      <c r="K30" s="28">
        <v>7.6691000000000003</v>
      </c>
      <c r="L30" s="28">
        <v>7.3144999999999998</v>
      </c>
      <c r="M30" s="28">
        <v>6.9623999999999997</v>
      </c>
      <c r="N30" s="28"/>
      <c r="O30" s="28"/>
      <c r="P30" s="28"/>
      <c r="Q30" s="28"/>
      <c r="R30" s="28">
        <v>6.2220000000000004</v>
      </c>
      <c r="S30" s="33">
        <f t="shared" si="4"/>
        <v>3</v>
      </c>
      <c r="T30" s="33">
        <f t="shared" si="5"/>
        <v>2</v>
      </c>
      <c r="U30" s="33">
        <f t="shared" si="6"/>
        <v>1</v>
      </c>
      <c r="V30" s="34">
        <f t="shared" si="7"/>
        <v>1</v>
      </c>
      <c r="W30" s="33">
        <f t="shared" si="8"/>
        <v>1</v>
      </c>
      <c r="X30" s="33">
        <f t="shared" si="9"/>
        <v>1</v>
      </c>
      <c r="Y30" s="33">
        <f t="shared" si="10"/>
        <v>1</v>
      </c>
      <c r="Z30" s="33">
        <f t="shared" si="11"/>
        <v>1</v>
      </c>
      <c r="AA30" s="33">
        <f t="shared" si="12"/>
        <v>0</v>
      </c>
      <c r="AB30" s="33">
        <f t="shared" si="13"/>
        <v>0</v>
      </c>
      <c r="AC30" s="33">
        <f t="shared" si="14"/>
        <v>0</v>
      </c>
      <c r="AD30" s="33">
        <f t="shared" si="15"/>
        <v>0</v>
      </c>
      <c r="AE30" s="33">
        <f t="shared" si="16"/>
        <v>4</v>
      </c>
      <c r="AF30" s="28">
        <v>97.07456181650042</v>
      </c>
      <c r="AG30" s="28"/>
      <c r="AH30" s="28">
        <v>2.9254381834996681</v>
      </c>
      <c r="AI30" s="28">
        <v>0.99</v>
      </c>
      <c r="AJ30" s="28">
        <v>1.06</v>
      </c>
      <c r="AK30" s="28">
        <v>6.27</v>
      </c>
      <c r="AL30" s="28">
        <v>0.28999999999999998</v>
      </c>
    </row>
    <row r="31" spans="1:38">
      <c r="A31" s="48" t="s">
        <v>2748</v>
      </c>
      <c r="B31" s="29">
        <v>45618</v>
      </c>
      <c r="C31" s="30">
        <v>22.488900000000001</v>
      </c>
      <c r="D31" s="31">
        <v>20.284500000000001</v>
      </c>
      <c r="E31" s="28">
        <v>11.079700000000001</v>
      </c>
      <c r="F31" s="28">
        <v>7.8305999999999996</v>
      </c>
      <c r="G31" s="28">
        <v>5.69</v>
      </c>
      <c r="H31" s="28">
        <v>4.7888999999999999</v>
      </c>
      <c r="I31" s="32">
        <v>4.5133000000000001</v>
      </c>
      <c r="J31" s="28">
        <v>6.2556000000000003</v>
      </c>
      <c r="K31" s="28"/>
      <c r="L31" s="28"/>
      <c r="M31" s="28"/>
      <c r="N31" s="28"/>
      <c r="O31" s="28"/>
      <c r="P31" s="28"/>
      <c r="Q31" s="28"/>
      <c r="R31" s="28">
        <v>7.4031000000000002</v>
      </c>
      <c r="S31" s="33">
        <f t="shared" si="4"/>
        <v>1</v>
      </c>
      <c r="T31" s="33">
        <f t="shared" si="5"/>
        <v>2</v>
      </c>
      <c r="U31" s="33">
        <f t="shared" si="6"/>
        <v>3</v>
      </c>
      <c r="V31" s="34">
        <f t="shared" si="7"/>
        <v>3</v>
      </c>
      <c r="W31" s="33">
        <f t="shared" si="8"/>
        <v>1</v>
      </c>
      <c r="X31" s="33">
        <f t="shared" si="9"/>
        <v>0</v>
      </c>
      <c r="Y31" s="33">
        <f t="shared" si="10"/>
        <v>0</v>
      </c>
      <c r="Z31" s="33">
        <f t="shared" si="11"/>
        <v>0</v>
      </c>
      <c r="AA31" s="33">
        <f t="shared" si="12"/>
        <v>0</v>
      </c>
      <c r="AB31" s="33">
        <f t="shared" si="13"/>
        <v>0</v>
      </c>
      <c r="AC31" s="33">
        <f t="shared" si="14"/>
        <v>0</v>
      </c>
      <c r="AD31" s="33">
        <f t="shared" si="15"/>
        <v>0</v>
      </c>
      <c r="AE31" s="33">
        <f t="shared" si="16"/>
        <v>2</v>
      </c>
      <c r="AF31" s="28">
        <v>91.365160590598734</v>
      </c>
      <c r="AG31" s="28"/>
      <c r="AH31" s="28">
        <v>8.6348394094012697</v>
      </c>
      <c r="AI31" s="28">
        <v>1.0900000000000001</v>
      </c>
      <c r="AJ31" s="28">
        <v>1.24</v>
      </c>
      <c r="AK31" s="28">
        <v>7.52</v>
      </c>
      <c r="AL31" s="28">
        <v>0.25</v>
      </c>
    </row>
    <row r="32" spans="1:38">
      <c r="A32" s="48" t="s">
        <v>2749</v>
      </c>
      <c r="B32" s="29">
        <v>45559</v>
      </c>
      <c r="C32" s="30">
        <v>1696.5984000000001</v>
      </c>
      <c r="D32" s="31">
        <v>1589.6428000000001</v>
      </c>
      <c r="E32" s="28">
        <v>11.21</v>
      </c>
      <c r="F32" s="28">
        <v>7.1646000000000001</v>
      </c>
      <c r="G32" s="28">
        <v>5.8796999999999997</v>
      </c>
      <c r="H32" s="28">
        <v>5.0622999999999996</v>
      </c>
      <c r="I32" s="32">
        <v>4.9077000000000002</v>
      </c>
      <c r="J32" s="28">
        <v>6.3608000000000002</v>
      </c>
      <c r="K32" s="28"/>
      <c r="L32" s="28"/>
      <c r="M32" s="28"/>
      <c r="N32" s="28"/>
      <c r="O32" s="28"/>
      <c r="P32" s="28"/>
      <c r="Q32" s="28"/>
      <c r="R32" s="28">
        <v>7.4130000000000003</v>
      </c>
      <c r="S32" s="33">
        <f t="shared" si="4"/>
        <v>2</v>
      </c>
      <c r="T32" s="33">
        <f t="shared" si="5"/>
        <v>1</v>
      </c>
      <c r="U32" s="33">
        <f t="shared" si="6"/>
        <v>2</v>
      </c>
      <c r="V32" s="34">
        <f t="shared" si="7"/>
        <v>2</v>
      </c>
      <c r="W32" s="33">
        <f t="shared" si="8"/>
        <v>1</v>
      </c>
      <c r="X32" s="33">
        <f t="shared" si="9"/>
        <v>0</v>
      </c>
      <c r="Y32" s="33">
        <f t="shared" si="10"/>
        <v>0</v>
      </c>
      <c r="Z32" s="33">
        <f t="shared" si="11"/>
        <v>0</v>
      </c>
      <c r="AA32" s="33">
        <f t="shared" si="12"/>
        <v>0</v>
      </c>
      <c r="AB32" s="33">
        <f t="shared" si="13"/>
        <v>0</v>
      </c>
      <c r="AC32" s="33">
        <f t="shared" si="14"/>
        <v>0</v>
      </c>
      <c r="AD32" s="33">
        <f t="shared" si="15"/>
        <v>0</v>
      </c>
      <c r="AE32" s="33">
        <f t="shared" si="16"/>
        <v>2</v>
      </c>
      <c r="AF32" s="28">
        <v>90.842417743155906</v>
      </c>
      <c r="AG32" s="28"/>
      <c r="AH32" s="28">
        <v>9.157582256844119</v>
      </c>
      <c r="AI32" s="28">
        <v>0.92</v>
      </c>
      <c r="AJ32" s="28">
        <v>1.05</v>
      </c>
      <c r="AK32" s="28">
        <v>7.59</v>
      </c>
      <c r="AL32" s="28">
        <v>0.48</v>
      </c>
    </row>
    <row r="33" spans="1:38">
      <c r="A33" s="48" t="s">
        <v>2750</v>
      </c>
      <c r="B33" s="29">
        <v>45637</v>
      </c>
      <c r="C33" s="30">
        <v>51.673299999999998</v>
      </c>
      <c r="D33" s="31">
        <v>51.831400000000002</v>
      </c>
      <c r="E33" s="28">
        <v>11.0345</v>
      </c>
      <c r="F33" s="28">
        <v>7.6791</v>
      </c>
      <c r="G33" s="28">
        <v>6.1261000000000001</v>
      </c>
      <c r="H33" s="28">
        <v>5.3497000000000003</v>
      </c>
      <c r="I33" s="32">
        <v>5.2435</v>
      </c>
      <c r="J33" s="28">
        <v>6.5877999999999997</v>
      </c>
      <c r="K33" s="28"/>
      <c r="L33" s="28"/>
      <c r="M33" s="28"/>
      <c r="N33" s="28"/>
      <c r="O33" s="28"/>
      <c r="P33" s="28"/>
      <c r="Q33" s="28"/>
      <c r="R33" s="28">
        <v>7.3742999999999999</v>
      </c>
      <c r="S33" s="33">
        <f t="shared" si="4"/>
        <v>1</v>
      </c>
      <c r="T33" s="33">
        <f t="shared" si="5"/>
        <v>1</v>
      </c>
      <c r="U33" s="33">
        <f t="shared" si="6"/>
        <v>1</v>
      </c>
      <c r="V33" s="34">
        <f t="shared" si="7"/>
        <v>2</v>
      </c>
      <c r="W33" s="33">
        <f t="shared" si="8"/>
        <v>1</v>
      </c>
      <c r="X33" s="33">
        <f t="shared" si="9"/>
        <v>0</v>
      </c>
      <c r="Y33" s="33">
        <f t="shared" si="10"/>
        <v>0</v>
      </c>
      <c r="Z33" s="33">
        <f t="shared" si="11"/>
        <v>0</v>
      </c>
      <c r="AA33" s="33">
        <f t="shared" si="12"/>
        <v>0</v>
      </c>
      <c r="AB33" s="33">
        <f t="shared" si="13"/>
        <v>0</v>
      </c>
      <c r="AC33" s="33">
        <f t="shared" si="14"/>
        <v>0</v>
      </c>
      <c r="AD33" s="33">
        <f t="shared" si="15"/>
        <v>0</v>
      </c>
      <c r="AE33" s="33">
        <f t="shared" si="16"/>
        <v>2</v>
      </c>
      <c r="AF33" s="28">
        <v>93.008583599902778</v>
      </c>
      <c r="AG33" s="28"/>
      <c r="AH33" s="28">
        <v>6.9914164000972399</v>
      </c>
      <c r="AI33" s="28">
        <v>0.92</v>
      </c>
      <c r="AJ33" s="28">
        <v>1.04</v>
      </c>
      <c r="AK33" s="28">
        <v>7.58</v>
      </c>
      <c r="AL33" s="28">
        <v>0.3</v>
      </c>
    </row>
    <row r="34" spans="1:38">
      <c r="A34" s="48" t="s">
        <v>2751</v>
      </c>
      <c r="B34" s="29">
        <v>45924</v>
      </c>
      <c r="C34" s="30">
        <v>238.09389999999999</v>
      </c>
      <c r="D34" s="31">
        <v>238.28440000000001</v>
      </c>
      <c r="E34" s="28">
        <v>10.3819</v>
      </c>
      <c r="F34" s="28">
        <v>9.3736999999999995</v>
      </c>
      <c r="G34" s="28">
        <v>7.5442999999999998</v>
      </c>
      <c r="H34" s="28">
        <v>6.3739999999999997</v>
      </c>
      <c r="I34" s="32">
        <v>6.4230999999999998</v>
      </c>
      <c r="J34" s="28"/>
      <c r="K34" s="28"/>
      <c r="L34" s="28"/>
      <c r="M34" s="28"/>
      <c r="N34" s="28"/>
      <c r="O34" s="28"/>
      <c r="P34" s="28"/>
      <c r="Q34" s="28"/>
      <c r="R34" s="28">
        <v>6.4762000000000004</v>
      </c>
      <c r="S34" s="33">
        <f t="shared" si="4"/>
        <v>1</v>
      </c>
      <c r="T34" s="33">
        <f t="shared" si="5"/>
        <v>1</v>
      </c>
      <c r="U34" s="33">
        <f t="shared" si="6"/>
        <v>1</v>
      </c>
      <c r="V34" s="34">
        <f t="shared" si="7"/>
        <v>1</v>
      </c>
      <c r="W34" s="33">
        <f t="shared" si="8"/>
        <v>0</v>
      </c>
      <c r="X34" s="33">
        <f t="shared" si="9"/>
        <v>0</v>
      </c>
      <c r="Y34" s="33">
        <f t="shared" si="10"/>
        <v>0</v>
      </c>
      <c r="Z34" s="33">
        <f t="shared" si="11"/>
        <v>0</v>
      </c>
      <c r="AA34" s="33">
        <f t="shared" si="12"/>
        <v>0</v>
      </c>
      <c r="AB34" s="33">
        <f t="shared" si="13"/>
        <v>0</v>
      </c>
      <c r="AC34" s="33">
        <f t="shared" si="14"/>
        <v>0</v>
      </c>
      <c r="AD34" s="33">
        <f t="shared" si="15"/>
        <v>0</v>
      </c>
      <c r="AE34" s="33">
        <f t="shared" si="16"/>
        <v>4</v>
      </c>
      <c r="AF34" s="28">
        <v>99.073780323008918</v>
      </c>
      <c r="AG34" s="28"/>
      <c r="AH34" s="28">
        <v>0.92621967699102026</v>
      </c>
      <c r="AI34" s="28">
        <v>0.34</v>
      </c>
      <c r="AJ34" s="28">
        <v>0.36</v>
      </c>
      <c r="AK34" s="28">
        <v>7.5</v>
      </c>
      <c r="AL34" s="28">
        <v>0.25</v>
      </c>
    </row>
    <row r="35" spans="1:38">
      <c r="A35" s="48" t="s">
        <v>2752</v>
      </c>
      <c r="B35" s="29">
        <v>44887</v>
      </c>
      <c r="C35" s="30">
        <v>68.852699999999999</v>
      </c>
      <c r="D35" s="31">
        <v>65.853300000000004</v>
      </c>
      <c r="E35" s="28">
        <v>12.7258</v>
      </c>
      <c r="F35" s="28">
        <v>7.0365000000000002</v>
      </c>
      <c r="G35" s="28">
        <v>5.7662000000000004</v>
      </c>
      <c r="H35" s="28">
        <v>5.5750999999999999</v>
      </c>
      <c r="I35" s="32">
        <v>5.5637999999999996</v>
      </c>
      <c r="J35" s="28">
        <v>6.1935000000000002</v>
      </c>
      <c r="K35" s="28">
        <v>7.4135</v>
      </c>
      <c r="L35" s="28">
        <v>7.1475999999999997</v>
      </c>
      <c r="M35" s="28"/>
      <c r="N35" s="28"/>
      <c r="O35" s="28"/>
      <c r="P35" s="28"/>
      <c r="Q35" s="28"/>
      <c r="R35" s="28">
        <v>7.2621000000000002</v>
      </c>
      <c r="S35" s="33">
        <f t="shared" si="4"/>
        <v>2</v>
      </c>
      <c r="T35" s="33">
        <f t="shared" si="5"/>
        <v>1</v>
      </c>
      <c r="U35" s="33">
        <f t="shared" si="6"/>
        <v>1</v>
      </c>
      <c r="V35" s="34">
        <f t="shared" si="7"/>
        <v>1</v>
      </c>
      <c r="W35" s="33">
        <f t="shared" si="8"/>
        <v>1</v>
      </c>
      <c r="X35" s="33">
        <f t="shared" si="9"/>
        <v>2</v>
      </c>
      <c r="Y35" s="33">
        <f t="shared" si="10"/>
        <v>2</v>
      </c>
      <c r="Z35" s="33">
        <f t="shared" si="11"/>
        <v>0</v>
      </c>
      <c r="AA35" s="33">
        <f t="shared" si="12"/>
        <v>0</v>
      </c>
      <c r="AB35" s="33">
        <f t="shared" si="13"/>
        <v>0</v>
      </c>
      <c r="AC35" s="33">
        <f t="shared" si="14"/>
        <v>0</v>
      </c>
      <c r="AD35" s="33">
        <f t="shared" si="15"/>
        <v>0</v>
      </c>
      <c r="AE35" s="33">
        <f t="shared" si="16"/>
        <v>2</v>
      </c>
      <c r="AF35" s="28">
        <v>98.734143922931693</v>
      </c>
      <c r="AG35" s="28"/>
      <c r="AH35" s="28">
        <v>1.2658560770682721</v>
      </c>
      <c r="AI35" s="28">
        <v>0.4</v>
      </c>
      <c r="AJ35" s="28">
        <v>0.42</v>
      </c>
      <c r="AK35" s="28">
        <v>6.01</v>
      </c>
      <c r="AL35" s="28">
        <v>0.31</v>
      </c>
    </row>
    <row r="36" spans="1:38">
      <c r="A36" s="48" t="s">
        <v>2753</v>
      </c>
      <c r="B36" s="29">
        <v>44894</v>
      </c>
      <c r="C36" s="30">
        <v>432.08800000000002</v>
      </c>
      <c r="D36" s="31">
        <v>421.86919999999998</v>
      </c>
      <c r="E36" s="28">
        <v>12.753399999999999</v>
      </c>
      <c r="F36" s="28">
        <v>5.5003000000000002</v>
      </c>
      <c r="G36" s="28">
        <v>2.4763000000000002</v>
      </c>
      <c r="H36" s="28">
        <v>2.2082999999999999</v>
      </c>
      <c r="I36" s="32">
        <v>2.4984000000000002</v>
      </c>
      <c r="J36" s="28">
        <v>2.6223999999999998</v>
      </c>
      <c r="K36" s="28">
        <v>7.1348000000000003</v>
      </c>
      <c r="L36" s="28">
        <v>7.0591999999999997</v>
      </c>
      <c r="M36" s="28"/>
      <c r="N36" s="28"/>
      <c r="O36" s="28"/>
      <c r="P36" s="28"/>
      <c r="Q36" s="28"/>
      <c r="R36" s="28">
        <v>7.3723000000000001</v>
      </c>
      <c r="S36" s="33">
        <f t="shared" si="4"/>
        <v>3</v>
      </c>
      <c r="T36" s="33">
        <f t="shared" si="5"/>
        <v>3</v>
      </c>
      <c r="U36" s="33">
        <f t="shared" si="6"/>
        <v>4</v>
      </c>
      <c r="V36" s="34">
        <f t="shared" si="7"/>
        <v>4</v>
      </c>
      <c r="W36" s="33">
        <f t="shared" si="8"/>
        <v>4</v>
      </c>
      <c r="X36" s="33">
        <f t="shared" si="9"/>
        <v>4</v>
      </c>
      <c r="Y36" s="33">
        <f t="shared" si="10"/>
        <v>3</v>
      </c>
      <c r="Z36" s="33">
        <f t="shared" si="11"/>
        <v>0</v>
      </c>
      <c r="AA36" s="33">
        <f t="shared" si="12"/>
        <v>0</v>
      </c>
      <c r="AB36" s="33">
        <f t="shared" si="13"/>
        <v>0</v>
      </c>
      <c r="AC36" s="33">
        <f t="shared" si="14"/>
        <v>0</v>
      </c>
      <c r="AD36" s="33">
        <f t="shared" si="15"/>
        <v>0</v>
      </c>
      <c r="AE36" s="33">
        <f t="shared" si="16"/>
        <v>2</v>
      </c>
      <c r="AF36" s="28">
        <v>95.820915811906019</v>
      </c>
      <c r="AG36" s="28"/>
      <c r="AH36" s="28">
        <v>4.1790841880939107</v>
      </c>
      <c r="AI36" s="28">
        <v>4.49</v>
      </c>
      <c r="AJ36" s="28">
        <v>5.66</v>
      </c>
      <c r="AK36" s="28">
        <v>7.45</v>
      </c>
      <c r="AL36" s="28">
        <v>0.28000000000000003</v>
      </c>
    </row>
    <row r="37" spans="1:38">
      <c r="A37" s="48" t="s">
        <v>2754</v>
      </c>
      <c r="B37" s="29">
        <v>44882</v>
      </c>
      <c r="C37" s="30">
        <v>96.580699999999993</v>
      </c>
      <c r="D37" s="31">
        <v>92.805700000000002</v>
      </c>
      <c r="E37" s="28">
        <v>12.707599999999999</v>
      </c>
      <c r="F37" s="28">
        <v>6.4</v>
      </c>
      <c r="G37" s="28">
        <v>5.5876000000000001</v>
      </c>
      <c r="H37" s="28">
        <v>5.4683999999999999</v>
      </c>
      <c r="I37" s="32">
        <v>5.4107000000000003</v>
      </c>
      <c r="J37" s="28">
        <v>6.1185999999999998</v>
      </c>
      <c r="K37" s="28">
        <v>7.3658000000000001</v>
      </c>
      <c r="L37" s="28">
        <v>7.0652999999999997</v>
      </c>
      <c r="M37" s="28"/>
      <c r="N37" s="28"/>
      <c r="O37" s="28"/>
      <c r="P37" s="28"/>
      <c r="Q37" s="28"/>
      <c r="R37" s="28">
        <v>7.1878000000000002</v>
      </c>
      <c r="S37" s="33">
        <f t="shared" si="4"/>
        <v>3</v>
      </c>
      <c r="T37" s="33">
        <f t="shared" si="5"/>
        <v>2</v>
      </c>
      <c r="U37" s="33">
        <f t="shared" si="6"/>
        <v>1</v>
      </c>
      <c r="V37" s="34">
        <f t="shared" si="7"/>
        <v>1</v>
      </c>
      <c r="W37" s="33">
        <f t="shared" si="8"/>
        <v>1</v>
      </c>
      <c r="X37" s="33">
        <f t="shared" si="9"/>
        <v>3</v>
      </c>
      <c r="Y37" s="33">
        <f t="shared" si="10"/>
        <v>3</v>
      </c>
      <c r="Z37" s="33">
        <f t="shared" si="11"/>
        <v>0</v>
      </c>
      <c r="AA37" s="33">
        <f t="shared" si="12"/>
        <v>0</v>
      </c>
      <c r="AB37" s="33">
        <f t="shared" si="13"/>
        <v>0</v>
      </c>
      <c r="AC37" s="33">
        <f t="shared" si="14"/>
        <v>0</v>
      </c>
      <c r="AD37" s="33">
        <f t="shared" si="15"/>
        <v>0</v>
      </c>
      <c r="AE37" s="33">
        <f t="shared" si="16"/>
        <v>3</v>
      </c>
      <c r="AF37" s="28">
        <v>96.623010634852108</v>
      </c>
      <c r="AG37" s="28"/>
      <c r="AH37" s="28">
        <v>3.3769893651479457</v>
      </c>
      <c r="AI37" s="28">
        <v>0.48767123287671232</v>
      </c>
      <c r="AJ37" s="28">
        <v>0.51232876712328768</v>
      </c>
      <c r="AK37" s="28">
        <v>5.96</v>
      </c>
      <c r="AL37" s="28">
        <v>0.35</v>
      </c>
    </row>
    <row r="38" spans="1:38">
      <c r="A38" s="48" t="s">
        <v>2755</v>
      </c>
      <c r="B38" s="29">
        <v>44889</v>
      </c>
      <c r="C38" s="30">
        <v>150.4716</v>
      </c>
      <c r="D38" s="31">
        <v>149.64869999999999</v>
      </c>
      <c r="E38" s="28">
        <v>12.751200000000001</v>
      </c>
      <c r="F38" s="28">
        <v>3.7143999999999999</v>
      </c>
      <c r="G38" s="28">
        <v>4.6908000000000003</v>
      </c>
      <c r="H38" s="28">
        <v>4.8832000000000004</v>
      </c>
      <c r="I38" s="32">
        <v>4.6524000000000001</v>
      </c>
      <c r="J38" s="28">
        <v>5.7655000000000003</v>
      </c>
      <c r="K38" s="28">
        <v>7.5449999999999999</v>
      </c>
      <c r="L38" s="28">
        <v>7.2038000000000002</v>
      </c>
      <c r="M38" s="28"/>
      <c r="N38" s="28"/>
      <c r="O38" s="28"/>
      <c r="P38" s="28"/>
      <c r="Q38" s="28"/>
      <c r="R38" s="28">
        <v>7.3364000000000003</v>
      </c>
      <c r="S38" s="33">
        <f t="shared" si="4"/>
        <v>4</v>
      </c>
      <c r="T38" s="33">
        <f t="shared" si="5"/>
        <v>3</v>
      </c>
      <c r="U38" s="33">
        <f t="shared" si="6"/>
        <v>2</v>
      </c>
      <c r="V38" s="34">
        <f t="shared" si="7"/>
        <v>2</v>
      </c>
      <c r="W38" s="33">
        <f t="shared" si="8"/>
        <v>2</v>
      </c>
      <c r="X38" s="33">
        <f t="shared" si="9"/>
        <v>2</v>
      </c>
      <c r="Y38" s="33">
        <f t="shared" si="10"/>
        <v>1</v>
      </c>
      <c r="Z38" s="33">
        <f t="shared" si="11"/>
        <v>0</v>
      </c>
      <c r="AA38" s="33">
        <f t="shared" si="12"/>
        <v>0</v>
      </c>
      <c r="AB38" s="33">
        <f t="shared" si="13"/>
        <v>0</v>
      </c>
      <c r="AC38" s="33">
        <f t="shared" si="14"/>
        <v>0</v>
      </c>
      <c r="AD38" s="33">
        <f t="shared" si="15"/>
        <v>0</v>
      </c>
      <c r="AE38" s="33">
        <f t="shared" si="16"/>
        <v>2</v>
      </c>
      <c r="AF38" s="28">
        <v>96.532614197237081</v>
      </c>
      <c r="AG38" s="28"/>
      <c r="AH38" s="28">
        <v>3.467385802762867</v>
      </c>
      <c r="AI38" s="28">
        <v>1.23</v>
      </c>
      <c r="AJ38" s="28">
        <v>1.33</v>
      </c>
      <c r="AK38" s="28">
        <v>6.36</v>
      </c>
      <c r="AL38" s="28">
        <v>0.35</v>
      </c>
    </row>
    <row r="39" spans="1:38">
      <c r="A39" s="48" t="s">
        <v>2756</v>
      </c>
      <c r="B39" s="29">
        <v>44854</v>
      </c>
      <c r="C39" s="30">
        <v>364.58190000000002</v>
      </c>
      <c r="D39" s="31">
        <v>349.28059999999999</v>
      </c>
      <c r="E39" s="28">
        <v>12.6587</v>
      </c>
      <c r="F39" s="28">
        <v>5.4101999999999997</v>
      </c>
      <c r="G39" s="28">
        <v>5.1128</v>
      </c>
      <c r="H39" s="28">
        <v>5.2394999999999996</v>
      </c>
      <c r="I39" s="32">
        <v>5.1334999999999997</v>
      </c>
      <c r="J39" s="28">
        <v>5.5542999999999996</v>
      </c>
      <c r="K39" s="28">
        <v>6.6523000000000003</v>
      </c>
      <c r="L39" s="28">
        <v>6.5529999999999999</v>
      </c>
      <c r="M39" s="28"/>
      <c r="N39" s="28"/>
      <c r="O39" s="28"/>
      <c r="P39" s="28"/>
      <c r="Q39" s="28"/>
      <c r="R39" s="28">
        <v>6.9093</v>
      </c>
      <c r="S39" s="33">
        <f t="shared" si="4"/>
        <v>3</v>
      </c>
      <c r="T39" s="33">
        <f t="shared" si="5"/>
        <v>2</v>
      </c>
      <c r="U39" s="33">
        <f t="shared" si="6"/>
        <v>2</v>
      </c>
      <c r="V39" s="34">
        <f t="shared" si="7"/>
        <v>2</v>
      </c>
      <c r="W39" s="33">
        <f t="shared" si="8"/>
        <v>3</v>
      </c>
      <c r="X39" s="33">
        <f t="shared" si="9"/>
        <v>4</v>
      </c>
      <c r="Y39" s="33">
        <f t="shared" si="10"/>
        <v>4</v>
      </c>
      <c r="Z39" s="33">
        <f t="shared" si="11"/>
        <v>0</v>
      </c>
      <c r="AA39" s="33">
        <f t="shared" si="12"/>
        <v>0</v>
      </c>
      <c r="AB39" s="33">
        <f t="shared" si="13"/>
        <v>0</v>
      </c>
      <c r="AC39" s="33">
        <f t="shared" si="14"/>
        <v>0</v>
      </c>
      <c r="AD39" s="33">
        <f t="shared" si="15"/>
        <v>0</v>
      </c>
      <c r="AE39" s="33">
        <f t="shared" si="16"/>
        <v>3</v>
      </c>
      <c r="AF39" s="28">
        <v>95.667642857112668</v>
      </c>
      <c r="AG39" s="28"/>
      <c r="AH39" s="28">
        <v>4.3323571428874406</v>
      </c>
      <c r="AI39" s="28">
        <v>4.1095890410958902E-2</v>
      </c>
      <c r="AJ39" s="28">
        <v>4.3835616438356165E-2</v>
      </c>
      <c r="AK39" s="28">
        <v>5.6</v>
      </c>
      <c r="AL39" s="28">
        <v>0.44</v>
      </c>
    </row>
    <row r="40" spans="1:38">
      <c r="A40" s="48" t="s">
        <v>2757</v>
      </c>
      <c r="B40" s="29">
        <v>44278</v>
      </c>
      <c r="C40" s="30">
        <v>3740.9205999999999</v>
      </c>
      <c r="D40" s="31">
        <v>3630.24</v>
      </c>
      <c r="E40" s="28">
        <v>13.540100000000001</v>
      </c>
      <c r="F40" s="28">
        <v>6.6021000000000001</v>
      </c>
      <c r="G40" s="28">
        <v>3.9895999999999998</v>
      </c>
      <c r="H40" s="28">
        <v>4.6060999999999996</v>
      </c>
      <c r="I40" s="32">
        <v>4.2919999999999998</v>
      </c>
      <c r="J40" s="28">
        <v>5.6104000000000003</v>
      </c>
      <c r="K40" s="28">
        <v>7.5614999999999997</v>
      </c>
      <c r="L40" s="28">
        <v>7.0894000000000004</v>
      </c>
      <c r="M40" s="28">
        <v>6.8796999999999997</v>
      </c>
      <c r="N40" s="28">
        <v>5.9762000000000004</v>
      </c>
      <c r="O40" s="28"/>
      <c r="P40" s="28"/>
      <c r="Q40" s="28"/>
      <c r="R40" s="28">
        <v>6.1142000000000003</v>
      </c>
      <c r="S40" s="33">
        <f t="shared" si="4"/>
        <v>2</v>
      </c>
      <c r="T40" s="33">
        <f t="shared" si="5"/>
        <v>3</v>
      </c>
      <c r="U40" s="33">
        <f t="shared" si="6"/>
        <v>3</v>
      </c>
      <c r="V40" s="34">
        <f t="shared" si="7"/>
        <v>3</v>
      </c>
      <c r="W40" s="33">
        <f t="shared" si="8"/>
        <v>3</v>
      </c>
      <c r="X40" s="33">
        <f t="shared" si="9"/>
        <v>1</v>
      </c>
      <c r="Y40" s="33">
        <f t="shared" si="10"/>
        <v>2</v>
      </c>
      <c r="Z40" s="33">
        <f t="shared" si="11"/>
        <v>2</v>
      </c>
      <c r="AA40" s="33">
        <f t="shared" si="12"/>
        <v>1</v>
      </c>
      <c r="AB40" s="33">
        <f t="shared" si="13"/>
        <v>0</v>
      </c>
      <c r="AC40" s="33">
        <f t="shared" si="14"/>
        <v>0</v>
      </c>
      <c r="AD40" s="33">
        <f t="shared" si="15"/>
        <v>0</v>
      </c>
      <c r="AE40" s="33">
        <f t="shared" si="16"/>
        <v>4</v>
      </c>
      <c r="AF40" s="28">
        <v>98.317184849285496</v>
      </c>
      <c r="AG40" s="28"/>
      <c r="AH40" s="28">
        <v>1.6828151507145073</v>
      </c>
      <c r="AI40" s="28">
        <v>1.52</v>
      </c>
      <c r="AJ40" s="28">
        <v>1.66</v>
      </c>
      <c r="AK40" s="28">
        <v>6.19</v>
      </c>
      <c r="AL40" s="28">
        <v>0.46</v>
      </c>
    </row>
    <row r="41" spans="1:38">
      <c r="A41" s="48" t="s">
        <v>2758</v>
      </c>
      <c r="B41" s="29">
        <v>44972</v>
      </c>
      <c r="C41" s="30">
        <v>444.40750000000003</v>
      </c>
      <c r="D41" s="31">
        <v>431.55889999999999</v>
      </c>
      <c r="E41" s="28">
        <v>12.6197</v>
      </c>
      <c r="F41" s="28">
        <v>9.1106999999999996</v>
      </c>
      <c r="G41" s="28">
        <v>0.70179999999999998</v>
      </c>
      <c r="H41" s="28">
        <v>1.6406000000000001</v>
      </c>
      <c r="I41" s="32">
        <v>1.0375000000000001</v>
      </c>
      <c r="J41" s="28">
        <v>2.7128000000000001</v>
      </c>
      <c r="K41" s="28">
        <v>7.3983999999999996</v>
      </c>
      <c r="L41" s="28">
        <v>7.0937999999999999</v>
      </c>
      <c r="M41" s="28"/>
      <c r="N41" s="28"/>
      <c r="O41" s="28"/>
      <c r="P41" s="28"/>
      <c r="Q41" s="28"/>
      <c r="R41" s="28">
        <v>7.5286</v>
      </c>
      <c r="S41" s="33">
        <f t="shared" si="4"/>
        <v>1</v>
      </c>
      <c r="T41" s="33">
        <f t="shared" si="5"/>
        <v>4</v>
      </c>
      <c r="U41" s="33">
        <f t="shared" si="6"/>
        <v>4</v>
      </c>
      <c r="V41" s="34">
        <f t="shared" si="7"/>
        <v>4</v>
      </c>
      <c r="W41" s="33">
        <f t="shared" si="8"/>
        <v>4</v>
      </c>
      <c r="X41" s="33">
        <f t="shared" si="9"/>
        <v>3</v>
      </c>
      <c r="Y41" s="33">
        <f t="shared" si="10"/>
        <v>2</v>
      </c>
      <c r="Z41" s="33">
        <f t="shared" si="11"/>
        <v>0</v>
      </c>
      <c r="AA41" s="33">
        <f t="shared" si="12"/>
        <v>0</v>
      </c>
      <c r="AB41" s="33">
        <f t="shared" si="13"/>
        <v>0</v>
      </c>
      <c r="AC41" s="33">
        <f t="shared" si="14"/>
        <v>0</v>
      </c>
      <c r="AD41" s="33">
        <f t="shared" si="15"/>
        <v>0</v>
      </c>
      <c r="AE41" s="33">
        <f t="shared" si="16"/>
        <v>1</v>
      </c>
      <c r="AF41" s="28">
        <v>96.344029618931899</v>
      </c>
      <c r="AG41" s="28"/>
      <c r="AH41" s="28">
        <v>3.6559703810680761</v>
      </c>
      <c r="AI41" s="28">
        <v>4.51</v>
      </c>
      <c r="AJ41" s="28">
        <v>5.56</v>
      </c>
      <c r="AK41" s="28">
        <v>7.04</v>
      </c>
      <c r="AL41" s="28">
        <v>0.47</v>
      </c>
    </row>
    <row r="42" spans="1:38">
      <c r="A42" s="48" t="s">
        <v>2759</v>
      </c>
      <c r="B42" s="29">
        <v>44278</v>
      </c>
      <c r="C42" s="30">
        <v>5972.0127000000002</v>
      </c>
      <c r="D42" s="31">
        <v>5859.2066999999997</v>
      </c>
      <c r="E42" s="28">
        <v>13.4611</v>
      </c>
      <c r="F42" s="28">
        <v>4.6540999999999997</v>
      </c>
      <c r="G42" s="28">
        <v>4.5023</v>
      </c>
      <c r="H42" s="28">
        <v>4.8570000000000002</v>
      </c>
      <c r="I42" s="32">
        <v>4.5407999999999999</v>
      </c>
      <c r="J42" s="28">
        <v>5.7290000000000001</v>
      </c>
      <c r="K42" s="28">
        <v>7.4051999999999998</v>
      </c>
      <c r="L42" s="28">
        <v>6.9852999999999996</v>
      </c>
      <c r="M42" s="28">
        <v>6.7049000000000003</v>
      </c>
      <c r="N42" s="28">
        <v>5.8700999999999999</v>
      </c>
      <c r="O42" s="28"/>
      <c r="P42" s="28"/>
      <c r="Q42" s="28"/>
      <c r="R42" s="28">
        <v>5.9927000000000001</v>
      </c>
      <c r="S42" s="33">
        <f t="shared" si="4"/>
        <v>4</v>
      </c>
      <c r="T42" s="33">
        <f t="shared" si="5"/>
        <v>3</v>
      </c>
      <c r="U42" s="33">
        <f t="shared" si="6"/>
        <v>3</v>
      </c>
      <c r="V42" s="34">
        <f t="shared" si="7"/>
        <v>2</v>
      </c>
      <c r="W42" s="33">
        <f t="shared" si="8"/>
        <v>3</v>
      </c>
      <c r="X42" s="33">
        <f t="shared" si="9"/>
        <v>3</v>
      </c>
      <c r="Y42" s="33">
        <f t="shared" si="10"/>
        <v>3</v>
      </c>
      <c r="Z42" s="33">
        <f t="shared" si="11"/>
        <v>3</v>
      </c>
      <c r="AA42" s="33">
        <f t="shared" si="12"/>
        <v>4</v>
      </c>
      <c r="AB42" s="33">
        <f t="shared" si="13"/>
        <v>0</v>
      </c>
      <c r="AC42" s="33">
        <f t="shared" si="14"/>
        <v>0</v>
      </c>
      <c r="AD42" s="33">
        <f t="shared" si="15"/>
        <v>0</v>
      </c>
      <c r="AE42" s="33">
        <f t="shared" si="16"/>
        <v>4</v>
      </c>
      <c r="AF42" s="28">
        <v>97.968097685808289</v>
      </c>
      <c r="AG42" s="28"/>
      <c r="AH42" s="28">
        <v>2.0319023141917221</v>
      </c>
      <c r="AI42" s="28">
        <v>1.06</v>
      </c>
      <c r="AJ42" s="28">
        <v>1.1399999999999999</v>
      </c>
      <c r="AK42" s="28">
        <v>5.94</v>
      </c>
      <c r="AL42" s="28">
        <v>0.46</v>
      </c>
    </row>
    <row r="43" spans="1:38">
      <c r="A43" s="48" t="s">
        <v>2760</v>
      </c>
      <c r="B43" s="29">
        <v>45726</v>
      </c>
      <c r="C43" s="30">
        <v>0.37369999999999998</v>
      </c>
      <c r="D43" s="31">
        <v>0.38550000000000001</v>
      </c>
      <c r="E43" s="28">
        <v>10.7288</v>
      </c>
      <c r="F43" s="28">
        <v>7.5880000000000001</v>
      </c>
      <c r="G43" s="28">
        <v>1.8569</v>
      </c>
      <c r="H43" s="28">
        <v>3.3022999999999998</v>
      </c>
      <c r="I43" s="32">
        <v>3.0032999999999999</v>
      </c>
      <c r="J43" s="28">
        <v>4.1692</v>
      </c>
      <c r="K43" s="28"/>
      <c r="L43" s="28"/>
      <c r="M43" s="28"/>
      <c r="N43" s="28"/>
      <c r="O43" s="28"/>
      <c r="P43" s="28"/>
      <c r="Q43" s="28"/>
      <c r="R43" s="28">
        <v>6.3666999999999998</v>
      </c>
      <c r="S43" s="33">
        <f t="shared" si="4"/>
        <v>2</v>
      </c>
      <c r="T43" s="33">
        <f t="shared" si="5"/>
        <v>4</v>
      </c>
      <c r="U43" s="33">
        <f t="shared" si="6"/>
        <v>4</v>
      </c>
      <c r="V43" s="34">
        <f t="shared" si="7"/>
        <v>3</v>
      </c>
      <c r="W43" s="33">
        <f t="shared" si="8"/>
        <v>4</v>
      </c>
      <c r="X43" s="33">
        <f t="shared" si="9"/>
        <v>0</v>
      </c>
      <c r="Y43" s="33">
        <f t="shared" si="10"/>
        <v>0</v>
      </c>
      <c r="Z43" s="33">
        <f t="shared" si="11"/>
        <v>0</v>
      </c>
      <c r="AA43" s="33">
        <f t="shared" si="12"/>
        <v>0</v>
      </c>
      <c r="AB43" s="33">
        <f t="shared" si="13"/>
        <v>0</v>
      </c>
      <c r="AC43" s="33">
        <f t="shared" si="14"/>
        <v>0</v>
      </c>
      <c r="AD43" s="33">
        <f t="shared" si="15"/>
        <v>0</v>
      </c>
      <c r="AE43" s="33">
        <f t="shared" si="16"/>
        <v>4</v>
      </c>
      <c r="AF43" s="28">
        <v>95.837477980042607</v>
      </c>
      <c r="AG43" s="28"/>
      <c r="AH43" s="28">
        <v>4.1625220199574109</v>
      </c>
      <c r="AI43" s="28">
        <v>3.13</v>
      </c>
      <c r="AJ43" s="28">
        <v>3.65</v>
      </c>
      <c r="AK43" s="28">
        <v>6.66</v>
      </c>
      <c r="AL43" s="28">
        <v>0.34</v>
      </c>
    </row>
    <row r="44" spans="1:38">
      <c r="A44" s="48" t="s">
        <v>2761</v>
      </c>
      <c r="B44" s="29">
        <v>45729</v>
      </c>
      <c r="C44" s="30">
        <v>408.21570000000003</v>
      </c>
      <c r="D44" s="31">
        <v>419.89640000000003</v>
      </c>
      <c r="E44" s="28">
        <v>10.730399999999999</v>
      </c>
      <c r="F44" s="28">
        <v>8.3543000000000003</v>
      </c>
      <c r="G44" s="28">
        <v>6.7160000000000002</v>
      </c>
      <c r="H44" s="28">
        <v>5.5015000000000001</v>
      </c>
      <c r="I44" s="32">
        <v>5.6092000000000004</v>
      </c>
      <c r="J44" s="28">
        <v>5.9593999999999996</v>
      </c>
      <c r="K44" s="28"/>
      <c r="L44" s="28"/>
      <c r="M44" s="28"/>
      <c r="N44" s="28"/>
      <c r="O44" s="28"/>
      <c r="P44" s="28"/>
      <c r="Q44" s="28"/>
      <c r="R44" s="28">
        <v>6.4283999999999999</v>
      </c>
      <c r="S44" s="33">
        <f t="shared" si="4"/>
        <v>1</v>
      </c>
      <c r="T44" s="33">
        <f t="shared" si="5"/>
        <v>1</v>
      </c>
      <c r="U44" s="33">
        <f t="shared" si="6"/>
        <v>1</v>
      </c>
      <c r="V44" s="34">
        <f t="shared" si="7"/>
        <v>1</v>
      </c>
      <c r="W44" s="33">
        <f t="shared" si="8"/>
        <v>2</v>
      </c>
      <c r="X44" s="33">
        <f t="shared" si="9"/>
        <v>0</v>
      </c>
      <c r="Y44" s="33">
        <f t="shared" si="10"/>
        <v>0</v>
      </c>
      <c r="Z44" s="33">
        <f t="shared" si="11"/>
        <v>0</v>
      </c>
      <c r="AA44" s="33">
        <f t="shared" si="12"/>
        <v>0</v>
      </c>
      <c r="AB44" s="33">
        <f t="shared" si="13"/>
        <v>0</v>
      </c>
      <c r="AC44" s="33">
        <f t="shared" si="14"/>
        <v>0</v>
      </c>
      <c r="AD44" s="33">
        <f t="shared" si="15"/>
        <v>0</v>
      </c>
      <c r="AE44" s="33">
        <f t="shared" si="16"/>
        <v>4</v>
      </c>
      <c r="AF44" s="28">
        <v>96.128164234044348</v>
      </c>
      <c r="AG44" s="28"/>
      <c r="AH44" s="28">
        <v>3.8718357659556446</v>
      </c>
      <c r="AI44" s="28">
        <v>0.37260273972602742</v>
      </c>
      <c r="AJ44" s="28">
        <v>0.39452054794520547</v>
      </c>
      <c r="AK44" s="28">
        <v>7.46</v>
      </c>
      <c r="AL44" s="28">
        <v>1.01</v>
      </c>
    </row>
    <row r="45" spans="1:38">
      <c r="A45" s="48" t="s">
        <v>2762</v>
      </c>
      <c r="B45" s="29">
        <v>44951</v>
      </c>
      <c r="C45" s="30">
        <v>114.12350000000001</v>
      </c>
      <c r="D45" s="31">
        <v>132.4718</v>
      </c>
      <c r="E45" s="28">
        <v>12.5358</v>
      </c>
      <c r="F45" s="28">
        <v>6.3742000000000001</v>
      </c>
      <c r="G45" s="28">
        <v>5.8681999999999999</v>
      </c>
      <c r="H45" s="28">
        <v>5.3395000000000001</v>
      </c>
      <c r="I45" s="32">
        <v>5.3479999999999999</v>
      </c>
      <c r="J45" s="28">
        <v>6.0182000000000002</v>
      </c>
      <c r="K45" s="28">
        <v>7.3888999999999996</v>
      </c>
      <c r="L45" s="28">
        <v>7.0507</v>
      </c>
      <c r="M45" s="28"/>
      <c r="N45" s="28"/>
      <c r="O45" s="28"/>
      <c r="P45" s="28"/>
      <c r="Q45" s="28"/>
      <c r="R45" s="28">
        <v>7.1717000000000004</v>
      </c>
      <c r="S45" s="33">
        <f t="shared" si="4"/>
        <v>3</v>
      </c>
      <c r="T45" s="33">
        <f t="shared" si="5"/>
        <v>1</v>
      </c>
      <c r="U45" s="33">
        <f t="shared" si="6"/>
        <v>2</v>
      </c>
      <c r="V45" s="34">
        <f t="shared" si="7"/>
        <v>1</v>
      </c>
      <c r="W45" s="33">
        <f t="shared" si="8"/>
        <v>2</v>
      </c>
      <c r="X45" s="33">
        <f t="shared" si="9"/>
        <v>3</v>
      </c>
      <c r="Y45" s="33">
        <f t="shared" si="10"/>
        <v>3</v>
      </c>
      <c r="Z45" s="33">
        <f t="shared" si="11"/>
        <v>0</v>
      </c>
      <c r="AA45" s="33">
        <f t="shared" si="12"/>
        <v>0</v>
      </c>
      <c r="AB45" s="33">
        <f t="shared" si="13"/>
        <v>0</v>
      </c>
      <c r="AC45" s="33">
        <f t="shared" si="14"/>
        <v>0</v>
      </c>
      <c r="AD45" s="33">
        <f t="shared" si="15"/>
        <v>0</v>
      </c>
      <c r="AE45" s="33">
        <f t="shared" si="16"/>
        <v>3</v>
      </c>
      <c r="AF45" s="28">
        <v>96.747836143239439</v>
      </c>
      <c r="AG45" s="28"/>
      <c r="AH45" s="28">
        <v>3.2521638567603972</v>
      </c>
      <c r="AI45" s="28">
        <v>0.56999999999999995</v>
      </c>
      <c r="AJ45" s="28">
        <v>0.61</v>
      </c>
      <c r="AK45" s="28">
        <v>5.91</v>
      </c>
      <c r="AL45" s="28">
        <v>0.49</v>
      </c>
    </row>
    <row r="46" spans="1:38">
      <c r="A46" s="48" t="s">
        <v>2763</v>
      </c>
      <c r="B46" s="29">
        <v>45009</v>
      </c>
      <c r="C46" s="30">
        <v>29.332000000000001</v>
      </c>
      <c r="D46" s="31">
        <v>29.282499999999999</v>
      </c>
      <c r="E46" s="28">
        <v>12.4933</v>
      </c>
      <c r="F46" s="28">
        <v>-0.52749999999999997</v>
      </c>
      <c r="G46" s="28">
        <v>2.0030000000000001</v>
      </c>
      <c r="H46" s="28">
        <v>3.1981000000000002</v>
      </c>
      <c r="I46" s="32">
        <v>1.4875</v>
      </c>
      <c r="J46" s="28">
        <v>4.2664</v>
      </c>
      <c r="K46" s="28">
        <v>7.4084000000000003</v>
      </c>
      <c r="L46" s="28">
        <v>7.0632000000000001</v>
      </c>
      <c r="M46" s="28"/>
      <c r="N46" s="28"/>
      <c r="O46" s="28"/>
      <c r="P46" s="28"/>
      <c r="Q46" s="28"/>
      <c r="R46" s="28">
        <v>7.4348000000000001</v>
      </c>
      <c r="S46" s="33">
        <f t="shared" si="4"/>
        <v>4</v>
      </c>
      <c r="T46" s="33">
        <f t="shared" si="5"/>
        <v>4</v>
      </c>
      <c r="U46" s="33">
        <f t="shared" si="6"/>
        <v>4</v>
      </c>
      <c r="V46" s="34">
        <f t="shared" si="7"/>
        <v>4</v>
      </c>
      <c r="W46" s="33">
        <f t="shared" si="8"/>
        <v>4</v>
      </c>
      <c r="X46" s="33">
        <f t="shared" si="9"/>
        <v>3</v>
      </c>
      <c r="Y46" s="33">
        <f t="shared" si="10"/>
        <v>3</v>
      </c>
      <c r="Z46" s="33">
        <f t="shared" si="11"/>
        <v>0</v>
      </c>
      <c r="AA46" s="33">
        <f t="shared" si="12"/>
        <v>0</v>
      </c>
      <c r="AB46" s="33">
        <f t="shared" si="13"/>
        <v>0</v>
      </c>
      <c r="AC46" s="33">
        <f t="shared" si="14"/>
        <v>0</v>
      </c>
      <c r="AD46" s="33">
        <f t="shared" si="15"/>
        <v>0</v>
      </c>
      <c r="AE46" s="33">
        <f t="shared" si="16"/>
        <v>2</v>
      </c>
      <c r="AF46" s="28">
        <v>93.567147613762444</v>
      </c>
      <c r="AG46" s="28"/>
      <c r="AH46" s="28">
        <v>6.4328523862375206</v>
      </c>
      <c r="AI46" s="28">
        <v>2.27</v>
      </c>
      <c r="AJ46" s="28">
        <v>2.62</v>
      </c>
      <c r="AK46" s="28">
        <v>6.73</v>
      </c>
      <c r="AL46" s="28">
        <v>0.49</v>
      </c>
    </row>
    <row r="47" spans="1:38">
      <c r="A47" s="48" t="s">
        <v>2764</v>
      </c>
      <c r="B47" s="29">
        <v>44951</v>
      </c>
      <c r="C47" s="30">
        <v>323.12700000000001</v>
      </c>
      <c r="D47" s="31">
        <v>299.32339999999999</v>
      </c>
      <c r="E47" s="28">
        <v>12.610099999999999</v>
      </c>
      <c r="F47" s="28">
        <v>7.2621000000000002</v>
      </c>
      <c r="G47" s="28">
        <v>0.95099999999999996</v>
      </c>
      <c r="H47" s="28">
        <v>1.6144000000000001</v>
      </c>
      <c r="I47" s="32">
        <v>1.5906</v>
      </c>
      <c r="J47" s="28">
        <v>2.1804999999999999</v>
      </c>
      <c r="K47" s="28">
        <v>7.0343</v>
      </c>
      <c r="L47" s="28">
        <v>6.9170999999999996</v>
      </c>
      <c r="M47" s="28"/>
      <c r="N47" s="28"/>
      <c r="O47" s="28"/>
      <c r="P47" s="28"/>
      <c r="Q47" s="28"/>
      <c r="R47" s="28">
        <v>7.3659999999999997</v>
      </c>
      <c r="S47" s="33">
        <f t="shared" si="4"/>
        <v>2</v>
      </c>
      <c r="T47" s="33">
        <f t="shared" si="5"/>
        <v>4</v>
      </c>
      <c r="U47" s="33">
        <f t="shared" si="6"/>
        <v>4</v>
      </c>
      <c r="V47" s="34">
        <f t="shared" si="7"/>
        <v>4</v>
      </c>
      <c r="W47" s="33">
        <f t="shared" si="8"/>
        <v>4</v>
      </c>
      <c r="X47" s="33">
        <f t="shared" si="9"/>
        <v>4</v>
      </c>
      <c r="Y47" s="33">
        <f t="shared" si="10"/>
        <v>4</v>
      </c>
      <c r="Z47" s="33">
        <f t="shared" si="11"/>
        <v>0</v>
      </c>
      <c r="AA47" s="33">
        <f t="shared" si="12"/>
        <v>0</v>
      </c>
      <c r="AB47" s="33">
        <f t="shared" si="13"/>
        <v>0</v>
      </c>
      <c r="AC47" s="33">
        <f t="shared" si="14"/>
        <v>0</v>
      </c>
      <c r="AD47" s="33">
        <f t="shared" si="15"/>
        <v>0</v>
      </c>
      <c r="AE47" s="33">
        <f t="shared" si="16"/>
        <v>2</v>
      </c>
      <c r="AF47" s="28">
        <v>95.6580741766264</v>
      </c>
      <c r="AG47" s="28"/>
      <c r="AH47" s="28">
        <v>4.3419258233736482</v>
      </c>
      <c r="AI47" s="28">
        <v>4.9400000000000004</v>
      </c>
      <c r="AJ47" s="28">
        <v>6.42</v>
      </c>
      <c r="AK47" s="28">
        <v>7.42</v>
      </c>
      <c r="AL47" s="28">
        <v>0.38</v>
      </c>
    </row>
    <row r="48" spans="1:38">
      <c r="A48" s="48" t="s">
        <v>2765</v>
      </c>
      <c r="B48" s="29">
        <v>44641</v>
      </c>
      <c r="C48" s="30">
        <v>1805.1981000000001</v>
      </c>
      <c r="D48" s="31">
        <v>1708.3371</v>
      </c>
      <c r="E48" s="28">
        <v>12.9964</v>
      </c>
      <c r="F48" s="28">
        <v>5.9183000000000003</v>
      </c>
      <c r="G48" s="28">
        <v>3.5889000000000002</v>
      </c>
      <c r="H48" s="28">
        <v>4.3175999999999997</v>
      </c>
      <c r="I48" s="32">
        <v>3.6067</v>
      </c>
      <c r="J48" s="28">
        <v>5.4706000000000001</v>
      </c>
      <c r="K48" s="28">
        <v>7.6532999999999998</v>
      </c>
      <c r="L48" s="28">
        <v>7.2309000000000001</v>
      </c>
      <c r="M48" s="28">
        <v>6.9599000000000002</v>
      </c>
      <c r="N48" s="28"/>
      <c r="O48" s="28"/>
      <c r="P48" s="28"/>
      <c r="Q48" s="28"/>
      <c r="R48" s="28">
        <v>6.5807000000000002</v>
      </c>
      <c r="S48" s="33">
        <f t="shared" si="4"/>
        <v>3</v>
      </c>
      <c r="T48" s="33">
        <f t="shared" si="5"/>
        <v>3</v>
      </c>
      <c r="U48" s="33">
        <f t="shared" si="6"/>
        <v>3</v>
      </c>
      <c r="V48" s="34">
        <f t="shared" si="7"/>
        <v>3</v>
      </c>
      <c r="W48" s="33">
        <f t="shared" si="8"/>
        <v>3</v>
      </c>
      <c r="X48" s="33">
        <f t="shared" si="9"/>
        <v>1</v>
      </c>
      <c r="Y48" s="33">
        <f t="shared" si="10"/>
        <v>1</v>
      </c>
      <c r="Z48" s="33">
        <f t="shared" si="11"/>
        <v>1</v>
      </c>
      <c r="AA48" s="33">
        <f t="shared" si="12"/>
        <v>0</v>
      </c>
      <c r="AB48" s="33">
        <f t="shared" si="13"/>
        <v>0</v>
      </c>
      <c r="AC48" s="33">
        <f t="shared" si="14"/>
        <v>0</v>
      </c>
      <c r="AD48" s="33">
        <f t="shared" si="15"/>
        <v>0</v>
      </c>
      <c r="AE48" s="33">
        <f t="shared" si="16"/>
        <v>3</v>
      </c>
      <c r="AF48" s="28">
        <v>98.850800582625041</v>
      </c>
      <c r="AG48" s="28"/>
      <c r="AH48" s="28">
        <v>1.1491994173749458</v>
      </c>
      <c r="AI48" s="28">
        <v>1.65</v>
      </c>
      <c r="AJ48" s="28">
        <v>1.83</v>
      </c>
      <c r="AK48" s="28">
        <v>6.44</v>
      </c>
      <c r="AL48" s="28">
        <v>0.27</v>
      </c>
    </row>
    <row r="49" spans="1:38">
      <c r="A49" s="48" t="s">
        <v>2766</v>
      </c>
      <c r="B49" s="29">
        <v>44971</v>
      </c>
      <c r="C49" s="30">
        <v>89.259299999999996</v>
      </c>
      <c r="D49" s="31">
        <v>89.466800000000006</v>
      </c>
      <c r="E49" s="28">
        <v>12.629799999999999</v>
      </c>
      <c r="F49" s="28">
        <v>4.1631999999999998</v>
      </c>
      <c r="G49" s="28">
        <v>4.5426000000000002</v>
      </c>
      <c r="H49" s="28">
        <v>4.8746</v>
      </c>
      <c r="I49" s="32">
        <v>4.5663</v>
      </c>
      <c r="J49" s="28">
        <v>5.7789999999999999</v>
      </c>
      <c r="K49" s="28">
        <v>7.5362999999999998</v>
      </c>
      <c r="L49" s="28">
        <v>7.1695000000000002</v>
      </c>
      <c r="M49" s="28"/>
      <c r="N49" s="28"/>
      <c r="O49" s="28"/>
      <c r="P49" s="28"/>
      <c r="Q49" s="28"/>
      <c r="R49" s="28">
        <v>7.5487000000000002</v>
      </c>
      <c r="S49" s="33">
        <f t="shared" si="4"/>
        <v>4</v>
      </c>
      <c r="T49" s="33">
        <f t="shared" si="5"/>
        <v>3</v>
      </c>
      <c r="U49" s="33">
        <f t="shared" si="6"/>
        <v>2</v>
      </c>
      <c r="V49" s="34">
        <f t="shared" si="7"/>
        <v>2</v>
      </c>
      <c r="W49" s="33">
        <f t="shared" si="8"/>
        <v>2</v>
      </c>
      <c r="X49" s="33">
        <f t="shared" si="9"/>
        <v>2</v>
      </c>
      <c r="Y49" s="33">
        <f t="shared" si="10"/>
        <v>1</v>
      </c>
      <c r="Z49" s="33">
        <f t="shared" si="11"/>
        <v>0</v>
      </c>
      <c r="AA49" s="33">
        <f t="shared" si="12"/>
        <v>0</v>
      </c>
      <c r="AB49" s="33">
        <f t="shared" si="13"/>
        <v>0</v>
      </c>
      <c r="AC49" s="33">
        <f t="shared" si="14"/>
        <v>0</v>
      </c>
      <c r="AD49" s="33">
        <f t="shared" si="15"/>
        <v>0</v>
      </c>
      <c r="AE49" s="33">
        <f t="shared" si="16"/>
        <v>1</v>
      </c>
      <c r="AF49" s="28">
        <v>96.794565134776263</v>
      </c>
      <c r="AG49" s="28"/>
      <c r="AH49" s="28">
        <v>3.2054348652237428</v>
      </c>
      <c r="AI49" s="28">
        <v>1.21</v>
      </c>
      <c r="AJ49" s="28">
        <v>1.31</v>
      </c>
      <c r="AK49" s="28">
        <v>6.23</v>
      </c>
      <c r="AL49" s="28">
        <v>0.32</v>
      </c>
    </row>
    <row r="50" spans="1:38">
      <c r="A50" s="48" t="s">
        <v>2767</v>
      </c>
      <c r="B50" s="29">
        <v>44845</v>
      </c>
      <c r="C50" s="30">
        <v>960.43820000000005</v>
      </c>
      <c r="D50" s="31">
        <v>899.77120000000002</v>
      </c>
      <c r="E50" s="28">
        <v>12.942299999999999</v>
      </c>
      <c r="F50" s="28">
        <v>9.7969000000000008</v>
      </c>
      <c r="G50" s="28">
        <v>0.21010000000000001</v>
      </c>
      <c r="H50" s="28">
        <v>1.2317</v>
      </c>
      <c r="I50" s="32">
        <v>0.67600000000000005</v>
      </c>
      <c r="J50" s="28">
        <v>0.55010000000000003</v>
      </c>
      <c r="K50" s="28">
        <v>6.6341999999999999</v>
      </c>
      <c r="L50" s="28">
        <v>6.7259000000000002</v>
      </c>
      <c r="M50" s="28"/>
      <c r="N50" s="28"/>
      <c r="O50" s="28"/>
      <c r="P50" s="28"/>
      <c r="Q50" s="28"/>
      <c r="R50" s="28">
        <v>7.5281000000000002</v>
      </c>
      <c r="S50" s="33">
        <f t="shared" si="4"/>
        <v>1</v>
      </c>
      <c r="T50" s="33">
        <f t="shared" si="5"/>
        <v>4</v>
      </c>
      <c r="U50" s="33">
        <f t="shared" si="6"/>
        <v>4</v>
      </c>
      <c r="V50" s="34">
        <f t="shared" si="7"/>
        <v>4</v>
      </c>
      <c r="W50" s="33">
        <f t="shared" si="8"/>
        <v>4</v>
      </c>
      <c r="X50" s="33">
        <f t="shared" si="9"/>
        <v>4</v>
      </c>
      <c r="Y50" s="33">
        <f t="shared" si="10"/>
        <v>4</v>
      </c>
      <c r="Z50" s="33">
        <f t="shared" si="11"/>
        <v>0</v>
      </c>
      <c r="AA50" s="33">
        <f t="shared" si="12"/>
        <v>0</v>
      </c>
      <c r="AB50" s="33">
        <f t="shared" si="13"/>
        <v>0</v>
      </c>
      <c r="AC50" s="33">
        <f t="shared" si="14"/>
        <v>0</v>
      </c>
      <c r="AD50" s="33">
        <f t="shared" si="15"/>
        <v>0</v>
      </c>
      <c r="AE50" s="33">
        <f t="shared" si="16"/>
        <v>1</v>
      </c>
      <c r="AF50" s="28">
        <v>97.694847312294556</v>
      </c>
      <c r="AG50" s="28"/>
      <c r="AH50" s="28">
        <v>2.3051526877055002</v>
      </c>
      <c r="AI50" s="28">
        <v>7.05</v>
      </c>
      <c r="AJ50" s="28">
        <v>10.58</v>
      </c>
      <c r="AK50" s="28">
        <v>7.6</v>
      </c>
      <c r="AL50" s="28">
        <v>0.5</v>
      </c>
    </row>
    <row r="51" spans="1:38">
      <c r="A51" s="48" t="s">
        <v>2768</v>
      </c>
      <c r="B51" s="29">
        <v>44852</v>
      </c>
      <c r="C51" s="30">
        <v>94.579599999999999</v>
      </c>
      <c r="D51" s="31">
        <v>93.472999999999999</v>
      </c>
      <c r="E51" s="28">
        <v>12.8613</v>
      </c>
      <c r="F51" s="28">
        <v>4.3554000000000004</v>
      </c>
      <c r="G51" s="28">
        <v>4.7083000000000004</v>
      </c>
      <c r="H51" s="28">
        <v>5.0499000000000001</v>
      </c>
      <c r="I51" s="32">
        <v>4.7949000000000002</v>
      </c>
      <c r="J51" s="28">
        <v>5.8204000000000002</v>
      </c>
      <c r="K51" s="28">
        <v>7.4503000000000004</v>
      </c>
      <c r="L51" s="28">
        <v>7.0434999999999999</v>
      </c>
      <c r="M51" s="28"/>
      <c r="N51" s="28"/>
      <c r="O51" s="28"/>
      <c r="P51" s="28"/>
      <c r="Q51" s="28"/>
      <c r="R51" s="28">
        <v>7.3795999999999999</v>
      </c>
      <c r="S51" s="33">
        <f t="shared" si="4"/>
        <v>4</v>
      </c>
      <c r="T51" s="33">
        <f t="shared" si="5"/>
        <v>2</v>
      </c>
      <c r="U51" s="33">
        <f t="shared" si="6"/>
        <v>2</v>
      </c>
      <c r="V51" s="34">
        <f t="shared" si="7"/>
        <v>2</v>
      </c>
      <c r="W51" s="33">
        <f t="shared" si="8"/>
        <v>2</v>
      </c>
      <c r="X51" s="33">
        <f t="shared" si="9"/>
        <v>2</v>
      </c>
      <c r="Y51" s="33">
        <f t="shared" si="10"/>
        <v>3</v>
      </c>
      <c r="Z51" s="33">
        <f t="shared" si="11"/>
        <v>0</v>
      </c>
      <c r="AA51" s="33">
        <f t="shared" si="12"/>
        <v>0</v>
      </c>
      <c r="AB51" s="33">
        <f t="shared" si="13"/>
        <v>0</v>
      </c>
      <c r="AC51" s="33">
        <f t="shared" si="14"/>
        <v>0</v>
      </c>
      <c r="AD51" s="33">
        <f t="shared" si="15"/>
        <v>0</v>
      </c>
      <c r="AE51" s="33">
        <f t="shared" si="16"/>
        <v>2</v>
      </c>
      <c r="AF51" s="28">
        <v>98.039433847207235</v>
      </c>
      <c r="AG51" s="28"/>
      <c r="AH51" s="28">
        <v>1.9605661527927805</v>
      </c>
      <c r="AI51" s="28">
        <v>1.02</v>
      </c>
      <c r="AJ51" s="28">
        <v>1.1000000000000001</v>
      </c>
      <c r="AK51" s="28">
        <v>6.03</v>
      </c>
      <c r="AL51" s="28">
        <v>0.44</v>
      </c>
    </row>
    <row r="52" spans="1:38">
      <c r="A52" s="48" t="s">
        <v>2769</v>
      </c>
      <c r="B52" s="29">
        <v>44875</v>
      </c>
      <c r="C52" s="30">
        <v>140.05680000000001</v>
      </c>
      <c r="D52" s="31">
        <v>135.3116</v>
      </c>
      <c r="E52" s="28">
        <v>12.8748</v>
      </c>
      <c r="F52" s="28">
        <v>4.8577000000000004</v>
      </c>
      <c r="G52" s="28">
        <v>2.7559</v>
      </c>
      <c r="H52" s="28">
        <v>3.7431999999999999</v>
      </c>
      <c r="I52" s="32">
        <v>2.5082</v>
      </c>
      <c r="J52" s="28">
        <v>4.9966999999999997</v>
      </c>
      <c r="K52" s="28">
        <v>7.5670000000000002</v>
      </c>
      <c r="L52" s="28">
        <v>7.1424000000000003</v>
      </c>
      <c r="M52" s="28"/>
      <c r="N52" s="28"/>
      <c r="O52" s="28"/>
      <c r="P52" s="28"/>
      <c r="Q52" s="28"/>
      <c r="R52" s="28">
        <v>7.5510000000000002</v>
      </c>
      <c r="S52" s="33">
        <f t="shared" si="4"/>
        <v>4</v>
      </c>
      <c r="T52" s="33">
        <f t="shared" si="5"/>
        <v>3</v>
      </c>
      <c r="U52" s="33">
        <f t="shared" si="6"/>
        <v>3</v>
      </c>
      <c r="V52" s="34">
        <f t="shared" si="7"/>
        <v>4</v>
      </c>
      <c r="W52" s="33">
        <f t="shared" si="8"/>
        <v>3</v>
      </c>
      <c r="X52" s="33">
        <f t="shared" si="9"/>
        <v>1</v>
      </c>
      <c r="Y52" s="33">
        <f t="shared" si="10"/>
        <v>2</v>
      </c>
      <c r="Z52" s="33">
        <f t="shared" si="11"/>
        <v>0</v>
      </c>
      <c r="AA52" s="33">
        <f t="shared" si="12"/>
        <v>0</v>
      </c>
      <c r="AB52" s="33">
        <f t="shared" si="13"/>
        <v>0</v>
      </c>
      <c r="AC52" s="33">
        <f t="shared" si="14"/>
        <v>0</v>
      </c>
      <c r="AD52" s="33">
        <f t="shared" si="15"/>
        <v>0</v>
      </c>
      <c r="AE52" s="33">
        <f t="shared" si="16"/>
        <v>1</v>
      </c>
      <c r="AF52" s="28">
        <v>95.508958581525917</v>
      </c>
      <c r="AG52" s="28"/>
      <c r="AH52" s="28">
        <v>4.4910414184741008</v>
      </c>
      <c r="AI52" s="28">
        <v>1.91</v>
      </c>
      <c r="AJ52" s="28">
        <v>2.15</v>
      </c>
      <c r="AK52" s="28">
        <v>6.66</v>
      </c>
      <c r="AL52" s="28">
        <v>0.46</v>
      </c>
    </row>
    <row r="53" spans="1:38">
      <c r="A53" s="48" t="s">
        <v>2770</v>
      </c>
      <c r="B53" s="29">
        <v>44972</v>
      </c>
      <c r="C53" s="30">
        <v>133.0812</v>
      </c>
      <c r="D53" s="31">
        <v>131.1788</v>
      </c>
      <c r="E53" s="28">
        <v>12.441700000000001</v>
      </c>
      <c r="F53" s="28">
        <v>8.0129999999999999</v>
      </c>
      <c r="G53" s="28">
        <v>3.2263999999999999</v>
      </c>
      <c r="H53" s="28">
        <v>3.7654999999999998</v>
      </c>
      <c r="I53" s="32">
        <v>3.4916</v>
      </c>
      <c r="J53" s="28">
        <v>4.7510000000000003</v>
      </c>
      <c r="K53" s="28">
        <v>7.0091999999999999</v>
      </c>
      <c r="L53" s="28">
        <v>6.7530000000000001</v>
      </c>
      <c r="M53" s="28"/>
      <c r="N53" s="28"/>
      <c r="O53" s="28"/>
      <c r="P53" s="28"/>
      <c r="Q53" s="28"/>
      <c r="R53" s="28">
        <v>7.0530999999999997</v>
      </c>
      <c r="S53" s="33">
        <f t="shared" si="4"/>
        <v>1</v>
      </c>
      <c r="T53" s="33">
        <f t="shared" si="5"/>
        <v>3</v>
      </c>
      <c r="U53" s="33">
        <f t="shared" si="6"/>
        <v>3</v>
      </c>
      <c r="V53" s="34">
        <f t="shared" si="7"/>
        <v>3</v>
      </c>
      <c r="W53" s="33">
        <f t="shared" si="8"/>
        <v>4</v>
      </c>
      <c r="X53" s="33">
        <f t="shared" si="9"/>
        <v>4</v>
      </c>
      <c r="Y53" s="33">
        <f t="shared" si="10"/>
        <v>4</v>
      </c>
      <c r="Z53" s="33">
        <f t="shared" si="11"/>
        <v>0</v>
      </c>
      <c r="AA53" s="33">
        <f t="shared" si="12"/>
        <v>0</v>
      </c>
      <c r="AB53" s="33">
        <f t="shared" si="13"/>
        <v>0</v>
      </c>
      <c r="AC53" s="33">
        <f t="shared" si="14"/>
        <v>0</v>
      </c>
      <c r="AD53" s="33">
        <f t="shared" si="15"/>
        <v>0</v>
      </c>
      <c r="AE53" s="33">
        <f t="shared" si="16"/>
        <v>3</v>
      </c>
      <c r="AF53" s="28">
        <v>94.077320420677736</v>
      </c>
      <c r="AG53" s="28"/>
      <c r="AH53" s="28">
        <v>5.922679579322268</v>
      </c>
      <c r="AI53" s="28">
        <v>2.33</v>
      </c>
      <c r="AJ53" s="28">
        <v>2.75</v>
      </c>
      <c r="AK53" s="28">
        <v>6.62</v>
      </c>
      <c r="AL53" s="28">
        <v>0.6</v>
      </c>
    </row>
    <row r="54" spans="1:38">
      <c r="A54" s="48" t="s">
        <v>2771</v>
      </c>
      <c r="B54" s="29">
        <v>45623</v>
      </c>
      <c r="C54" s="30">
        <v>104.233</v>
      </c>
      <c r="D54" s="31">
        <v>102.4358</v>
      </c>
      <c r="E54" s="28">
        <v>11.067</v>
      </c>
      <c r="F54" s="28">
        <v>7.6025</v>
      </c>
      <c r="G54" s="28">
        <v>5.3841000000000001</v>
      </c>
      <c r="H54" s="28">
        <v>4.6161000000000003</v>
      </c>
      <c r="I54" s="32">
        <v>4.2358000000000002</v>
      </c>
      <c r="J54" s="28">
        <v>6.2092000000000001</v>
      </c>
      <c r="K54" s="28"/>
      <c r="L54" s="28"/>
      <c r="M54" s="28"/>
      <c r="N54" s="28"/>
      <c r="O54" s="28"/>
      <c r="P54" s="28"/>
      <c r="Q54" s="28"/>
      <c r="R54" s="28">
        <v>7.3902999999999999</v>
      </c>
      <c r="S54" s="33">
        <f t="shared" si="4"/>
        <v>2</v>
      </c>
      <c r="T54" s="33">
        <f t="shared" si="5"/>
        <v>2</v>
      </c>
      <c r="U54" s="33">
        <f t="shared" si="6"/>
        <v>3</v>
      </c>
      <c r="V54" s="34">
        <f t="shared" si="7"/>
        <v>3</v>
      </c>
      <c r="W54" s="33">
        <f t="shared" si="8"/>
        <v>1</v>
      </c>
      <c r="X54" s="33">
        <f t="shared" si="9"/>
        <v>0</v>
      </c>
      <c r="Y54" s="33">
        <f t="shared" si="10"/>
        <v>0</v>
      </c>
      <c r="Z54" s="33">
        <f t="shared" si="11"/>
        <v>0</v>
      </c>
      <c r="AA54" s="33">
        <f t="shared" si="12"/>
        <v>0</v>
      </c>
      <c r="AB54" s="33">
        <f t="shared" si="13"/>
        <v>0</v>
      </c>
      <c r="AC54" s="33">
        <f t="shared" si="14"/>
        <v>0</v>
      </c>
      <c r="AD54" s="33">
        <f t="shared" si="15"/>
        <v>0</v>
      </c>
      <c r="AE54" s="33">
        <f t="shared" si="16"/>
        <v>2</v>
      </c>
      <c r="AF54" s="28">
        <v>95.834659367135316</v>
      </c>
      <c r="AG54" s="28"/>
      <c r="AH54" s="28">
        <v>4.1653406328646838</v>
      </c>
      <c r="AI54" s="28">
        <v>1.41</v>
      </c>
      <c r="AJ54" s="28">
        <v>1.6</v>
      </c>
      <c r="AK54" s="28">
        <v>7.71</v>
      </c>
      <c r="AL54" s="28">
        <v>0.37</v>
      </c>
    </row>
    <row r="55" spans="1:38">
      <c r="A55" s="48" t="s">
        <v>2772</v>
      </c>
      <c r="B55" s="29">
        <v>45706</v>
      </c>
      <c r="C55" s="30">
        <v>85.089100000000002</v>
      </c>
      <c r="D55" s="31">
        <v>84.371399999999994</v>
      </c>
      <c r="E55" s="28">
        <v>10.909000000000001</v>
      </c>
      <c r="F55" s="28">
        <v>7.4946000000000002</v>
      </c>
      <c r="G55" s="28">
        <v>5.9066000000000001</v>
      </c>
      <c r="H55" s="28">
        <v>5.2637</v>
      </c>
      <c r="I55" s="32">
        <v>5.0655000000000001</v>
      </c>
      <c r="J55" s="28">
        <v>6.5862999999999996</v>
      </c>
      <c r="K55" s="28"/>
      <c r="L55" s="28"/>
      <c r="M55" s="28"/>
      <c r="N55" s="28"/>
      <c r="O55" s="28"/>
      <c r="P55" s="28"/>
      <c r="Q55" s="28"/>
      <c r="R55" s="28">
        <v>7.5552999999999999</v>
      </c>
      <c r="S55" s="33">
        <f t="shared" si="4"/>
        <v>2</v>
      </c>
      <c r="T55" s="33">
        <f t="shared" si="5"/>
        <v>1</v>
      </c>
      <c r="U55" s="33">
        <f t="shared" si="6"/>
        <v>2</v>
      </c>
      <c r="V55" s="34">
        <f t="shared" si="7"/>
        <v>2</v>
      </c>
      <c r="W55" s="33">
        <f t="shared" si="8"/>
        <v>1</v>
      </c>
      <c r="X55" s="33">
        <f t="shared" si="9"/>
        <v>0</v>
      </c>
      <c r="Y55" s="33">
        <f t="shared" si="10"/>
        <v>0</v>
      </c>
      <c r="Z55" s="33">
        <f t="shared" si="11"/>
        <v>0</v>
      </c>
      <c r="AA55" s="33">
        <f t="shared" si="12"/>
        <v>0</v>
      </c>
      <c r="AB55" s="33">
        <f t="shared" si="13"/>
        <v>0</v>
      </c>
      <c r="AC55" s="33">
        <f t="shared" si="14"/>
        <v>0</v>
      </c>
      <c r="AD55" s="33">
        <f t="shared" si="15"/>
        <v>0</v>
      </c>
      <c r="AE55" s="33">
        <f t="shared" si="16"/>
        <v>1</v>
      </c>
      <c r="AF55" s="28">
        <v>92.775513977485318</v>
      </c>
      <c r="AG55" s="28"/>
      <c r="AH55" s="28">
        <v>7.22448602251474</v>
      </c>
      <c r="AI55" s="28">
        <v>0.99</v>
      </c>
      <c r="AJ55" s="28">
        <v>1.1200000000000001</v>
      </c>
      <c r="AK55" s="28">
        <v>7.71</v>
      </c>
      <c r="AL55" s="28">
        <v>0.34</v>
      </c>
    </row>
    <row r="56" spans="1:38">
      <c r="A56" s="48" t="s">
        <v>2773</v>
      </c>
      <c r="B56" s="29">
        <v>44273</v>
      </c>
      <c r="C56" s="30">
        <v>6149.3283000000001</v>
      </c>
      <c r="D56" s="31">
        <v>5973.1760999999997</v>
      </c>
      <c r="E56" s="28">
        <v>13.590199999999999</v>
      </c>
      <c r="F56" s="28">
        <v>5.8772000000000002</v>
      </c>
      <c r="G56" s="28">
        <v>5.8178999999999998</v>
      </c>
      <c r="H56" s="28">
        <v>5.6284999999999998</v>
      </c>
      <c r="I56" s="32">
        <v>5.5747999999999998</v>
      </c>
      <c r="J56" s="28">
        <v>6.0557999999999996</v>
      </c>
      <c r="K56" s="28">
        <v>7.0274999999999999</v>
      </c>
      <c r="L56" s="28">
        <v>6.8517999999999999</v>
      </c>
      <c r="M56" s="28">
        <v>6.4611000000000001</v>
      </c>
      <c r="N56" s="28">
        <v>5.9397000000000002</v>
      </c>
      <c r="O56" s="28"/>
      <c r="P56" s="28"/>
      <c r="Q56" s="28"/>
      <c r="R56" s="28">
        <v>6.1738999999999997</v>
      </c>
      <c r="S56" s="33">
        <f t="shared" si="4"/>
        <v>3</v>
      </c>
      <c r="T56" s="33">
        <f t="shared" si="5"/>
        <v>1</v>
      </c>
      <c r="U56" s="33">
        <f t="shared" si="6"/>
        <v>1</v>
      </c>
      <c r="V56" s="34">
        <f t="shared" si="7"/>
        <v>1</v>
      </c>
      <c r="W56" s="33">
        <f t="shared" si="8"/>
        <v>2</v>
      </c>
      <c r="X56" s="33">
        <f t="shared" si="9"/>
        <v>4</v>
      </c>
      <c r="Y56" s="33">
        <f t="shared" si="10"/>
        <v>4</v>
      </c>
      <c r="Z56" s="33">
        <f t="shared" si="11"/>
        <v>4</v>
      </c>
      <c r="AA56" s="33">
        <f t="shared" si="12"/>
        <v>2</v>
      </c>
      <c r="AB56" s="33">
        <f t="shared" si="13"/>
        <v>0</v>
      </c>
      <c r="AC56" s="33">
        <f t="shared" si="14"/>
        <v>0</v>
      </c>
      <c r="AD56" s="33">
        <f t="shared" si="15"/>
        <v>0</v>
      </c>
      <c r="AE56" s="33">
        <f t="shared" si="16"/>
        <v>4</v>
      </c>
      <c r="AF56" s="28">
        <v>92.805758731941523</v>
      </c>
      <c r="AG56" s="28"/>
      <c r="AH56" s="28">
        <v>7.1942412680583789</v>
      </c>
      <c r="AI56" s="28">
        <v>0.05</v>
      </c>
      <c r="AJ56" s="28">
        <v>0.05</v>
      </c>
      <c r="AK56" s="28">
        <v>6.69</v>
      </c>
      <c r="AL56" s="28">
        <v>0.43</v>
      </c>
    </row>
    <row r="57" spans="1:38">
      <c r="A57" s="48" t="s">
        <v>2774</v>
      </c>
      <c r="B57" s="29">
        <v>44483</v>
      </c>
      <c r="C57" s="30">
        <v>2232.8202999999999</v>
      </c>
      <c r="D57" s="31">
        <v>2219.0459000000001</v>
      </c>
      <c r="E57" s="28">
        <v>12.9938</v>
      </c>
      <c r="F57" s="28">
        <v>6.9088000000000003</v>
      </c>
      <c r="G57" s="28">
        <v>5.8285999999999998</v>
      </c>
      <c r="H57" s="28">
        <v>5.2032999999999996</v>
      </c>
      <c r="I57" s="32">
        <v>5.1997999999999998</v>
      </c>
      <c r="J57" s="28">
        <v>6.032</v>
      </c>
      <c r="K57" s="28">
        <v>7.4439000000000002</v>
      </c>
      <c r="L57" s="28">
        <v>7.0877999999999997</v>
      </c>
      <c r="M57" s="28">
        <v>6.6443000000000003</v>
      </c>
      <c r="N57" s="28"/>
      <c r="O57" s="28"/>
      <c r="P57" s="28"/>
      <c r="Q57" s="28"/>
      <c r="R57" s="28">
        <v>5.9310999999999998</v>
      </c>
      <c r="S57" s="33">
        <f t="shared" si="4"/>
        <v>2</v>
      </c>
      <c r="T57" s="33">
        <f t="shared" si="5"/>
        <v>1</v>
      </c>
      <c r="U57" s="33">
        <f t="shared" si="6"/>
        <v>2</v>
      </c>
      <c r="V57" s="34">
        <f t="shared" si="7"/>
        <v>2</v>
      </c>
      <c r="W57" s="33">
        <f t="shared" si="8"/>
        <v>2</v>
      </c>
      <c r="X57" s="33">
        <f t="shared" si="9"/>
        <v>2</v>
      </c>
      <c r="Y57" s="33">
        <f t="shared" si="10"/>
        <v>2</v>
      </c>
      <c r="Z57" s="33">
        <f t="shared" si="11"/>
        <v>4</v>
      </c>
      <c r="AA57" s="33">
        <f t="shared" si="12"/>
        <v>0</v>
      </c>
      <c r="AB57" s="33">
        <f t="shared" si="13"/>
        <v>0</v>
      </c>
      <c r="AC57" s="33">
        <f t="shared" si="14"/>
        <v>0</v>
      </c>
      <c r="AD57" s="33">
        <f t="shared" si="15"/>
        <v>0</v>
      </c>
      <c r="AE57" s="33">
        <f t="shared" si="16"/>
        <v>4</v>
      </c>
      <c r="AF57" s="28">
        <v>97.527405809857271</v>
      </c>
      <c r="AG57" s="28"/>
      <c r="AH57" s="28">
        <v>2.4725941901427086</v>
      </c>
      <c r="AI57" s="28">
        <v>0.87</v>
      </c>
      <c r="AJ57" s="28">
        <v>0.93</v>
      </c>
      <c r="AK57" s="28">
        <v>6.79</v>
      </c>
      <c r="AL57" s="28">
        <v>0.44</v>
      </c>
    </row>
    <row r="58" spans="1:38">
      <c r="A58" s="48" t="s">
        <v>2775</v>
      </c>
      <c r="B58" s="29">
        <v>45783</v>
      </c>
      <c r="C58" s="30">
        <v>1612.5354</v>
      </c>
      <c r="D58" s="31">
        <v>1984.826</v>
      </c>
      <c r="E58" s="28">
        <v>10.664999999999999</v>
      </c>
      <c r="F58" s="28">
        <v>9.2126999999999999</v>
      </c>
      <c r="G58" s="28">
        <v>7.6165000000000003</v>
      </c>
      <c r="H58" s="28">
        <v>6.5960000000000001</v>
      </c>
      <c r="I58" s="32">
        <v>6.6326999999999998</v>
      </c>
      <c r="J58" s="28"/>
      <c r="K58" s="28"/>
      <c r="L58" s="28"/>
      <c r="M58" s="28"/>
      <c r="N58" s="28"/>
      <c r="O58" s="28"/>
      <c r="P58" s="28"/>
      <c r="Q58" s="28"/>
      <c r="R58" s="28">
        <v>6.7377000000000002</v>
      </c>
      <c r="S58" s="33">
        <f t="shared" si="4"/>
        <v>1</v>
      </c>
      <c r="T58" s="33">
        <f t="shared" si="5"/>
        <v>1</v>
      </c>
      <c r="U58" s="33">
        <f t="shared" si="6"/>
        <v>1</v>
      </c>
      <c r="V58" s="34">
        <f t="shared" si="7"/>
        <v>1</v>
      </c>
      <c r="W58" s="33">
        <f t="shared" si="8"/>
        <v>0</v>
      </c>
      <c r="X58" s="33">
        <f t="shared" si="9"/>
        <v>0</v>
      </c>
      <c r="Y58" s="33">
        <f t="shared" si="10"/>
        <v>0</v>
      </c>
      <c r="Z58" s="33">
        <f t="shared" si="11"/>
        <v>0</v>
      </c>
      <c r="AA58" s="33">
        <f t="shared" si="12"/>
        <v>0</v>
      </c>
      <c r="AB58" s="33">
        <f t="shared" si="13"/>
        <v>0</v>
      </c>
      <c r="AC58" s="33">
        <f t="shared" si="14"/>
        <v>0</v>
      </c>
      <c r="AD58" s="33">
        <f t="shared" si="15"/>
        <v>0</v>
      </c>
      <c r="AE58" s="33">
        <f t="shared" si="16"/>
        <v>3</v>
      </c>
      <c r="AF58" s="28">
        <v>95.679943733102988</v>
      </c>
      <c r="AG58" s="28"/>
      <c r="AH58" s="28">
        <v>4.3200562668969429</v>
      </c>
      <c r="AI58" s="28">
        <v>0.35169863013698632</v>
      </c>
      <c r="AJ58" s="28">
        <v>0.38213698630136983</v>
      </c>
      <c r="AK58" s="28">
        <v>7.58</v>
      </c>
      <c r="AL58" s="28">
        <v>0.26</v>
      </c>
    </row>
    <row r="59" spans="1:38">
      <c r="A59" s="48" t="s">
        <v>5088</v>
      </c>
      <c r="B59" s="29">
        <v>46105</v>
      </c>
      <c r="C59" s="30"/>
      <c r="D59" s="31">
        <v>756.54549999999995</v>
      </c>
      <c r="E59" s="28">
        <v>10.088100000000001</v>
      </c>
      <c r="F59" s="28">
        <v>7.6592000000000002</v>
      </c>
      <c r="G59" s="28"/>
      <c r="H59" s="28"/>
      <c r="I59" s="32"/>
      <c r="J59" s="28"/>
      <c r="K59" s="28"/>
      <c r="L59" s="28"/>
      <c r="M59" s="28"/>
      <c r="N59" s="28"/>
      <c r="O59" s="28"/>
      <c r="P59" s="28"/>
      <c r="Q59" s="28"/>
      <c r="R59" s="28">
        <v>8.8556000000000008</v>
      </c>
      <c r="S59" s="33">
        <f t="shared" si="4"/>
        <v>2</v>
      </c>
      <c r="T59" s="33">
        <f t="shared" si="5"/>
        <v>0</v>
      </c>
      <c r="U59" s="33">
        <f t="shared" si="6"/>
        <v>0</v>
      </c>
      <c r="V59" s="34">
        <f t="shared" si="7"/>
        <v>0</v>
      </c>
      <c r="W59" s="33">
        <f t="shared" si="8"/>
        <v>0</v>
      </c>
      <c r="X59" s="33">
        <f t="shared" si="9"/>
        <v>0</v>
      </c>
      <c r="Y59" s="33">
        <f t="shared" si="10"/>
        <v>0</v>
      </c>
      <c r="Z59" s="33">
        <f t="shared" si="11"/>
        <v>0</v>
      </c>
      <c r="AA59" s="33">
        <f t="shared" si="12"/>
        <v>0</v>
      </c>
      <c r="AB59" s="33">
        <f t="shared" si="13"/>
        <v>0</v>
      </c>
      <c r="AC59" s="33">
        <f t="shared" si="14"/>
        <v>0</v>
      </c>
      <c r="AD59" s="33">
        <f t="shared" si="15"/>
        <v>0</v>
      </c>
      <c r="AE59" s="33">
        <f t="shared" si="16"/>
        <v>1</v>
      </c>
      <c r="AF59" s="28">
        <v>99.099089215387494</v>
      </c>
      <c r="AG59" s="28"/>
      <c r="AH59" s="28">
        <v>0.90091078461242802</v>
      </c>
      <c r="AI59" s="28">
        <v>0.87416438356164383</v>
      </c>
      <c r="AJ59" s="28">
        <v>0.94805479452054797</v>
      </c>
      <c r="AK59" s="28">
        <v>7.37</v>
      </c>
      <c r="AL59" s="28">
        <v>0.32</v>
      </c>
    </row>
    <row r="60" spans="1:38">
      <c r="A60" s="48" t="s">
        <v>2776</v>
      </c>
      <c r="B60" s="29">
        <v>44995</v>
      </c>
      <c r="C60" s="30">
        <v>170.7568</v>
      </c>
      <c r="D60" s="31">
        <v>166.03319999999999</v>
      </c>
      <c r="E60" s="28">
        <v>12.684100000000001</v>
      </c>
      <c r="F60" s="28">
        <v>7.4543999999999997</v>
      </c>
      <c r="G60" s="28">
        <v>2.1633</v>
      </c>
      <c r="H60" s="28">
        <v>3.2766000000000002</v>
      </c>
      <c r="I60" s="32">
        <v>2.5632999999999999</v>
      </c>
      <c r="J60" s="28">
        <v>4.9443999999999999</v>
      </c>
      <c r="K60" s="28">
        <v>7.8136000000000001</v>
      </c>
      <c r="L60" s="28">
        <v>7.2887000000000004</v>
      </c>
      <c r="M60" s="28"/>
      <c r="N60" s="28"/>
      <c r="O60" s="28"/>
      <c r="P60" s="28"/>
      <c r="Q60" s="28"/>
      <c r="R60" s="28">
        <v>7.8597999999999999</v>
      </c>
      <c r="S60" s="33">
        <f t="shared" si="4"/>
        <v>2</v>
      </c>
      <c r="T60" s="33">
        <f t="shared" si="5"/>
        <v>4</v>
      </c>
      <c r="U60" s="33">
        <f t="shared" si="6"/>
        <v>4</v>
      </c>
      <c r="V60" s="34">
        <f t="shared" si="7"/>
        <v>3</v>
      </c>
      <c r="W60" s="33">
        <f t="shared" si="8"/>
        <v>3</v>
      </c>
      <c r="X60" s="33">
        <f t="shared" si="9"/>
        <v>1</v>
      </c>
      <c r="Y60" s="33">
        <f t="shared" si="10"/>
        <v>1</v>
      </c>
      <c r="Z60" s="33">
        <f t="shared" si="11"/>
        <v>0</v>
      </c>
      <c r="AA60" s="33">
        <f t="shared" si="12"/>
        <v>0</v>
      </c>
      <c r="AB60" s="33">
        <f t="shared" si="13"/>
        <v>0</v>
      </c>
      <c r="AC60" s="33">
        <f t="shared" si="14"/>
        <v>0</v>
      </c>
      <c r="AD60" s="33">
        <f t="shared" si="15"/>
        <v>0</v>
      </c>
      <c r="AE60" s="33">
        <f t="shared" si="16"/>
        <v>1</v>
      </c>
      <c r="AF60" s="28">
        <v>96.581647525916495</v>
      </c>
      <c r="AG60" s="28"/>
      <c r="AH60" s="28">
        <v>3.4183524740834943</v>
      </c>
      <c r="AI60" s="28">
        <v>2.6</v>
      </c>
      <c r="AJ60" s="28">
        <v>3.01</v>
      </c>
      <c r="AK60" s="28">
        <v>6.58</v>
      </c>
      <c r="AL60" s="28">
        <v>0.36</v>
      </c>
    </row>
    <row r="61" spans="1:38">
      <c r="A61" s="48" t="s">
        <v>2777</v>
      </c>
      <c r="B61" s="29">
        <v>44875</v>
      </c>
      <c r="C61" s="30">
        <v>1158.0554</v>
      </c>
      <c r="D61" s="31">
        <v>1154.3049000000001</v>
      </c>
      <c r="E61" s="28">
        <v>12.7273</v>
      </c>
      <c r="F61" s="28">
        <v>6.4835000000000003</v>
      </c>
      <c r="G61" s="28">
        <v>4.9314</v>
      </c>
      <c r="H61" s="28">
        <v>5.4413999999999998</v>
      </c>
      <c r="I61" s="32">
        <v>5.2561999999999998</v>
      </c>
      <c r="J61" s="28">
        <v>5.9073000000000002</v>
      </c>
      <c r="K61" s="28">
        <v>7.2225999999999999</v>
      </c>
      <c r="L61" s="28">
        <v>6.9188999999999998</v>
      </c>
      <c r="M61" s="28"/>
      <c r="N61" s="28"/>
      <c r="O61" s="28"/>
      <c r="P61" s="28"/>
      <c r="Q61" s="28"/>
      <c r="R61" s="28">
        <v>7.1944999999999997</v>
      </c>
      <c r="S61" s="33">
        <f t="shared" si="4"/>
        <v>2</v>
      </c>
      <c r="T61" s="33">
        <f t="shared" si="5"/>
        <v>2</v>
      </c>
      <c r="U61" s="33">
        <f t="shared" si="6"/>
        <v>1</v>
      </c>
      <c r="V61" s="34">
        <f t="shared" si="7"/>
        <v>2</v>
      </c>
      <c r="W61" s="33">
        <f t="shared" si="8"/>
        <v>2</v>
      </c>
      <c r="X61" s="33">
        <f t="shared" si="9"/>
        <v>3</v>
      </c>
      <c r="Y61" s="33">
        <f t="shared" si="10"/>
        <v>4</v>
      </c>
      <c r="Z61" s="33">
        <f t="shared" si="11"/>
        <v>0</v>
      </c>
      <c r="AA61" s="33">
        <f t="shared" si="12"/>
        <v>0</v>
      </c>
      <c r="AB61" s="33">
        <f t="shared" si="13"/>
        <v>0</v>
      </c>
      <c r="AC61" s="33">
        <f t="shared" si="14"/>
        <v>0</v>
      </c>
      <c r="AD61" s="33">
        <f t="shared" si="15"/>
        <v>0</v>
      </c>
      <c r="AE61" s="33">
        <f t="shared" si="16"/>
        <v>3</v>
      </c>
      <c r="AF61" s="28">
        <v>98.000736200634648</v>
      </c>
      <c r="AG61" s="28"/>
      <c r="AH61" s="28">
        <v>1.9992637993653153</v>
      </c>
      <c r="AI61" s="28">
        <v>0.56000000000000005</v>
      </c>
      <c r="AJ61" s="28">
        <v>0.59</v>
      </c>
      <c r="AK61" s="28">
        <v>5.87</v>
      </c>
      <c r="AL61" s="28">
        <v>0.35</v>
      </c>
    </row>
    <row r="62" spans="1:38">
      <c r="A62" s="48" t="s">
        <v>2778</v>
      </c>
      <c r="B62" s="29">
        <v>44875</v>
      </c>
      <c r="C62" s="30">
        <v>668.67060000000004</v>
      </c>
      <c r="D62" s="31">
        <v>638.46730000000002</v>
      </c>
      <c r="E62" s="28">
        <v>12.9102</v>
      </c>
      <c r="F62" s="28">
        <v>13.504899999999999</v>
      </c>
      <c r="G62" s="28">
        <v>2.0205000000000002</v>
      </c>
      <c r="H62" s="28">
        <v>2.1383000000000001</v>
      </c>
      <c r="I62" s="32">
        <v>1.3180000000000001</v>
      </c>
      <c r="J62" s="28">
        <v>3.1107999999999998</v>
      </c>
      <c r="K62" s="28">
        <v>7.7050999999999998</v>
      </c>
      <c r="L62" s="28">
        <v>7.2723000000000004</v>
      </c>
      <c r="M62" s="28"/>
      <c r="N62" s="28"/>
      <c r="O62" s="28"/>
      <c r="P62" s="28"/>
      <c r="Q62" s="28"/>
      <c r="R62" s="28">
        <v>7.6360999999999999</v>
      </c>
      <c r="S62" s="33">
        <f t="shared" si="4"/>
        <v>1</v>
      </c>
      <c r="T62" s="33">
        <f t="shared" si="5"/>
        <v>4</v>
      </c>
      <c r="U62" s="33">
        <f t="shared" si="6"/>
        <v>4</v>
      </c>
      <c r="V62" s="34">
        <f t="shared" si="7"/>
        <v>4</v>
      </c>
      <c r="W62" s="33">
        <f t="shared" si="8"/>
        <v>4</v>
      </c>
      <c r="X62" s="33">
        <f t="shared" si="9"/>
        <v>1</v>
      </c>
      <c r="Y62" s="33">
        <f t="shared" si="10"/>
        <v>1</v>
      </c>
      <c r="Z62" s="33">
        <f t="shared" si="11"/>
        <v>0</v>
      </c>
      <c r="AA62" s="33">
        <f t="shared" si="12"/>
        <v>0</v>
      </c>
      <c r="AB62" s="33">
        <f t="shared" si="13"/>
        <v>0</v>
      </c>
      <c r="AC62" s="33">
        <f t="shared" si="14"/>
        <v>0</v>
      </c>
      <c r="AD62" s="33">
        <f t="shared" si="15"/>
        <v>0</v>
      </c>
      <c r="AE62" s="33">
        <f t="shared" si="16"/>
        <v>1</v>
      </c>
      <c r="AF62" s="28">
        <v>98.530746993620454</v>
      </c>
      <c r="AG62" s="28"/>
      <c r="AH62" s="28">
        <v>1.4692530063794946</v>
      </c>
      <c r="AI62" s="28">
        <v>4.3</v>
      </c>
      <c r="AJ62" s="28">
        <v>5.2</v>
      </c>
      <c r="AK62" s="28">
        <v>7.07</v>
      </c>
      <c r="AL62" s="28">
        <v>0.33</v>
      </c>
    </row>
    <row r="63" spans="1:38">
      <c r="A63" s="48" t="s">
        <v>2779</v>
      </c>
      <c r="B63" s="29">
        <v>44904</v>
      </c>
      <c r="C63" s="30">
        <v>751.89059999999995</v>
      </c>
      <c r="D63" s="31">
        <v>662.56960000000004</v>
      </c>
      <c r="E63" s="28">
        <v>12.6875</v>
      </c>
      <c r="F63" s="28">
        <v>3.976</v>
      </c>
      <c r="G63" s="28">
        <v>4.3813000000000004</v>
      </c>
      <c r="H63" s="28">
        <v>4.8651999999999997</v>
      </c>
      <c r="I63" s="32">
        <v>4.4908999999999999</v>
      </c>
      <c r="J63" s="28">
        <v>5.7873000000000001</v>
      </c>
      <c r="K63" s="28">
        <v>7.5113000000000003</v>
      </c>
      <c r="L63" s="28">
        <v>7.0654000000000003</v>
      </c>
      <c r="M63" s="28"/>
      <c r="N63" s="28"/>
      <c r="O63" s="28"/>
      <c r="P63" s="28"/>
      <c r="Q63" s="28"/>
      <c r="R63" s="28">
        <v>7.27</v>
      </c>
      <c r="S63" s="33">
        <f t="shared" si="4"/>
        <v>4</v>
      </c>
      <c r="T63" s="33">
        <f t="shared" si="5"/>
        <v>3</v>
      </c>
      <c r="U63" s="33">
        <f t="shared" si="6"/>
        <v>2</v>
      </c>
      <c r="V63" s="34">
        <f t="shared" si="7"/>
        <v>3</v>
      </c>
      <c r="W63" s="33">
        <f t="shared" si="8"/>
        <v>2</v>
      </c>
      <c r="X63" s="33">
        <f t="shared" si="9"/>
        <v>2</v>
      </c>
      <c r="Y63" s="33">
        <f t="shared" si="10"/>
        <v>3</v>
      </c>
      <c r="Z63" s="33">
        <f t="shared" si="11"/>
        <v>0</v>
      </c>
      <c r="AA63" s="33">
        <f t="shared" si="12"/>
        <v>0</v>
      </c>
      <c r="AB63" s="33">
        <f t="shared" si="13"/>
        <v>0</v>
      </c>
      <c r="AC63" s="33">
        <f t="shared" si="14"/>
        <v>0</v>
      </c>
      <c r="AD63" s="33">
        <f t="shared" si="15"/>
        <v>0</v>
      </c>
      <c r="AE63" s="33">
        <f t="shared" si="16"/>
        <v>2</v>
      </c>
      <c r="AF63" s="28">
        <v>96.777757385790096</v>
      </c>
      <c r="AG63" s="28"/>
      <c r="AH63" s="28">
        <v>3.2222426142098799</v>
      </c>
      <c r="AI63" s="28">
        <v>1.08</v>
      </c>
      <c r="AJ63" s="28">
        <v>1.1599999999999999</v>
      </c>
      <c r="AK63" s="28">
        <v>5.91</v>
      </c>
      <c r="AL63" s="28">
        <v>0.35</v>
      </c>
    </row>
    <row r="64" spans="1:38">
      <c r="A64" s="48" t="s">
        <v>2780</v>
      </c>
      <c r="B64" s="29">
        <v>45000</v>
      </c>
      <c r="C64" s="30">
        <v>937.57410000000004</v>
      </c>
      <c r="D64" s="31">
        <v>899.88170000000002</v>
      </c>
      <c r="E64" s="28">
        <v>12.672000000000001</v>
      </c>
      <c r="F64" s="28">
        <v>10.508699999999999</v>
      </c>
      <c r="G64" s="28">
        <v>-0.55930000000000002</v>
      </c>
      <c r="H64" s="28">
        <v>2.1772999999999998</v>
      </c>
      <c r="I64" s="32">
        <v>3.1199999999999999E-2</v>
      </c>
      <c r="J64" s="28">
        <v>1.6133999999999999</v>
      </c>
      <c r="K64" s="28">
        <v>7.2211999999999996</v>
      </c>
      <c r="L64" s="28">
        <v>7.1215999999999999</v>
      </c>
      <c r="M64" s="28"/>
      <c r="N64" s="28"/>
      <c r="O64" s="28"/>
      <c r="P64" s="28"/>
      <c r="Q64" s="28"/>
      <c r="R64" s="28">
        <v>7.8625999999999996</v>
      </c>
      <c r="S64" s="33">
        <f t="shared" si="4"/>
        <v>1</v>
      </c>
      <c r="T64" s="33">
        <f t="shared" si="5"/>
        <v>4</v>
      </c>
      <c r="U64" s="33">
        <f t="shared" si="6"/>
        <v>4</v>
      </c>
      <c r="V64" s="34">
        <f t="shared" si="7"/>
        <v>4</v>
      </c>
      <c r="W64" s="33">
        <f t="shared" si="8"/>
        <v>4</v>
      </c>
      <c r="X64" s="33">
        <f t="shared" si="9"/>
        <v>3</v>
      </c>
      <c r="Y64" s="33">
        <f t="shared" si="10"/>
        <v>2</v>
      </c>
      <c r="Z64" s="33">
        <f t="shared" si="11"/>
        <v>0</v>
      </c>
      <c r="AA64" s="33">
        <f t="shared" si="12"/>
        <v>0</v>
      </c>
      <c r="AB64" s="33">
        <f t="shared" si="13"/>
        <v>0</v>
      </c>
      <c r="AC64" s="33">
        <f t="shared" si="14"/>
        <v>0</v>
      </c>
      <c r="AD64" s="33">
        <f t="shared" si="15"/>
        <v>0</v>
      </c>
      <c r="AE64" s="33">
        <f t="shared" si="16"/>
        <v>1</v>
      </c>
      <c r="AF64" s="28">
        <v>96.869510736800152</v>
      </c>
      <c r="AG64" s="28"/>
      <c r="AH64" s="28">
        <v>3.1304892631998191</v>
      </c>
      <c r="AI64" s="28">
        <v>6.84</v>
      </c>
      <c r="AJ64" s="28">
        <v>10.06</v>
      </c>
      <c r="AK64" s="28">
        <v>7.25</v>
      </c>
      <c r="AL64" s="28">
        <v>0.38</v>
      </c>
    </row>
    <row r="65" spans="1:38">
      <c r="A65" s="48" t="s">
        <v>2781</v>
      </c>
      <c r="B65" s="29">
        <v>44904</v>
      </c>
      <c r="C65" s="30">
        <v>642.86310000000003</v>
      </c>
      <c r="D65" s="31">
        <v>612.83360000000005</v>
      </c>
      <c r="E65" s="28">
        <v>12.7499</v>
      </c>
      <c r="F65" s="28">
        <v>11.46</v>
      </c>
      <c r="G65" s="28">
        <v>8.2699999999999996E-2</v>
      </c>
      <c r="H65" s="28">
        <v>1.4193</v>
      </c>
      <c r="I65" s="32">
        <v>0.74139999999999995</v>
      </c>
      <c r="J65" s="28">
        <v>2.5365000000000002</v>
      </c>
      <c r="K65" s="28">
        <v>7.3536999999999999</v>
      </c>
      <c r="L65" s="28">
        <v>7.0734000000000004</v>
      </c>
      <c r="M65" s="28"/>
      <c r="N65" s="28"/>
      <c r="O65" s="28"/>
      <c r="P65" s="28"/>
      <c r="Q65" s="28"/>
      <c r="R65" s="28">
        <v>7.4253</v>
      </c>
      <c r="S65" s="33">
        <f t="shared" si="4"/>
        <v>1</v>
      </c>
      <c r="T65" s="33">
        <f t="shared" si="5"/>
        <v>4</v>
      </c>
      <c r="U65" s="33">
        <f t="shared" si="6"/>
        <v>4</v>
      </c>
      <c r="V65" s="34">
        <f t="shared" si="7"/>
        <v>4</v>
      </c>
      <c r="W65" s="33">
        <f t="shared" si="8"/>
        <v>4</v>
      </c>
      <c r="X65" s="33">
        <f t="shared" si="9"/>
        <v>3</v>
      </c>
      <c r="Y65" s="33">
        <f t="shared" si="10"/>
        <v>3</v>
      </c>
      <c r="Z65" s="33">
        <f t="shared" si="11"/>
        <v>0</v>
      </c>
      <c r="AA65" s="33">
        <f t="shared" si="12"/>
        <v>0</v>
      </c>
      <c r="AB65" s="33">
        <f t="shared" si="13"/>
        <v>0</v>
      </c>
      <c r="AC65" s="33">
        <f t="shared" si="14"/>
        <v>0</v>
      </c>
      <c r="AD65" s="33">
        <f t="shared" si="15"/>
        <v>0</v>
      </c>
      <c r="AE65" s="33">
        <f t="shared" si="16"/>
        <v>2</v>
      </c>
      <c r="AF65" s="28">
        <v>98.968937081778762</v>
      </c>
      <c r="AG65" s="28"/>
      <c r="AH65" s="28">
        <v>1.0310629182211939</v>
      </c>
      <c r="AI65" s="28">
        <v>4.99</v>
      </c>
      <c r="AJ65" s="28">
        <v>6.36</v>
      </c>
      <c r="AK65" s="28">
        <v>7.17</v>
      </c>
      <c r="AL65" s="28">
        <v>0.37</v>
      </c>
    </row>
    <row r="66" spans="1:38">
      <c r="A66" s="48" t="s">
        <v>2782</v>
      </c>
      <c r="B66" s="29">
        <v>44981</v>
      </c>
      <c r="C66" s="30">
        <v>185.23339999999999</v>
      </c>
      <c r="D66" s="31">
        <v>184.79179999999999</v>
      </c>
      <c r="E66" s="28">
        <v>12.558299999999999</v>
      </c>
      <c r="F66" s="28">
        <v>6.3912000000000004</v>
      </c>
      <c r="G66" s="28">
        <v>5.5852000000000004</v>
      </c>
      <c r="H66" s="28">
        <v>5.4897</v>
      </c>
      <c r="I66" s="32">
        <v>5.4711999999999996</v>
      </c>
      <c r="J66" s="28">
        <v>6.0945</v>
      </c>
      <c r="K66" s="28">
        <v>7.3101000000000003</v>
      </c>
      <c r="L66" s="28">
        <v>7.0750999999999999</v>
      </c>
      <c r="M66" s="28"/>
      <c r="N66" s="28"/>
      <c r="O66" s="28"/>
      <c r="P66" s="28"/>
      <c r="Q66" s="28"/>
      <c r="R66" s="28">
        <v>7.4241999999999999</v>
      </c>
      <c r="S66" s="33">
        <f t="shared" si="4"/>
        <v>3</v>
      </c>
      <c r="T66" s="33">
        <f t="shared" si="5"/>
        <v>2</v>
      </c>
      <c r="U66" s="33">
        <f t="shared" si="6"/>
        <v>1</v>
      </c>
      <c r="V66" s="34">
        <f t="shared" si="7"/>
        <v>1</v>
      </c>
      <c r="W66" s="33">
        <f t="shared" si="8"/>
        <v>1</v>
      </c>
      <c r="X66" s="33">
        <f t="shared" si="9"/>
        <v>3</v>
      </c>
      <c r="Y66" s="33">
        <f t="shared" si="10"/>
        <v>3</v>
      </c>
      <c r="Z66" s="33">
        <f t="shared" si="11"/>
        <v>0</v>
      </c>
      <c r="AA66" s="33">
        <f t="shared" si="12"/>
        <v>0</v>
      </c>
      <c r="AB66" s="33">
        <f t="shared" si="13"/>
        <v>0</v>
      </c>
      <c r="AC66" s="33">
        <f t="shared" si="14"/>
        <v>0</v>
      </c>
      <c r="AD66" s="33">
        <f t="shared" si="15"/>
        <v>0</v>
      </c>
      <c r="AE66" s="33">
        <f t="shared" si="16"/>
        <v>2</v>
      </c>
      <c r="AF66" s="28">
        <v>96.31498800271433</v>
      </c>
      <c r="AG66" s="28"/>
      <c r="AH66" s="28">
        <v>3.6850119972855984</v>
      </c>
      <c r="AI66" s="28">
        <v>0.37</v>
      </c>
      <c r="AJ66" s="28">
        <v>0.38</v>
      </c>
      <c r="AK66" s="28">
        <v>5.87</v>
      </c>
      <c r="AL66" s="28">
        <v>0.35</v>
      </c>
    </row>
    <row r="67" spans="1:38">
      <c r="A67" s="48" t="s">
        <v>2783</v>
      </c>
      <c r="B67" s="29">
        <v>45008</v>
      </c>
      <c r="C67" s="30">
        <v>48.582799999999999</v>
      </c>
      <c r="D67" s="31">
        <v>48.300199999999997</v>
      </c>
      <c r="E67" s="28">
        <v>12.478899999999999</v>
      </c>
      <c r="F67" s="28">
        <v>4.6985999999999999</v>
      </c>
      <c r="G67" s="28">
        <v>4.8842999999999996</v>
      </c>
      <c r="H67" s="28">
        <v>5.1917999999999997</v>
      </c>
      <c r="I67" s="32">
        <v>4.9694000000000003</v>
      </c>
      <c r="J67" s="28">
        <v>5.9589999999999996</v>
      </c>
      <c r="K67" s="28">
        <v>7.5697000000000001</v>
      </c>
      <c r="L67" s="28">
        <v>7.1599000000000004</v>
      </c>
      <c r="M67" s="28"/>
      <c r="N67" s="28"/>
      <c r="O67" s="28"/>
      <c r="P67" s="28"/>
      <c r="Q67" s="28"/>
      <c r="R67" s="28">
        <v>7.3880999999999997</v>
      </c>
      <c r="S67" s="33">
        <f t="shared" si="4"/>
        <v>4</v>
      </c>
      <c r="T67" s="33">
        <f t="shared" si="5"/>
        <v>2</v>
      </c>
      <c r="U67" s="33">
        <f t="shared" si="6"/>
        <v>2</v>
      </c>
      <c r="V67" s="34">
        <f t="shared" si="7"/>
        <v>2</v>
      </c>
      <c r="W67" s="33">
        <f t="shared" si="8"/>
        <v>2</v>
      </c>
      <c r="X67" s="33">
        <f t="shared" si="9"/>
        <v>1</v>
      </c>
      <c r="Y67" s="33">
        <f t="shared" si="10"/>
        <v>2</v>
      </c>
      <c r="Z67" s="33">
        <f t="shared" si="11"/>
        <v>0</v>
      </c>
      <c r="AA67" s="33">
        <f t="shared" si="12"/>
        <v>0</v>
      </c>
      <c r="AB67" s="33">
        <f t="shared" si="13"/>
        <v>0</v>
      </c>
      <c r="AC67" s="33">
        <f t="shared" si="14"/>
        <v>0</v>
      </c>
      <c r="AD67" s="33">
        <f t="shared" si="15"/>
        <v>0</v>
      </c>
      <c r="AE67" s="33">
        <f t="shared" si="16"/>
        <v>2</v>
      </c>
      <c r="AF67" s="28">
        <v>97.549285510204939</v>
      </c>
      <c r="AG67" s="28"/>
      <c r="AH67" s="28">
        <v>2.4507144897950717</v>
      </c>
      <c r="AI67" s="28">
        <v>1.03</v>
      </c>
      <c r="AJ67" s="28">
        <v>1.1000000000000001</v>
      </c>
      <c r="AK67" s="28">
        <v>6.01</v>
      </c>
      <c r="AL67" s="28">
        <v>0.35</v>
      </c>
    </row>
    <row r="68" spans="1:38">
      <c r="A68" s="48" t="s">
        <v>2784</v>
      </c>
      <c r="B68" s="29">
        <v>44651</v>
      </c>
      <c r="C68" s="30">
        <v>1977.5818999999999</v>
      </c>
      <c r="D68" s="31">
        <v>1954.5005000000001</v>
      </c>
      <c r="E68" s="28">
        <v>12.961499999999999</v>
      </c>
      <c r="F68" s="28">
        <v>5.5031999999999996</v>
      </c>
      <c r="G68" s="28">
        <v>3.3948999999999998</v>
      </c>
      <c r="H68" s="28">
        <v>4.1487999999999996</v>
      </c>
      <c r="I68" s="32">
        <v>3.2780999999999998</v>
      </c>
      <c r="J68" s="28">
        <v>5.2933000000000003</v>
      </c>
      <c r="K68" s="28">
        <v>7.5773000000000001</v>
      </c>
      <c r="L68" s="28">
        <v>7.1543999999999999</v>
      </c>
      <c r="M68" s="28">
        <v>6.8360000000000003</v>
      </c>
      <c r="N68" s="28"/>
      <c r="O68" s="28"/>
      <c r="P68" s="28"/>
      <c r="Q68" s="28"/>
      <c r="R68" s="28">
        <v>6.5560999999999998</v>
      </c>
      <c r="S68" s="33">
        <f t="shared" si="4"/>
        <v>3</v>
      </c>
      <c r="T68" s="33">
        <f t="shared" si="5"/>
        <v>3</v>
      </c>
      <c r="U68" s="33">
        <f t="shared" si="6"/>
        <v>3</v>
      </c>
      <c r="V68" s="34">
        <f t="shared" si="7"/>
        <v>3</v>
      </c>
      <c r="W68" s="33">
        <f t="shared" si="8"/>
        <v>3</v>
      </c>
      <c r="X68" s="33">
        <f t="shared" si="9"/>
        <v>1</v>
      </c>
      <c r="Y68" s="33">
        <f t="shared" si="10"/>
        <v>2</v>
      </c>
      <c r="Z68" s="33">
        <f t="shared" si="11"/>
        <v>2</v>
      </c>
      <c r="AA68" s="33">
        <f t="shared" si="12"/>
        <v>0</v>
      </c>
      <c r="AB68" s="33">
        <f t="shared" si="13"/>
        <v>0</v>
      </c>
      <c r="AC68" s="33">
        <f t="shared" si="14"/>
        <v>0</v>
      </c>
      <c r="AD68" s="33">
        <f t="shared" si="15"/>
        <v>0</v>
      </c>
      <c r="AE68" s="33">
        <f t="shared" si="16"/>
        <v>3</v>
      </c>
      <c r="AF68" s="28">
        <v>99.48599655001361</v>
      </c>
      <c r="AG68" s="28"/>
      <c r="AH68" s="28">
        <v>0.51400344998634095</v>
      </c>
      <c r="AI68" s="28">
        <v>1.69</v>
      </c>
      <c r="AJ68" s="28">
        <v>1.87</v>
      </c>
      <c r="AK68" s="28">
        <v>6.57</v>
      </c>
      <c r="AL68" s="28">
        <v>0.33</v>
      </c>
    </row>
    <row r="69" spans="1:38">
      <c r="A69" s="48" t="s">
        <v>2785</v>
      </c>
      <c r="B69" s="29">
        <v>45008</v>
      </c>
      <c r="C69" s="30">
        <v>189.31489999999999</v>
      </c>
      <c r="D69" s="31">
        <v>182.15270000000001</v>
      </c>
      <c r="E69" s="28">
        <v>12.428800000000001</v>
      </c>
      <c r="F69" s="28">
        <v>3.9923000000000002</v>
      </c>
      <c r="G69" s="28">
        <v>4.4034000000000004</v>
      </c>
      <c r="H69" s="28">
        <v>4.8589000000000002</v>
      </c>
      <c r="I69" s="32">
        <v>4.4722999999999997</v>
      </c>
      <c r="J69" s="28">
        <v>5.7553999999999998</v>
      </c>
      <c r="K69" s="28">
        <v>7.4154</v>
      </c>
      <c r="L69" s="28">
        <v>6.9767000000000001</v>
      </c>
      <c r="M69" s="28"/>
      <c r="N69" s="28"/>
      <c r="O69" s="28"/>
      <c r="P69" s="28"/>
      <c r="Q69" s="28"/>
      <c r="R69" s="28">
        <v>7.2492000000000001</v>
      </c>
      <c r="S69" s="33">
        <f t="shared" si="4"/>
        <v>4</v>
      </c>
      <c r="T69" s="33">
        <f t="shared" si="5"/>
        <v>3</v>
      </c>
      <c r="U69" s="33">
        <f t="shared" si="6"/>
        <v>2</v>
      </c>
      <c r="V69" s="34">
        <f t="shared" si="7"/>
        <v>3</v>
      </c>
      <c r="W69" s="33">
        <f t="shared" si="8"/>
        <v>2</v>
      </c>
      <c r="X69" s="33">
        <f t="shared" si="9"/>
        <v>2</v>
      </c>
      <c r="Y69" s="33">
        <f t="shared" si="10"/>
        <v>4</v>
      </c>
      <c r="Z69" s="33">
        <f t="shared" si="11"/>
        <v>0</v>
      </c>
      <c r="AA69" s="33">
        <f t="shared" si="12"/>
        <v>0</v>
      </c>
      <c r="AB69" s="33">
        <f t="shared" si="13"/>
        <v>0</v>
      </c>
      <c r="AC69" s="33">
        <f t="shared" si="14"/>
        <v>0</v>
      </c>
      <c r="AD69" s="33">
        <f t="shared" si="15"/>
        <v>0</v>
      </c>
      <c r="AE69" s="33">
        <f t="shared" si="16"/>
        <v>3</v>
      </c>
      <c r="AF69" s="28">
        <v>96.894857995517</v>
      </c>
      <c r="AG69" s="28"/>
      <c r="AH69" s="28">
        <v>3.1051420044830595</v>
      </c>
      <c r="AI69" s="28">
        <v>1.06</v>
      </c>
      <c r="AJ69" s="28">
        <v>1.1399999999999999</v>
      </c>
      <c r="AK69" s="28">
        <v>5.92</v>
      </c>
      <c r="AL69" s="28">
        <v>0.36</v>
      </c>
    </row>
    <row r="70" spans="1:38">
      <c r="A70" s="48" t="s">
        <v>2786</v>
      </c>
      <c r="B70" s="29">
        <v>45735</v>
      </c>
      <c r="C70" s="30">
        <v>461.63810000000001</v>
      </c>
      <c r="D70" s="31">
        <v>450.43529999999998</v>
      </c>
      <c r="E70" s="28">
        <v>10.7804</v>
      </c>
      <c r="F70" s="28">
        <v>9.2685999999999993</v>
      </c>
      <c r="G70" s="28">
        <v>7.7168999999999999</v>
      </c>
      <c r="H70" s="28">
        <v>6.5152000000000001</v>
      </c>
      <c r="I70" s="32">
        <v>6.6692</v>
      </c>
      <c r="J70" s="28">
        <v>6.6332000000000004</v>
      </c>
      <c r="K70" s="28"/>
      <c r="L70" s="28"/>
      <c r="M70" s="28"/>
      <c r="N70" s="28"/>
      <c r="O70" s="28"/>
      <c r="P70" s="28"/>
      <c r="Q70" s="28"/>
      <c r="R70" s="28">
        <v>6.9713000000000003</v>
      </c>
      <c r="S70" s="33">
        <f t="shared" si="4"/>
        <v>1</v>
      </c>
      <c r="T70" s="33">
        <f t="shared" si="5"/>
        <v>1</v>
      </c>
      <c r="U70" s="33">
        <f t="shared" si="6"/>
        <v>1</v>
      </c>
      <c r="V70" s="34">
        <f t="shared" si="7"/>
        <v>1</v>
      </c>
      <c r="W70" s="33">
        <f t="shared" si="8"/>
        <v>1</v>
      </c>
      <c r="X70" s="33">
        <f t="shared" si="9"/>
        <v>0</v>
      </c>
      <c r="Y70" s="33">
        <f t="shared" si="10"/>
        <v>0</v>
      </c>
      <c r="Z70" s="33">
        <f t="shared" si="11"/>
        <v>0</v>
      </c>
      <c r="AA70" s="33">
        <f t="shared" si="12"/>
        <v>0</v>
      </c>
      <c r="AB70" s="33">
        <f t="shared" si="13"/>
        <v>0</v>
      </c>
      <c r="AC70" s="33">
        <f t="shared" si="14"/>
        <v>0</v>
      </c>
      <c r="AD70" s="33">
        <f t="shared" si="15"/>
        <v>0</v>
      </c>
      <c r="AE70" s="33">
        <f t="shared" si="16"/>
        <v>3</v>
      </c>
      <c r="AF70" s="28">
        <v>96.450105765914429</v>
      </c>
      <c r="AG70" s="28"/>
      <c r="AH70" s="28">
        <v>3.5498942340855599</v>
      </c>
      <c r="AI70" s="28">
        <v>0.35</v>
      </c>
      <c r="AJ70" s="28">
        <v>0.38</v>
      </c>
      <c r="AK70" s="28">
        <v>7.6</v>
      </c>
      <c r="AL70" s="28">
        <v>0.16</v>
      </c>
    </row>
    <row r="71" spans="1:38">
      <c r="A71" s="48" t="s">
        <v>2787</v>
      </c>
      <c r="B71" s="29">
        <v>44845</v>
      </c>
      <c r="C71" s="30">
        <v>843.85140000000001</v>
      </c>
      <c r="D71" s="31">
        <v>811.61630000000002</v>
      </c>
      <c r="E71" s="28">
        <v>12.952500000000001</v>
      </c>
      <c r="F71" s="28">
        <v>8.1923999999999992</v>
      </c>
      <c r="G71" s="28">
        <v>-0.25659999999999999</v>
      </c>
      <c r="H71" s="28">
        <v>1.6862999999999999</v>
      </c>
      <c r="I71" s="32">
        <v>0.34789999999999999</v>
      </c>
      <c r="J71" s="28">
        <v>3.3157999999999999</v>
      </c>
      <c r="K71" s="28">
        <v>7.3445999999999998</v>
      </c>
      <c r="L71" s="28">
        <v>7.0989000000000004</v>
      </c>
      <c r="M71" s="28"/>
      <c r="N71" s="28"/>
      <c r="O71" s="28"/>
      <c r="P71" s="28"/>
      <c r="Q71" s="28"/>
      <c r="R71" s="28">
        <v>7.5519999999999996</v>
      </c>
      <c r="S71" s="33">
        <f t="shared" si="4"/>
        <v>1</v>
      </c>
      <c r="T71" s="33">
        <f t="shared" si="5"/>
        <v>4</v>
      </c>
      <c r="U71" s="33">
        <f t="shared" si="6"/>
        <v>4</v>
      </c>
      <c r="V71" s="34">
        <f t="shared" si="7"/>
        <v>4</v>
      </c>
      <c r="W71" s="33">
        <f t="shared" si="8"/>
        <v>4</v>
      </c>
      <c r="X71" s="33">
        <f t="shared" si="9"/>
        <v>3</v>
      </c>
      <c r="Y71" s="33">
        <f t="shared" si="10"/>
        <v>2</v>
      </c>
      <c r="Z71" s="33">
        <f t="shared" si="11"/>
        <v>0</v>
      </c>
      <c r="AA71" s="33">
        <f t="shared" si="12"/>
        <v>0</v>
      </c>
      <c r="AB71" s="33">
        <f t="shared" si="13"/>
        <v>0</v>
      </c>
      <c r="AC71" s="33">
        <f t="shared" si="14"/>
        <v>0</v>
      </c>
      <c r="AD71" s="33">
        <f t="shared" si="15"/>
        <v>0</v>
      </c>
      <c r="AE71" s="33">
        <f t="shared" si="16"/>
        <v>1</v>
      </c>
      <c r="AF71" s="28">
        <v>96.772666101684933</v>
      </c>
      <c r="AG71" s="28"/>
      <c r="AH71" s="28">
        <v>3.2273338983150901</v>
      </c>
      <c r="AI71" s="28">
        <v>3.65</v>
      </c>
      <c r="AJ71" s="28">
        <v>4.54</v>
      </c>
      <c r="AK71" s="28">
        <v>7.01</v>
      </c>
      <c r="AL71" s="28">
        <v>0.33</v>
      </c>
    </row>
    <row r="72" spans="1:38">
      <c r="A72" s="48" t="s">
        <v>2788</v>
      </c>
      <c r="B72" s="29">
        <v>44467</v>
      </c>
      <c r="C72" s="30">
        <v>9093.4421999999995</v>
      </c>
      <c r="D72" s="31">
        <v>8822.8263000000006</v>
      </c>
      <c r="E72" s="28">
        <v>12.9598</v>
      </c>
      <c r="F72" s="28">
        <v>5.3388999999999998</v>
      </c>
      <c r="G72" s="28">
        <v>5.0663</v>
      </c>
      <c r="H72" s="28">
        <v>4.6502999999999997</v>
      </c>
      <c r="I72" s="32">
        <v>4.4942000000000002</v>
      </c>
      <c r="J72" s="28">
        <v>5.7493999999999996</v>
      </c>
      <c r="K72" s="28">
        <v>7.4833999999999996</v>
      </c>
      <c r="L72" s="28">
        <v>7.1264000000000003</v>
      </c>
      <c r="M72" s="28">
        <v>6.6454000000000004</v>
      </c>
      <c r="N72" s="28"/>
      <c r="O72" s="28"/>
      <c r="P72" s="28"/>
      <c r="Q72" s="28"/>
      <c r="R72" s="28">
        <v>5.8122999999999996</v>
      </c>
      <c r="S72" s="33">
        <f t="shared" si="4"/>
        <v>3</v>
      </c>
      <c r="T72" s="33">
        <f t="shared" si="5"/>
        <v>2</v>
      </c>
      <c r="U72" s="33">
        <f t="shared" si="6"/>
        <v>3</v>
      </c>
      <c r="V72" s="34">
        <f t="shared" si="7"/>
        <v>3</v>
      </c>
      <c r="W72" s="33">
        <f t="shared" si="8"/>
        <v>3</v>
      </c>
      <c r="X72" s="33">
        <f t="shared" si="9"/>
        <v>2</v>
      </c>
      <c r="Y72" s="33">
        <f t="shared" si="10"/>
        <v>2</v>
      </c>
      <c r="Z72" s="33">
        <f t="shared" si="11"/>
        <v>3</v>
      </c>
      <c r="AA72" s="33">
        <f t="shared" si="12"/>
        <v>0</v>
      </c>
      <c r="AB72" s="33">
        <f t="shared" si="13"/>
        <v>0</v>
      </c>
      <c r="AC72" s="33">
        <f t="shared" si="14"/>
        <v>0</v>
      </c>
      <c r="AD72" s="33">
        <f t="shared" si="15"/>
        <v>0</v>
      </c>
      <c r="AE72" s="33">
        <f t="shared" si="16"/>
        <v>4</v>
      </c>
      <c r="AF72" s="28">
        <v>96.910980882057103</v>
      </c>
      <c r="AG72" s="28"/>
      <c r="AH72" s="28">
        <v>3.0890191179428941</v>
      </c>
      <c r="AI72" s="28">
        <v>1.22</v>
      </c>
      <c r="AJ72" s="28">
        <v>1.34</v>
      </c>
      <c r="AK72" s="28">
        <v>6.82</v>
      </c>
      <c r="AL72" s="28">
        <v>0.38</v>
      </c>
    </row>
    <row r="73" spans="1:38">
      <c r="A73" s="48" t="s">
        <v>2789</v>
      </c>
      <c r="B73" s="29">
        <v>44846</v>
      </c>
      <c r="C73" s="30">
        <v>845.8152</v>
      </c>
      <c r="D73" s="31">
        <v>835.50250000000005</v>
      </c>
      <c r="E73" s="28">
        <v>13.003299999999999</v>
      </c>
      <c r="F73" s="28">
        <v>-0.4345</v>
      </c>
      <c r="G73" s="28">
        <v>2.1981999999999999</v>
      </c>
      <c r="H73" s="28">
        <v>3.4131999999999998</v>
      </c>
      <c r="I73" s="32">
        <v>1.6982999999999999</v>
      </c>
      <c r="J73" s="28">
        <v>4.45</v>
      </c>
      <c r="K73" s="28">
        <v>7.5926999999999998</v>
      </c>
      <c r="L73" s="28">
        <v>7.2647000000000004</v>
      </c>
      <c r="M73" s="28"/>
      <c r="N73" s="28"/>
      <c r="O73" s="28"/>
      <c r="P73" s="28"/>
      <c r="Q73" s="28"/>
      <c r="R73" s="28">
        <v>7.6767000000000003</v>
      </c>
      <c r="S73" s="33">
        <f t="shared" si="4"/>
        <v>4</v>
      </c>
      <c r="T73" s="33">
        <f t="shared" si="5"/>
        <v>4</v>
      </c>
      <c r="U73" s="33">
        <f t="shared" si="6"/>
        <v>3</v>
      </c>
      <c r="V73" s="34">
        <f t="shared" si="7"/>
        <v>4</v>
      </c>
      <c r="W73" s="33">
        <f t="shared" si="8"/>
        <v>4</v>
      </c>
      <c r="X73" s="33">
        <f t="shared" si="9"/>
        <v>1</v>
      </c>
      <c r="Y73" s="33">
        <f t="shared" si="10"/>
        <v>1</v>
      </c>
      <c r="Z73" s="33">
        <f t="shared" si="11"/>
        <v>0</v>
      </c>
      <c r="AA73" s="33">
        <f t="shared" si="12"/>
        <v>0</v>
      </c>
      <c r="AB73" s="33">
        <f t="shared" si="13"/>
        <v>0</v>
      </c>
      <c r="AC73" s="33">
        <f t="shared" si="14"/>
        <v>0</v>
      </c>
      <c r="AD73" s="33">
        <f t="shared" si="15"/>
        <v>0</v>
      </c>
      <c r="AE73" s="33">
        <f t="shared" si="16"/>
        <v>1</v>
      </c>
      <c r="AF73" s="28">
        <v>97.742917106715794</v>
      </c>
      <c r="AG73" s="28"/>
      <c r="AH73" s="28">
        <v>2.2570828932841751</v>
      </c>
      <c r="AI73" s="28">
        <v>2.2999999999999998</v>
      </c>
      <c r="AJ73" s="28">
        <v>2.65</v>
      </c>
      <c r="AK73" s="28">
        <v>6.87</v>
      </c>
      <c r="AL73" s="28">
        <v>0.37</v>
      </c>
    </row>
    <row r="74" spans="1:38">
      <c r="A74" s="48" t="s">
        <v>2790</v>
      </c>
      <c r="B74" s="29">
        <v>44916</v>
      </c>
      <c r="C74" s="30">
        <v>256.12920000000003</v>
      </c>
      <c r="D74" s="31">
        <v>255.88220000000001</v>
      </c>
      <c r="E74" s="28">
        <v>12.5846</v>
      </c>
      <c r="F74" s="28">
        <v>6.0751999999999997</v>
      </c>
      <c r="G74" s="28">
        <v>5.4375999999999998</v>
      </c>
      <c r="H74" s="28">
        <v>5.3887999999999998</v>
      </c>
      <c r="I74" s="32">
        <v>5.3468999999999998</v>
      </c>
      <c r="J74" s="28">
        <v>6.0076999999999998</v>
      </c>
      <c r="K74" s="28">
        <v>7.1951000000000001</v>
      </c>
      <c r="L74" s="28">
        <v>6.9892000000000003</v>
      </c>
      <c r="M74" s="28"/>
      <c r="N74" s="28"/>
      <c r="O74" s="28"/>
      <c r="P74" s="28"/>
      <c r="Q74" s="28"/>
      <c r="R74" s="28">
        <v>7.0838000000000001</v>
      </c>
      <c r="S74" s="33">
        <f t="shared" si="4"/>
        <v>3</v>
      </c>
      <c r="T74" s="33">
        <f t="shared" si="5"/>
        <v>2</v>
      </c>
      <c r="U74" s="33">
        <f t="shared" si="6"/>
        <v>1</v>
      </c>
      <c r="V74" s="34">
        <f t="shared" si="7"/>
        <v>1</v>
      </c>
      <c r="W74" s="33">
        <f t="shared" si="8"/>
        <v>2</v>
      </c>
      <c r="X74" s="33">
        <f t="shared" si="9"/>
        <v>3</v>
      </c>
      <c r="Y74" s="33">
        <f t="shared" si="10"/>
        <v>3</v>
      </c>
      <c r="Z74" s="33">
        <f t="shared" si="11"/>
        <v>0</v>
      </c>
      <c r="AA74" s="33">
        <f t="shared" si="12"/>
        <v>0</v>
      </c>
      <c r="AB74" s="33">
        <f t="shared" si="13"/>
        <v>0</v>
      </c>
      <c r="AC74" s="33">
        <f t="shared" si="14"/>
        <v>0</v>
      </c>
      <c r="AD74" s="33">
        <f t="shared" si="15"/>
        <v>0</v>
      </c>
      <c r="AE74" s="33">
        <f t="shared" si="16"/>
        <v>3</v>
      </c>
      <c r="AF74" s="28">
        <v>95.210806257197703</v>
      </c>
      <c r="AG74" s="28"/>
      <c r="AH74" s="28">
        <v>4.7891937428022597</v>
      </c>
      <c r="AI74" s="28">
        <v>0.28999999999999998</v>
      </c>
      <c r="AJ74" s="28">
        <v>0.3</v>
      </c>
      <c r="AK74" s="28">
        <v>5.82</v>
      </c>
      <c r="AL74" s="28">
        <v>0.4</v>
      </c>
    </row>
    <row r="75" spans="1:38">
      <c r="A75" s="48" t="s">
        <v>2791</v>
      </c>
      <c r="B75" s="29">
        <v>44644</v>
      </c>
      <c r="C75" s="30">
        <v>1496.9647</v>
      </c>
      <c r="D75" s="31">
        <v>1475.1658</v>
      </c>
      <c r="E75" s="28">
        <v>12.8932</v>
      </c>
      <c r="F75" s="28">
        <v>3.8296000000000001</v>
      </c>
      <c r="G75" s="28">
        <v>4.7899000000000003</v>
      </c>
      <c r="H75" s="28">
        <v>4.9325999999999999</v>
      </c>
      <c r="I75" s="32">
        <v>4.7439</v>
      </c>
      <c r="J75" s="28">
        <v>5.7877999999999998</v>
      </c>
      <c r="K75" s="28">
        <v>7.6081000000000003</v>
      </c>
      <c r="L75" s="28">
        <v>7.2836999999999996</v>
      </c>
      <c r="M75" s="28">
        <v>6.9124999999999996</v>
      </c>
      <c r="N75" s="28"/>
      <c r="O75" s="28"/>
      <c r="P75" s="28"/>
      <c r="Q75" s="28"/>
      <c r="R75" s="28">
        <v>6.3874000000000004</v>
      </c>
      <c r="S75" s="33">
        <f t="shared" si="4"/>
        <v>4</v>
      </c>
      <c r="T75" s="33">
        <f t="shared" si="5"/>
        <v>2</v>
      </c>
      <c r="U75" s="33">
        <f t="shared" si="6"/>
        <v>2</v>
      </c>
      <c r="V75" s="34">
        <f t="shared" si="7"/>
        <v>2</v>
      </c>
      <c r="W75" s="33">
        <f t="shared" si="8"/>
        <v>2</v>
      </c>
      <c r="X75" s="33">
        <f t="shared" si="9"/>
        <v>1</v>
      </c>
      <c r="Y75" s="33">
        <f t="shared" si="10"/>
        <v>1</v>
      </c>
      <c r="Z75" s="33">
        <f t="shared" si="11"/>
        <v>1</v>
      </c>
      <c r="AA75" s="33">
        <f t="shared" si="12"/>
        <v>0</v>
      </c>
      <c r="AB75" s="33">
        <f t="shared" si="13"/>
        <v>0</v>
      </c>
      <c r="AC75" s="33">
        <f t="shared" si="14"/>
        <v>0</v>
      </c>
      <c r="AD75" s="33">
        <f t="shared" si="15"/>
        <v>0</v>
      </c>
      <c r="AE75" s="33">
        <f t="shared" si="16"/>
        <v>4</v>
      </c>
      <c r="AF75" s="28">
        <v>98.601378235091062</v>
      </c>
      <c r="AG75" s="28"/>
      <c r="AH75" s="28">
        <v>1.3986217649089929</v>
      </c>
      <c r="AI75" s="28">
        <v>1.26</v>
      </c>
      <c r="AJ75" s="28">
        <v>1.36</v>
      </c>
      <c r="AK75" s="28">
        <v>6.41</v>
      </c>
      <c r="AL75" s="28">
        <v>0.28999999999999998</v>
      </c>
    </row>
    <row r="76" spans="1:38">
      <c r="A76" s="48" t="s">
        <v>2792</v>
      </c>
      <c r="B76" s="29">
        <v>45005</v>
      </c>
      <c r="C76" s="30">
        <v>82.364699999999999</v>
      </c>
      <c r="D76" s="31">
        <v>81.549899999999994</v>
      </c>
      <c r="E76" s="28">
        <v>1246.7982</v>
      </c>
      <c r="F76" s="28">
        <v>4.2198000000000002</v>
      </c>
      <c r="G76" s="28">
        <v>4.5037000000000003</v>
      </c>
      <c r="H76" s="28">
        <v>4.9401000000000002</v>
      </c>
      <c r="I76" s="32">
        <v>4.5738000000000003</v>
      </c>
      <c r="J76" s="28">
        <v>5.8522999999999996</v>
      </c>
      <c r="K76" s="28">
        <v>7.5472000000000001</v>
      </c>
      <c r="L76" s="28">
        <v>7.1136999999999997</v>
      </c>
      <c r="M76" s="28"/>
      <c r="N76" s="28"/>
      <c r="O76" s="28"/>
      <c r="P76" s="28"/>
      <c r="Q76" s="28"/>
      <c r="R76" s="28">
        <v>7.3377999999999997</v>
      </c>
      <c r="S76" s="33">
        <f t="shared" si="4"/>
        <v>4</v>
      </c>
      <c r="T76" s="33">
        <f t="shared" si="5"/>
        <v>3</v>
      </c>
      <c r="U76" s="33">
        <f t="shared" si="6"/>
        <v>2</v>
      </c>
      <c r="V76" s="34">
        <f t="shared" si="7"/>
        <v>2</v>
      </c>
      <c r="W76" s="33">
        <f t="shared" si="8"/>
        <v>2</v>
      </c>
      <c r="X76" s="33">
        <f t="shared" si="9"/>
        <v>2</v>
      </c>
      <c r="Y76" s="33">
        <f t="shared" si="10"/>
        <v>2</v>
      </c>
      <c r="Z76" s="33">
        <f t="shared" si="11"/>
        <v>0</v>
      </c>
      <c r="AA76" s="33">
        <f t="shared" si="12"/>
        <v>0</v>
      </c>
      <c r="AB76" s="33">
        <f t="shared" si="13"/>
        <v>0</v>
      </c>
      <c r="AC76" s="33">
        <f t="shared" si="14"/>
        <v>0</v>
      </c>
      <c r="AD76" s="33">
        <f t="shared" si="15"/>
        <v>0</v>
      </c>
      <c r="AE76" s="33">
        <f t="shared" si="16"/>
        <v>2</v>
      </c>
      <c r="AF76" s="28">
        <v>97.019003088906317</v>
      </c>
      <c r="AG76" s="28"/>
      <c r="AH76" s="28">
        <v>2.9809969110936989</v>
      </c>
      <c r="AI76" s="28">
        <v>1.08</v>
      </c>
      <c r="AJ76" s="28">
        <v>1.1599999999999999</v>
      </c>
      <c r="AK76" s="28">
        <v>5.92</v>
      </c>
      <c r="AL76" s="28">
        <v>0.28999999999999998</v>
      </c>
    </row>
    <row r="77" spans="1:38">
      <c r="A77" s="48" t="s">
        <v>2793</v>
      </c>
      <c r="B77" s="29">
        <v>45014</v>
      </c>
      <c r="C77" s="30">
        <v>50.814500000000002</v>
      </c>
      <c r="D77" s="31">
        <v>47.5244</v>
      </c>
      <c r="E77" s="28">
        <v>1250.6005</v>
      </c>
      <c r="F77" s="28">
        <v>9.2003000000000004</v>
      </c>
      <c r="G77" s="28">
        <v>0.56710000000000005</v>
      </c>
      <c r="H77" s="28">
        <v>1.6174999999999999</v>
      </c>
      <c r="I77" s="32">
        <v>1.0048999999999999</v>
      </c>
      <c r="J77" s="28">
        <v>2.7513000000000001</v>
      </c>
      <c r="K77" s="28">
        <v>7.4664999999999999</v>
      </c>
      <c r="L77" s="28">
        <v>7.1868999999999996</v>
      </c>
      <c r="M77" s="28"/>
      <c r="N77" s="28"/>
      <c r="O77" s="28"/>
      <c r="P77" s="28"/>
      <c r="Q77" s="28"/>
      <c r="R77" s="28">
        <v>7.4893999999999998</v>
      </c>
      <c r="S77" s="33">
        <f t="shared" ref="S77:S115" si="17">IF(F77="",0,IF(F77&lt;=CB$3,4,IF(F77&gt;=CB$5,1,IF(F77&gt;=CB$4,2,3))))</f>
        <v>1</v>
      </c>
      <c r="T77" s="33">
        <f t="shared" ref="T77:T115" si="18">IF(G77="",0,IF(G77&lt;=CC$3,4,IF(G77&gt;=CC$5,1,IF(G77&gt;=CC$4,2,3))))</f>
        <v>4</v>
      </c>
      <c r="U77" s="33">
        <f t="shared" ref="U77:U115" si="19">IF(H77="",0,IF(H77&lt;=CD$3,4,IF(H77&gt;=CD$5,1,IF(H77&gt;=CD$4,2,3))))</f>
        <v>4</v>
      </c>
      <c r="V77" s="34">
        <f t="shared" ref="V77:V115" si="20">IF(I77="",0,IF(I77&lt;=CE$3,4,IF(I77&gt;=CE$5,1,IF(I77&gt;=CE$4,2,3))))</f>
        <v>4</v>
      </c>
      <c r="W77" s="33">
        <f t="shared" ref="W77:W115" si="21">IF(J77="",0,IF(J77&lt;=CF$3,4,IF(J77&gt;=CF$5,1,IF(J77&gt;=CF$4,2,3))))</f>
        <v>4</v>
      </c>
      <c r="X77" s="33">
        <f t="shared" ref="X77:X115" si="22">IF(K77="",0,IF(K77&lt;=CG$3,4,IF(K77&gt;=CG$5,1,IF(K77&gt;=CG$4,2,3))))</f>
        <v>2</v>
      </c>
      <c r="Y77" s="33">
        <f t="shared" ref="Y77:Y115" si="23">IF(L77="",0,IF(L77&lt;=CH$3,4,IF(L77&gt;=CH$5,1,IF(L77&gt;=CH$4,2,3))))</f>
        <v>1</v>
      </c>
      <c r="Z77" s="33">
        <f t="shared" ref="Z77:Z115" si="24">IF(M77="",0,IF(M77&lt;=CI$3,4,IF(M77&gt;=CI$5,1,IF(M77&gt;=CI$4,2,3))))</f>
        <v>0</v>
      </c>
      <c r="AA77" s="33">
        <f t="shared" ref="AA77:AA115" si="25">IF(N77="",0,IF(N77&lt;=CJ$3,4,IF(N77&gt;=CJ$5,1,IF(N77&gt;=CJ$4,2,3))))</f>
        <v>0</v>
      </c>
      <c r="AB77" s="33">
        <f t="shared" ref="AB77:AB115" si="26">IF(O77="",0,IF(O77&lt;=CK$3,4,IF(O77&gt;=CK$5,1,IF(O77&gt;=CK$4,2,3))))</f>
        <v>0</v>
      </c>
      <c r="AC77" s="33">
        <f t="shared" ref="AC77:AC115" si="27">IF(P77="",0,IF(P77&lt;=CL$3,4,IF(P77&gt;=CL$5,1,IF(P77&gt;=CL$4,2,3))))</f>
        <v>0</v>
      </c>
      <c r="AD77" s="33">
        <f t="shared" ref="AD77:AD115" si="28">IF(Q77="",0,IF(Q77&lt;=CM$3,4,IF(Q77&gt;=CM$5,1,IF(Q77&gt;=CM$4,2,3))))</f>
        <v>0</v>
      </c>
      <c r="AE77" s="33">
        <f t="shared" ref="AE77:AE115" si="29">IF(R77="",0,IF(R77&lt;=CN$3,4,IF(R77&gt;=CN$5,1,IF(R77&gt;=CN$4,2,3))))</f>
        <v>1</v>
      </c>
      <c r="AF77" s="28">
        <v>97.716541397682093</v>
      </c>
      <c r="AG77" s="28"/>
      <c r="AH77" s="28">
        <v>2.283458602317967</v>
      </c>
      <c r="AI77" s="28">
        <v>4.72</v>
      </c>
      <c r="AJ77" s="28">
        <v>5.92</v>
      </c>
      <c r="AK77" s="28">
        <v>7.1</v>
      </c>
      <c r="AL77" s="28">
        <v>0.28999999999999998</v>
      </c>
    </row>
    <row r="78" spans="1:38">
      <c r="A78" s="48" t="s">
        <v>2794</v>
      </c>
      <c r="B78" s="29">
        <v>45887</v>
      </c>
      <c r="C78" s="30">
        <v>32.273099999999999</v>
      </c>
      <c r="D78" s="31">
        <v>28.880299999999998</v>
      </c>
      <c r="E78" s="28">
        <v>10.1197</v>
      </c>
      <c r="F78" s="28">
        <v>6.6105999999999998</v>
      </c>
      <c r="G78" s="28">
        <v>-1.5132000000000001</v>
      </c>
      <c r="H78" s="28">
        <v>0.51459999999999995</v>
      </c>
      <c r="I78" s="32">
        <v>-1.4032</v>
      </c>
      <c r="J78" s="28"/>
      <c r="K78" s="28"/>
      <c r="L78" s="28"/>
      <c r="M78" s="28"/>
      <c r="N78" s="28"/>
      <c r="O78" s="28"/>
      <c r="P78" s="28"/>
      <c r="Q78" s="28"/>
      <c r="R78" s="28">
        <v>1.7178</v>
      </c>
      <c r="S78" s="33">
        <f t="shared" si="17"/>
        <v>2</v>
      </c>
      <c r="T78" s="33">
        <f t="shared" si="18"/>
        <v>4</v>
      </c>
      <c r="U78" s="33">
        <f t="shared" si="19"/>
        <v>4</v>
      </c>
      <c r="V78" s="34">
        <f t="shared" si="20"/>
        <v>4</v>
      </c>
      <c r="W78" s="33">
        <f t="shared" si="21"/>
        <v>0</v>
      </c>
      <c r="X78" s="33">
        <f t="shared" si="22"/>
        <v>0</v>
      </c>
      <c r="Y78" s="33">
        <f t="shared" si="23"/>
        <v>0</v>
      </c>
      <c r="Z78" s="33">
        <f t="shared" si="24"/>
        <v>0</v>
      </c>
      <c r="AA78" s="33">
        <f t="shared" si="25"/>
        <v>0</v>
      </c>
      <c r="AB78" s="33">
        <f t="shared" si="26"/>
        <v>0</v>
      </c>
      <c r="AC78" s="33">
        <f t="shared" si="27"/>
        <v>0</v>
      </c>
      <c r="AD78" s="33">
        <f t="shared" si="28"/>
        <v>0</v>
      </c>
      <c r="AE78" s="33">
        <f t="shared" si="29"/>
        <v>4</v>
      </c>
      <c r="AF78" s="28">
        <v>96.617964929617102</v>
      </c>
      <c r="AG78" s="28"/>
      <c r="AH78" s="28">
        <v>3.382035070382873</v>
      </c>
      <c r="AI78" s="28">
        <v>6.6</v>
      </c>
      <c r="AJ78" s="28">
        <v>9.1999999999999993</v>
      </c>
      <c r="AK78" s="28">
        <v>7</v>
      </c>
      <c r="AL78" s="28">
        <v>0.09</v>
      </c>
    </row>
    <row r="79" spans="1:38">
      <c r="A79" s="48" t="s">
        <v>2795</v>
      </c>
      <c r="B79" s="29">
        <v>45705</v>
      </c>
      <c r="C79" s="30">
        <v>206.38419999999999</v>
      </c>
      <c r="D79" s="31">
        <v>197.71899999999999</v>
      </c>
      <c r="E79" s="28">
        <v>10.8889</v>
      </c>
      <c r="F79" s="28">
        <v>9.3841999999999999</v>
      </c>
      <c r="G79" s="28">
        <v>7.4686000000000003</v>
      </c>
      <c r="H79" s="28">
        <v>5.7735000000000003</v>
      </c>
      <c r="I79" s="32">
        <v>5.9553000000000003</v>
      </c>
      <c r="J79" s="28">
        <v>6.4897999999999998</v>
      </c>
      <c r="K79" s="28"/>
      <c r="L79" s="28"/>
      <c r="M79" s="28"/>
      <c r="N79" s="28"/>
      <c r="O79" s="28"/>
      <c r="P79" s="28"/>
      <c r="Q79" s="28"/>
      <c r="R79" s="28">
        <v>7.3719000000000001</v>
      </c>
      <c r="S79" s="33">
        <f t="shared" si="17"/>
        <v>1</v>
      </c>
      <c r="T79" s="33">
        <f t="shared" si="18"/>
        <v>1</v>
      </c>
      <c r="U79" s="33">
        <f t="shared" si="19"/>
        <v>1</v>
      </c>
      <c r="V79" s="34">
        <f t="shared" si="20"/>
        <v>1</v>
      </c>
      <c r="W79" s="33">
        <f t="shared" si="21"/>
        <v>1</v>
      </c>
      <c r="X79" s="33">
        <f t="shared" si="22"/>
        <v>0</v>
      </c>
      <c r="Y79" s="33">
        <f t="shared" si="23"/>
        <v>0</v>
      </c>
      <c r="Z79" s="33">
        <f t="shared" si="24"/>
        <v>0</v>
      </c>
      <c r="AA79" s="33">
        <f t="shared" si="25"/>
        <v>0</v>
      </c>
      <c r="AB79" s="33">
        <f t="shared" si="26"/>
        <v>0</v>
      </c>
      <c r="AC79" s="33">
        <f t="shared" si="27"/>
        <v>0</v>
      </c>
      <c r="AD79" s="33">
        <f t="shared" si="28"/>
        <v>0</v>
      </c>
      <c r="AE79" s="33">
        <f t="shared" si="29"/>
        <v>2</v>
      </c>
      <c r="AF79" s="28">
        <v>93.808182319352184</v>
      </c>
      <c r="AG79" s="28"/>
      <c r="AH79" s="28">
        <v>6.1918176806477803</v>
      </c>
      <c r="AI79" s="28">
        <v>0.5</v>
      </c>
      <c r="AJ79" s="28">
        <v>0.55000000000000004</v>
      </c>
      <c r="AK79" s="28">
        <v>7.61</v>
      </c>
      <c r="AL79" s="28">
        <v>0.3</v>
      </c>
    </row>
    <row r="80" spans="1:38">
      <c r="A80" s="48" t="s">
        <v>2796</v>
      </c>
      <c r="B80" s="29">
        <v>45548</v>
      </c>
      <c r="C80" s="30">
        <v>597.01030000000003</v>
      </c>
      <c r="D80" s="31">
        <v>524.42700000000002</v>
      </c>
      <c r="E80" s="28">
        <v>11.2661</v>
      </c>
      <c r="F80" s="28">
        <v>8.2509999999999994</v>
      </c>
      <c r="G80" s="28">
        <v>5.7389000000000001</v>
      </c>
      <c r="H80" s="28">
        <v>4.8495999999999997</v>
      </c>
      <c r="I80" s="32">
        <v>4.5514999999999999</v>
      </c>
      <c r="J80" s="28">
        <v>6.2739000000000003</v>
      </c>
      <c r="K80" s="28"/>
      <c r="L80" s="28"/>
      <c r="M80" s="28"/>
      <c r="N80" s="28"/>
      <c r="O80" s="28"/>
      <c r="P80" s="28"/>
      <c r="Q80" s="28"/>
      <c r="R80" s="28">
        <v>7.6003999999999996</v>
      </c>
      <c r="S80" s="33">
        <f t="shared" si="17"/>
        <v>1</v>
      </c>
      <c r="T80" s="33">
        <f t="shared" si="18"/>
        <v>2</v>
      </c>
      <c r="U80" s="33">
        <f t="shared" si="19"/>
        <v>3</v>
      </c>
      <c r="V80" s="34">
        <f t="shared" si="20"/>
        <v>2</v>
      </c>
      <c r="W80" s="33">
        <f t="shared" si="21"/>
        <v>1</v>
      </c>
      <c r="X80" s="33">
        <f t="shared" si="22"/>
        <v>0</v>
      </c>
      <c r="Y80" s="33">
        <f t="shared" si="23"/>
        <v>0</v>
      </c>
      <c r="Z80" s="33">
        <f t="shared" si="24"/>
        <v>0</v>
      </c>
      <c r="AA80" s="33">
        <f t="shared" si="25"/>
        <v>0</v>
      </c>
      <c r="AB80" s="33">
        <f t="shared" si="26"/>
        <v>0</v>
      </c>
      <c r="AC80" s="33">
        <f t="shared" si="27"/>
        <v>0</v>
      </c>
      <c r="AD80" s="33">
        <f t="shared" si="28"/>
        <v>0</v>
      </c>
      <c r="AE80" s="33">
        <f t="shared" si="29"/>
        <v>1</v>
      </c>
      <c r="AF80" s="28">
        <v>98.079542052564022</v>
      </c>
      <c r="AG80" s="28"/>
      <c r="AH80" s="28">
        <v>1.9204579474359611</v>
      </c>
      <c r="AI80" s="28">
        <v>1.25</v>
      </c>
      <c r="AJ80" s="28">
        <v>1.42</v>
      </c>
      <c r="AK80" s="28">
        <v>7.68</v>
      </c>
      <c r="AL80" s="28">
        <v>0.4</v>
      </c>
    </row>
    <row r="81" spans="1:38">
      <c r="A81" s="48" t="s">
        <v>2797</v>
      </c>
      <c r="B81" s="29">
        <v>45723</v>
      </c>
      <c r="C81" s="30">
        <v>326.68290000000002</v>
      </c>
      <c r="D81" s="31">
        <v>317.35480000000001</v>
      </c>
      <c r="E81" s="28">
        <v>10.781499999999999</v>
      </c>
      <c r="F81" s="28">
        <v>9.2565000000000008</v>
      </c>
      <c r="G81" s="28">
        <v>7.2751999999999999</v>
      </c>
      <c r="H81" s="28">
        <v>6.1898</v>
      </c>
      <c r="I81" s="32">
        <v>6.2535999999999996</v>
      </c>
      <c r="J81" s="28">
        <v>6.3578999999999999</v>
      </c>
      <c r="K81" s="28"/>
      <c r="L81" s="28"/>
      <c r="M81" s="28"/>
      <c r="N81" s="28"/>
      <c r="O81" s="28"/>
      <c r="P81" s="28"/>
      <c r="Q81" s="28"/>
      <c r="R81" s="28">
        <v>6.7744999999999997</v>
      </c>
      <c r="S81" s="33">
        <f t="shared" si="17"/>
        <v>1</v>
      </c>
      <c r="T81" s="33">
        <f t="shared" si="18"/>
        <v>1</v>
      </c>
      <c r="U81" s="33">
        <f t="shared" si="19"/>
        <v>1</v>
      </c>
      <c r="V81" s="34">
        <f t="shared" si="20"/>
        <v>1</v>
      </c>
      <c r="W81" s="33">
        <f t="shared" si="21"/>
        <v>1</v>
      </c>
      <c r="X81" s="33">
        <f t="shared" si="22"/>
        <v>0</v>
      </c>
      <c r="Y81" s="33">
        <f t="shared" si="23"/>
        <v>0</v>
      </c>
      <c r="Z81" s="33">
        <f t="shared" si="24"/>
        <v>0</v>
      </c>
      <c r="AA81" s="33">
        <f t="shared" si="25"/>
        <v>0</v>
      </c>
      <c r="AB81" s="33">
        <f t="shared" si="26"/>
        <v>0</v>
      </c>
      <c r="AC81" s="33">
        <f t="shared" si="27"/>
        <v>0</v>
      </c>
      <c r="AD81" s="33">
        <f t="shared" si="28"/>
        <v>0</v>
      </c>
      <c r="AE81" s="33">
        <f t="shared" si="29"/>
        <v>3</v>
      </c>
      <c r="AF81" s="28">
        <v>98.05079362278434</v>
      </c>
      <c r="AG81" s="28"/>
      <c r="AH81" s="28">
        <v>1.949206377215656</v>
      </c>
      <c r="AI81" s="28">
        <v>0.37</v>
      </c>
      <c r="AJ81" s="28">
        <v>0.39</v>
      </c>
      <c r="AK81" s="28">
        <v>7.57</v>
      </c>
      <c r="AL81" s="28">
        <v>0.35</v>
      </c>
    </row>
    <row r="82" spans="1:38">
      <c r="A82" s="48" t="s">
        <v>2798</v>
      </c>
      <c r="B82" s="29">
        <v>45924</v>
      </c>
      <c r="C82" s="30">
        <v>1014.7526</v>
      </c>
      <c r="D82" s="31">
        <v>1108.5798</v>
      </c>
      <c r="E82" s="28">
        <v>10.329000000000001</v>
      </c>
      <c r="F82" s="28">
        <v>8.0454000000000008</v>
      </c>
      <c r="G82" s="28">
        <v>6.0411000000000001</v>
      </c>
      <c r="H82" s="28">
        <v>5.2725999999999997</v>
      </c>
      <c r="I82" s="32">
        <v>5.0929000000000002</v>
      </c>
      <c r="J82" s="28"/>
      <c r="K82" s="28"/>
      <c r="L82" s="28"/>
      <c r="M82" s="28"/>
      <c r="N82" s="28"/>
      <c r="O82" s="28"/>
      <c r="P82" s="28"/>
      <c r="Q82" s="28"/>
      <c r="R82" s="28">
        <v>5.5693999999999999</v>
      </c>
      <c r="S82" s="33">
        <f t="shared" si="17"/>
        <v>1</v>
      </c>
      <c r="T82" s="33">
        <f t="shared" si="18"/>
        <v>1</v>
      </c>
      <c r="U82" s="33">
        <f t="shared" si="19"/>
        <v>2</v>
      </c>
      <c r="V82" s="34">
        <f t="shared" si="20"/>
        <v>2</v>
      </c>
      <c r="W82" s="33">
        <f t="shared" si="21"/>
        <v>0</v>
      </c>
      <c r="X82" s="33">
        <f t="shared" si="22"/>
        <v>0</v>
      </c>
      <c r="Y82" s="33">
        <f t="shared" si="23"/>
        <v>0</v>
      </c>
      <c r="Z82" s="33">
        <f t="shared" si="24"/>
        <v>0</v>
      </c>
      <c r="AA82" s="33">
        <f t="shared" si="25"/>
        <v>0</v>
      </c>
      <c r="AB82" s="33">
        <f t="shared" si="26"/>
        <v>0</v>
      </c>
      <c r="AC82" s="33">
        <f t="shared" si="27"/>
        <v>0</v>
      </c>
      <c r="AD82" s="33">
        <f t="shared" si="28"/>
        <v>0</v>
      </c>
      <c r="AE82" s="33">
        <f t="shared" si="29"/>
        <v>4</v>
      </c>
      <c r="AF82" s="28">
        <v>96.680771199330948</v>
      </c>
      <c r="AG82" s="28"/>
      <c r="AH82" s="28">
        <v>3.3192288006691095</v>
      </c>
      <c r="AI82" s="28">
        <v>0.79</v>
      </c>
      <c r="AJ82" s="28">
        <v>0.81</v>
      </c>
      <c r="AK82" s="28">
        <v>7.42</v>
      </c>
      <c r="AL82" s="28">
        <v>0.35</v>
      </c>
    </row>
    <row r="83" spans="1:38">
      <c r="A83" s="48" t="s">
        <v>2799</v>
      </c>
      <c r="B83" s="29">
        <v>45847</v>
      </c>
      <c r="C83" s="30">
        <v>267.69069999999999</v>
      </c>
      <c r="D83" s="31">
        <v>215.6797</v>
      </c>
      <c r="E83" s="28">
        <v>10.398300000000001</v>
      </c>
      <c r="F83" s="28">
        <v>6.4782999999999999</v>
      </c>
      <c r="G83" s="28">
        <v>4.5833000000000004</v>
      </c>
      <c r="H83" s="28">
        <v>4.0514000000000001</v>
      </c>
      <c r="I83" s="32">
        <v>3.4165000000000001</v>
      </c>
      <c r="J83" s="28"/>
      <c r="K83" s="28"/>
      <c r="L83" s="28"/>
      <c r="M83" s="28"/>
      <c r="N83" s="28"/>
      <c r="O83" s="28"/>
      <c r="P83" s="28"/>
      <c r="Q83" s="28"/>
      <c r="R83" s="28">
        <v>4.9512</v>
      </c>
      <c r="S83" s="33">
        <f t="shared" si="17"/>
        <v>2</v>
      </c>
      <c r="T83" s="33">
        <f t="shared" si="18"/>
        <v>3</v>
      </c>
      <c r="U83" s="33">
        <f t="shared" si="19"/>
        <v>3</v>
      </c>
      <c r="V83" s="34">
        <f t="shared" si="20"/>
        <v>3</v>
      </c>
      <c r="W83" s="33">
        <f t="shared" si="21"/>
        <v>0</v>
      </c>
      <c r="X83" s="33">
        <f t="shared" si="22"/>
        <v>0</v>
      </c>
      <c r="Y83" s="33">
        <f t="shared" si="23"/>
        <v>0</v>
      </c>
      <c r="Z83" s="33">
        <f t="shared" si="24"/>
        <v>0</v>
      </c>
      <c r="AA83" s="33">
        <f t="shared" si="25"/>
        <v>0</v>
      </c>
      <c r="AB83" s="33">
        <f t="shared" si="26"/>
        <v>0</v>
      </c>
      <c r="AC83" s="33">
        <f t="shared" si="27"/>
        <v>0</v>
      </c>
      <c r="AD83" s="33">
        <f t="shared" si="28"/>
        <v>0</v>
      </c>
      <c r="AE83" s="33">
        <f t="shared" si="29"/>
        <v>4</v>
      </c>
      <c r="AF83" s="28">
        <v>96.065369156207169</v>
      </c>
      <c r="AG83" s="28"/>
      <c r="AH83" s="28">
        <v>3.9346308437928998</v>
      </c>
      <c r="AI83" s="28">
        <v>1.6</v>
      </c>
      <c r="AJ83" s="28">
        <v>1.8</v>
      </c>
      <c r="AK83" s="28">
        <v>7.7</v>
      </c>
      <c r="AL83" s="28">
        <v>0.35</v>
      </c>
    </row>
    <row r="84" spans="1:38">
      <c r="A84" s="48" t="s">
        <v>2800</v>
      </c>
      <c r="B84" s="29">
        <v>45210</v>
      </c>
      <c r="C84" s="30">
        <v>22.7605</v>
      </c>
      <c r="D84" s="31">
        <v>19.5685</v>
      </c>
      <c r="E84" s="28">
        <v>12.036899999999999</v>
      </c>
      <c r="F84" s="28">
        <v>5.8787000000000003</v>
      </c>
      <c r="G84" s="28">
        <v>0.32029999999999997</v>
      </c>
      <c r="H84" s="28">
        <v>1.7647999999999999</v>
      </c>
      <c r="I84" s="32">
        <v>0.50370000000000004</v>
      </c>
      <c r="J84" s="28">
        <v>2.5377000000000001</v>
      </c>
      <c r="K84" s="28">
        <v>7.1795</v>
      </c>
      <c r="L84" s="28"/>
      <c r="M84" s="28"/>
      <c r="N84" s="28"/>
      <c r="O84" s="28"/>
      <c r="P84" s="28"/>
      <c r="Q84" s="28"/>
      <c r="R84" s="28">
        <v>7.5305999999999997</v>
      </c>
      <c r="S84" s="33">
        <f t="shared" si="17"/>
        <v>3</v>
      </c>
      <c r="T84" s="33">
        <f t="shared" si="18"/>
        <v>4</v>
      </c>
      <c r="U84" s="33">
        <f t="shared" si="19"/>
        <v>4</v>
      </c>
      <c r="V84" s="34">
        <f t="shared" si="20"/>
        <v>4</v>
      </c>
      <c r="W84" s="33">
        <f t="shared" si="21"/>
        <v>4</v>
      </c>
      <c r="X84" s="33">
        <f t="shared" si="22"/>
        <v>4</v>
      </c>
      <c r="Y84" s="33">
        <f t="shared" si="23"/>
        <v>0</v>
      </c>
      <c r="Z84" s="33">
        <f t="shared" si="24"/>
        <v>0</v>
      </c>
      <c r="AA84" s="33">
        <f t="shared" si="25"/>
        <v>0</v>
      </c>
      <c r="AB84" s="33">
        <f t="shared" si="26"/>
        <v>0</v>
      </c>
      <c r="AC84" s="33">
        <f t="shared" si="27"/>
        <v>0</v>
      </c>
      <c r="AD84" s="33">
        <f t="shared" si="28"/>
        <v>0</v>
      </c>
      <c r="AE84" s="33">
        <f t="shared" si="29"/>
        <v>1</v>
      </c>
      <c r="AF84" s="28">
        <v>94.338349899072497</v>
      </c>
      <c r="AG84" s="28"/>
      <c r="AH84" s="28">
        <v>5.6616501009275098</v>
      </c>
      <c r="AI84" s="28">
        <v>4.96</v>
      </c>
      <c r="AJ84" s="28">
        <v>6.4</v>
      </c>
      <c r="AK84" s="28">
        <v>7.06</v>
      </c>
      <c r="AL84" s="28">
        <v>0.39</v>
      </c>
    </row>
    <row r="85" spans="1:38" s="93" customFormat="1">
      <c r="A85" s="48" t="s">
        <v>2801</v>
      </c>
      <c r="B85" s="29">
        <v>44603</v>
      </c>
      <c r="C85" s="30">
        <v>6958.3428000000004</v>
      </c>
      <c r="D85" s="31">
        <v>6825.4648999999999</v>
      </c>
      <c r="E85" s="28">
        <v>12.8957</v>
      </c>
      <c r="F85" s="28">
        <v>5.7710999999999997</v>
      </c>
      <c r="G85" s="28">
        <v>5.7408999999999999</v>
      </c>
      <c r="H85" s="28">
        <v>5.7956000000000003</v>
      </c>
      <c r="I85" s="32">
        <v>5.7729999999999997</v>
      </c>
      <c r="J85" s="28">
        <v>6.2529000000000003</v>
      </c>
      <c r="K85" s="28">
        <v>7.6760999999999999</v>
      </c>
      <c r="L85" s="28">
        <v>7.2976999999999999</v>
      </c>
      <c r="M85" s="28">
        <v>6.9024999999999999</v>
      </c>
      <c r="N85" s="28"/>
      <c r="O85" s="28"/>
      <c r="P85" s="28"/>
      <c r="Q85" s="28"/>
      <c r="R85" s="28">
        <v>6.2169999999999996</v>
      </c>
      <c r="S85" s="33">
        <f t="shared" si="17"/>
        <v>3</v>
      </c>
      <c r="T85" s="33">
        <f t="shared" si="18"/>
        <v>2</v>
      </c>
      <c r="U85" s="33">
        <f t="shared" si="19"/>
        <v>1</v>
      </c>
      <c r="V85" s="34">
        <f t="shared" si="20"/>
        <v>1</v>
      </c>
      <c r="W85" s="33">
        <f t="shared" si="21"/>
        <v>1</v>
      </c>
      <c r="X85" s="33">
        <f t="shared" si="22"/>
        <v>1</v>
      </c>
      <c r="Y85" s="33">
        <f t="shared" si="23"/>
        <v>1</v>
      </c>
      <c r="Z85" s="33">
        <f t="shared" si="24"/>
        <v>1</v>
      </c>
      <c r="AA85" s="33">
        <f t="shared" si="25"/>
        <v>0</v>
      </c>
      <c r="AB85" s="33">
        <f t="shared" si="26"/>
        <v>0</v>
      </c>
      <c r="AC85" s="33">
        <f t="shared" si="27"/>
        <v>0</v>
      </c>
      <c r="AD85" s="33">
        <f t="shared" si="28"/>
        <v>0</v>
      </c>
      <c r="AE85" s="33">
        <f t="shared" si="29"/>
        <v>4</v>
      </c>
      <c r="AF85" s="28">
        <v>98.359937357527087</v>
      </c>
      <c r="AG85" s="28"/>
      <c r="AH85" s="28">
        <v>1.6400626424728961</v>
      </c>
      <c r="AI85" s="28">
        <v>0.88</v>
      </c>
      <c r="AJ85" s="28">
        <v>0.92</v>
      </c>
      <c r="AK85" s="28">
        <v>6.1</v>
      </c>
      <c r="AL85" s="28">
        <v>0.35</v>
      </c>
    </row>
    <row r="86" spans="1:38" s="93" customFormat="1">
      <c r="A86" s="48" t="s">
        <v>2802</v>
      </c>
      <c r="B86" s="29">
        <v>44603</v>
      </c>
      <c r="C86" s="30">
        <v>3533.9384</v>
      </c>
      <c r="D86" s="31">
        <v>3427.8472000000002</v>
      </c>
      <c r="E86" s="28">
        <v>13.006500000000001</v>
      </c>
      <c r="F86" s="28">
        <v>5.4109999999999996</v>
      </c>
      <c r="G86" s="28">
        <v>2.7151999999999998</v>
      </c>
      <c r="H86" s="28">
        <v>2.0688</v>
      </c>
      <c r="I86" s="32">
        <v>2.4137</v>
      </c>
      <c r="J86" s="28">
        <v>2.4746999999999999</v>
      </c>
      <c r="K86" s="28">
        <v>6.9843999999999999</v>
      </c>
      <c r="L86" s="28">
        <v>6.9687999999999999</v>
      </c>
      <c r="M86" s="28">
        <v>6.7752999999999997</v>
      </c>
      <c r="N86" s="28"/>
      <c r="O86" s="28"/>
      <c r="P86" s="28"/>
      <c r="Q86" s="28"/>
      <c r="R86" s="28">
        <v>6.4326999999999996</v>
      </c>
      <c r="S86" s="33">
        <f t="shared" si="17"/>
        <v>3</v>
      </c>
      <c r="T86" s="33">
        <f t="shared" si="18"/>
        <v>3</v>
      </c>
      <c r="U86" s="33">
        <f t="shared" si="19"/>
        <v>4</v>
      </c>
      <c r="V86" s="34">
        <f t="shared" si="20"/>
        <v>4</v>
      </c>
      <c r="W86" s="33">
        <f t="shared" si="21"/>
        <v>4</v>
      </c>
      <c r="X86" s="33">
        <f t="shared" si="22"/>
        <v>4</v>
      </c>
      <c r="Y86" s="33">
        <f t="shared" si="23"/>
        <v>4</v>
      </c>
      <c r="Z86" s="33">
        <f t="shared" si="24"/>
        <v>2</v>
      </c>
      <c r="AA86" s="33">
        <f t="shared" si="25"/>
        <v>0</v>
      </c>
      <c r="AB86" s="33">
        <f t="shared" si="26"/>
        <v>0</v>
      </c>
      <c r="AC86" s="33">
        <f t="shared" si="27"/>
        <v>0</v>
      </c>
      <c r="AD86" s="33">
        <f t="shared" si="28"/>
        <v>0</v>
      </c>
      <c r="AE86" s="33">
        <f t="shared" si="29"/>
        <v>4</v>
      </c>
      <c r="AF86" s="28">
        <v>98.44263478255391</v>
      </c>
      <c r="AG86" s="28"/>
      <c r="AH86" s="28">
        <v>1.5573652174461019</v>
      </c>
      <c r="AI86" s="28">
        <v>4.63</v>
      </c>
      <c r="AJ86" s="28">
        <v>5.9</v>
      </c>
      <c r="AK86" s="28">
        <v>7.6</v>
      </c>
      <c r="AL86" s="28">
        <v>0.36</v>
      </c>
    </row>
    <row r="87" spans="1:38" s="93" customFormat="1">
      <c r="A87" s="48" t="s">
        <v>2803</v>
      </c>
      <c r="B87" s="29">
        <v>44917</v>
      </c>
      <c r="C87" s="30">
        <v>98.328100000000006</v>
      </c>
      <c r="D87" s="31">
        <v>97.874099999999999</v>
      </c>
      <c r="E87" s="28">
        <v>12.5586</v>
      </c>
      <c r="F87" s="28">
        <v>6.1352000000000002</v>
      </c>
      <c r="G87" s="28">
        <v>5.4722999999999997</v>
      </c>
      <c r="H87" s="28">
        <v>5.4137000000000004</v>
      </c>
      <c r="I87" s="32">
        <v>5.4082999999999997</v>
      </c>
      <c r="J87" s="28">
        <v>5.9680999999999997</v>
      </c>
      <c r="K87" s="28">
        <v>7.1189999999999998</v>
      </c>
      <c r="L87" s="28">
        <v>6.9273999999999996</v>
      </c>
      <c r="M87" s="28"/>
      <c r="N87" s="28"/>
      <c r="O87" s="28"/>
      <c r="P87" s="28"/>
      <c r="Q87" s="28"/>
      <c r="R87" s="28">
        <v>7.0237999999999996</v>
      </c>
      <c r="S87" s="33">
        <f t="shared" si="17"/>
        <v>3</v>
      </c>
      <c r="T87" s="33">
        <f t="shared" si="18"/>
        <v>2</v>
      </c>
      <c r="U87" s="33">
        <f t="shared" si="19"/>
        <v>1</v>
      </c>
      <c r="V87" s="34">
        <f t="shared" si="20"/>
        <v>1</v>
      </c>
      <c r="W87" s="33">
        <f t="shared" si="21"/>
        <v>2</v>
      </c>
      <c r="X87" s="33">
        <f t="shared" si="22"/>
        <v>4</v>
      </c>
      <c r="Y87" s="33">
        <f t="shared" si="23"/>
        <v>4</v>
      </c>
      <c r="Z87" s="33">
        <f t="shared" si="24"/>
        <v>0</v>
      </c>
      <c r="AA87" s="33">
        <f t="shared" si="25"/>
        <v>0</v>
      </c>
      <c r="AB87" s="33">
        <f t="shared" si="26"/>
        <v>0</v>
      </c>
      <c r="AC87" s="33">
        <f t="shared" si="27"/>
        <v>0</v>
      </c>
      <c r="AD87" s="33">
        <f t="shared" si="28"/>
        <v>0</v>
      </c>
      <c r="AE87" s="33">
        <f t="shared" si="29"/>
        <v>3</v>
      </c>
      <c r="AF87" s="28">
        <v>97.580054375978989</v>
      </c>
      <c r="AG87" s="28"/>
      <c r="AH87" s="28">
        <v>2.4199456240210591</v>
      </c>
      <c r="AI87" s="28">
        <v>0.26</v>
      </c>
      <c r="AJ87" s="28">
        <v>0.27</v>
      </c>
      <c r="AK87" s="28">
        <v>5.82</v>
      </c>
      <c r="AL87" s="28">
        <v>0.41</v>
      </c>
    </row>
    <row r="88" spans="1:38" s="93" customFormat="1">
      <c r="A88" s="48" t="s">
        <v>2804</v>
      </c>
      <c r="B88" s="29">
        <v>44972</v>
      </c>
      <c r="C88" s="30">
        <v>197.6095</v>
      </c>
      <c r="D88" s="31">
        <v>192.22890000000001</v>
      </c>
      <c r="E88" s="28">
        <v>12.4994</v>
      </c>
      <c r="F88" s="28">
        <v>6.5072000000000001</v>
      </c>
      <c r="G88" s="28">
        <v>1.3706</v>
      </c>
      <c r="H88" s="28">
        <v>1.3406</v>
      </c>
      <c r="I88" s="32">
        <v>2.2825000000000002</v>
      </c>
      <c r="J88" s="28">
        <v>1.5906</v>
      </c>
      <c r="K88" s="28">
        <v>6.6627999999999998</v>
      </c>
      <c r="L88" s="28">
        <v>6.6874000000000002</v>
      </c>
      <c r="M88" s="28"/>
      <c r="N88" s="28"/>
      <c r="O88" s="28"/>
      <c r="P88" s="28"/>
      <c r="Q88" s="28"/>
      <c r="R88" s="28">
        <v>7.2077</v>
      </c>
      <c r="S88" s="33">
        <f t="shared" si="17"/>
        <v>2</v>
      </c>
      <c r="T88" s="33">
        <f t="shared" si="18"/>
        <v>4</v>
      </c>
      <c r="U88" s="33">
        <f t="shared" si="19"/>
        <v>4</v>
      </c>
      <c r="V88" s="34">
        <f t="shared" si="20"/>
        <v>4</v>
      </c>
      <c r="W88" s="33">
        <f t="shared" si="21"/>
        <v>4</v>
      </c>
      <c r="X88" s="33">
        <f t="shared" si="22"/>
        <v>4</v>
      </c>
      <c r="Y88" s="33">
        <f t="shared" si="23"/>
        <v>4</v>
      </c>
      <c r="Z88" s="33">
        <f t="shared" si="24"/>
        <v>0</v>
      </c>
      <c r="AA88" s="33">
        <f t="shared" si="25"/>
        <v>0</v>
      </c>
      <c r="AB88" s="33">
        <f t="shared" si="26"/>
        <v>0</v>
      </c>
      <c r="AC88" s="33">
        <f t="shared" si="27"/>
        <v>0</v>
      </c>
      <c r="AD88" s="33">
        <f t="shared" si="28"/>
        <v>0</v>
      </c>
      <c r="AE88" s="33">
        <f t="shared" si="29"/>
        <v>3</v>
      </c>
      <c r="AF88" s="28">
        <v>96.461146060763966</v>
      </c>
      <c r="AG88" s="28"/>
      <c r="AH88" s="28">
        <v>3.5388539392359899</v>
      </c>
      <c r="AI88" s="28">
        <v>5.14</v>
      </c>
      <c r="AJ88" s="28">
        <v>6.82</v>
      </c>
      <c r="AK88" s="28">
        <v>7.7</v>
      </c>
      <c r="AL88" s="28">
        <v>0.43</v>
      </c>
    </row>
    <row r="89" spans="1:38" s="93" customFormat="1">
      <c r="A89" s="48" t="s">
        <v>2805</v>
      </c>
      <c r="B89" s="29">
        <v>44847</v>
      </c>
      <c r="C89" s="30">
        <v>546.70550000000003</v>
      </c>
      <c r="D89" s="31">
        <v>542.73990000000003</v>
      </c>
      <c r="E89" s="28">
        <v>12.8742</v>
      </c>
      <c r="F89" s="28">
        <v>3.8904999999999998</v>
      </c>
      <c r="G89" s="28">
        <v>3.5142000000000002</v>
      </c>
      <c r="H89" s="28">
        <v>3.7740999999999998</v>
      </c>
      <c r="I89" s="32">
        <v>2.7414999999999998</v>
      </c>
      <c r="J89" s="28">
        <v>5.1273</v>
      </c>
      <c r="K89" s="28">
        <v>7.4684999999999997</v>
      </c>
      <c r="L89" s="28">
        <v>7.1185999999999998</v>
      </c>
      <c r="M89" s="28"/>
      <c r="N89" s="28"/>
      <c r="O89" s="28"/>
      <c r="P89" s="28"/>
      <c r="Q89" s="28"/>
      <c r="R89" s="28">
        <v>7.3803999999999998</v>
      </c>
      <c r="S89" s="33">
        <f t="shared" si="17"/>
        <v>4</v>
      </c>
      <c r="T89" s="33">
        <f t="shared" si="18"/>
        <v>3</v>
      </c>
      <c r="U89" s="33">
        <f t="shared" si="19"/>
        <v>3</v>
      </c>
      <c r="V89" s="34">
        <f t="shared" si="20"/>
        <v>3</v>
      </c>
      <c r="W89" s="33">
        <f t="shared" si="21"/>
        <v>3</v>
      </c>
      <c r="X89" s="33">
        <f t="shared" si="22"/>
        <v>2</v>
      </c>
      <c r="Y89" s="33">
        <f t="shared" si="23"/>
        <v>2</v>
      </c>
      <c r="Z89" s="33">
        <f t="shared" si="24"/>
        <v>0</v>
      </c>
      <c r="AA89" s="33">
        <f t="shared" si="25"/>
        <v>0</v>
      </c>
      <c r="AB89" s="33">
        <f t="shared" si="26"/>
        <v>0</v>
      </c>
      <c r="AC89" s="33">
        <f t="shared" si="27"/>
        <v>0</v>
      </c>
      <c r="AD89" s="33">
        <f t="shared" si="28"/>
        <v>0</v>
      </c>
      <c r="AE89" s="33">
        <f t="shared" si="29"/>
        <v>2</v>
      </c>
      <c r="AF89" s="28">
        <v>96.859766529050148</v>
      </c>
      <c r="AG89" s="28"/>
      <c r="AH89" s="28">
        <v>3.1402334709499011</v>
      </c>
      <c r="AI89" s="28">
        <v>1.77</v>
      </c>
      <c r="AJ89" s="28">
        <v>1.99</v>
      </c>
      <c r="AK89" s="28">
        <v>7.05</v>
      </c>
      <c r="AL89" s="28">
        <v>0.4</v>
      </c>
    </row>
    <row r="90" spans="1:38" s="93" customFormat="1">
      <c r="A90" s="48" t="s">
        <v>2806</v>
      </c>
      <c r="B90" s="29">
        <v>44854</v>
      </c>
      <c r="C90" s="30">
        <v>228.44220000000001</v>
      </c>
      <c r="D90" s="31">
        <v>223.93989999999999</v>
      </c>
      <c r="E90" s="28">
        <v>12.943199999999999</v>
      </c>
      <c r="F90" s="28">
        <v>4.5476999999999999</v>
      </c>
      <c r="G90" s="28">
        <v>-0.46629999999999999</v>
      </c>
      <c r="H90" s="28">
        <v>1.1908000000000001</v>
      </c>
      <c r="I90" s="32">
        <v>-0.1668</v>
      </c>
      <c r="J90" s="28">
        <v>2.3201999999999998</v>
      </c>
      <c r="K90" s="28">
        <v>7.1736000000000004</v>
      </c>
      <c r="L90" s="28">
        <v>6.8716999999999997</v>
      </c>
      <c r="M90" s="28"/>
      <c r="N90" s="28"/>
      <c r="O90" s="28"/>
      <c r="P90" s="28"/>
      <c r="Q90" s="28"/>
      <c r="R90" s="28">
        <v>7.5848000000000004</v>
      </c>
      <c r="S90" s="33">
        <f t="shared" si="17"/>
        <v>4</v>
      </c>
      <c r="T90" s="33">
        <f t="shared" si="18"/>
        <v>4</v>
      </c>
      <c r="U90" s="33">
        <f t="shared" si="19"/>
        <v>4</v>
      </c>
      <c r="V90" s="34">
        <f t="shared" si="20"/>
        <v>4</v>
      </c>
      <c r="W90" s="33">
        <f t="shared" si="21"/>
        <v>4</v>
      </c>
      <c r="X90" s="33">
        <f t="shared" si="22"/>
        <v>4</v>
      </c>
      <c r="Y90" s="33">
        <f t="shared" si="23"/>
        <v>4</v>
      </c>
      <c r="Z90" s="33">
        <f t="shared" si="24"/>
        <v>0</v>
      </c>
      <c r="AA90" s="33">
        <f t="shared" si="25"/>
        <v>0</v>
      </c>
      <c r="AB90" s="33">
        <f t="shared" si="26"/>
        <v>0</v>
      </c>
      <c r="AC90" s="33">
        <f t="shared" si="27"/>
        <v>0</v>
      </c>
      <c r="AD90" s="33">
        <f t="shared" si="28"/>
        <v>0</v>
      </c>
      <c r="AE90" s="33">
        <f t="shared" si="29"/>
        <v>1</v>
      </c>
      <c r="AF90" s="28">
        <v>95.913635756736539</v>
      </c>
      <c r="AG90" s="28"/>
      <c r="AH90" s="28">
        <v>4.0863642432634872</v>
      </c>
      <c r="AI90" s="28">
        <v>4.97</v>
      </c>
      <c r="AJ90" s="28">
        <v>6.4</v>
      </c>
      <c r="AK90" s="28">
        <v>7.08</v>
      </c>
      <c r="AL90" s="28">
        <v>0.41</v>
      </c>
    </row>
    <row r="91" spans="1:38" s="93" customFormat="1">
      <c r="A91" s="48" t="s">
        <v>2807</v>
      </c>
      <c r="B91" s="29">
        <v>45833</v>
      </c>
      <c r="C91" s="30">
        <v>67.629499999999993</v>
      </c>
      <c r="D91" s="31">
        <v>86.546000000000006</v>
      </c>
      <c r="E91" s="28">
        <v>10.4794</v>
      </c>
      <c r="F91" s="28">
        <v>6.9393000000000002</v>
      </c>
      <c r="G91" s="28">
        <v>6.0846</v>
      </c>
      <c r="H91" s="28">
        <v>5.2232000000000003</v>
      </c>
      <c r="I91" s="32">
        <v>5.0906000000000002</v>
      </c>
      <c r="J91" s="28"/>
      <c r="K91" s="28"/>
      <c r="L91" s="28"/>
      <c r="M91" s="28"/>
      <c r="N91" s="28"/>
      <c r="O91" s="28"/>
      <c r="P91" s="28"/>
      <c r="Q91" s="28"/>
      <c r="R91" s="28">
        <v>5.6871</v>
      </c>
      <c r="S91" s="33">
        <f t="shared" si="17"/>
        <v>2</v>
      </c>
      <c r="T91" s="33">
        <f t="shared" si="18"/>
        <v>1</v>
      </c>
      <c r="U91" s="33">
        <f t="shared" si="19"/>
        <v>2</v>
      </c>
      <c r="V91" s="34">
        <f t="shared" si="20"/>
        <v>2</v>
      </c>
      <c r="W91" s="33">
        <f t="shared" si="21"/>
        <v>0</v>
      </c>
      <c r="X91" s="33">
        <f t="shared" si="22"/>
        <v>0</v>
      </c>
      <c r="Y91" s="33">
        <f t="shared" si="23"/>
        <v>0</v>
      </c>
      <c r="Z91" s="33">
        <f t="shared" si="24"/>
        <v>0</v>
      </c>
      <c r="AA91" s="33">
        <f t="shared" si="25"/>
        <v>0</v>
      </c>
      <c r="AB91" s="33">
        <f t="shared" si="26"/>
        <v>0</v>
      </c>
      <c r="AC91" s="33">
        <f t="shared" si="27"/>
        <v>0</v>
      </c>
      <c r="AD91" s="33">
        <f t="shared" si="28"/>
        <v>0</v>
      </c>
      <c r="AE91" s="33">
        <f t="shared" si="29"/>
        <v>4</v>
      </c>
      <c r="AF91" s="28">
        <v>73.28438056062673</v>
      </c>
      <c r="AG91" s="28"/>
      <c r="AH91" s="28">
        <v>26.715619439373249</v>
      </c>
      <c r="AI91" s="28">
        <v>0.59</v>
      </c>
      <c r="AJ91" s="28">
        <v>0.64</v>
      </c>
      <c r="AK91" s="28">
        <v>6.87</v>
      </c>
      <c r="AL91" s="28">
        <v>0.25</v>
      </c>
    </row>
    <row r="92" spans="1:38" s="93" customFormat="1">
      <c r="A92" s="48" t="s">
        <v>2808</v>
      </c>
      <c r="B92" s="29">
        <v>44854</v>
      </c>
      <c r="C92" s="30">
        <v>75.757599999999996</v>
      </c>
      <c r="D92" s="31">
        <v>72.633499999999998</v>
      </c>
      <c r="E92" s="28">
        <v>12.713800000000001</v>
      </c>
      <c r="F92" s="28">
        <v>6.4623999999999997</v>
      </c>
      <c r="G92" s="28">
        <v>6.11</v>
      </c>
      <c r="H92" s="28">
        <v>5.7439999999999998</v>
      </c>
      <c r="I92" s="32">
        <v>5.7678000000000003</v>
      </c>
      <c r="J92" s="28">
        <v>6.1349999999999998</v>
      </c>
      <c r="K92" s="28">
        <v>7.0762999999999998</v>
      </c>
      <c r="L92" s="28">
        <v>6.8894000000000002</v>
      </c>
      <c r="M92" s="28"/>
      <c r="N92" s="28"/>
      <c r="O92" s="28"/>
      <c r="P92" s="28"/>
      <c r="Q92" s="28"/>
      <c r="R92" s="28">
        <v>7.0410000000000004</v>
      </c>
      <c r="S92" s="33">
        <f t="shared" si="17"/>
        <v>2</v>
      </c>
      <c r="T92" s="33">
        <f t="shared" si="18"/>
        <v>1</v>
      </c>
      <c r="U92" s="33">
        <f t="shared" si="19"/>
        <v>1</v>
      </c>
      <c r="V92" s="34">
        <f t="shared" si="20"/>
        <v>1</v>
      </c>
      <c r="W92" s="33">
        <f t="shared" si="21"/>
        <v>1</v>
      </c>
      <c r="X92" s="33">
        <f t="shared" si="22"/>
        <v>4</v>
      </c>
      <c r="Y92" s="33">
        <f t="shared" si="23"/>
        <v>4</v>
      </c>
      <c r="Z92" s="33">
        <f t="shared" si="24"/>
        <v>0</v>
      </c>
      <c r="AA92" s="33">
        <f t="shared" si="25"/>
        <v>0</v>
      </c>
      <c r="AB92" s="33">
        <f t="shared" si="26"/>
        <v>0</v>
      </c>
      <c r="AC92" s="33">
        <f t="shared" si="27"/>
        <v>0</v>
      </c>
      <c r="AD92" s="33">
        <f t="shared" si="28"/>
        <v>0</v>
      </c>
      <c r="AE92" s="33">
        <f t="shared" si="29"/>
        <v>3</v>
      </c>
      <c r="AF92" s="28">
        <v>88.060467965883618</v>
      </c>
      <c r="AG92" s="28"/>
      <c r="AH92" s="28">
        <v>11.939532034116491</v>
      </c>
      <c r="AI92" s="28">
        <v>0.04</v>
      </c>
      <c r="AJ92" s="28">
        <v>0.05</v>
      </c>
      <c r="AK92" s="28">
        <v>7.24</v>
      </c>
      <c r="AL92" s="28">
        <v>0.36</v>
      </c>
    </row>
    <row r="93" spans="1:38" s="93" customFormat="1">
      <c r="A93" s="48" t="s">
        <v>2809</v>
      </c>
      <c r="B93" s="29">
        <v>44650</v>
      </c>
      <c r="C93" s="30">
        <v>513.97649999999999</v>
      </c>
      <c r="D93" s="31">
        <v>483.28789999999998</v>
      </c>
      <c r="E93" s="28">
        <v>12.880699999999999</v>
      </c>
      <c r="F93" s="28">
        <v>5.2427000000000001</v>
      </c>
      <c r="G93" s="28">
        <v>5.3270999999999997</v>
      </c>
      <c r="H93" s="28">
        <v>5.3026</v>
      </c>
      <c r="I93" s="32">
        <v>5.2903000000000002</v>
      </c>
      <c r="J93" s="28">
        <v>5.9912999999999998</v>
      </c>
      <c r="K93" s="28">
        <v>7.6265000000000001</v>
      </c>
      <c r="L93" s="28">
        <v>7.2794999999999996</v>
      </c>
      <c r="M93" s="28">
        <v>6.9720000000000004</v>
      </c>
      <c r="N93" s="28"/>
      <c r="O93" s="28"/>
      <c r="P93" s="28"/>
      <c r="Q93" s="28"/>
      <c r="R93" s="28">
        <v>6.3887</v>
      </c>
      <c r="S93" s="33">
        <f t="shared" si="17"/>
        <v>3</v>
      </c>
      <c r="T93" s="33">
        <f t="shared" si="18"/>
        <v>2</v>
      </c>
      <c r="U93" s="33">
        <f t="shared" si="19"/>
        <v>2</v>
      </c>
      <c r="V93" s="34">
        <f t="shared" si="20"/>
        <v>1</v>
      </c>
      <c r="W93" s="33">
        <f t="shared" si="21"/>
        <v>2</v>
      </c>
      <c r="X93" s="33">
        <f t="shared" si="22"/>
        <v>1</v>
      </c>
      <c r="Y93" s="33">
        <f t="shared" si="23"/>
        <v>1</v>
      </c>
      <c r="Z93" s="33">
        <f t="shared" si="24"/>
        <v>1</v>
      </c>
      <c r="AA93" s="33">
        <f t="shared" si="25"/>
        <v>0</v>
      </c>
      <c r="AB93" s="33">
        <f t="shared" si="26"/>
        <v>0</v>
      </c>
      <c r="AC93" s="33">
        <f t="shared" si="27"/>
        <v>0</v>
      </c>
      <c r="AD93" s="33">
        <f t="shared" si="28"/>
        <v>0</v>
      </c>
      <c r="AE93" s="33">
        <f t="shared" si="29"/>
        <v>4</v>
      </c>
      <c r="AF93" s="28">
        <v>97.069717656907983</v>
      </c>
      <c r="AG93" s="28"/>
      <c r="AH93" s="28">
        <v>2.9302823430919731</v>
      </c>
      <c r="AI93" s="28">
        <v>1.03</v>
      </c>
      <c r="AJ93" s="28">
        <v>1.1000000000000001</v>
      </c>
      <c r="AK93" s="28">
        <v>6.31</v>
      </c>
      <c r="AL93" s="28">
        <v>0.35</v>
      </c>
    </row>
    <row r="94" spans="1:38" s="93" customFormat="1">
      <c r="A94" s="48" t="s">
        <v>2810</v>
      </c>
      <c r="B94" s="29">
        <v>45016</v>
      </c>
      <c r="C94" s="30">
        <v>70.798900000000003</v>
      </c>
      <c r="D94" s="31">
        <v>70.672499999999999</v>
      </c>
      <c r="E94" s="28">
        <v>12.405099999999999</v>
      </c>
      <c r="F94" s="28">
        <v>2.1013000000000002</v>
      </c>
      <c r="G94" s="28">
        <v>3.0533999999999999</v>
      </c>
      <c r="H94" s="28">
        <v>3.6896</v>
      </c>
      <c r="I94" s="32">
        <v>2.4693999999999998</v>
      </c>
      <c r="J94" s="28">
        <v>4.7781000000000002</v>
      </c>
      <c r="K94" s="28">
        <v>7.4057000000000004</v>
      </c>
      <c r="L94" s="28">
        <v>7.1086</v>
      </c>
      <c r="M94" s="28"/>
      <c r="N94" s="28"/>
      <c r="O94" s="28"/>
      <c r="P94" s="28"/>
      <c r="Q94" s="28"/>
      <c r="R94" s="28">
        <v>7.2361000000000004</v>
      </c>
      <c r="S94" s="33">
        <f t="shared" si="17"/>
        <v>4</v>
      </c>
      <c r="T94" s="33">
        <f t="shared" si="18"/>
        <v>3</v>
      </c>
      <c r="U94" s="33">
        <f t="shared" si="19"/>
        <v>3</v>
      </c>
      <c r="V94" s="34">
        <f t="shared" si="20"/>
        <v>4</v>
      </c>
      <c r="W94" s="33">
        <f t="shared" si="21"/>
        <v>4</v>
      </c>
      <c r="X94" s="33">
        <f t="shared" si="22"/>
        <v>3</v>
      </c>
      <c r="Y94" s="33">
        <f t="shared" si="23"/>
        <v>2</v>
      </c>
      <c r="Z94" s="33">
        <f t="shared" si="24"/>
        <v>0</v>
      </c>
      <c r="AA94" s="33">
        <f t="shared" si="25"/>
        <v>0</v>
      </c>
      <c r="AB94" s="33">
        <f t="shared" si="26"/>
        <v>0</v>
      </c>
      <c r="AC94" s="33">
        <f t="shared" si="27"/>
        <v>0</v>
      </c>
      <c r="AD94" s="33">
        <f t="shared" si="28"/>
        <v>0</v>
      </c>
      <c r="AE94" s="33">
        <f t="shared" si="29"/>
        <v>3</v>
      </c>
      <c r="AF94" s="28">
        <v>96.0768332802717</v>
      </c>
      <c r="AG94" s="28"/>
      <c r="AH94" s="28">
        <v>3.92316671972833</v>
      </c>
      <c r="AI94" s="28">
        <v>1.84</v>
      </c>
      <c r="AJ94" s="28">
        <v>2.06</v>
      </c>
      <c r="AK94" s="28">
        <v>6.8</v>
      </c>
      <c r="AL94" s="28">
        <v>0.5</v>
      </c>
    </row>
    <row r="95" spans="1:38" s="93" customFormat="1">
      <c r="A95" s="48" t="s">
        <v>2811</v>
      </c>
      <c r="B95" s="29">
        <v>45590</v>
      </c>
      <c r="C95" s="30">
        <v>106.5116</v>
      </c>
      <c r="D95" s="31">
        <v>82.948700000000002</v>
      </c>
      <c r="E95" s="28">
        <v>11.148300000000001</v>
      </c>
      <c r="F95" s="28">
        <v>9.4001999999999999</v>
      </c>
      <c r="G95" s="28">
        <v>7.6463000000000001</v>
      </c>
      <c r="H95" s="28">
        <v>5.9457000000000004</v>
      </c>
      <c r="I95" s="32">
        <v>6.0750000000000002</v>
      </c>
      <c r="J95" s="28">
        <v>6.6619000000000002</v>
      </c>
      <c r="K95" s="28"/>
      <c r="L95" s="28"/>
      <c r="M95" s="28"/>
      <c r="N95" s="28"/>
      <c r="O95" s="28"/>
      <c r="P95" s="28"/>
      <c r="Q95" s="28"/>
      <c r="R95" s="28">
        <v>7.4523000000000001</v>
      </c>
      <c r="S95" s="33">
        <f t="shared" si="17"/>
        <v>1</v>
      </c>
      <c r="T95" s="33">
        <f t="shared" si="18"/>
        <v>1</v>
      </c>
      <c r="U95" s="33">
        <f t="shared" si="19"/>
        <v>1</v>
      </c>
      <c r="V95" s="34">
        <f t="shared" si="20"/>
        <v>1</v>
      </c>
      <c r="W95" s="33">
        <f t="shared" si="21"/>
        <v>1</v>
      </c>
      <c r="X95" s="33">
        <f t="shared" si="22"/>
        <v>0</v>
      </c>
      <c r="Y95" s="33">
        <f t="shared" si="23"/>
        <v>0</v>
      </c>
      <c r="Z95" s="33">
        <f t="shared" si="24"/>
        <v>0</v>
      </c>
      <c r="AA95" s="33">
        <f t="shared" si="25"/>
        <v>0</v>
      </c>
      <c r="AB95" s="33">
        <f t="shared" si="26"/>
        <v>0</v>
      </c>
      <c r="AC95" s="33">
        <f t="shared" si="27"/>
        <v>0</v>
      </c>
      <c r="AD95" s="33">
        <f t="shared" si="28"/>
        <v>0</v>
      </c>
      <c r="AE95" s="33">
        <f t="shared" si="29"/>
        <v>2</v>
      </c>
      <c r="AF95" s="28">
        <v>95.702935209350912</v>
      </c>
      <c r="AG95" s="28"/>
      <c r="AH95" s="28">
        <v>4.2970647906490562</v>
      </c>
      <c r="AI95" s="28">
        <v>0.48</v>
      </c>
      <c r="AJ95" s="28">
        <v>0.52</v>
      </c>
      <c r="AK95" s="28">
        <v>7.68</v>
      </c>
      <c r="AL95" s="28">
        <v>0.35</v>
      </c>
    </row>
    <row r="96" spans="1:38" s="93" customFormat="1">
      <c r="A96" s="48" t="s">
        <v>2812</v>
      </c>
      <c r="B96" s="29">
        <v>45590</v>
      </c>
      <c r="C96" s="30">
        <v>85.914299999999997</v>
      </c>
      <c r="D96" s="31">
        <v>85.717500000000001</v>
      </c>
      <c r="E96" s="28">
        <v>11.128500000000001</v>
      </c>
      <c r="F96" s="28">
        <v>7.4423000000000004</v>
      </c>
      <c r="G96" s="28">
        <v>5.2792000000000003</v>
      </c>
      <c r="H96" s="28">
        <v>4.4147999999999996</v>
      </c>
      <c r="I96" s="32">
        <v>4.0688000000000004</v>
      </c>
      <c r="J96" s="28">
        <v>6.0746000000000002</v>
      </c>
      <c r="K96" s="28"/>
      <c r="L96" s="28"/>
      <c r="M96" s="28"/>
      <c r="N96" s="28"/>
      <c r="O96" s="28"/>
      <c r="P96" s="28"/>
      <c r="Q96" s="28"/>
      <c r="R96" s="28">
        <v>7.3261000000000003</v>
      </c>
      <c r="S96" s="33">
        <f t="shared" si="17"/>
        <v>2</v>
      </c>
      <c r="T96" s="33">
        <f t="shared" si="18"/>
        <v>2</v>
      </c>
      <c r="U96" s="33">
        <f t="shared" si="19"/>
        <v>3</v>
      </c>
      <c r="V96" s="34">
        <f t="shared" si="20"/>
        <v>3</v>
      </c>
      <c r="W96" s="33">
        <f t="shared" si="21"/>
        <v>2</v>
      </c>
      <c r="X96" s="33">
        <f t="shared" si="22"/>
        <v>0</v>
      </c>
      <c r="Y96" s="33">
        <f t="shared" si="23"/>
        <v>0</v>
      </c>
      <c r="Z96" s="33">
        <f t="shared" si="24"/>
        <v>0</v>
      </c>
      <c r="AA96" s="33">
        <f t="shared" si="25"/>
        <v>0</v>
      </c>
      <c r="AB96" s="33">
        <f t="shared" si="26"/>
        <v>0</v>
      </c>
      <c r="AC96" s="33">
        <f t="shared" si="27"/>
        <v>0</v>
      </c>
      <c r="AD96" s="33">
        <f t="shared" si="28"/>
        <v>0</v>
      </c>
      <c r="AE96" s="33">
        <f t="shared" si="29"/>
        <v>2</v>
      </c>
      <c r="AF96" s="28">
        <v>96.923107618935518</v>
      </c>
      <c r="AG96" s="28"/>
      <c r="AH96" s="28">
        <v>3.0768923810644297</v>
      </c>
      <c r="AI96" s="28">
        <v>1.46</v>
      </c>
      <c r="AJ96" s="28">
        <v>1.65</v>
      </c>
      <c r="AK96" s="28">
        <v>7.7</v>
      </c>
      <c r="AL96" s="28">
        <v>0.37</v>
      </c>
    </row>
    <row r="97" spans="1:38" s="93" customFormat="1">
      <c r="A97" s="48" t="s">
        <v>5078</v>
      </c>
      <c r="B97" s="29">
        <v>46093</v>
      </c>
      <c r="C97" s="30"/>
      <c r="D97" s="31">
        <v>283.9024</v>
      </c>
      <c r="E97" s="28">
        <v>10.111599999999999</v>
      </c>
      <c r="F97" s="28">
        <v>9.1058000000000003</v>
      </c>
      <c r="G97" s="28"/>
      <c r="H97" s="28"/>
      <c r="I97" s="32"/>
      <c r="J97" s="28"/>
      <c r="K97" s="28"/>
      <c r="L97" s="28"/>
      <c r="M97" s="28"/>
      <c r="N97" s="28"/>
      <c r="O97" s="28"/>
      <c r="P97" s="28"/>
      <c r="Q97" s="28"/>
      <c r="R97" s="28">
        <v>8.6182999999999996</v>
      </c>
      <c r="S97" s="33">
        <f t="shared" si="17"/>
        <v>1</v>
      </c>
      <c r="T97" s="33">
        <f t="shared" si="18"/>
        <v>0</v>
      </c>
      <c r="U97" s="33">
        <f t="shared" si="19"/>
        <v>0</v>
      </c>
      <c r="V97" s="34">
        <f t="shared" si="20"/>
        <v>0</v>
      </c>
      <c r="W97" s="33">
        <f t="shared" si="21"/>
        <v>0</v>
      </c>
      <c r="X97" s="33">
        <f t="shared" si="22"/>
        <v>0</v>
      </c>
      <c r="Y97" s="33">
        <f t="shared" si="23"/>
        <v>0</v>
      </c>
      <c r="Z97" s="33">
        <f t="shared" si="24"/>
        <v>0</v>
      </c>
      <c r="AA97" s="33">
        <f t="shared" si="25"/>
        <v>0</v>
      </c>
      <c r="AB97" s="33">
        <f t="shared" si="26"/>
        <v>0</v>
      </c>
      <c r="AC97" s="33">
        <f t="shared" si="27"/>
        <v>0</v>
      </c>
      <c r="AD97" s="33">
        <f t="shared" si="28"/>
        <v>0</v>
      </c>
      <c r="AE97" s="33">
        <f t="shared" si="29"/>
        <v>1</v>
      </c>
      <c r="AF97" s="28">
        <v>96.664796592419265</v>
      </c>
      <c r="AG97" s="28"/>
      <c r="AH97" s="28">
        <v>3.3352034075807553</v>
      </c>
      <c r="AI97" s="28">
        <v>0.35</v>
      </c>
      <c r="AJ97" s="28">
        <v>0.38</v>
      </c>
      <c r="AK97" s="28">
        <v>7.49</v>
      </c>
      <c r="AL97" s="28">
        <v>0.3</v>
      </c>
    </row>
    <row r="98" spans="1:38" s="93" customFormat="1">
      <c r="A98" s="48" t="s">
        <v>5064</v>
      </c>
      <c r="B98" s="29">
        <v>46083</v>
      </c>
      <c r="C98" s="30"/>
      <c r="D98" s="31">
        <v>815.77710000000002</v>
      </c>
      <c r="E98" s="28">
        <v>10.0959</v>
      </c>
      <c r="F98" s="28">
        <v>7.5350999999999999</v>
      </c>
      <c r="G98" s="28"/>
      <c r="H98" s="28"/>
      <c r="I98" s="32"/>
      <c r="J98" s="28"/>
      <c r="K98" s="28"/>
      <c r="L98" s="28"/>
      <c r="M98" s="28"/>
      <c r="N98" s="28"/>
      <c r="O98" s="28"/>
      <c r="P98" s="28"/>
      <c r="Q98" s="28"/>
      <c r="R98" s="28">
        <v>6.0823</v>
      </c>
      <c r="S98" s="33">
        <f t="shared" si="17"/>
        <v>2</v>
      </c>
      <c r="T98" s="33">
        <f t="shared" si="18"/>
        <v>0</v>
      </c>
      <c r="U98" s="33">
        <f t="shared" si="19"/>
        <v>0</v>
      </c>
      <c r="V98" s="34">
        <f t="shared" si="20"/>
        <v>0</v>
      </c>
      <c r="W98" s="33">
        <f t="shared" si="21"/>
        <v>0</v>
      </c>
      <c r="X98" s="33">
        <f t="shared" si="22"/>
        <v>0</v>
      </c>
      <c r="Y98" s="33">
        <f t="shared" si="23"/>
        <v>0</v>
      </c>
      <c r="Z98" s="33">
        <f t="shared" si="24"/>
        <v>0</v>
      </c>
      <c r="AA98" s="33">
        <f t="shared" si="25"/>
        <v>0</v>
      </c>
      <c r="AB98" s="33">
        <f t="shared" si="26"/>
        <v>0</v>
      </c>
      <c r="AC98" s="33">
        <f t="shared" si="27"/>
        <v>0</v>
      </c>
      <c r="AD98" s="33">
        <f t="shared" si="28"/>
        <v>0</v>
      </c>
      <c r="AE98" s="33">
        <f t="shared" si="29"/>
        <v>4</v>
      </c>
      <c r="AF98" s="28">
        <v>98.66266513136884</v>
      </c>
      <c r="AG98" s="28"/>
      <c r="AH98" s="28">
        <v>1.3373348686311541</v>
      </c>
      <c r="AI98" s="28">
        <v>0.84</v>
      </c>
      <c r="AJ98" s="28">
        <v>0.9</v>
      </c>
      <c r="AK98" s="28">
        <v>7.4</v>
      </c>
      <c r="AL98" s="28">
        <v>0.3</v>
      </c>
    </row>
    <row r="99" spans="1:38" s="93" customFormat="1">
      <c r="A99" s="48" t="s">
        <v>2813</v>
      </c>
      <c r="B99" s="29">
        <v>44649</v>
      </c>
      <c r="C99" s="30">
        <v>3002.9312</v>
      </c>
      <c r="D99" s="31">
        <v>2983.4584</v>
      </c>
      <c r="E99" s="28">
        <v>12.7715</v>
      </c>
      <c r="F99" s="28">
        <v>7.6832000000000003</v>
      </c>
      <c r="G99" s="28">
        <v>6.4290000000000003</v>
      </c>
      <c r="H99" s="28">
        <v>5.5231000000000003</v>
      </c>
      <c r="I99" s="32">
        <v>5.6078000000000001</v>
      </c>
      <c r="J99" s="28">
        <v>6.2194000000000003</v>
      </c>
      <c r="K99" s="28">
        <v>7.4596</v>
      </c>
      <c r="L99" s="28">
        <v>7.1414999999999997</v>
      </c>
      <c r="M99" s="28">
        <v>6.5441000000000003</v>
      </c>
      <c r="N99" s="28"/>
      <c r="O99" s="28"/>
      <c r="P99" s="28"/>
      <c r="Q99" s="28"/>
      <c r="R99" s="28">
        <v>6.1101999999999999</v>
      </c>
      <c r="S99" s="33">
        <f t="shared" si="17"/>
        <v>1</v>
      </c>
      <c r="T99" s="33">
        <f t="shared" si="18"/>
        <v>1</v>
      </c>
      <c r="U99" s="33">
        <f t="shared" si="19"/>
        <v>1</v>
      </c>
      <c r="V99" s="34">
        <f t="shared" si="20"/>
        <v>1</v>
      </c>
      <c r="W99" s="33">
        <f t="shared" si="21"/>
        <v>1</v>
      </c>
      <c r="X99" s="33">
        <f t="shared" si="22"/>
        <v>2</v>
      </c>
      <c r="Y99" s="33">
        <f t="shared" si="23"/>
        <v>2</v>
      </c>
      <c r="Z99" s="33">
        <f t="shared" si="24"/>
        <v>4</v>
      </c>
      <c r="AA99" s="33">
        <f t="shared" si="25"/>
        <v>0</v>
      </c>
      <c r="AB99" s="33">
        <f t="shared" si="26"/>
        <v>0</v>
      </c>
      <c r="AC99" s="33">
        <f t="shared" si="27"/>
        <v>0</v>
      </c>
      <c r="AD99" s="33">
        <f t="shared" si="28"/>
        <v>0</v>
      </c>
      <c r="AE99" s="33">
        <f t="shared" si="29"/>
        <v>4</v>
      </c>
      <c r="AF99" s="28">
        <v>97.289445875778256</v>
      </c>
      <c r="AG99" s="28"/>
      <c r="AH99" s="28">
        <v>2.7105541242217095</v>
      </c>
      <c r="AI99" s="28">
        <v>0.7</v>
      </c>
      <c r="AJ99" s="28">
        <v>0.75</v>
      </c>
      <c r="AK99" s="28">
        <v>6.94</v>
      </c>
      <c r="AL99" s="28">
        <v>0.32</v>
      </c>
    </row>
    <row r="100" spans="1:38" s="93" customFormat="1">
      <c r="A100" s="48" t="s">
        <v>2814</v>
      </c>
      <c r="B100" s="29">
        <v>44861</v>
      </c>
      <c r="C100" s="30">
        <v>382.66079999999999</v>
      </c>
      <c r="D100" s="31">
        <v>376.90350000000001</v>
      </c>
      <c r="E100" s="28">
        <v>12.753500000000001</v>
      </c>
      <c r="F100" s="28">
        <v>7.1612999999999998</v>
      </c>
      <c r="G100" s="28">
        <v>6.2709999999999999</v>
      </c>
      <c r="H100" s="28">
        <v>5.6923000000000004</v>
      </c>
      <c r="I100" s="32">
        <v>5.7667999999999999</v>
      </c>
      <c r="J100" s="28">
        <v>6.2145999999999999</v>
      </c>
      <c r="K100" s="28">
        <v>7.2462999999999997</v>
      </c>
      <c r="L100" s="28">
        <v>6.9934000000000003</v>
      </c>
      <c r="M100" s="28"/>
      <c r="N100" s="28"/>
      <c r="O100" s="28"/>
      <c r="P100" s="28"/>
      <c r="Q100" s="28"/>
      <c r="R100" s="28">
        <v>7.1760000000000002</v>
      </c>
      <c r="S100" s="33">
        <f t="shared" si="17"/>
        <v>2</v>
      </c>
      <c r="T100" s="33">
        <f t="shared" si="18"/>
        <v>1</v>
      </c>
      <c r="U100" s="33">
        <f t="shared" si="19"/>
        <v>1</v>
      </c>
      <c r="V100" s="34">
        <f t="shared" si="20"/>
        <v>1</v>
      </c>
      <c r="W100" s="33">
        <f t="shared" si="21"/>
        <v>1</v>
      </c>
      <c r="X100" s="33">
        <f t="shared" si="22"/>
        <v>3</v>
      </c>
      <c r="Y100" s="33">
        <f t="shared" si="23"/>
        <v>3</v>
      </c>
      <c r="Z100" s="33">
        <f t="shared" si="24"/>
        <v>0</v>
      </c>
      <c r="AA100" s="33">
        <f t="shared" si="25"/>
        <v>0</v>
      </c>
      <c r="AB100" s="33">
        <f t="shared" si="26"/>
        <v>0</v>
      </c>
      <c r="AC100" s="33">
        <f t="shared" si="27"/>
        <v>0</v>
      </c>
      <c r="AD100" s="33">
        <f t="shared" si="28"/>
        <v>0</v>
      </c>
      <c r="AE100" s="33">
        <f t="shared" si="29"/>
        <v>3</v>
      </c>
      <c r="AF100" s="28">
        <v>96.656396830258657</v>
      </c>
      <c r="AG100" s="28"/>
      <c r="AH100" s="28">
        <v>3.3436031697413453</v>
      </c>
      <c r="AI100" s="28">
        <v>0.27</v>
      </c>
      <c r="AJ100" s="28">
        <v>0.28999999999999998</v>
      </c>
      <c r="AK100" s="28">
        <v>6.73</v>
      </c>
      <c r="AL100" s="28">
        <v>0.4</v>
      </c>
    </row>
    <row r="101" spans="1:38" s="93" customFormat="1">
      <c r="A101" s="48" t="s">
        <v>2815</v>
      </c>
      <c r="B101" s="29">
        <v>44914</v>
      </c>
      <c r="C101" s="30">
        <v>881.57129999999995</v>
      </c>
      <c r="D101" s="31">
        <v>782.36270000000002</v>
      </c>
      <c r="E101" s="28">
        <v>12.751300000000001</v>
      </c>
      <c r="F101" s="28">
        <v>9.8697999999999997</v>
      </c>
      <c r="G101" s="28">
        <v>-0.95820000000000005</v>
      </c>
      <c r="H101" s="28">
        <v>1.8859999999999999</v>
      </c>
      <c r="I101" s="32">
        <v>-0.31929999999999997</v>
      </c>
      <c r="J101" s="28">
        <v>1.5408999999999999</v>
      </c>
      <c r="K101" s="28">
        <v>7.1515000000000004</v>
      </c>
      <c r="L101" s="28">
        <v>7.0683999999999996</v>
      </c>
      <c r="M101" s="28"/>
      <c r="N101" s="28"/>
      <c r="O101" s="28"/>
      <c r="P101" s="28"/>
      <c r="Q101" s="28"/>
      <c r="R101" s="28">
        <v>7.4915000000000003</v>
      </c>
      <c r="S101" s="33">
        <f t="shared" si="17"/>
        <v>1</v>
      </c>
      <c r="T101" s="33">
        <f t="shared" si="18"/>
        <v>4</v>
      </c>
      <c r="U101" s="33">
        <f t="shared" si="19"/>
        <v>4</v>
      </c>
      <c r="V101" s="34">
        <f t="shared" si="20"/>
        <v>4</v>
      </c>
      <c r="W101" s="33">
        <f t="shared" si="21"/>
        <v>4</v>
      </c>
      <c r="X101" s="33">
        <f t="shared" si="22"/>
        <v>4</v>
      </c>
      <c r="Y101" s="33">
        <f t="shared" si="23"/>
        <v>3</v>
      </c>
      <c r="Z101" s="33">
        <f t="shared" si="24"/>
        <v>0</v>
      </c>
      <c r="AA101" s="33">
        <f t="shared" si="25"/>
        <v>0</v>
      </c>
      <c r="AB101" s="33">
        <f t="shared" si="26"/>
        <v>0</v>
      </c>
      <c r="AC101" s="33">
        <f t="shared" si="27"/>
        <v>0</v>
      </c>
      <c r="AD101" s="33">
        <f t="shared" si="28"/>
        <v>0</v>
      </c>
      <c r="AE101" s="33">
        <f t="shared" si="29"/>
        <v>1</v>
      </c>
      <c r="AF101" s="28">
        <v>97.264230581276948</v>
      </c>
      <c r="AG101" s="28"/>
      <c r="AH101" s="28">
        <v>2.7357694187231179</v>
      </c>
      <c r="AI101" s="28">
        <v>6.86</v>
      </c>
      <c r="AJ101" s="28">
        <v>10.06</v>
      </c>
      <c r="AK101" s="28">
        <v>7.26</v>
      </c>
      <c r="AL101" s="28">
        <v>0.44</v>
      </c>
    </row>
    <row r="102" spans="1:38" s="93" customFormat="1">
      <c r="A102" s="48" t="s">
        <v>2816</v>
      </c>
      <c r="B102" s="29">
        <v>44991</v>
      </c>
      <c r="C102" s="30">
        <v>127.779</v>
      </c>
      <c r="D102" s="31">
        <v>126.2491</v>
      </c>
      <c r="E102" s="28">
        <v>12.624700000000001</v>
      </c>
      <c r="F102" s="28">
        <v>6.3479999999999999</v>
      </c>
      <c r="G102" s="28">
        <v>1.8653</v>
      </c>
      <c r="H102" s="28">
        <v>3.4777999999999998</v>
      </c>
      <c r="I102" s="32">
        <v>2.2719</v>
      </c>
      <c r="J102" s="28">
        <v>5.1524000000000001</v>
      </c>
      <c r="K102" s="28">
        <v>7.6007999999999996</v>
      </c>
      <c r="L102" s="28">
        <v>7.1300999999999997</v>
      </c>
      <c r="M102" s="28"/>
      <c r="N102" s="28"/>
      <c r="O102" s="28"/>
      <c r="P102" s="28"/>
      <c r="Q102" s="28"/>
      <c r="R102" s="28">
        <v>7.6710000000000003</v>
      </c>
      <c r="S102" s="33">
        <f t="shared" si="17"/>
        <v>3</v>
      </c>
      <c r="T102" s="33">
        <f t="shared" si="18"/>
        <v>4</v>
      </c>
      <c r="U102" s="33">
        <f t="shared" si="19"/>
        <v>3</v>
      </c>
      <c r="V102" s="34">
        <f t="shared" si="20"/>
        <v>4</v>
      </c>
      <c r="W102" s="33">
        <f t="shared" si="21"/>
        <v>3</v>
      </c>
      <c r="X102" s="33">
        <f t="shared" si="22"/>
        <v>1</v>
      </c>
      <c r="Y102" s="33">
        <f t="shared" si="23"/>
        <v>2</v>
      </c>
      <c r="Z102" s="33">
        <f t="shared" si="24"/>
        <v>0</v>
      </c>
      <c r="AA102" s="33">
        <f t="shared" si="25"/>
        <v>0</v>
      </c>
      <c r="AB102" s="33">
        <f t="shared" si="26"/>
        <v>0</v>
      </c>
      <c r="AC102" s="33">
        <f t="shared" si="27"/>
        <v>0</v>
      </c>
      <c r="AD102" s="33">
        <f t="shared" si="28"/>
        <v>0</v>
      </c>
      <c r="AE102" s="33">
        <f t="shared" si="29"/>
        <v>1</v>
      </c>
      <c r="AF102" s="28">
        <v>96.521542031297471</v>
      </c>
      <c r="AG102" s="28"/>
      <c r="AH102" s="28">
        <v>3.4784579687025969</v>
      </c>
      <c r="AI102" s="28">
        <v>2.09</v>
      </c>
      <c r="AJ102" s="28">
        <v>2.38</v>
      </c>
      <c r="AK102" s="28">
        <v>6.44</v>
      </c>
      <c r="AL102" s="28">
        <v>0.39</v>
      </c>
    </row>
    <row r="103" spans="1:38" s="93" customFormat="1">
      <c r="A103" s="48" t="s">
        <v>2817</v>
      </c>
      <c r="B103" s="29">
        <v>44901</v>
      </c>
      <c r="C103" s="30">
        <v>409.45209999999997</v>
      </c>
      <c r="D103" s="31">
        <v>383.48419999999999</v>
      </c>
      <c r="E103" s="28">
        <v>12.631399999999999</v>
      </c>
      <c r="F103" s="28">
        <v>3.8624000000000001</v>
      </c>
      <c r="G103" s="28">
        <v>4.2403000000000004</v>
      </c>
      <c r="H103" s="28">
        <v>4.7575000000000003</v>
      </c>
      <c r="I103" s="32">
        <v>4.3550000000000004</v>
      </c>
      <c r="J103" s="28">
        <v>5.7030000000000003</v>
      </c>
      <c r="K103" s="28">
        <v>7.4512</v>
      </c>
      <c r="L103" s="28">
        <v>7.0053999999999998</v>
      </c>
      <c r="M103" s="28"/>
      <c r="N103" s="28"/>
      <c r="O103" s="28"/>
      <c r="P103" s="28"/>
      <c r="Q103" s="28"/>
      <c r="R103" s="28">
        <v>7.1120999999999999</v>
      </c>
      <c r="S103" s="33">
        <f t="shared" si="17"/>
        <v>4</v>
      </c>
      <c r="T103" s="33">
        <f t="shared" si="18"/>
        <v>3</v>
      </c>
      <c r="U103" s="33">
        <f t="shared" si="19"/>
        <v>3</v>
      </c>
      <c r="V103" s="34">
        <f t="shared" si="20"/>
        <v>3</v>
      </c>
      <c r="W103" s="33">
        <f t="shared" si="21"/>
        <v>3</v>
      </c>
      <c r="X103" s="33">
        <f t="shared" si="22"/>
        <v>2</v>
      </c>
      <c r="Y103" s="33">
        <f t="shared" si="23"/>
        <v>3</v>
      </c>
      <c r="Z103" s="33">
        <f t="shared" si="24"/>
        <v>0</v>
      </c>
      <c r="AA103" s="33">
        <f t="shared" si="25"/>
        <v>0</v>
      </c>
      <c r="AB103" s="33">
        <f t="shared" si="26"/>
        <v>0</v>
      </c>
      <c r="AC103" s="33">
        <f t="shared" si="27"/>
        <v>0</v>
      </c>
      <c r="AD103" s="33">
        <f t="shared" si="28"/>
        <v>0</v>
      </c>
      <c r="AE103" s="33">
        <f t="shared" si="29"/>
        <v>3</v>
      </c>
      <c r="AF103" s="28">
        <v>97.213701778841568</v>
      </c>
      <c r="AG103" s="28"/>
      <c r="AH103" s="28">
        <v>2.7862982211584257</v>
      </c>
      <c r="AI103" s="28">
        <v>1.1499999999999999</v>
      </c>
      <c r="AJ103" s="28">
        <v>1.24</v>
      </c>
      <c r="AK103" s="28">
        <v>5.93</v>
      </c>
      <c r="AL103" s="28">
        <v>0.4</v>
      </c>
    </row>
    <row r="104" spans="1:38" s="93" customFormat="1">
      <c r="A104" s="48" t="s">
        <v>2818</v>
      </c>
      <c r="B104" s="29">
        <v>44977</v>
      </c>
      <c r="C104" s="30">
        <v>321.19130000000001</v>
      </c>
      <c r="D104" s="31">
        <v>316.7903</v>
      </c>
      <c r="E104" s="28">
        <v>12.605</v>
      </c>
      <c r="F104" s="28">
        <v>3.1751</v>
      </c>
      <c r="G104" s="28">
        <v>2.1802000000000001</v>
      </c>
      <c r="H104" s="28">
        <v>3.4011</v>
      </c>
      <c r="I104" s="32">
        <v>2.5943000000000001</v>
      </c>
      <c r="J104" s="28">
        <v>4.6387999999999998</v>
      </c>
      <c r="K104" s="28">
        <v>7.6506999999999996</v>
      </c>
      <c r="L104" s="28">
        <v>7.2404999999999999</v>
      </c>
      <c r="M104" s="28"/>
      <c r="N104" s="28"/>
      <c r="O104" s="28"/>
      <c r="P104" s="28"/>
      <c r="Q104" s="28"/>
      <c r="R104" s="28">
        <v>7.5228000000000002</v>
      </c>
      <c r="S104" s="33">
        <f t="shared" si="17"/>
        <v>4</v>
      </c>
      <c r="T104" s="33">
        <f t="shared" si="18"/>
        <v>4</v>
      </c>
      <c r="U104" s="33">
        <f t="shared" si="19"/>
        <v>4</v>
      </c>
      <c r="V104" s="34">
        <f t="shared" si="20"/>
        <v>3</v>
      </c>
      <c r="W104" s="33">
        <f t="shared" si="21"/>
        <v>4</v>
      </c>
      <c r="X104" s="33">
        <f t="shared" si="22"/>
        <v>1</v>
      </c>
      <c r="Y104" s="33">
        <f t="shared" si="23"/>
        <v>1</v>
      </c>
      <c r="Z104" s="33">
        <f t="shared" si="24"/>
        <v>0</v>
      </c>
      <c r="AA104" s="33">
        <f t="shared" si="25"/>
        <v>0</v>
      </c>
      <c r="AB104" s="33">
        <f t="shared" si="26"/>
        <v>0</v>
      </c>
      <c r="AC104" s="33">
        <f t="shared" si="27"/>
        <v>0</v>
      </c>
      <c r="AD104" s="33">
        <f t="shared" si="28"/>
        <v>0</v>
      </c>
      <c r="AE104" s="33">
        <f t="shared" si="29"/>
        <v>1</v>
      </c>
      <c r="AF104" s="28">
        <v>97.391078889399381</v>
      </c>
      <c r="AG104" s="28"/>
      <c r="AH104" s="28">
        <v>2.6089211106006207</v>
      </c>
      <c r="AI104" s="28">
        <v>2.56</v>
      </c>
      <c r="AJ104" s="28">
        <v>2.96</v>
      </c>
      <c r="AK104" s="28">
        <v>6.9</v>
      </c>
      <c r="AL104" s="28">
        <v>0.39</v>
      </c>
    </row>
    <row r="105" spans="1:38" s="93" customFormat="1">
      <c r="A105" s="48" t="s">
        <v>2819</v>
      </c>
      <c r="B105" s="29">
        <v>44889</v>
      </c>
      <c r="C105" s="30">
        <v>330.00360000000001</v>
      </c>
      <c r="D105" s="31">
        <v>328.85919999999999</v>
      </c>
      <c r="E105" s="28">
        <v>12.7621</v>
      </c>
      <c r="F105" s="28">
        <v>4.1478000000000002</v>
      </c>
      <c r="G105" s="28">
        <v>3.4645999999999999</v>
      </c>
      <c r="H105" s="28">
        <v>4.0971000000000002</v>
      </c>
      <c r="I105" s="32">
        <v>3.1642999999999999</v>
      </c>
      <c r="J105" s="28">
        <v>5.1901999999999999</v>
      </c>
      <c r="K105" s="28">
        <v>7.5602</v>
      </c>
      <c r="L105" s="28">
        <v>7.2149999999999999</v>
      </c>
      <c r="M105" s="28"/>
      <c r="N105" s="28"/>
      <c r="O105" s="28"/>
      <c r="P105" s="28"/>
      <c r="Q105" s="28"/>
      <c r="R105" s="28">
        <v>7.3631000000000002</v>
      </c>
      <c r="S105" s="33">
        <f t="shared" si="17"/>
        <v>4</v>
      </c>
      <c r="T105" s="33">
        <f t="shared" si="18"/>
        <v>3</v>
      </c>
      <c r="U105" s="33">
        <f t="shared" si="19"/>
        <v>3</v>
      </c>
      <c r="V105" s="34">
        <f t="shared" si="20"/>
        <v>3</v>
      </c>
      <c r="W105" s="33">
        <f t="shared" si="21"/>
        <v>3</v>
      </c>
      <c r="X105" s="33">
        <f t="shared" si="22"/>
        <v>2</v>
      </c>
      <c r="Y105" s="33">
        <f t="shared" si="23"/>
        <v>1</v>
      </c>
      <c r="Z105" s="33">
        <f t="shared" si="24"/>
        <v>0</v>
      </c>
      <c r="AA105" s="33">
        <f t="shared" si="25"/>
        <v>0</v>
      </c>
      <c r="AB105" s="33">
        <f t="shared" si="26"/>
        <v>0</v>
      </c>
      <c r="AC105" s="33">
        <f t="shared" si="27"/>
        <v>0</v>
      </c>
      <c r="AD105" s="33">
        <f t="shared" si="28"/>
        <v>0</v>
      </c>
      <c r="AE105" s="33">
        <f t="shared" si="29"/>
        <v>2</v>
      </c>
      <c r="AF105" s="28">
        <v>96.693217887138346</v>
      </c>
      <c r="AG105" s="28"/>
      <c r="AH105" s="28">
        <v>3.3067821128616606</v>
      </c>
      <c r="AI105" s="28">
        <v>1.71</v>
      </c>
      <c r="AJ105" s="28">
        <v>1.9</v>
      </c>
      <c r="AK105" s="28">
        <v>6.67</v>
      </c>
      <c r="AL105" s="28">
        <v>0.4</v>
      </c>
    </row>
    <row r="106" spans="1:38" s="93" customFormat="1">
      <c r="A106" s="48" t="s">
        <v>2820</v>
      </c>
      <c r="B106" s="29">
        <v>44979</v>
      </c>
      <c r="C106" s="30">
        <v>24.191500000000001</v>
      </c>
      <c r="D106" s="31">
        <v>21.972200000000001</v>
      </c>
      <c r="E106" s="28">
        <v>12.580500000000001</v>
      </c>
      <c r="F106" s="28">
        <v>5.8975</v>
      </c>
      <c r="G106" s="28">
        <v>3.6856</v>
      </c>
      <c r="H106" s="28">
        <v>4.3287000000000004</v>
      </c>
      <c r="I106" s="32">
        <v>3.8835000000000002</v>
      </c>
      <c r="J106" s="28">
        <v>5.4455999999999998</v>
      </c>
      <c r="K106" s="28">
        <v>7.4779</v>
      </c>
      <c r="L106" s="28">
        <v>7.0056000000000003</v>
      </c>
      <c r="M106" s="28"/>
      <c r="N106" s="28"/>
      <c r="O106" s="28"/>
      <c r="P106" s="28"/>
      <c r="Q106" s="28"/>
      <c r="R106" s="28">
        <v>7.4706000000000001</v>
      </c>
      <c r="S106" s="33">
        <f t="shared" si="17"/>
        <v>3</v>
      </c>
      <c r="T106" s="33">
        <f t="shared" si="18"/>
        <v>3</v>
      </c>
      <c r="U106" s="33">
        <f t="shared" si="19"/>
        <v>3</v>
      </c>
      <c r="V106" s="34">
        <f t="shared" si="20"/>
        <v>3</v>
      </c>
      <c r="W106" s="33">
        <f t="shared" si="21"/>
        <v>3</v>
      </c>
      <c r="X106" s="33">
        <f t="shared" si="22"/>
        <v>2</v>
      </c>
      <c r="Y106" s="33">
        <f t="shared" si="23"/>
        <v>3</v>
      </c>
      <c r="Z106" s="33">
        <f t="shared" si="24"/>
        <v>0</v>
      </c>
      <c r="AA106" s="33">
        <f t="shared" si="25"/>
        <v>0</v>
      </c>
      <c r="AB106" s="33">
        <f t="shared" si="26"/>
        <v>0</v>
      </c>
      <c r="AC106" s="33">
        <f t="shared" si="27"/>
        <v>0</v>
      </c>
      <c r="AD106" s="33">
        <f t="shared" si="28"/>
        <v>0</v>
      </c>
      <c r="AE106" s="33">
        <f t="shared" si="29"/>
        <v>1</v>
      </c>
      <c r="AF106" s="28">
        <v>103.31737377231231</v>
      </c>
      <c r="AG106" s="28"/>
      <c r="AH106" s="28">
        <v>-3.31737377231229</v>
      </c>
      <c r="AI106" s="28">
        <v>1.61</v>
      </c>
      <c r="AJ106" s="28">
        <v>1.78</v>
      </c>
      <c r="AK106" s="28">
        <v>6.2</v>
      </c>
      <c r="AL106" s="28">
        <v>0.67</v>
      </c>
    </row>
    <row r="107" spans="1:38" s="93" customFormat="1">
      <c r="A107" s="48" t="s">
        <v>2821</v>
      </c>
      <c r="B107" s="29">
        <v>44580</v>
      </c>
      <c r="C107" s="30">
        <v>7676.5150999999996</v>
      </c>
      <c r="D107" s="31">
        <v>8444.1139999999996</v>
      </c>
      <c r="E107" s="28">
        <v>12.857200000000001</v>
      </c>
      <c r="F107" s="28">
        <v>7.0197000000000003</v>
      </c>
      <c r="G107" s="28">
        <v>6.3171999999999997</v>
      </c>
      <c r="H107" s="28">
        <v>5.7045000000000003</v>
      </c>
      <c r="I107" s="32">
        <v>5.7636000000000003</v>
      </c>
      <c r="J107" s="28">
        <v>6.2499000000000002</v>
      </c>
      <c r="K107" s="28">
        <v>7.2954999999999997</v>
      </c>
      <c r="L107" s="28">
        <v>7.0270000000000001</v>
      </c>
      <c r="M107" s="28">
        <v>6.5637999999999996</v>
      </c>
      <c r="N107" s="28"/>
      <c r="O107" s="28"/>
      <c r="P107" s="28"/>
      <c r="Q107" s="28"/>
      <c r="R107" s="28">
        <v>6.0486000000000004</v>
      </c>
      <c r="S107" s="33">
        <f t="shared" si="17"/>
        <v>2</v>
      </c>
      <c r="T107" s="33">
        <f t="shared" si="18"/>
        <v>1</v>
      </c>
      <c r="U107" s="33">
        <f t="shared" si="19"/>
        <v>1</v>
      </c>
      <c r="V107" s="34">
        <f t="shared" si="20"/>
        <v>1</v>
      </c>
      <c r="W107" s="33">
        <f t="shared" si="21"/>
        <v>1</v>
      </c>
      <c r="X107" s="33">
        <f t="shared" si="22"/>
        <v>3</v>
      </c>
      <c r="Y107" s="33">
        <f t="shared" si="23"/>
        <v>3</v>
      </c>
      <c r="Z107" s="33">
        <f t="shared" si="24"/>
        <v>4</v>
      </c>
      <c r="AA107" s="33">
        <f t="shared" si="25"/>
        <v>0</v>
      </c>
      <c r="AB107" s="33">
        <f t="shared" si="26"/>
        <v>0</v>
      </c>
      <c r="AC107" s="33">
        <f t="shared" si="27"/>
        <v>0</v>
      </c>
      <c r="AD107" s="33">
        <f t="shared" si="28"/>
        <v>0</v>
      </c>
      <c r="AE107" s="33">
        <f t="shared" si="29"/>
        <v>4</v>
      </c>
      <c r="AF107" s="28">
        <v>94.051658942548613</v>
      </c>
      <c r="AG107" s="28"/>
      <c r="AH107" s="28">
        <v>5.948341057451378</v>
      </c>
      <c r="AI107" s="28">
        <v>0.23</v>
      </c>
      <c r="AJ107" s="28">
        <v>0.24</v>
      </c>
      <c r="AK107" s="28">
        <v>6.58</v>
      </c>
      <c r="AL107" s="28">
        <v>0.34</v>
      </c>
    </row>
    <row r="108" spans="1:38" s="93" customFormat="1">
      <c r="A108" s="48" t="s">
        <v>2822</v>
      </c>
      <c r="B108" s="29">
        <v>44838</v>
      </c>
      <c r="C108" s="30">
        <v>1987.6773000000001</v>
      </c>
      <c r="D108" s="31">
        <v>1953.5051000000001</v>
      </c>
      <c r="E108" s="28">
        <v>12.991199999999999</v>
      </c>
      <c r="F108" s="28">
        <v>7.5891999999999999</v>
      </c>
      <c r="G108" s="28">
        <v>1.6959</v>
      </c>
      <c r="H108" s="28">
        <v>3.0848</v>
      </c>
      <c r="I108" s="32">
        <v>2.3975</v>
      </c>
      <c r="J108" s="28">
        <v>4.7965</v>
      </c>
      <c r="K108" s="28">
        <v>7.7032999999999996</v>
      </c>
      <c r="L108" s="28">
        <v>7.1893000000000002</v>
      </c>
      <c r="M108" s="28"/>
      <c r="N108" s="28"/>
      <c r="O108" s="28"/>
      <c r="P108" s="28"/>
      <c r="Q108" s="28"/>
      <c r="R108" s="28">
        <v>7.5998000000000001</v>
      </c>
      <c r="S108" s="33">
        <f t="shared" si="17"/>
        <v>2</v>
      </c>
      <c r="T108" s="33">
        <f t="shared" si="18"/>
        <v>4</v>
      </c>
      <c r="U108" s="33">
        <f t="shared" si="19"/>
        <v>4</v>
      </c>
      <c r="V108" s="34">
        <f t="shared" si="20"/>
        <v>4</v>
      </c>
      <c r="W108" s="33">
        <f t="shared" si="21"/>
        <v>3</v>
      </c>
      <c r="X108" s="33">
        <f t="shared" si="22"/>
        <v>1</v>
      </c>
      <c r="Y108" s="33">
        <f t="shared" si="23"/>
        <v>1</v>
      </c>
      <c r="Z108" s="33">
        <f t="shared" si="24"/>
        <v>0</v>
      </c>
      <c r="AA108" s="33">
        <f t="shared" si="25"/>
        <v>0</v>
      </c>
      <c r="AB108" s="33">
        <f t="shared" si="26"/>
        <v>0</v>
      </c>
      <c r="AC108" s="33">
        <f t="shared" si="27"/>
        <v>0</v>
      </c>
      <c r="AD108" s="33">
        <f t="shared" si="28"/>
        <v>0</v>
      </c>
      <c r="AE108" s="33">
        <f t="shared" si="29"/>
        <v>1</v>
      </c>
      <c r="AF108" s="28">
        <v>96.061366822129102</v>
      </c>
      <c r="AG108" s="28"/>
      <c r="AH108" s="28">
        <v>3.9386331778708912</v>
      </c>
      <c r="AI108" s="28">
        <v>2.61</v>
      </c>
      <c r="AJ108" s="28">
        <v>3.02</v>
      </c>
      <c r="AK108" s="28">
        <v>6.6</v>
      </c>
      <c r="AL108" s="28">
        <v>0.43</v>
      </c>
    </row>
    <row r="109" spans="1:38" s="93" customFormat="1">
      <c r="A109" s="48" t="s">
        <v>2823</v>
      </c>
      <c r="B109" s="29">
        <v>44838</v>
      </c>
      <c r="C109" s="30">
        <v>2737.7997</v>
      </c>
      <c r="D109" s="31">
        <v>2628.607</v>
      </c>
      <c r="E109" s="28">
        <v>13.0182</v>
      </c>
      <c r="F109" s="28">
        <v>10.5122</v>
      </c>
      <c r="G109" s="28">
        <v>-0.51029999999999998</v>
      </c>
      <c r="H109" s="28">
        <v>2.1360999999999999</v>
      </c>
      <c r="I109" s="32">
        <v>2.5700000000000001E-2</v>
      </c>
      <c r="J109" s="28">
        <v>1.5388999999999999</v>
      </c>
      <c r="K109" s="28">
        <v>7.0857000000000001</v>
      </c>
      <c r="L109" s="28">
        <v>6.9749999999999996</v>
      </c>
      <c r="M109" s="28"/>
      <c r="N109" s="28"/>
      <c r="O109" s="28"/>
      <c r="P109" s="28"/>
      <c r="Q109" s="28"/>
      <c r="R109" s="28">
        <v>7.6623000000000001</v>
      </c>
      <c r="S109" s="33">
        <f t="shared" si="17"/>
        <v>1</v>
      </c>
      <c r="T109" s="33">
        <f t="shared" si="18"/>
        <v>4</v>
      </c>
      <c r="U109" s="33">
        <f t="shared" si="19"/>
        <v>4</v>
      </c>
      <c r="V109" s="34">
        <f t="shared" si="20"/>
        <v>4</v>
      </c>
      <c r="W109" s="33">
        <f t="shared" si="21"/>
        <v>4</v>
      </c>
      <c r="X109" s="33">
        <f t="shared" si="22"/>
        <v>4</v>
      </c>
      <c r="Y109" s="33">
        <f t="shared" si="23"/>
        <v>4</v>
      </c>
      <c r="Z109" s="33">
        <f t="shared" si="24"/>
        <v>0</v>
      </c>
      <c r="AA109" s="33">
        <f t="shared" si="25"/>
        <v>0</v>
      </c>
      <c r="AB109" s="33">
        <f t="shared" si="26"/>
        <v>0</v>
      </c>
      <c r="AC109" s="33">
        <f t="shared" si="27"/>
        <v>0</v>
      </c>
      <c r="AD109" s="33">
        <f t="shared" si="28"/>
        <v>0</v>
      </c>
      <c r="AE109" s="33">
        <f t="shared" si="29"/>
        <v>1</v>
      </c>
      <c r="AF109" s="28">
        <v>96.265908140699594</v>
      </c>
      <c r="AG109" s="28"/>
      <c r="AH109" s="28">
        <v>3.73409185930038</v>
      </c>
      <c r="AI109" s="28">
        <v>6.8</v>
      </c>
      <c r="AJ109" s="28">
        <v>10.029999999999999</v>
      </c>
      <c r="AK109" s="28">
        <v>7.25</v>
      </c>
      <c r="AL109" s="28">
        <v>0.5</v>
      </c>
    </row>
    <row r="110" spans="1:38" s="93" customFormat="1">
      <c r="A110" s="48" t="s">
        <v>2824</v>
      </c>
      <c r="B110" s="29">
        <v>44838</v>
      </c>
      <c r="C110" s="30">
        <v>1001.1553</v>
      </c>
      <c r="D110" s="31">
        <v>1518.4024999999999</v>
      </c>
      <c r="E110" s="28">
        <v>12.897</v>
      </c>
      <c r="F110" s="28">
        <v>4.0766999999999998</v>
      </c>
      <c r="G110" s="28">
        <v>4.8593000000000002</v>
      </c>
      <c r="H110" s="28">
        <v>4.9653999999999998</v>
      </c>
      <c r="I110" s="32">
        <v>4.7789999999999999</v>
      </c>
      <c r="J110" s="28">
        <v>5.7946</v>
      </c>
      <c r="K110" s="28">
        <v>7.5815000000000001</v>
      </c>
      <c r="L110" s="28">
        <v>7.2484000000000002</v>
      </c>
      <c r="M110" s="28"/>
      <c r="N110" s="28"/>
      <c r="O110" s="28"/>
      <c r="P110" s="28"/>
      <c r="Q110" s="28"/>
      <c r="R110" s="28">
        <v>7.3807999999999998</v>
      </c>
      <c r="S110" s="33">
        <f t="shared" si="17"/>
        <v>4</v>
      </c>
      <c r="T110" s="33">
        <f t="shared" si="18"/>
        <v>2</v>
      </c>
      <c r="U110" s="33">
        <f t="shared" si="19"/>
        <v>2</v>
      </c>
      <c r="V110" s="34">
        <f t="shared" si="20"/>
        <v>2</v>
      </c>
      <c r="W110" s="33">
        <f t="shared" si="21"/>
        <v>2</v>
      </c>
      <c r="X110" s="33">
        <f t="shared" si="22"/>
        <v>1</v>
      </c>
      <c r="Y110" s="33">
        <f t="shared" si="23"/>
        <v>1</v>
      </c>
      <c r="Z110" s="33">
        <f t="shared" si="24"/>
        <v>0</v>
      </c>
      <c r="AA110" s="33">
        <f t="shared" si="25"/>
        <v>0</v>
      </c>
      <c r="AB110" s="33">
        <f t="shared" si="26"/>
        <v>0</v>
      </c>
      <c r="AC110" s="33">
        <f t="shared" si="27"/>
        <v>0</v>
      </c>
      <c r="AD110" s="33">
        <f t="shared" si="28"/>
        <v>0</v>
      </c>
      <c r="AE110" s="33">
        <f t="shared" si="29"/>
        <v>2</v>
      </c>
      <c r="AF110" s="28">
        <v>79.017487128742275</v>
      </c>
      <c r="AG110" s="28"/>
      <c r="AH110" s="28">
        <v>20.982512871257796</v>
      </c>
      <c r="AI110" s="28">
        <v>1.01</v>
      </c>
      <c r="AJ110" s="28">
        <v>1.08</v>
      </c>
      <c r="AK110" s="28">
        <v>6.29</v>
      </c>
      <c r="AL110" s="28">
        <v>0.38</v>
      </c>
    </row>
    <row r="111" spans="1:38" s="93" customFormat="1">
      <c r="A111" s="48" t="s">
        <v>5108</v>
      </c>
      <c r="B111" s="29">
        <v>46133</v>
      </c>
      <c r="C111" s="30"/>
      <c r="D111" s="31"/>
      <c r="E111" s="28">
        <v>10.007999999999999</v>
      </c>
      <c r="F111" s="28"/>
      <c r="G111" s="28"/>
      <c r="H111" s="28"/>
      <c r="I111" s="32"/>
      <c r="J111" s="28"/>
      <c r="K111" s="28"/>
      <c r="L111" s="28"/>
      <c r="M111" s="28"/>
      <c r="N111" s="28"/>
      <c r="O111" s="28"/>
      <c r="P111" s="28"/>
      <c r="Q111" s="28"/>
      <c r="R111" s="28">
        <v>3.2963</v>
      </c>
      <c r="S111" s="33">
        <f t="shared" si="17"/>
        <v>0</v>
      </c>
      <c r="T111" s="33">
        <f t="shared" si="18"/>
        <v>0</v>
      </c>
      <c r="U111" s="33">
        <f t="shared" si="19"/>
        <v>0</v>
      </c>
      <c r="V111" s="34">
        <f t="shared" si="20"/>
        <v>0</v>
      </c>
      <c r="W111" s="33">
        <f t="shared" si="21"/>
        <v>0</v>
      </c>
      <c r="X111" s="33">
        <f t="shared" si="22"/>
        <v>0</v>
      </c>
      <c r="Y111" s="33">
        <f t="shared" si="23"/>
        <v>0</v>
      </c>
      <c r="Z111" s="33">
        <f t="shared" si="24"/>
        <v>0</v>
      </c>
      <c r="AA111" s="33">
        <f t="shared" si="25"/>
        <v>0</v>
      </c>
      <c r="AB111" s="33">
        <f t="shared" si="26"/>
        <v>0</v>
      </c>
      <c r="AC111" s="33">
        <f t="shared" si="27"/>
        <v>0</v>
      </c>
      <c r="AD111" s="33">
        <f t="shared" si="28"/>
        <v>0</v>
      </c>
      <c r="AE111" s="33">
        <f t="shared" si="29"/>
        <v>4</v>
      </c>
      <c r="AF111" s="28"/>
      <c r="AG111" s="28"/>
      <c r="AH111" s="28"/>
      <c r="AI111" s="28"/>
      <c r="AJ111" s="28"/>
      <c r="AK111" s="28"/>
      <c r="AL111" s="28"/>
    </row>
    <row r="112" spans="1:38" s="93" customFormat="1">
      <c r="A112" s="48" t="s">
        <v>5109</v>
      </c>
      <c r="B112" s="29">
        <v>46133</v>
      </c>
      <c r="C112" s="30"/>
      <c r="D112" s="31"/>
      <c r="E112" s="28">
        <v>9.9957999999999991</v>
      </c>
      <c r="F112" s="28"/>
      <c r="G112" s="28"/>
      <c r="H112" s="28"/>
      <c r="I112" s="32"/>
      <c r="J112" s="28"/>
      <c r="K112" s="28"/>
      <c r="L112" s="28"/>
      <c r="M112" s="28"/>
      <c r="N112" s="28"/>
      <c r="O112" s="28"/>
      <c r="P112" s="28"/>
      <c r="Q112" s="28"/>
      <c r="R112" s="28">
        <v>-1.6893</v>
      </c>
      <c r="S112" s="33">
        <f t="shared" si="17"/>
        <v>0</v>
      </c>
      <c r="T112" s="33">
        <f t="shared" si="18"/>
        <v>0</v>
      </c>
      <c r="U112" s="33">
        <f t="shared" si="19"/>
        <v>0</v>
      </c>
      <c r="V112" s="34">
        <f t="shared" si="20"/>
        <v>0</v>
      </c>
      <c r="W112" s="33">
        <f t="shared" si="21"/>
        <v>0</v>
      </c>
      <c r="X112" s="33">
        <f t="shared" si="22"/>
        <v>0</v>
      </c>
      <c r="Y112" s="33">
        <f t="shared" si="23"/>
        <v>0</v>
      </c>
      <c r="Z112" s="33">
        <f t="shared" si="24"/>
        <v>0</v>
      </c>
      <c r="AA112" s="33">
        <f t="shared" si="25"/>
        <v>0</v>
      </c>
      <c r="AB112" s="33">
        <f t="shared" si="26"/>
        <v>0</v>
      </c>
      <c r="AC112" s="33">
        <f t="shared" si="27"/>
        <v>0</v>
      </c>
      <c r="AD112" s="33">
        <f t="shared" si="28"/>
        <v>0</v>
      </c>
      <c r="AE112" s="33">
        <f t="shared" si="29"/>
        <v>4</v>
      </c>
      <c r="AF112" s="28"/>
      <c r="AG112" s="28"/>
      <c r="AH112" s="28"/>
      <c r="AI112" s="28"/>
      <c r="AJ112" s="28"/>
      <c r="AK112" s="28"/>
      <c r="AL112" s="28"/>
    </row>
    <row r="113" spans="1:38" s="93" customFormat="1">
      <c r="A113" s="48" t="s">
        <v>2825</v>
      </c>
      <c r="B113" s="29">
        <v>44942</v>
      </c>
      <c r="C113" s="30">
        <v>78.754099999999994</v>
      </c>
      <c r="D113" s="31">
        <v>70.721199999999996</v>
      </c>
      <c r="E113" s="28">
        <v>12.468999999999999</v>
      </c>
      <c r="F113" s="28">
        <v>5.7693000000000003</v>
      </c>
      <c r="G113" s="28">
        <v>4.8083</v>
      </c>
      <c r="H113" s="28">
        <v>5.3060999999999998</v>
      </c>
      <c r="I113" s="32">
        <v>5.0037000000000003</v>
      </c>
      <c r="J113" s="28">
        <v>5.7779999999999996</v>
      </c>
      <c r="K113" s="28">
        <v>7.0876000000000001</v>
      </c>
      <c r="L113" s="28">
        <v>6.81</v>
      </c>
      <c r="M113" s="28"/>
      <c r="N113" s="28"/>
      <c r="O113" s="28"/>
      <c r="P113" s="28"/>
      <c r="Q113" s="28"/>
      <c r="R113" s="28">
        <v>6.9420999999999999</v>
      </c>
      <c r="S113" s="33">
        <f t="shared" si="17"/>
        <v>3</v>
      </c>
      <c r="T113" s="33">
        <f t="shared" si="18"/>
        <v>2</v>
      </c>
      <c r="U113" s="33">
        <f t="shared" si="19"/>
        <v>2</v>
      </c>
      <c r="V113" s="34">
        <f t="shared" si="20"/>
        <v>2</v>
      </c>
      <c r="W113" s="33">
        <f t="shared" si="21"/>
        <v>2</v>
      </c>
      <c r="X113" s="33">
        <f t="shared" si="22"/>
        <v>4</v>
      </c>
      <c r="Y113" s="33">
        <f t="shared" si="23"/>
        <v>4</v>
      </c>
      <c r="Z113" s="33">
        <f t="shared" si="24"/>
        <v>0</v>
      </c>
      <c r="AA113" s="33">
        <f t="shared" si="25"/>
        <v>0</v>
      </c>
      <c r="AB113" s="33">
        <f t="shared" si="26"/>
        <v>0</v>
      </c>
      <c r="AC113" s="33">
        <f t="shared" si="27"/>
        <v>0</v>
      </c>
      <c r="AD113" s="33">
        <f t="shared" si="28"/>
        <v>0</v>
      </c>
      <c r="AE113" s="33">
        <f t="shared" si="29"/>
        <v>3</v>
      </c>
      <c r="AF113" s="28">
        <v>95.477557229915007</v>
      </c>
      <c r="AG113" s="28"/>
      <c r="AH113" s="28">
        <v>4.5224427700850098</v>
      </c>
      <c r="AI113" s="28">
        <v>0.6</v>
      </c>
      <c r="AJ113" s="28">
        <v>0.64</v>
      </c>
      <c r="AK113" s="28">
        <v>5.88</v>
      </c>
      <c r="AL113" s="28">
        <v>0.44</v>
      </c>
    </row>
    <row r="114" spans="1:38" s="93" customFormat="1">
      <c r="A114" s="48" t="s">
        <v>2826</v>
      </c>
      <c r="B114" s="29">
        <v>44939</v>
      </c>
      <c r="C114" s="30">
        <v>136.26140000000001</v>
      </c>
      <c r="D114" s="31">
        <v>133.54939999999999</v>
      </c>
      <c r="E114" s="28">
        <v>12.6654</v>
      </c>
      <c r="F114" s="28">
        <v>7.5407999999999999</v>
      </c>
      <c r="G114" s="28">
        <v>1.63</v>
      </c>
      <c r="H114" s="28">
        <v>3.1229</v>
      </c>
      <c r="I114" s="32">
        <v>2.5427</v>
      </c>
      <c r="J114" s="28">
        <v>4.6346999999999996</v>
      </c>
      <c r="K114" s="28">
        <v>7.6921999999999997</v>
      </c>
      <c r="L114" s="28">
        <v>7.1550000000000002</v>
      </c>
      <c r="M114" s="28"/>
      <c r="N114" s="28"/>
      <c r="O114" s="28"/>
      <c r="P114" s="28"/>
      <c r="Q114" s="28"/>
      <c r="R114" s="28">
        <v>7.4324000000000003</v>
      </c>
      <c r="S114" s="33">
        <f t="shared" si="17"/>
        <v>2</v>
      </c>
      <c r="T114" s="33">
        <f t="shared" si="18"/>
        <v>4</v>
      </c>
      <c r="U114" s="33">
        <f t="shared" si="19"/>
        <v>4</v>
      </c>
      <c r="V114" s="34">
        <f t="shared" si="20"/>
        <v>3</v>
      </c>
      <c r="W114" s="33">
        <f t="shared" si="21"/>
        <v>4</v>
      </c>
      <c r="X114" s="33">
        <f t="shared" si="22"/>
        <v>1</v>
      </c>
      <c r="Y114" s="33">
        <f t="shared" si="23"/>
        <v>2</v>
      </c>
      <c r="Z114" s="33">
        <f t="shared" si="24"/>
        <v>0</v>
      </c>
      <c r="AA114" s="33">
        <f t="shared" si="25"/>
        <v>0</v>
      </c>
      <c r="AB114" s="33">
        <f t="shared" si="26"/>
        <v>0</v>
      </c>
      <c r="AC114" s="33">
        <f t="shared" si="27"/>
        <v>0</v>
      </c>
      <c r="AD114" s="33">
        <f t="shared" si="28"/>
        <v>0</v>
      </c>
      <c r="AE114" s="33">
        <f t="shared" si="29"/>
        <v>2</v>
      </c>
      <c r="AF114" s="28">
        <v>96.839546408787797</v>
      </c>
      <c r="AG114" s="28"/>
      <c r="AH114" s="28">
        <v>3.1604535912121614</v>
      </c>
      <c r="AI114" s="28">
        <v>2.88</v>
      </c>
      <c r="AJ114" s="28">
        <v>3.35</v>
      </c>
      <c r="AK114" s="28">
        <v>6.64</v>
      </c>
      <c r="AL114" s="28">
        <v>0.45</v>
      </c>
    </row>
    <row r="115" spans="1:38" s="93" customFormat="1">
      <c r="A115" s="48" t="s">
        <v>2827</v>
      </c>
      <c r="B115" s="29">
        <v>44650</v>
      </c>
      <c r="C115" s="30">
        <v>746.77530000000002</v>
      </c>
      <c r="D115" s="31">
        <v>707.71780000000001</v>
      </c>
      <c r="E115" s="28">
        <v>12.922700000000001</v>
      </c>
      <c r="F115" s="28">
        <v>3.8209</v>
      </c>
      <c r="G115" s="28">
        <v>4.2975000000000003</v>
      </c>
      <c r="H115" s="28">
        <v>4.1307999999999998</v>
      </c>
      <c r="I115" s="32">
        <v>3.7963</v>
      </c>
      <c r="J115" s="28">
        <v>5.4492000000000003</v>
      </c>
      <c r="K115" s="28">
        <v>7.3686999999999996</v>
      </c>
      <c r="L115" s="28">
        <v>7.0236999999999998</v>
      </c>
      <c r="M115" s="28">
        <v>6.7023000000000001</v>
      </c>
      <c r="N115" s="28"/>
      <c r="O115" s="28"/>
      <c r="P115" s="28"/>
      <c r="Q115" s="28"/>
      <c r="R115" s="28">
        <v>6.4733999999999998</v>
      </c>
      <c r="S115" s="33">
        <f t="shared" si="17"/>
        <v>4</v>
      </c>
      <c r="T115" s="33">
        <f t="shared" si="18"/>
        <v>3</v>
      </c>
      <c r="U115" s="33">
        <f t="shared" si="19"/>
        <v>3</v>
      </c>
      <c r="V115" s="34">
        <f t="shared" si="20"/>
        <v>3</v>
      </c>
      <c r="W115" s="33">
        <f t="shared" si="21"/>
        <v>3</v>
      </c>
      <c r="X115" s="33">
        <f t="shared" si="22"/>
        <v>3</v>
      </c>
      <c r="Y115" s="33">
        <f t="shared" si="23"/>
        <v>3</v>
      </c>
      <c r="Z115" s="33">
        <f t="shared" si="24"/>
        <v>3</v>
      </c>
      <c r="AA115" s="33">
        <f t="shared" si="25"/>
        <v>0</v>
      </c>
      <c r="AB115" s="33">
        <f t="shared" si="26"/>
        <v>0</v>
      </c>
      <c r="AC115" s="33">
        <f t="shared" si="27"/>
        <v>0</v>
      </c>
      <c r="AD115" s="33">
        <f t="shared" si="28"/>
        <v>0</v>
      </c>
      <c r="AE115" s="33">
        <f t="shared" si="29"/>
        <v>4</v>
      </c>
      <c r="AF115" s="28">
        <v>97.100254485413771</v>
      </c>
      <c r="AG115" s="28"/>
      <c r="AH115" s="28">
        <v>2.8997455145861619</v>
      </c>
      <c r="AI115" s="28">
        <v>1.45</v>
      </c>
      <c r="AJ115" s="28">
        <v>1.61</v>
      </c>
      <c r="AK115" s="28">
        <v>6.8</v>
      </c>
      <c r="AL115" s="28">
        <v>0.46</v>
      </c>
    </row>
    <row r="116" spans="1:38" s="93" customFormat="1">
      <c r="A116" s="48" t="s">
        <v>2828</v>
      </c>
      <c r="B116" s="29">
        <v>44916</v>
      </c>
      <c r="C116" s="30">
        <v>324.74790000000002</v>
      </c>
      <c r="D116" s="31">
        <v>298.34620000000001</v>
      </c>
      <c r="E116" s="28">
        <v>12.5585</v>
      </c>
      <c r="F116" s="28">
        <v>5.0846</v>
      </c>
      <c r="G116" s="28">
        <v>1.4649000000000001</v>
      </c>
      <c r="H116" s="28">
        <v>1.3246</v>
      </c>
      <c r="I116" s="32">
        <v>2.3553000000000002</v>
      </c>
      <c r="J116" s="28">
        <v>1.5508999999999999</v>
      </c>
      <c r="K116" s="28">
        <v>6.6658999999999997</v>
      </c>
      <c r="L116" s="28">
        <v>6.7233000000000001</v>
      </c>
      <c r="M116" s="28"/>
      <c r="N116" s="28"/>
      <c r="O116" s="28"/>
      <c r="P116" s="28"/>
      <c r="Q116" s="28"/>
      <c r="R116" s="28">
        <v>7.0175999999999998</v>
      </c>
      <c r="S116" s="33">
        <f t="shared" ref="S116:AE118" si="30">IF(F116="",0,IF(F116&lt;=CB$3,4,IF(F116&gt;=CB$5,1,IF(F116&gt;=CB$4,2,3))))</f>
        <v>4</v>
      </c>
      <c r="T116" s="33">
        <f t="shared" si="30"/>
        <v>4</v>
      </c>
      <c r="U116" s="33">
        <f t="shared" si="30"/>
        <v>4</v>
      </c>
      <c r="V116" s="34">
        <f t="shared" si="30"/>
        <v>4</v>
      </c>
      <c r="W116" s="33">
        <f t="shared" si="30"/>
        <v>4</v>
      </c>
      <c r="X116" s="33">
        <f t="shared" si="30"/>
        <v>4</v>
      </c>
      <c r="Y116" s="33">
        <f t="shared" si="30"/>
        <v>4</v>
      </c>
      <c r="Z116" s="33">
        <f t="shared" si="30"/>
        <v>0</v>
      </c>
      <c r="AA116" s="33">
        <f t="shared" si="30"/>
        <v>0</v>
      </c>
      <c r="AB116" s="33">
        <f t="shared" si="30"/>
        <v>0</v>
      </c>
      <c r="AC116" s="33">
        <f t="shared" si="30"/>
        <v>0</v>
      </c>
      <c r="AD116" s="33">
        <f t="shared" si="30"/>
        <v>0</v>
      </c>
      <c r="AE116" s="33">
        <f t="shared" si="30"/>
        <v>3</v>
      </c>
      <c r="AF116" s="28">
        <v>96.655730825463834</v>
      </c>
      <c r="AG116" s="28"/>
      <c r="AH116" s="28">
        <v>3.3442691745361701</v>
      </c>
      <c r="AI116" s="28">
        <v>5.12</v>
      </c>
      <c r="AJ116" s="28">
        <v>6.74</v>
      </c>
      <c r="AK116" s="28">
        <v>7.69</v>
      </c>
      <c r="AL116" s="28">
        <v>0.4</v>
      </c>
    </row>
    <row r="117" spans="1:38" s="93" customFormat="1">
      <c r="A117" s="48" t="s">
        <v>2829</v>
      </c>
      <c r="B117" s="29">
        <v>44937</v>
      </c>
      <c r="C117" s="30">
        <v>65.722999999999999</v>
      </c>
      <c r="D117" s="31">
        <v>65.739999999999995</v>
      </c>
      <c r="E117" s="28">
        <v>12.611000000000001</v>
      </c>
      <c r="F117" s="28">
        <v>5.3554000000000004</v>
      </c>
      <c r="G117" s="28">
        <v>5.2346000000000004</v>
      </c>
      <c r="H117" s="28">
        <v>5.3251999999999997</v>
      </c>
      <c r="I117" s="32">
        <v>5.2506000000000004</v>
      </c>
      <c r="J117" s="28">
        <v>5.9809999999999999</v>
      </c>
      <c r="K117" s="28">
        <v>7.5369999999999999</v>
      </c>
      <c r="L117" s="28">
        <v>7.1863000000000001</v>
      </c>
      <c r="M117" s="28"/>
      <c r="N117" s="28"/>
      <c r="O117" s="28"/>
      <c r="P117" s="28"/>
      <c r="Q117" s="28"/>
      <c r="R117" s="28">
        <v>7.2797000000000001</v>
      </c>
      <c r="S117" s="33">
        <f t="shared" si="30"/>
        <v>3</v>
      </c>
      <c r="T117" s="33">
        <f t="shared" si="30"/>
        <v>2</v>
      </c>
      <c r="U117" s="33">
        <f t="shared" si="30"/>
        <v>2</v>
      </c>
      <c r="V117" s="34">
        <f t="shared" si="30"/>
        <v>2</v>
      </c>
      <c r="W117" s="33">
        <f t="shared" si="30"/>
        <v>2</v>
      </c>
      <c r="X117" s="33">
        <f t="shared" si="30"/>
        <v>2</v>
      </c>
      <c r="Y117" s="33">
        <f t="shared" si="30"/>
        <v>1</v>
      </c>
      <c r="Z117" s="33">
        <f t="shared" si="30"/>
        <v>0</v>
      </c>
      <c r="AA117" s="33">
        <f t="shared" si="30"/>
        <v>0</v>
      </c>
      <c r="AB117" s="33">
        <f t="shared" si="30"/>
        <v>0</v>
      </c>
      <c r="AC117" s="33">
        <f t="shared" si="30"/>
        <v>0</v>
      </c>
      <c r="AD117" s="33">
        <f t="shared" si="30"/>
        <v>0</v>
      </c>
      <c r="AE117" s="33">
        <f t="shared" si="30"/>
        <v>2</v>
      </c>
      <c r="AF117" s="28">
        <v>95.450562823243104</v>
      </c>
      <c r="AG117" s="28"/>
      <c r="AH117" s="28">
        <v>4.5494371767569302</v>
      </c>
      <c r="AI117" s="28">
        <v>0.96</v>
      </c>
      <c r="AJ117" s="28">
        <v>1.03</v>
      </c>
      <c r="AK117" s="28">
        <v>6.27</v>
      </c>
      <c r="AL117" s="28">
        <v>0.4</v>
      </c>
    </row>
    <row r="118" spans="1:38" s="93" customFormat="1">
      <c r="A118" s="48" t="s">
        <v>2830</v>
      </c>
      <c r="B118" s="29">
        <v>44967</v>
      </c>
      <c r="C118" s="30">
        <v>171.488</v>
      </c>
      <c r="D118" s="31">
        <v>171.29570000000001</v>
      </c>
      <c r="E118" s="28">
        <v>12.430199999999999</v>
      </c>
      <c r="F118" s="28">
        <v>4.9558</v>
      </c>
      <c r="G118" s="28">
        <v>5.0808</v>
      </c>
      <c r="H118" s="28">
        <v>5.2721</v>
      </c>
      <c r="I118" s="32">
        <v>5.0575000000000001</v>
      </c>
      <c r="J118" s="28">
        <v>5.8169000000000004</v>
      </c>
      <c r="K118" s="28">
        <v>6.9356</v>
      </c>
      <c r="L118" s="28">
        <v>6.7949000000000002</v>
      </c>
      <c r="M118" s="28"/>
      <c r="N118" s="28"/>
      <c r="O118" s="28"/>
      <c r="P118" s="28"/>
      <c r="Q118" s="28"/>
      <c r="R118" s="28">
        <v>6.9912999999999998</v>
      </c>
      <c r="S118" s="33">
        <f t="shared" si="30"/>
        <v>4</v>
      </c>
      <c r="T118" s="33">
        <f t="shared" si="30"/>
        <v>2</v>
      </c>
      <c r="U118" s="33">
        <f t="shared" si="30"/>
        <v>2</v>
      </c>
      <c r="V118" s="34">
        <f t="shared" si="30"/>
        <v>2</v>
      </c>
      <c r="W118" s="33">
        <f t="shared" si="30"/>
        <v>2</v>
      </c>
      <c r="X118" s="33">
        <f t="shared" si="30"/>
        <v>4</v>
      </c>
      <c r="Y118" s="33">
        <f t="shared" si="30"/>
        <v>4</v>
      </c>
      <c r="Z118" s="33">
        <f t="shared" si="30"/>
        <v>0</v>
      </c>
      <c r="AA118" s="33">
        <f t="shared" si="30"/>
        <v>0</v>
      </c>
      <c r="AB118" s="33">
        <f t="shared" si="30"/>
        <v>0</v>
      </c>
      <c r="AC118" s="33">
        <f t="shared" si="30"/>
        <v>0</v>
      </c>
      <c r="AD118" s="33">
        <f t="shared" si="30"/>
        <v>0</v>
      </c>
      <c r="AE118" s="33">
        <f t="shared" si="30"/>
        <v>3</v>
      </c>
      <c r="AF118" s="28">
        <v>93.817941722997205</v>
      </c>
      <c r="AG118" s="28"/>
      <c r="AH118" s="28">
        <v>6.1820582770028603</v>
      </c>
      <c r="AI118" s="28">
        <v>7.0000000000000007E-2</v>
      </c>
      <c r="AJ118" s="28">
        <v>7.0000000000000007E-2</v>
      </c>
      <c r="AK118" s="28">
        <v>5.45</v>
      </c>
      <c r="AL118" s="28">
        <v>0.4</v>
      </c>
    </row>
    <row r="119" spans="1:38" s="124" customFormat="1">
      <c r="A119" s="48" t="s">
        <v>2831</v>
      </c>
      <c r="B119" s="29">
        <v>44988</v>
      </c>
      <c r="C119" s="30">
        <v>34.623100000000001</v>
      </c>
      <c r="D119" s="31">
        <v>34.208399999999997</v>
      </c>
      <c r="E119" s="28">
        <v>12.559100000000001</v>
      </c>
      <c r="F119" s="28">
        <v>3.3092999999999999</v>
      </c>
      <c r="G119" s="28">
        <v>3.4192</v>
      </c>
      <c r="H119" s="28">
        <v>3.8456999999999999</v>
      </c>
      <c r="I119" s="32">
        <v>2.8010000000000002</v>
      </c>
      <c r="J119" s="28">
        <v>5.0583999999999998</v>
      </c>
      <c r="K119" s="28">
        <v>7.4692999999999996</v>
      </c>
      <c r="L119" s="28">
        <v>7.1345999999999998</v>
      </c>
      <c r="M119" s="28"/>
      <c r="N119" s="28"/>
      <c r="O119" s="28"/>
      <c r="P119" s="28"/>
      <c r="Q119" s="28"/>
      <c r="R119" s="28">
        <v>7.4730999999999996</v>
      </c>
      <c r="S119" s="33">
        <f t="shared" ref="S119:AE121" si="31">IF(F119="",0,IF(F119&lt;=CB$3,4,IF(F119&gt;=CB$5,1,IF(F119&gt;=CB$4,2,3))))</f>
        <v>4</v>
      </c>
      <c r="T119" s="33">
        <f t="shared" si="31"/>
        <v>3</v>
      </c>
      <c r="U119" s="33">
        <f t="shared" si="31"/>
        <v>3</v>
      </c>
      <c r="V119" s="34">
        <f t="shared" si="31"/>
        <v>3</v>
      </c>
      <c r="W119" s="33">
        <f t="shared" si="31"/>
        <v>3</v>
      </c>
      <c r="X119" s="33">
        <f t="shared" si="31"/>
        <v>2</v>
      </c>
      <c r="Y119" s="33">
        <f t="shared" si="31"/>
        <v>2</v>
      </c>
      <c r="Z119" s="33">
        <f t="shared" si="31"/>
        <v>0</v>
      </c>
      <c r="AA119" s="33">
        <f t="shared" si="31"/>
        <v>0</v>
      </c>
      <c r="AB119" s="33">
        <f t="shared" si="31"/>
        <v>0</v>
      </c>
      <c r="AC119" s="33">
        <f t="shared" si="31"/>
        <v>0</v>
      </c>
      <c r="AD119" s="33">
        <f t="shared" si="31"/>
        <v>0</v>
      </c>
      <c r="AE119" s="33">
        <f t="shared" si="31"/>
        <v>1</v>
      </c>
      <c r="AF119" s="28">
        <v>94.251119608049535</v>
      </c>
      <c r="AG119" s="28"/>
      <c r="AH119" s="28">
        <v>5.7488803919505198</v>
      </c>
      <c r="AI119" s="28">
        <v>1.71</v>
      </c>
      <c r="AJ119" s="28">
        <v>1.92</v>
      </c>
      <c r="AK119" s="28">
        <v>6.98</v>
      </c>
      <c r="AL119" s="28">
        <v>0.39</v>
      </c>
    </row>
    <row r="120" spans="1:38" s="124" customFormat="1">
      <c r="A120" s="48" t="s">
        <v>5106</v>
      </c>
      <c r="B120" s="29">
        <v>46132</v>
      </c>
      <c r="C120" s="30"/>
      <c r="D120" s="31"/>
      <c r="E120" s="28">
        <v>9.9168000000000003</v>
      </c>
      <c r="F120" s="28"/>
      <c r="G120" s="28"/>
      <c r="H120" s="28"/>
      <c r="I120" s="32"/>
      <c r="J120" s="28"/>
      <c r="K120" s="28"/>
      <c r="L120" s="28"/>
      <c r="M120" s="28"/>
      <c r="N120" s="28"/>
      <c r="O120" s="28"/>
      <c r="P120" s="28"/>
      <c r="Q120" s="28"/>
      <c r="R120" s="28">
        <v>-26.283999999999999</v>
      </c>
      <c r="S120" s="33">
        <f t="shared" si="31"/>
        <v>0</v>
      </c>
      <c r="T120" s="33">
        <f t="shared" si="31"/>
        <v>0</v>
      </c>
      <c r="U120" s="33">
        <f t="shared" si="31"/>
        <v>0</v>
      </c>
      <c r="V120" s="34">
        <f t="shared" si="31"/>
        <v>0</v>
      </c>
      <c r="W120" s="33">
        <f t="shared" si="31"/>
        <v>0</v>
      </c>
      <c r="X120" s="33">
        <f t="shared" si="31"/>
        <v>0</v>
      </c>
      <c r="Y120" s="33">
        <f t="shared" si="31"/>
        <v>0</v>
      </c>
      <c r="Z120" s="33">
        <f t="shared" si="31"/>
        <v>0</v>
      </c>
      <c r="AA120" s="33">
        <f t="shared" si="31"/>
        <v>0</v>
      </c>
      <c r="AB120" s="33">
        <f t="shared" si="31"/>
        <v>0</v>
      </c>
      <c r="AC120" s="33">
        <f t="shared" si="31"/>
        <v>0</v>
      </c>
      <c r="AD120" s="33">
        <f t="shared" si="31"/>
        <v>0</v>
      </c>
      <c r="AE120" s="33">
        <f t="shared" si="31"/>
        <v>4</v>
      </c>
      <c r="AF120" s="28"/>
      <c r="AG120" s="28"/>
      <c r="AH120" s="28"/>
      <c r="AI120" s="28"/>
      <c r="AJ120" s="28"/>
      <c r="AK120" s="28"/>
      <c r="AL120" s="28"/>
    </row>
    <row r="121" spans="1:38">
      <c r="A121" s="48" t="s">
        <v>5028</v>
      </c>
      <c r="B121" s="29">
        <v>46036</v>
      </c>
      <c r="C121" s="30">
        <v>16.3276</v>
      </c>
      <c r="D121" s="31">
        <v>13.8017</v>
      </c>
      <c r="E121" s="28">
        <v>1007.8187</v>
      </c>
      <c r="F121" s="28">
        <v>8.0206</v>
      </c>
      <c r="G121" s="28">
        <v>2.4617</v>
      </c>
      <c r="H121" s="28"/>
      <c r="I121" s="32"/>
      <c r="J121" s="28"/>
      <c r="K121" s="28"/>
      <c r="L121" s="28"/>
      <c r="M121" s="28"/>
      <c r="N121" s="28"/>
      <c r="O121" s="28"/>
      <c r="P121" s="28"/>
      <c r="Q121" s="28"/>
      <c r="R121" s="28">
        <v>2.7181000000000002</v>
      </c>
      <c r="S121" s="33">
        <f t="shared" si="31"/>
        <v>1</v>
      </c>
      <c r="T121" s="33">
        <f t="shared" si="31"/>
        <v>3</v>
      </c>
      <c r="U121" s="33">
        <f t="shared" si="31"/>
        <v>0</v>
      </c>
      <c r="V121" s="34">
        <f t="shared" si="31"/>
        <v>0</v>
      </c>
      <c r="W121" s="33">
        <f t="shared" si="31"/>
        <v>0</v>
      </c>
      <c r="X121" s="33">
        <f t="shared" si="31"/>
        <v>0</v>
      </c>
      <c r="Y121" s="33">
        <f t="shared" si="31"/>
        <v>0</v>
      </c>
      <c r="Z121" s="33">
        <f t="shared" si="31"/>
        <v>0</v>
      </c>
      <c r="AA121" s="33">
        <f t="shared" si="31"/>
        <v>0</v>
      </c>
      <c r="AB121" s="33">
        <f t="shared" si="31"/>
        <v>0</v>
      </c>
      <c r="AC121" s="33">
        <f t="shared" si="31"/>
        <v>0</v>
      </c>
      <c r="AD121" s="33">
        <f t="shared" si="31"/>
        <v>0</v>
      </c>
      <c r="AE121" s="33">
        <f t="shared" si="31"/>
        <v>4</v>
      </c>
      <c r="AF121" s="28">
        <v>94.934681959468804</v>
      </c>
      <c r="AG121" s="28"/>
      <c r="AH121" s="28">
        <v>5.0653180405312499</v>
      </c>
      <c r="AI121" s="28"/>
      <c r="AJ121" s="28">
        <v>2.63</v>
      </c>
      <c r="AK121" s="28">
        <v>6.5</v>
      </c>
      <c r="AL121" s="28">
        <v>0.18</v>
      </c>
    </row>
    <row r="122" spans="1:38">
      <c r="A122" s="58" t="s">
        <v>235</v>
      </c>
      <c r="B122" s="59"/>
      <c r="C122" s="60"/>
      <c r="D122" s="60"/>
      <c r="E122" s="60"/>
      <c r="F122" s="60">
        <f t="shared" ref="F122:R122" si="32">SUMPRODUCT($D12:$D121,F12:F121)/SUMIF(F12:F121,"&lt;&gt;"&amp;"",$D12:$D121)</f>
        <v>6.6095208542471466</v>
      </c>
      <c r="G122" s="60">
        <f t="shared" si="32"/>
        <v>4.8366798491619978</v>
      </c>
      <c r="H122" s="60">
        <f t="shared" si="32"/>
        <v>4.7994433261526908</v>
      </c>
      <c r="I122" s="60">
        <f t="shared" si="32"/>
        <v>4.5572007862211308</v>
      </c>
      <c r="J122" s="60">
        <f t="shared" si="32"/>
        <v>5.4502886861035114</v>
      </c>
      <c r="K122" s="60">
        <f t="shared" si="32"/>
        <v>7.3818032104276607</v>
      </c>
      <c r="L122" s="60">
        <f t="shared" si="32"/>
        <v>7.0781903613767874</v>
      </c>
      <c r="M122" s="60">
        <f t="shared" si="32"/>
        <v>6.698080774866976</v>
      </c>
      <c r="N122" s="60">
        <f t="shared" si="32"/>
        <v>5.9218959683114036</v>
      </c>
      <c r="O122" s="60" t="e">
        <f t="shared" si="32"/>
        <v>#DIV/0!</v>
      </c>
      <c r="P122" s="60" t="e">
        <f t="shared" si="32"/>
        <v>#DIV/0!</v>
      </c>
      <c r="Q122" s="60" t="e">
        <f t="shared" si="32"/>
        <v>#DIV/0!</v>
      </c>
      <c r="R122" s="60">
        <f t="shared" si="32"/>
        <v>6.4879946678779143</v>
      </c>
      <c r="S122" s="61"/>
      <c r="T122" s="61"/>
      <c r="U122" s="61"/>
      <c r="V122" s="61"/>
      <c r="W122" s="61"/>
      <c r="X122" s="61"/>
      <c r="Y122" s="61"/>
      <c r="Z122" s="61"/>
      <c r="AA122" s="61"/>
      <c r="AB122" s="61"/>
      <c r="AC122" s="61"/>
      <c r="AD122" s="61"/>
      <c r="AE122" s="61"/>
      <c r="AF122" s="60"/>
      <c r="AG122" s="60"/>
      <c r="AH122" s="60"/>
      <c r="AI122" s="60"/>
      <c r="AJ122" s="60"/>
      <c r="AK122" s="60"/>
      <c r="AL122" s="60"/>
    </row>
    <row r="123" spans="1:38">
      <c r="A123" s="56" t="s">
        <v>236</v>
      </c>
      <c r="B123" s="51"/>
      <c r="C123" s="52"/>
      <c r="D123" s="53"/>
      <c r="E123" s="54"/>
      <c r="F123" s="54">
        <f>MIN(F12:F121)</f>
        <v>-0.52749999999999997</v>
      </c>
      <c r="G123" s="54">
        <f t="shared" ref="G123:R123" si="33">MIN(G12:G121)</f>
        <v>-1.5132000000000001</v>
      </c>
      <c r="H123" s="54">
        <f t="shared" si="33"/>
        <v>0.51459999999999995</v>
      </c>
      <c r="I123" s="54">
        <f t="shared" si="33"/>
        <v>-1.4032</v>
      </c>
      <c r="J123" s="54">
        <f t="shared" si="33"/>
        <v>0.55010000000000003</v>
      </c>
      <c r="K123" s="54">
        <f t="shared" si="33"/>
        <v>6.6341999999999999</v>
      </c>
      <c r="L123" s="54">
        <f t="shared" si="33"/>
        <v>6.5529999999999999</v>
      </c>
      <c r="M123" s="54">
        <f t="shared" si="33"/>
        <v>6.4611000000000001</v>
      </c>
      <c r="N123" s="54">
        <f t="shared" si="33"/>
        <v>5.8700999999999999</v>
      </c>
      <c r="O123" s="54">
        <f t="shared" si="33"/>
        <v>0</v>
      </c>
      <c r="P123" s="54">
        <f t="shared" si="33"/>
        <v>0</v>
      </c>
      <c r="Q123" s="54">
        <f t="shared" si="33"/>
        <v>0</v>
      </c>
      <c r="R123" s="54">
        <f t="shared" si="33"/>
        <v>-26.283999999999999</v>
      </c>
      <c r="S123" s="55"/>
      <c r="T123" s="55"/>
      <c r="U123" s="55"/>
      <c r="V123" s="55"/>
      <c r="W123" s="55"/>
      <c r="X123" s="55"/>
      <c r="Y123" s="55"/>
      <c r="Z123" s="55"/>
      <c r="AA123" s="55"/>
      <c r="AB123" s="55"/>
      <c r="AC123" s="55"/>
      <c r="AD123" s="55"/>
      <c r="AE123" s="55"/>
      <c r="AF123" s="54"/>
      <c r="AG123" s="54"/>
      <c r="AH123" s="54"/>
      <c r="AI123" s="54"/>
      <c r="AJ123" s="54"/>
      <c r="AK123" s="54"/>
      <c r="AL123" s="54"/>
    </row>
    <row r="124" spans="1:38">
      <c r="A124" s="63" t="s">
        <v>237</v>
      </c>
      <c r="B124" s="51"/>
      <c r="C124" s="52"/>
      <c r="D124" s="53"/>
      <c r="E124" s="54"/>
      <c r="F124" s="54">
        <f>MAX(F12:F121)</f>
        <v>13.504899999999999</v>
      </c>
      <c r="G124" s="54">
        <f t="shared" ref="G124:R124" si="34">MAX(G12:G121)</f>
        <v>7.7683</v>
      </c>
      <c r="H124" s="54">
        <f t="shared" si="34"/>
        <v>6.5960000000000001</v>
      </c>
      <c r="I124" s="54">
        <f t="shared" si="34"/>
        <v>6.6692</v>
      </c>
      <c r="J124" s="54">
        <f t="shared" si="34"/>
        <v>6.8207000000000004</v>
      </c>
      <c r="K124" s="54">
        <f t="shared" si="34"/>
        <v>7.8136000000000001</v>
      </c>
      <c r="L124" s="54">
        <f t="shared" si="34"/>
        <v>7.3144999999999998</v>
      </c>
      <c r="M124" s="54">
        <f t="shared" si="34"/>
        <v>6.9720000000000004</v>
      </c>
      <c r="N124" s="54">
        <f t="shared" si="34"/>
        <v>5.9762000000000004</v>
      </c>
      <c r="O124" s="54">
        <f t="shared" si="34"/>
        <v>0</v>
      </c>
      <c r="P124" s="54">
        <f t="shared" si="34"/>
        <v>0</v>
      </c>
      <c r="Q124" s="54">
        <f t="shared" si="34"/>
        <v>0</v>
      </c>
      <c r="R124" s="54">
        <f t="shared" si="34"/>
        <v>8.8556000000000008</v>
      </c>
      <c r="S124" s="55"/>
      <c r="T124" s="55"/>
      <c r="U124" s="55"/>
      <c r="V124" s="55"/>
      <c r="W124" s="55"/>
      <c r="X124" s="55"/>
      <c r="Y124" s="55"/>
      <c r="Z124" s="55"/>
      <c r="AA124" s="55"/>
      <c r="AB124" s="55"/>
      <c r="AC124" s="55"/>
      <c r="AD124" s="55"/>
      <c r="AE124" s="55"/>
      <c r="AF124" s="54"/>
      <c r="AG124" s="54"/>
      <c r="AH124" s="54"/>
      <c r="AI124" s="54"/>
      <c r="AJ124" s="54"/>
      <c r="AK124" s="54"/>
      <c r="AL124" s="54"/>
    </row>
    <row r="125" spans="1:38">
      <c r="A125" s="56" t="s">
        <v>238</v>
      </c>
      <c r="B125" s="51"/>
      <c r="C125" s="52"/>
      <c r="D125" s="53"/>
      <c r="E125" s="54"/>
      <c r="F125" s="54">
        <f>MEDIAN(F12:F121)</f>
        <v>6.4623999999999997</v>
      </c>
      <c r="G125" s="54">
        <f t="shared" ref="G125:R125" si="35">MEDIAN(G12:G121)</f>
        <v>4.6995500000000003</v>
      </c>
      <c r="H125" s="54">
        <f t="shared" si="35"/>
        <v>4.8589000000000002</v>
      </c>
      <c r="I125" s="54">
        <f t="shared" si="35"/>
        <v>4.5407999999999999</v>
      </c>
      <c r="J125" s="54">
        <f t="shared" si="35"/>
        <v>5.7553999999999998</v>
      </c>
      <c r="K125" s="54">
        <f t="shared" si="35"/>
        <v>7.4135</v>
      </c>
      <c r="L125" s="54">
        <f t="shared" si="35"/>
        <v>7.0877999999999997</v>
      </c>
      <c r="M125" s="54">
        <f t="shared" si="35"/>
        <v>6.7228999999999992</v>
      </c>
      <c r="N125" s="54">
        <f t="shared" si="35"/>
        <v>5.9397000000000002</v>
      </c>
      <c r="O125" s="54" t="e">
        <f t="shared" si="35"/>
        <v>#NUM!</v>
      </c>
      <c r="P125" s="54" t="e">
        <f t="shared" si="35"/>
        <v>#NUM!</v>
      </c>
      <c r="Q125" s="54" t="e">
        <f t="shared" si="35"/>
        <v>#NUM!</v>
      </c>
      <c r="R125" s="54">
        <f t="shared" si="35"/>
        <v>7.2556500000000002</v>
      </c>
      <c r="S125" s="55"/>
      <c r="T125" s="55"/>
      <c r="U125" s="55"/>
      <c r="V125" s="55"/>
      <c r="W125" s="55"/>
      <c r="X125" s="55"/>
      <c r="Y125" s="55"/>
      <c r="Z125" s="55"/>
      <c r="AA125" s="55"/>
      <c r="AB125" s="55"/>
      <c r="AC125" s="55"/>
      <c r="AD125" s="55"/>
      <c r="AE125" s="55"/>
      <c r="AF125" s="54"/>
      <c r="AG125" s="54"/>
      <c r="AH125" s="54"/>
      <c r="AI125" s="54"/>
      <c r="AJ125" s="54"/>
      <c r="AK125" s="54"/>
      <c r="AL125" s="54"/>
    </row>
    <row r="126" spans="1:38" ht="15" thickBot="1">
      <c r="A126" s="64"/>
      <c r="B126" s="37"/>
      <c r="C126" s="38"/>
      <c r="D126" s="39"/>
      <c r="E126" s="40"/>
      <c r="F126" s="40"/>
      <c r="G126" s="40"/>
      <c r="H126" s="40"/>
      <c r="I126" s="40"/>
      <c r="J126" s="40"/>
      <c r="K126" s="40"/>
      <c r="L126" s="40"/>
      <c r="M126" s="40"/>
      <c r="N126" s="40"/>
      <c r="O126" s="40"/>
      <c r="P126" s="40"/>
      <c r="Q126" s="40"/>
      <c r="R126" s="40"/>
      <c r="S126" s="42"/>
      <c r="T126" s="42"/>
      <c r="U126" s="42"/>
      <c r="V126" s="42"/>
      <c r="W126" s="42"/>
      <c r="X126" s="42"/>
      <c r="Y126" s="42"/>
      <c r="Z126" s="42"/>
      <c r="AA126" s="42"/>
      <c r="AB126" s="42"/>
      <c r="AC126" s="42"/>
      <c r="AD126" s="42"/>
      <c r="AE126" s="42"/>
      <c r="AF126" s="40"/>
      <c r="AG126" s="40"/>
      <c r="AH126" s="40"/>
      <c r="AI126" s="40"/>
      <c r="AJ126" s="40"/>
      <c r="AK126" s="40"/>
      <c r="AL126" s="40"/>
    </row>
    <row r="127" spans="1:38">
      <c r="A127" s="50" t="s">
        <v>239</v>
      </c>
      <c r="B127" s="45"/>
      <c r="C127" s="44"/>
      <c r="D127" s="44"/>
      <c r="E127" s="44"/>
      <c r="F127" s="44"/>
      <c r="G127" s="44"/>
      <c r="H127" s="44"/>
      <c r="I127" s="46"/>
      <c r="J127" s="44"/>
      <c r="K127" s="44"/>
      <c r="L127" s="44"/>
      <c r="M127" s="44"/>
      <c r="N127" s="44"/>
      <c r="O127" s="44"/>
      <c r="P127" s="44"/>
      <c r="Q127" s="44"/>
      <c r="R127" s="44"/>
      <c r="S127" s="45"/>
      <c r="T127" s="45"/>
      <c r="U127" s="45"/>
      <c r="V127" s="47"/>
      <c r="W127" s="45"/>
      <c r="X127" s="45"/>
      <c r="Y127" s="45"/>
      <c r="Z127" s="45"/>
      <c r="AA127" s="45"/>
      <c r="AB127" s="45"/>
      <c r="AC127" s="45"/>
      <c r="AD127" s="45"/>
      <c r="AE127" s="45"/>
      <c r="AF127" s="44"/>
      <c r="AG127" s="44"/>
      <c r="AH127" s="44"/>
      <c r="AI127" s="44"/>
      <c r="AJ127" s="44"/>
      <c r="AK127" s="44"/>
      <c r="AL127" s="44"/>
    </row>
    <row r="128" spans="1:38">
      <c r="A128" s="50" t="s">
        <v>240</v>
      </c>
      <c r="B128" s="45"/>
      <c r="C128" s="44"/>
      <c r="D128" s="44"/>
      <c r="E128" s="44"/>
      <c r="F128" s="44"/>
      <c r="G128" s="44"/>
      <c r="H128" s="44"/>
      <c r="I128" s="46"/>
      <c r="J128" s="44"/>
      <c r="K128" s="44"/>
      <c r="L128" s="44"/>
      <c r="M128" s="44"/>
      <c r="N128" s="44"/>
      <c r="O128" s="44"/>
      <c r="P128" s="44"/>
      <c r="Q128" s="44"/>
      <c r="R128" s="44"/>
      <c r="S128" s="45"/>
      <c r="T128" s="45"/>
      <c r="U128" s="45"/>
      <c r="V128" s="47"/>
      <c r="W128" s="45"/>
      <c r="X128" s="45"/>
      <c r="Y128" s="45"/>
      <c r="Z128" s="45"/>
      <c r="AA128" s="45"/>
      <c r="AB128" s="45"/>
      <c r="AC128" s="45"/>
      <c r="AD128" s="45"/>
      <c r="AE128" s="45"/>
      <c r="AF128" s="44"/>
      <c r="AG128" s="44"/>
      <c r="AH128" s="44"/>
      <c r="AI128" s="44"/>
      <c r="AJ128" s="44"/>
      <c r="AK128" s="44"/>
      <c r="AL128" s="44"/>
    </row>
    <row r="129" spans="1:38">
      <c r="A129" s="50"/>
      <c r="B129" s="45"/>
      <c r="C129" s="44"/>
      <c r="D129" s="44"/>
      <c r="E129" s="44"/>
      <c r="F129" s="44"/>
      <c r="G129" s="44"/>
      <c r="H129" s="44"/>
      <c r="I129" s="44"/>
      <c r="J129" s="44"/>
      <c r="K129" s="44"/>
      <c r="L129" s="44"/>
      <c r="M129" s="44"/>
      <c r="N129" s="44"/>
      <c r="O129" s="44"/>
      <c r="P129" s="44"/>
      <c r="Q129" s="44"/>
      <c r="R129" s="44"/>
      <c r="S129" s="45"/>
      <c r="T129" s="45"/>
      <c r="U129" s="45"/>
      <c r="V129" s="45"/>
      <c r="W129" s="45"/>
      <c r="X129" s="45"/>
      <c r="Y129" s="45"/>
      <c r="Z129" s="45"/>
      <c r="AA129" s="45"/>
      <c r="AB129" s="45"/>
      <c r="AC129" s="45"/>
      <c r="AD129" s="45"/>
      <c r="AE129" s="45"/>
      <c r="AF129" s="44"/>
      <c r="AG129" s="44"/>
      <c r="AH129" s="44"/>
      <c r="AI129" s="44"/>
      <c r="AJ129" s="44"/>
      <c r="AK129" s="44"/>
      <c r="AL129" s="44"/>
    </row>
    <row r="130" spans="1:38">
      <c r="A130" s="50"/>
      <c r="B130" s="45"/>
      <c r="C130" s="44"/>
      <c r="D130" s="44"/>
      <c r="E130" s="44"/>
      <c r="F130" s="44"/>
      <c r="G130" s="44"/>
      <c r="H130" s="44"/>
      <c r="I130" s="44"/>
      <c r="J130" s="44"/>
      <c r="K130" s="44"/>
      <c r="L130" s="44"/>
      <c r="M130" s="44"/>
      <c r="N130" s="44"/>
      <c r="O130" s="44"/>
      <c r="P130" s="44"/>
      <c r="Q130" s="44"/>
      <c r="R130" s="44"/>
      <c r="S130" s="45"/>
      <c r="T130" s="45"/>
      <c r="U130" s="45"/>
      <c r="V130" s="45"/>
      <c r="W130" s="45"/>
      <c r="X130" s="45"/>
      <c r="Y130" s="45"/>
      <c r="Z130" s="45"/>
      <c r="AA130" s="45"/>
      <c r="AB130" s="45"/>
      <c r="AC130" s="45"/>
      <c r="AD130" s="45"/>
      <c r="AE130" s="45"/>
      <c r="AF130" s="44"/>
      <c r="AG130" s="44"/>
      <c r="AH130" s="44"/>
      <c r="AI130" s="44"/>
      <c r="AJ130" s="44"/>
      <c r="AK130" s="44"/>
      <c r="AL130" s="44"/>
    </row>
    <row r="131" spans="1:38">
      <c r="A131" s="50"/>
      <c r="B131" s="45"/>
      <c r="C131" s="44"/>
      <c r="D131" s="44"/>
      <c r="E131" s="44"/>
      <c r="F131" s="44"/>
      <c r="G131" s="44"/>
      <c r="H131" s="44"/>
      <c r="I131" s="44"/>
      <c r="J131" s="44"/>
      <c r="K131" s="44"/>
      <c r="L131" s="44"/>
      <c r="M131" s="44"/>
      <c r="N131" s="44"/>
      <c r="O131" s="44"/>
      <c r="P131" s="44"/>
      <c r="Q131" s="44"/>
      <c r="R131" s="44"/>
      <c r="S131" s="45"/>
      <c r="T131" s="45"/>
      <c r="U131" s="45"/>
      <c r="V131" s="45"/>
      <c r="W131" s="45"/>
      <c r="X131" s="45"/>
      <c r="Y131" s="45"/>
      <c r="Z131" s="45"/>
      <c r="AA131" s="45"/>
      <c r="AB131" s="45"/>
      <c r="AC131" s="45"/>
      <c r="AD131" s="45"/>
      <c r="AE131" s="45"/>
      <c r="AF131" s="44"/>
      <c r="AG131" s="44"/>
      <c r="AH131" s="44"/>
      <c r="AI131" s="44"/>
      <c r="AJ131" s="44"/>
      <c r="AK131" s="44"/>
      <c r="AL131" s="44"/>
    </row>
  </sheetData>
  <mergeCells count="10">
    <mergeCell ref="AK8:AK9"/>
    <mergeCell ref="R8:R9"/>
    <mergeCell ref="AI8:AI9"/>
    <mergeCell ref="AJ8:AJ9"/>
    <mergeCell ref="AL8:AL9"/>
    <mergeCell ref="B8:E8"/>
    <mergeCell ref="F8:I8"/>
    <mergeCell ref="J8:Q8"/>
    <mergeCell ref="S8:AE8"/>
    <mergeCell ref="AF8:AH8"/>
  </mergeCells>
  <hyperlinks>
    <hyperlink ref="A1" location="'Main Page'!A1" tooltip="E:\ACEMFV2\AceCustomTemplates - #'Main Page'!A1" display="'Main Page'!A1"/>
    <hyperlink ref="A10" location="'Load'!A1" tooltip="E:\ACEMFV2\AceCustomTemplates - #'Load'!A1" display="'Load'!A1"/>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CN33"/>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23"/>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38"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_xlfn.QUARTILE.INC(F$12:F$23,$CA2)</f>
        <v>4.7023999999999999</v>
      </c>
      <c r="CC2" s="93">
        <f t="shared" ref="CC2:CN2" si="1">_xlfn.QUARTILE.INC(G$12:G$23,$CA2)</f>
        <v>3.6274000000000002</v>
      </c>
      <c r="CD2" s="93">
        <f t="shared" si="1"/>
        <v>3.5196999999999998</v>
      </c>
      <c r="CE2" s="93">
        <f t="shared" si="1"/>
        <v>2.9192999999999998</v>
      </c>
      <c r="CF2" s="93">
        <f t="shared" si="1"/>
        <v>4.0039999999999996</v>
      </c>
      <c r="CG2" s="93">
        <f t="shared" si="1"/>
        <v>6.6924999999999999</v>
      </c>
      <c r="CH2" s="93">
        <f t="shared" si="1"/>
        <v>6.7329999999999997</v>
      </c>
      <c r="CI2" s="93">
        <f t="shared" si="1"/>
        <v>6.3654999999999999</v>
      </c>
      <c r="CJ2" s="93">
        <f t="shared" si="1"/>
        <v>5.7022000000000004</v>
      </c>
      <c r="CK2" s="93">
        <f t="shared" si="1"/>
        <v>6.0163000000000002</v>
      </c>
      <c r="CL2" s="93">
        <f t="shared" si="1"/>
        <v>6.2731000000000003</v>
      </c>
      <c r="CM2" s="93">
        <f t="shared" si="1"/>
        <v>6.4538000000000002</v>
      </c>
      <c r="CN2" s="93">
        <f t="shared" si="1"/>
        <v>5.8587999999999996</v>
      </c>
    </row>
    <row r="3" spans="1:92">
      <c r="CA3" s="93">
        <v>1</v>
      </c>
      <c r="CB3" s="93">
        <f t="shared" si="0"/>
        <v>5.3263749999999996</v>
      </c>
      <c r="CC3" s="93">
        <f t="shared" ref="CC3:CN7" si="2">_xlfn.QUARTILE.INC(G$12:G$23,$CA3)</f>
        <v>4.81595</v>
      </c>
      <c r="CD3" s="93">
        <f t="shared" si="2"/>
        <v>4.4492750000000001</v>
      </c>
      <c r="CE3" s="93">
        <f t="shared" si="2"/>
        <v>4.0589750000000002</v>
      </c>
      <c r="CF3" s="93">
        <f t="shared" si="2"/>
        <v>5.2437249999999995</v>
      </c>
      <c r="CG3" s="93">
        <f t="shared" si="2"/>
        <v>7.228275</v>
      </c>
      <c r="CH3" s="93">
        <f t="shared" si="2"/>
        <v>7.1972750000000003</v>
      </c>
      <c r="CI3" s="93">
        <f t="shared" si="2"/>
        <v>6.745825</v>
      </c>
      <c r="CJ3" s="93">
        <f t="shared" si="2"/>
        <v>6.186375</v>
      </c>
      <c r="CK3" s="93">
        <f t="shared" si="2"/>
        <v>6.3853499999999999</v>
      </c>
      <c r="CL3" s="93">
        <f t="shared" si="2"/>
        <v>6.9802999999999997</v>
      </c>
      <c r="CM3" s="93">
        <f t="shared" si="2"/>
        <v>7.6513</v>
      </c>
      <c r="CN3" s="93">
        <f t="shared" si="2"/>
        <v>6.1696249999999999</v>
      </c>
    </row>
    <row r="4" spans="1:92">
      <c r="CA4" s="93">
        <v>2</v>
      </c>
      <c r="CB4" s="93">
        <f t="shared" si="0"/>
        <v>6.0966500000000003</v>
      </c>
      <c r="CC4" s="93">
        <f t="shared" si="2"/>
        <v>5.5181000000000004</v>
      </c>
      <c r="CD4" s="93">
        <f t="shared" si="2"/>
        <v>4.8369999999999997</v>
      </c>
      <c r="CE4" s="93">
        <f t="shared" si="2"/>
        <v>4.5033500000000002</v>
      </c>
      <c r="CF4" s="93">
        <f t="shared" si="2"/>
        <v>5.7939500000000006</v>
      </c>
      <c r="CG4" s="93">
        <f t="shared" si="2"/>
        <v>7.3367000000000004</v>
      </c>
      <c r="CH4" s="93">
        <f t="shared" si="2"/>
        <v>7.4828999999999999</v>
      </c>
      <c r="CI4" s="93">
        <f t="shared" si="2"/>
        <v>6.9930000000000003</v>
      </c>
      <c r="CJ4" s="93">
        <f t="shared" si="2"/>
        <v>6.3540000000000001</v>
      </c>
      <c r="CK4" s="93">
        <f t="shared" si="2"/>
        <v>6.8313000000000006</v>
      </c>
      <c r="CL4" s="93">
        <f t="shared" si="2"/>
        <v>7.0012999999999996</v>
      </c>
      <c r="CM4" s="93">
        <f t="shared" si="2"/>
        <v>7.6875</v>
      </c>
      <c r="CN4" s="93">
        <f t="shared" si="2"/>
        <v>6.47865</v>
      </c>
    </row>
    <row r="5" spans="1:92">
      <c r="CA5" s="93">
        <v>3</v>
      </c>
      <c r="CB5" s="93">
        <f t="shared" si="0"/>
        <v>6.5537749999999999</v>
      </c>
      <c r="CC5" s="93">
        <f t="shared" si="2"/>
        <v>6.0102250000000002</v>
      </c>
      <c r="CD5" s="93">
        <f t="shared" si="2"/>
        <v>5.2525250000000003</v>
      </c>
      <c r="CE5" s="93">
        <f t="shared" si="2"/>
        <v>5.0033500000000002</v>
      </c>
      <c r="CF5" s="93">
        <f t="shared" si="2"/>
        <v>6.0002750000000002</v>
      </c>
      <c r="CG5" s="93">
        <f t="shared" si="2"/>
        <v>7.4298000000000002</v>
      </c>
      <c r="CH5" s="93">
        <f t="shared" si="2"/>
        <v>7.5519750000000005</v>
      </c>
      <c r="CI5" s="93">
        <f t="shared" si="2"/>
        <v>7.0986000000000002</v>
      </c>
      <c r="CJ5" s="93">
        <f t="shared" si="2"/>
        <v>6.4106500000000004</v>
      </c>
      <c r="CK5" s="93">
        <f t="shared" si="2"/>
        <v>6.9524249999999999</v>
      </c>
      <c r="CL5" s="93">
        <f t="shared" si="2"/>
        <v>7.1007999999999996</v>
      </c>
      <c r="CM5" s="93">
        <f t="shared" si="2"/>
        <v>7.8449999999999998</v>
      </c>
      <c r="CN5" s="93">
        <f t="shared" si="2"/>
        <v>7.4536750000000005</v>
      </c>
    </row>
    <row r="6" spans="1:92" hidden="1">
      <c r="CA6" s="93"/>
      <c r="CB6" s="93">
        <f t="shared" si="0"/>
        <v>4.7023999999999999</v>
      </c>
      <c r="CC6" s="93">
        <f t="shared" si="2"/>
        <v>3.6274000000000002</v>
      </c>
      <c r="CD6" s="93">
        <f t="shared" si="2"/>
        <v>3.5196999999999998</v>
      </c>
      <c r="CE6" s="93">
        <f t="shared" si="2"/>
        <v>2.9192999999999998</v>
      </c>
      <c r="CF6" s="93">
        <f t="shared" si="2"/>
        <v>4.0039999999999996</v>
      </c>
      <c r="CG6" s="93">
        <f t="shared" si="2"/>
        <v>6.6924999999999999</v>
      </c>
      <c r="CH6" s="93">
        <f t="shared" si="2"/>
        <v>6.7329999999999997</v>
      </c>
      <c r="CI6" s="93">
        <f t="shared" si="2"/>
        <v>6.3654999999999999</v>
      </c>
      <c r="CJ6" s="93">
        <f t="shared" si="2"/>
        <v>5.7022000000000004</v>
      </c>
      <c r="CK6" s="93">
        <f t="shared" si="2"/>
        <v>6.0163000000000002</v>
      </c>
      <c r="CL6" s="93">
        <f t="shared" si="2"/>
        <v>6.2731000000000003</v>
      </c>
      <c r="CM6" s="93">
        <f t="shared" si="2"/>
        <v>6.4538000000000002</v>
      </c>
      <c r="CN6" s="93">
        <f t="shared" si="2"/>
        <v>5.8587999999999996</v>
      </c>
    </row>
    <row r="7" spans="1:92" ht="21" thickBot="1">
      <c r="A7" s="16" t="s">
        <v>122</v>
      </c>
      <c r="CA7" s="93">
        <v>4</v>
      </c>
      <c r="CB7" s="93">
        <f t="shared" si="0"/>
        <v>15.347799999999999</v>
      </c>
      <c r="CC7" s="93">
        <f t="shared" si="2"/>
        <v>7.0921000000000003</v>
      </c>
      <c r="CD7" s="93">
        <f t="shared" si="2"/>
        <v>6.1727999999999996</v>
      </c>
      <c r="CE7" s="93">
        <f t="shared" si="2"/>
        <v>6.9702000000000002</v>
      </c>
      <c r="CF7" s="93">
        <f t="shared" si="2"/>
        <v>6.1935000000000002</v>
      </c>
      <c r="CG7" s="93">
        <f t="shared" si="2"/>
        <v>8.0564</v>
      </c>
      <c r="CH7" s="93">
        <f t="shared" si="2"/>
        <v>7.6128</v>
      </c>
      <c r="CI7" s="93">
        <f t="shared" si="2"/>
        <v>7.1563999999999997</v>
      </c>
      <c r="CJ7" s="93">
        <f t="shared" si="2"/>
        <v>6.5692000000000004</v>
      </c>
      <c r="CK7" s="93">
        <f t="shared" si="2"/>
        <v>7.0042</v>
      </c>
      <c r="CL7" s="93">
        <f t="shared" si="2"/>
        <v>7.1539000000000001</v>
      </c>
      <c r="CM7" s="93">
        <f t="shared" si="2"/>
        <v>7.9047000000000001</v>
      </c>
      <c r="CN7" s="93">
        <f t="shared" si="2"/>
        <v>7.8625999999999996</v>
      </c>
    </row>
    <row r="8" spans="1:92" ht="15" customHeight="1">
      <c r="A8" s="17" t="str">
        <f>'Arbitrage Fund'!A8</f>
        <v>(As on 30 Apr 2026)</v>
      </c>
      <c r="B8" s="137" t="s">
        <v>37</v>
      </c>
      <c r="C8" s="138"/>
      <c r="D8" s="138"/>
      <c r="E8" s="138"/>
      <c r="F8" s="136" t="s">
        <v>242</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176</v>
      </c>
      <c r="AG8" s="136"/>
      <c r="AH8" s="136"/>
      <c r="AI8" s="139" t="s">
        <v>178</v>
      </c>
      <c r="AJ8" s="139" t="s">
        <v>177</v>
      </c>
      <c r="AK8" s="134" t="s">
        <v>180</v>
      </c>
      <c r="AL8" s="139"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195</v>
      </c>
      <c r="AG9" s="26" t="s">
        <v>196</v>
      </c>
      <c r="AH9" s="26" t="s">
        <v>197</v>
      </c>
      <c r="AI9" s="140"/>
      <c r="AJ9" s="140"/>
      <c r="AK9" s="135"/>
      <c r="AL9" s="140"/>
    </row>
    <row r="10" spans="1:92" ht="15" customHeight="1" thickBot="1">
      <c r="A10" s="20" t="s">
        <v>38</v>
      </c>
    </row>
    <row r="11" spans="1:92" ht="18.600000000000001" thickBot="1">
      <c r="A11" s="21" t="s">
        <v>121</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row>
    <row r="12" spans="1:92">
      <c r="A12" s="48" t="s">
        <v>2832</v>
      </c>
      <c r="B12" s="29">
        <v>39897</v>
      </c>
      <c r="C12" s="30">
        <v>13461.9187</v>
      </c>
      <c r="D12" s="31">
        <v>13682.8555</v>
      </c>
      <c r="E12" s="28">
        <v>365.17290000000003</v>
      </c>
      <c r="F12" s="28">
        <v>6.7061000000000002</v>
      </c>
      <c r="G12" s="28">
        <v>5.9465000000000003</v>
      </c>
      <c r="H12" s="28">
        <v>5.2274000000000003</v>
      </c>
      <c r="I12" s="32">
        <v>4.9408000000000003</v>
      </c>
      <c r="J12" s="28">
        <v>6.1532</v>
      </c>
      <c r="K12" s="28">
        <v>7.2431999999999999</v>
      </c>
      <c r="L12" s="28">
        <v>7.3432000000000004</v>
      </c>
      <c r="M12" s="28">
        <v>6.9831000000000003</v>
      </c>
      <c r="N12" s="28">
        <v>6.4123999999999999</v>
      </c>
      <c r="O12" s="28">
        <v>6.7766999999999999</v>
      </c>
      <c r="P12" s="28">
        <v>7.1007999999999996</v>
      </c>
      <c r="Q12" s="28">
        <v>7.9047000000000001</v>
      </c>
      <c r="R12" s="28">
        <v>7.8625999999999996</v>
      </c>
      <c r="S12" s="33">
        <f>IF(F12="",0,IF(F12&lt;=CB$3,4,IF(F12&gt;=CB$5,1,IF(F12&gt;=CB$4,2,3))))</f>
        <v>1</v>
      </c>
      <c r="T12" s="33">
        <f t="shared" ref="T12:AE12" si="3">IF(G12="",0,IF(G12&lt;=CC$3,4,IF(G12&gt;=CC$5,1,IF(G12&gt;=CC$4,2,3))))</f>
        <v>2</v>
      </c>
      <c r="U12" s="33">
        <f t="shared" si="3"/>
        <v>2</v>
      </c>
      <c r="V12" s="34">
        <f t="shared" si="3"/>
        <v>2</v>
      </c>
      <c r="W12" s="33">
        <f t="shared" si="3"/>
        <v>1</v>
      </c>
      <c r="X12" s="33">
        <f t="shared" si="3"/>
        <v>3</v>
      </c>
      <c r="Y12" s="33">
        <f t="shared" si="3"/>
        <v>3</v>
      </c>
      <c r="Z12" s="33">
        <f t="shared" si="3"/>
        <v>3</v>
      </c>
      <c r="AA12" s="33">
        <f t="shared" si="3"/>
        <v>1</v>
      </c>
      <c r="AB12" s="33">
        <f t="shared" si="3"/>
        <v>3</v>
      </c>
      <c r="AC12" s="33">
        <f t="shared" si="3"/>
        <v>1</v>
      </c>
      <c r="AD12" s="33">
        <f t="shared" si="3"/>
        <v>1</v>
      </c>
      <c r="AE12" s="33">
        <f t="shared" si="3"/>
        <v>1</v>
      </c>
      <c r="AF12" s="28">
        <v>97.058099999999996</v>
      </c>
      <c r="AG12" s="28">
        <v>0.28789999999999999</v>
      </c>
      <c r="AH12" s="28">
        <v>2.6541000000000001</v>
      </c>
      <c r="AI12" s="28">
        <v>1.04</v>
      </c>
      <c r="AJ12" s="28">
        <v>1.72</v>
      </c>
      <c r="AK12" s="28">
        <v>7.26</v>
      </c>
      <c r="AL12" s="28">
        <v>0.45</v>
      </c>
    </row>
    <row r="13" spans="1:92">
      <c r="A13" s="48" t="s">
        <v>2833</v>
      </c>
      <c r="B13" s="29">
        <v>44406</v>
      </c>
      <c r="C13" s="30">
        <v>152.68279999999999</v>
      </c>
      <c r="D13" s="31">
        <v>147.2775</v>
      </c>
      <c r="E13" s="28">
        <v>1354.4671000000001</v>
      </c>
      <c r="F13" s="28">
        <v>15.347799999999999</v>
      </c>
      <c r="G13" s="28">
        <v>5.7454000000000001</v>
      </c>
      <c r="H13" s="28">
        <v>4.8312999999999997</v>
      </c>
      <c r="I13" s="32">
        <v>4.5106000000000002</v>
      </c>
      <c r="J13" s="28">
        <v>4.0039999999999996</v>
      </c>
      <c r="K13" s="28">
        <v>8.0564</v>
      </c>
      <c r="L13" s="28">
        <v>7.5926</v>
      </c>
      <c r="M13" s="28">
        <v>7.1372999999999998</v>
      </c>
      <c r="N13" s="28"/>
      <c r="O13" s="28"/>
      <c r="P13" s="28"/>
      <c r="Q13" s="28"/>
      <c r="R13" s="28">
        <v>6.5871000000000004</v>
      </c>
      <c r="S13" s="33">
        <f t="shared" ref="S13:S23" si="4">IF(F13="",0,IF(F13&lt;=CB$3,4,IF(F13&gt;=CB$5,1,IF(F13&gt;=CB$4,2,3))))</f>
        <v>1</v>
      </c>
      <c r="T13" s="33">
        <f t="shared" ref="T13:T23" si="5">IF(G13="",0,IF(G13&lt;=CC$3,4,IF(G13&gt;=CC$5,1,IF(G13&gt;=CC$4,2,3))))</f>
        <v>2</v>
      </c>
      <c r="U13" s="33">
        <f t="shared" ref="U13:U23" si="6">IF(H13="",0,IF(H13&lt;=CD$3,4,IF(H13&gt;=CD$5,1,IF(H13&gt;=CD$4,2,3))))</f>
        <v>3</v>
      </c>
      <c r="V13" s="34">
        <f t="shared" ref="V13:V23" si="7">IF(I13="",0,IF(I13&lt;=CE$3,4,IF(I13&gt;=CE$5,1,IF(I13&gt;=CE$4,2,3))))</f>
        <v>2</v>
      </c>
      <c r="W13" s="33">
        <f t="shared" ref="W13:W23" si="8">IF(J13="",0,IF(J13&lt;=CF$3,4,IF(J13&gt;=CF$5,1,IF(J13&gt;=CF$4,2,3))))</f>
        <v>4</v>
      </c>
      <c r="X13" s="33">
        <f t="shared" ref="X13:X23" si="9">IF(K13="",0,IF(K13&lt;=CG$3,4,IF(K13&gt;=CG$5,1,IF(K13&gt;=CG$4,2,3))))</f>
        <v>1</v>
      </c>
      <c r="Y13" s="33">
        <f t="shared" ref="Y13:Y23" si="10">IF(L13="",0,IF(L13&lt;=CH$3,4,IF(L13&gt;=CH$5,1,IF(L13&gt;=CH$4,2,3))))</f>
        <v>1</v>
      </c>
      <c r="Z13" s="33">
        <f t="shared" ref="Z13:Z23" si="11">IF(M13="",0,IF(M13&lt;=CI$3,4,IF(M13&gt;=CI$5,1,IF(M13&gt;=CI$4,2,3))))</f>
        <v>1</v>
      </c>
      <c r="AA13" s="33">
        <f t="shared" ref="AA13:AA23" si="12">IF(N13="",0,IF(N13&lt;=CJ$3,4,IF(N13&gt;=CJ$5,1,IF(N13&gt;=CJ$4,2,3))))</f>
        <v>0</v>
      </c>
      <c r="AB13" s="33">
        <f t="shared" ref="AB13:AB23" si="13">IF(O13="",0,IF(O13&lt;=CK$3,4,IF(O13&gt;=CK$5,1,IF(O13&gt;=CK$4,2,3))))</f>
        <v>0</v>
      </c>
      <c r="AC13" s="33">
        <f t="shared" ref="AC13:AC23" si="14">IF(P13="",0,IF(P13&lt;=CL$3,4,IF(P13&gt;=CL$5,1,IF(P13&gt;=CL$4,2,3))))</f>
        <v>0</v>
      </c>
      <c r="AD13" s="33">
        <f t="shared" ref="AD13:AD23" si="15">IF(Q13="",0,IF(Q13&lt;=CM$3,4,IF(Q13&gt;=CM$5,1,IF(Q13&gt;=CM$4,2,3))))</f>
        <v>0</v>
      </c>
      <c r="AE13" s="33">
        <f t="shared" ref="AE13:AE23" si="16">IF(R13="",0,IF(R13&lt;=CN$3,4,IF(R13&gt;=CN$5,1,IF(R13&gt;=CN$4,2,3))))</f>
        <v>2</v>
      </c>
      <c r="AF13" s="28">
        <v>96.785700000000006</v>
      </c>
      <c r="AG13" s="28">
        <v>0.91310000000000002</v>
      </c>
      <c r="AH13" s="28">
        <v>2.0868000000000002</v>
      </c>
      <c r="AI13" s="28">
        <v>4.41</v>
      </c>
      <c r="AJ13" s="28">
        <v>10.28</v>
      </c>
      <c r="AK13" s="28">
        <v>8.57</v>
      </c>
      <c r="AL13" s="28">
        <v>0.49</v>
      </c>
    </row>
    <row r="14" spans="1:92">
      <c r="A14" s="48" t="s">
        <v>2834</v>
      </c>
      <c r="B14" s="29">
        <v>44245</v>
      </c>
      <c r="C14" s="30">
        <v>272.36919999999998</v>
      </c>
      <c r="D14" s="31">
        <v>255.00540000000001</v>
      </c>
      <c r="E14" s="28">
        <v>13.4435</v>
      </c>
      <c r="F14" s="28">
        <v>6.3841999999999999</v>
      </c>
      <c r="G14" s="28">
        <v>5.5750999999999999</v>
      </c>
      <c r="H14" s="28">
        <v>4.3421000000000003</v>
      </c>
      <c r="I14" s="32">
        <v>4.1464999999999996</v>
      </c>
      <c r="J14" s="28">
        <v>5.1193</v>
      </c>
      <c r="K14" s="28">
        <v>7.3795999999999999</v>
      </c>
      <c r="L14" s="28">
        <v>7.0678999999999998</v>
      </c>
      <c r="M14" s="28">
        <v>6.5738000000000003</v>
      </c>
      <c r="N14" s="28">
        <v>5.9111000000000002</v>
      </c>
      <c r="O14" s="28"/>
      <c r="P14" s="28"/>
      <c r="Q14" s="28"/>
      <c r="R14" s="28">
        <v>5.8587999999999996</v>
      </c>
      <c r="S14" s="33">
        <f t="shared" si="4"/>
        <v>2</v>
      </c>
      <c r="T14" s="33">
        <f t="shared" si="5"/>
        <v>2</v>
      </c>
      <c r="U14" s="33">
        <f t="shared" si="6"/>
        <v>4</v>
      </c>
      <c r="V14" s="34">
        <f t="shared" si="7"/>
        <v>3</v>
      </c>
      <c r="W14" s="33">
        <f t="shared" si="8"/>
        <v>4</v>
      </c>
      <c r="X14" s="33">
        <f t="shared" si="9"/>
        <v>2</v>
      </c>
      <c r="Y14" s="33">
        <f t="shared" si="10"/>
        <v>4</v>
      </c>
      <c r="Z14" s="33">
        <f t="shared" si="11"/>
        <v>4</v>
      </c>
      <c r="AA14" s="33">
        <f t="shared" si="12"/>
        <v>4</v>
      </c>
      <c r="AB14" s="33">
        <f t="shared" si="13"/>
        <v>0</v>
      </c>
      <c r="AC14" s="33">
        <f t="shared" si="14"/>
        <v>0</v>
      </c>
      <c r="AD14" s="33">
        <f t="shared" si="15"/>
        <v>0</v>
      </c>
      <c r="AE14" s="33">
        <f t="shared" si="16"/>
        <v>4</v>
      </c>
      <c r="AF14" s="28">
        <v>94.674800000000005</v>
      </c>
      <c r="AG14" s="28">
        <v>0.47049999999999997</v>
      </c>
      <c r="AH14" s="28">
        <v>4.8254000000000001</v>
      </c>
      <c r="AI14" s="28">
        <v>1.9</v>
      </c>
      <c r="AJ14" s="28">
        <v>2.5499999999999998</v>
      </c>
      <c r="AK14" s="28">
        <v>8.5399999999999991</v>
      </c>
      <c r="AL14" s="28">
        <v>0.77</v>
      </c>
    </row>
    <row r="15" spans="1:92">
      <c r="A15" s="48" t="s">
        <v>2835</v>
      </c>
      <c r="B15" s="29">
        <v>44274</v>
      </c>
      <c r="C15" s="30">
        <v>406.84620000000001</v>
      </c>
      <c r="D15" s="31">
        <v>350.00549999999998</v>
      </c>
      <c r="E15" s="28">
        <v>13.717000000000001</v>
      </c>
      <c r="F15" s="28">
        <v>6.048</v>
      </c>
      <c r="G15" s="28">
        <v>3.6274000000000002</v>
      </c>
      <c r="H15" s="28">
        <v>3.5259999999999998</v>
      </c>
      <c r="I15" s="32">
        <v>2.9192999999999998</v>
      </c>
      <c r="J15" s="28">
        <v>4.5462999999999996</v>
      </c>
      <c r="K15" s="28">
        <v>7.3277000000000001</v>
      </c>
      <c r="L15" s="28">
        <v>7.5453000000000001</v>
      </c>
      <c r="M15" s="28">
        <v>7.0029000000000003</v>
      </c>
      <c r="N15" s="28">
        <v>6.2442000000000002</v>
      </c>
      <c r="O15" s="28"/>
      <c r="P15" s="28"/>
      <c r="Q15" s="28"/>
      <c r="R15" s="28">
        <v>6.3701999999999996</v>
      </c>
      <c r="S15" s="33">
        <f t="shared" si="4"/>
        <v>3</v>
      </c>
      <c r="T15" s="33">
        <f t="shared" si="5"/>
        <v>4</v>
      </c>
      <c r="U15" s="33">
        <f t="shared" si="6"/>
        <v>4</v>
      </c>
      <c r="V15" s="34">
        <f t="shared" si="7"/>
        <v>4</v>
      </c>
      <c r="W15" s="33">
        <f t="shared" si="8"/>
        <v>4</v>
      </c>
      <c r="X15" s="33">
        <f t="shared" si="9"/>
        <v>3</v>
      </c>
      <c r="Y15" s="33">
        <f t="shared" si="10"/>
        <v>2</v>
      </c>
      <c r="Z15" s="33">
        <f t="shared" si="11"/>
        <v>2</v>
      </c>
      <c r="AA15" s="33">
        <f t="shared" si="12"/>
        <v>3</v>
      </c>
      <c r="AB15" s="33">
        <f t="shared" si="13"/>
        <v>0</v>
      </c>
      <c r="AC15" s="33">
        <f t="shared" si="14"/>
        <v>0</v>
      </c>
      <c r="AD15" s="33">
        <f t="shared" si="15"/>
        <v>0</v>
      </c>
      <c r="AE15" s="33">
        <f t="shared" si="16"/>
        <v>3</v>
      </c>
      <c r="AF15" s="28">
        <v>101.3861</v>
      </c>
      <c r="AG15" s="28">
        <v>0.99529999999999996</v>
      </c>
      <c r="AH15" s="28">
        <v>-2.3814000000000002</v>
      </c>
      <c r="AI15" s="28">
        <v>2.46</v>
      </c>
      <c r="AJ15" s="28">
        <v>4.57</v>
      </c>
      <c r="AK15" s="28">
        <v>8.08</v>
      </c>
      <c r="AL15" s="28">
        <v>0.52</v>
      </c>
    </row>
    <row r="16" spans="1:92" s="93" customFormat="1">
      <c r="A16" s="48" t="s">
        <v>2836</v>
      </c>
      <c r="B16" s="29">
        <v>37004</v>
      </c>
      <c r="C16" s="30">
        <v>313.91680000000002</v>
      </c>
      <c r="D16" s="31">
        <v>287.03699999999998</v>
      </c>
      <c r="E16" s="28">
        <v>42.819899999999997</v>
      </c>
      <c r="F16" s="28">
        <v>6.5030000000000001</v>
      </c>
      <c r="G16" s="28">
        <v>6.2013999999999996</v>
      </c>
      <c r="H16" s="28">
        <v>5.5366999999999997</v>
      </c>
      <c r="I16" s="32">
        <v>5.6913999999999998</v>
      </c>
      <c r="J16" s="28">
        <v>5.9013</v>
      </c>
      <c r="K16" s="28">
        <v>7.5678999999999998</v>
      </c>
      <c r="L16" s="28">
        <v>7.6128</v>
      </c>
      <c r="M16" s="28">
        <v>7.0857000000000001</v>
      </c>
      <c r="N16" s="28">
        <v>6.3345000000000002</v>
      </c>
      <c r="O16" s="28">
        <v>6.2549000000000001</v>
      </c>
      <c r="P16" s="28">
        <v>6.2731000000000003</v>
      </c>
      <c r="Q16" s="28">
        <v>6.4538000000000002</v>
      </c>
      <c r="R16" s="28">
        <v>5.9814999999999996</v>
      </c>
      <c r="S16" s="33">
        <f t="shared" si="4"/>
        <v>2</v>
      </c>
      <c r="T16" s="33">
        <f t="shared" si="5"/>
        <v>1</v>
      </c>
      <c r="U16" s="33">
        <f t="shared" si="6"/>
        <v>1</v>
      </c>
      <c r="V16" s="34">
        <f t="shared" si="7"/>
        <v>1</v>
      </c>
      <c r="W16" s="33">
        <f t="shared" si="8"/>
        <v>2</v>
      </c>
      <c r="X16" s="33">
        <f t="shared" si="9"/>
        <v>1</v>
      </c>
      <c r="Y16" s="33">
        <f t="shared" si="10"/>
        <v>1</v>
      </c>
      <c r="Z16" s="33">
        <f t="shared" si="11"/>
        <v>2</v>
      </c>
      <c r="AA16" s="33">
        <f t="shared" si="12"/>
        <v>3</v>
      </c>
      <c r="AB16" s="33">
        <f t="shared" si="13"/>
        <v>4</v>
      </c>
      <c r="AC16" s="33">
        <f t="shared" si="14"/>
        <v>4</v>
      </c>
      <c r="AD16" s="33">
        <f t="shared" si="15"/>
        <v>4</v>
      </c>
      <c r="AE16" s="33">
        <f t="shared" si="16"/>
        <v>4</v>
      </c>
      <c r="AF16" s="28">
        <v>108.7974</v>
      </c>
      <c r="AG16" s="28">
        <v>0.36009999999999998</v>
      </c>
      <c r="AH16" s="28">
        <v>-9.1575000000000006</v>
      </c>
      <c r="AI16" s="28">
        <v>2.4500000000000002</v>
      </c>
      <c r="AJ16" s="28">
        <v>5.51</v>
      </c>
      <c r="AK16" s="28">
        <v>7.81</v>
      </c>
      <c r="AL16" s="28">
        <v>0.94</v>
      </c>
    </row>
    <row r="17" spans="1:38">
      <c r="A17" s="48" t="s">
        <v>2837</v>
      </c>
      <c r="B17" s="29">
        <v>39378</v>
      </c>
      <c r="C17" s="30">
        <v>16766.0628</v>
      </c>
      <c r="D17" s="31">
        <v>16415.332299999998</v>
      </c>
      <c r="E17" s="28">
        <v>52.367400000000004</v>
      </c>
      <c r="F17" s="28">
        <v>6.1452999999999998</v>
      </c>
      <c r="G17" s="28">
        <v>5.4611000000000001</v>
      </c>
      <c r="H17" s="28">
        <v>4.8426999999999998</v>
      </c>
      <c r="I17" s="32">
        <v>4.4961000000000002</v>
      </c>
      <c r="J17" s="28">
        <v>5.9847999999999999</v>
      </c>
      <c r="K17" s="28">
        <v>7.4005999999999998</v>
      </c>
      <c r="L17" s="28">
        <v>7.5720000000000001</v>
      </c>
      <c r="M17" s="28">
        <v>7.1524000000000001</v>
      </c>
      <c r="N17" s="28">
        <v>6.5692000000000004</v>
      </c>
      <c r="O17" s="28">
        <v>6.9745999999999997</v>
      </c>
      <c r="P17" s="28">
        <v>7.1539000000000001</v>
      </c>
      <c r="Q17" s="28">
        <v>7.8449999999999998</v>
      </c>
      <c r="R17" s="28">
        <v>7.7276999999999996</v>
      </c>
      <c r="S17" s="33">
        <f t="shared" si="4"/>
        <v>2</v>
      </c>
      <c r="T17" s="33">
        <f t="shared" si="5"/>
        <v>3</v>
      </c>
      <c r="U17" s="33">
        <f t="shared" si="6"/>
        <v>2</v>
      </c>
      <c r="V17" s="34">
        <f t="shared" si="7"/>
        <v>3</v>
      </c>
      <c r="W17" s="33">
        <f t="shared" si="8"/>
        <v>2</v>
      </c>
      <c r="X17" s="33">
        <f t="shared" si="9"/>
        <v>2</v>
      </c>
      <c r="Y17" s="33">
        <f t="shared" si="10"/>
        <v>1</v>
      </c>
      <c r="Z17" s="33">
        <f t="shared" si="11"/>
        <v>1</v>
      </c>
      <c r="AA17" s="33">
        <f t="shared" si="12"/>
        <v>1</v>
      </c>
      <c r="AB17" s="33">
        <f t="shared" si="13"/>
        <v>1</v>
      </c>
      <c r="AC17" s="33">
        <f t="shared" si="14"/>
        <v>1</v>
      </c>
      <c r="AD17" s="33">
        <f t="shared" si="15"/>
        <v>1</v>
      </c>
      <c r="AE17" s="33">
        <f t="shared" si="16"/>
        <v>1</v>
      </c>
      <c r="AF17" s="28">
        <v>95.243899999999996</v>
      </c>
      <c r="AG17" s="28">
        <v>0.2873</v>
      </c>
      <c r="AH17" s="28">
        <v>4.4687999999999999</v>
      </c>
      <c r="AI17" s="28">
        <v>1.77</v>
      </c>
      <c r="AJ17" s="28">
        <v>4.05</v>
      </c>
      <c r="AK17" s="28">
        <v>7.76</v>
      </c>
      <c r="AL17" s="28">
        <v>0.53</v>
      </c>
    </row>
    <row r="18" spans="1:38">
      <c r="A18" s="48" t="s">
        <v>2838</v>
      </c>
      <c r="B18" s="29">
        <v>38673</v>
      </c>
      <c r="C18" s="30">
        <v>7438.5816000000004</v>
      </c>
      <c r="D18" s="31">
        <v>7041.0144</v>
      </c>
      <c r="E18" s="28">
        <v>445.44330000000002</v>
      </c>
      <c r="F18" s="28">
        <v>5.3460999999999999</v>
      </c>
      <c r="G18" s="28">
        <v>5.2854999999999999</v>
      </c>
      <c r="H18" s="28">
        <v>5.3278999999999996</v>
      </c>
      <c r="I18" s="32">
        <v>4.5716000000000001</v>
      </c>
      <c r="J18" s="28">
        <v>6.1935000000000002</v>
      </c>
      <c r="K18" s="28">
        <v>7.1835000000000004</v>
      </c>
      <c r="L18" s="28">
        <v>7.5049999999999999</v>
      </c>
      <c r="M18" s="28">
        <v>7.1563999999999997</v>
      </c>
      <c r="N18" s="28">
        <v>6.4866999999999999</v>
      </c>
      <c r="O18" s="28">
        <v>6.8859000000000004</v>
      </c>
      <c r="P18" s="28">
        <v>7.0012999999999996</v>
      </c>
      <c r="Q18" s="28">
        <v>7.6875</v>
      </c>
      <c r="R18" s="28">
        <v>7.5735999999999999</v>
      </c>
      <c r="S18" s="33">
        <f t="shared" si="4"/>
        <v>3</v>
      </c>
      <c r="T18" s="33">
        <f t="shared" si="5"/>
        <v>3</v>
      </c>
      <c r="U18" s="33">
        <f t="shared" si="6"/>
        <v>1</v>
      </c>
      <c r="V18" s="34">
        <f t="shared" si="7"/>
        <v>2</v>
      </c>
      <c r="W18" s="33">
        <f t="shared" si="8"/>
        <v>1</v>
      </c>
      <c r="X18" s="33">
        <f t="shared" si="9"/>
        <v>4</v>
      </c>
      <c r="Y18" s="33">
        <f t="shared" si="10"/>
        <v>2</v>
      </c>
      <c r="Z18" s="33">
        <f t="shared" si="11"/>
        <v>1</v>
      </c>
      <c r="AA18" s="33">
        <f t="shared" si="12"/>
        <v>1</v>
      </c>
      <c r="AB18" s="33">
        <f t="shared" si="13"/>
        <v>2</v>
      </c>
      <c r="AC18" s="33">
        <f t="shared" si="14"/>
        <v>2</v>
      </c>
      <c r="AD18" s="33">
        <f t="shared" si="15"/>
        <v>2</v>
      </c>
      <c r="AE18" s="33">
        <f t="shared" si="16"/>
        <v>1</v>
      </c>
      <c r="AF18" s="28">
        <v>98.370999999999995</v>
      </c>
      <c r="AG18" s="28">
        <v>0.49259999999999998</v>
      </c>
      <c r="AH18" s="28">
        <v>1.1364000000000001</v>
      </c>
      <c r="AI18" s="28">
        <v>1.7</v>
      </c>
      <c r="AJ18" s="28">
        <v>2.61</v>
      </c>
      <c r="AK18" s="28">
        <v>7.59</v>
      </c>
      <c r="AL18" s="28">
        <v>0.86</v>
      </c>
    </row>
    <row r="19" spans="1:38">
      <c r="A19" s="48" t="s">
        <v>2839</v>
      </c>
      <c r="B19" s="29">
        <v>43599</v>
      </c>
      <c r="C19" s="30">
        <v>3455.9854999999998</v>
      </c>
      <c r="D19" s="31">
        <v>3250.1840000000002</v>
      </c>
      <c r="E19" s="28">
        <v>1583.3258000000001</v>
      </c>
      <c r="F19" s="28">
        <v>4.7023999999999999</v>
      </c>
      <c r="G19" s="28">
        <v>4.1714000000000002</v>
      </c>
      <c r="H19" s="28">
        <v>4.4850000000000003</v>
      </c>
      <c r="I19" s="32">
        <v>3.7964000000000002</v>
      </c>
      <c r="J19" s="28">
        <v>5.9633000000000003</v>
      </c>
      <c r="K19" s="28">
        <v>7.5174000000000003</v>
      </c>
      <c r="L19" s="28">
        <v>7.4607999999999999</v>
      </c>
      <c r="M19" s="28">
        <v>6.8375000000000004</v>
      </c>
      <c r="N19" s="28">
        <v>6.3734999999999999</v>
      </c>
      <c r="O19" s="28"/>
      <c r="P19" s="28"/>
      <c r="Q19" s="28"/>
      <c r="R19" s="28">
        <v>6.8179999999999996</v>
      </c>
      <c r="S19" s="33">
        <f t="shared" si="4"/>
        <v>4</v>
      </c>
      <c r="T19" s="33">
        <f t="shared" si="5"/>
        <v>4</v>
      </c>
      <c r="U19" s="33">
        <f t="shared" si="6"/>
        <v>3</v>
      </c>
      <c r="V19" s="34">
        <f t="shared" si="7"/>
        <v>4</v>
      </c>
      <c r="W19" s="33">
        <f t="shared" si="8"/>
        <v>2</v>
      </c>
      <c r="X19" s="33">
        <f t="shared" si="9"/>
        <v>1</v>
      </c>
      <c r="Y19" s="33">
        <f t="shared" si="10"/>
        <v>3</v>
      </c>
      <c r="Z19" s="33">
        <f t="shared" si="11"/>
        <v>3</v>
      </c>
      <c r="AA19" s="33">
        <f t="shared" si="12"/>
        <v>2</v>
      </c>
      <c r="AB19" s="33">
        <f t="shared" si="13"/>
        <v>0</v>
      </c>
      <c r="AC19" s="33">
        <f t="shared" si="14"/>
        <v>0</v>
      </c>
      <c r="AD19" s="33">
        <f t="shared" si="15"/>
        <v>0</v>
      </c>
      <c r="AE19" s="33">
        <f t="shared" si="16"/>
        <v>2</v>
      </c>
      <c r="AF19" s="28">
        <v>98.183899999999994</v>
      </c>
      <c r="AG19" s="28">
        <v>0.4773</v>
      </c>
      <c r="AH19" s="28">
        <v>1.3388</v>
      </c>
      <c r="AI19" s="28">
        <v>1.85</v>
      </c>
      <c r="AJ19" s="28">
        <v>2.2599999999999998</v>
      </c>
      <c r="AK19" s="28">
        <v>7.79</v>
      </c>
      <c r="AL19" s="28">
        <v>0.63</v>
      </c>
    </row>
    <row r="20" spans="1:38">
      <c r="A20" s="48" t="s">
        <v>2840</v>
      </c>
      <c r="B20" s="29">
        <v>38232</v>
      </c>
      <c r="C20" s="30">
        <v>8380.8008000000009</v>
      </c>
      <c r="D20" s="31">
        <v>7542.1148999999996</v>
      </c>
      <c r="E20" s="28">
        <v>47.108499999999999</v>
      </c>
      <c r="F20" s="28">
        <v>5.2671999999999999</v>
      </c>
      <c r="G20" s="28">
        <v>4.0122999999999998</v>
      </c>
      <c r="H20" s="28">
        <v>3.5196999999999998</v>
      </c>
      <c r="I20" s="32">
        <v>3.2412000000000001</v>
      </c>
      <c r="J20" s="28">
        <v>5.2851999999999997</v>
      </c>
      <c r="K20" s="28">
        <v>7.2666000000000004</v>
      </c>
      <c r="L20" s="28">
        <v>7.2389000000000001</v>
      </c>
      <c r="M20" s="28">
        <v>6.7568000000000001</v>
      </c>
      <c r="N20" s="28">
        <v>6.1670999999999996</v>
      </c>
      <c r="O20" s="28">
        <v>7.0042</v>
      </c>
      <c r="P20" s="28">
        <v>6.9802999999999997</v>
      </c>
      <c r="Q20" s="28">
        <v>7.6513</v>
      </c>
      <c r="R20" s="28">
        <v>7.4137000000000004</v>
      </c>
      <c r="S20" s="33">
        <f t="shared" si="4"/>
        <v>4</v>
      </c>
      <c r="T20" s="33">
        <f t="shared" si="5"/>
        <v>4</v>
      </c>
      <c r="U20" s="33">
        <f t="shared" si="6"/>
        <v>4</v>
      </c>
      <c r="V20" s="34">
        <f t="shared" si="7"/>
        <v>4</v>
      </c>
      <c r="W20" s="33">
        <f t="shared" si="8"/>
        <v>3</v>
      </c>
      <c r="X20" s="33">
        <f t="shared" si="9"/>
        <v>3</v>
      </c>
      <c r="Y20" s="33">
        <f t="shared" si="10"/>
        <v>3</v>
      </c>
      <c r="Z20" s="33">
        <f t="shared" si="11"/>
        <v>3</v>
      </c>
      <c r="AA20" s="33">
        <f t="shared" si="12"/>
        <v>4</v>
      </c>
      <c r="AB20" s="33">
        <f t="shared" si="13"/>
        <v>1</v>
      </c>
      <c r="AC20" s="33">
        <f t="shared" si="14"/>
        <v>4</v>
      </c>
      <c r="AD20" s="33">
        <f t="shared" si="15"/>
        <v>4</v>
      </c>
      <c r="AE20" s="33">
        <f t="shared" si="16"/>
        <v>2</v>
      </c>
      <c r="AF20" s="28">
        <v>95.130499999999998</v>
      </c>
      <c r="AG20" s="28">
        <v>0.31559999999999999</v>
      </c>
      <c r="AH20" s="28">
        <v>4.5486000000000004</v>
      </c>
      <c r="AI20" s="28">
        <v>2.1800000000000002</v>
      </c>
      <c r="AJ20" s="28">
        <v>2.67</v>
      </c>
      <c r="AK20" s="28">
        <v>8.3699999999999992</v>
      </c>
      <c r="AL20" s="28">
        <v>0.64</v>
      </c>
    </row>
    <row r="21" spans="1:38">
      <c r="A21" s="48" t="s">
        <v>2841</v>
      </c>
      <c r="B21" s="29">
        <v>44131</v>
      </c>
      <c r="C21" s="30">
        <v>693.28819999999996</v>
      </c>
      <c r="D21" s="31">
        <v>686.37090000000001</v>
      </c>
      <c r="E21" s="28">
        <v>13.958399999999999</v>
      </c>
      <c r="F21" s="28">
        <v>5.9173999999999998</v>
      </c>
      <c r="G21" s="28">
        <v>7.0921000000000003</v>
      </c>
      <c r="H21" s="28">
        <v>6.1727999999999996</v>
      </c>
      <c r="I21" s="32">
        <v>6.9702000000000002</v>
      </c>
      <c r="J21" s="28">
        <v>6.0467000000000004</v>
      </c>
      <c r="K21" s="28">
        <v>7.3456999999999999</v>
      </c>
      <c r="L21" s="28">
        <v>7.5414000000000003</v>
      </c>
      <c r="M21" s="28">
        <v>7.0179</v>
      </c>
      <c r="N21" s="28">
        <v>6.4054000000000002</v>
      </c>
      <c r="O21" s="28"/>
      <c r="P21" s="28"/>
      <c r="Q21" s="28"/>
      <c r="R21" s="28">
        <v>6.24</v>
      </c>
      <c r="S21" s="33">
        <f t="shared" si="4"/>
        <v>3</v>
      </c>
      <c r="T21" s="33">
        <f t="shared" si="5"/>
        <v>1</v>
      </c>
      <c r="U21" s="33">
        <f t="shared" si="6"/>
        <v>1</v>
      </c>
      <c r="V21" s="34">
        <f t="shared" si="7"/>
        <v>1</v>
      </c>
      <c r="W21" s="33">
        <f t="shared" si="8"/>
        <v>1</v>
      </c>
      <c r="X21" s="33">
        <f t="shared" si="9"/>
        <v>2</v>
      </c>
      <c r="Y21" s="33">
        <f t="shared" si="10"/>
        <v>2</v>
      </c>
      <c r="Z21" s="33">
        <f t="shared" si="11"/>
        <v>2</v>
      </c>
      <c r="AA21" s="33">
        <f t="shared" si="12"/>
        <v>2</v>
      </c>
      <c r="AB21" s="33">
        <f t="shared" si="13"/>
        <v>0</v>
      </c>
      <c r="AC21" s="33">
        <f t="shared" si="14"/>
        <v>0</v>
      </c>
      <c r="AD21" s="33">
        <f t="shared" si="15"/>
        <v>0</v>
      </c>
      <c r="AE21" s="33">
        <f t="shared" si="16"/>
        <v>3</v>
      </c>
      <c r="AF21" s="28">
        <v>75.051100000000005</v>
      </c>
      <c r="AG21" s="28">
        <v>0.84160000000000001</v>
      </c>
      <c r="AH21" s="28">
        <v>24.107299999999999</v>
      </c>
      <c r="AI21" s="28">
        <v>1.28</v>
      </c>
      <c r="AJ21" s="28">
        <v>5.68</v>
      </c>
      <c r="AK21" s="28">
        <v>7.15</v>
      </c>
      <c r="AL21" s="28">
        <v>0.39</v>
      </c>
    </row>
    <row r="22" spans="1:38">
      <c r="A22" s="48" t="s">
        <v>2842</v>
      </c>
      <c r="B22" s="29">
        <v>44384</v>
      </c>
      <c r="C22" s="30">
        <v>139.89940000000001</v>
      </c>
      <c r="D22" s="31">
        <v>109.78570000000001</v>
      </c>
      <c r="E22" s="28">
        <v>13.343999999999999</v>
      </c>
      <c r="F22" s="28">
        <v>4.8552999999999997</v>
      </c>
      <c r="G22" s="28">
        <v>5.0308000000000002</v>
      </c>
      <c r="H22" s="28">
        <v>4.7163000000000004</v>
      </c>
      <c r="I22" s="32">
        <v>4.3254999999999999</v>
      </c>
      <c r="J22" s="28">
        <v>5.3571</v>
      </c>
      <c r="K22" s="28">
        <v>7.1756000000000002</v>
      </c>
      <c r="L22" s="28">
        <v>7.0724</v>
      </c>
      <c r="M22" s="28">
        <v>6.7129000000000003</v>
      </c>
      <c r="N22" s="28"/>
      <c r="O22" s="28"/>
      <c r="P22" s="28"/>
      <c r="Q22" s="28"/>
      <c r="R22" s="28">
        <v>6.1725000000000003</v>
      </c>
      <c r="S22" s="33">
        <f t="shared" si="4"/>
        <v>4</v>
      </c>
      <c r="T22" s="33">
        <f t="shared" si="5"/>
        <v>3</v>
      </c>
      <c r="U22" s="33">
        <f t="shared" si="6"/>
        <v>3</v>
      </c>
      <c r="V22" s="34">
        <f t="shared" si="7"/>
        <v>3</v>
      </c>
      <c r="W22" s="33">
        <f t="shared" si="8"/>
        <v>3</v>
      </c>
      <c r="X22" s="33">
        <f t="shared" si="9"/>
        <v>4</v>
      </c>
      <c r="Y22" s="33">
        <f t="shared" si="10"/>
        <v>4</v>
      </c>
      <c r="Z22" s="33">
        <f t="shared" si="11"/>
        <v>4</v>
      </c>
      <c r="AA22" s="33">
        <f t="shared" si="12"/>
        <v>0</v>
      </c>
      <c r="AB22" s="33">
        <f t="shared" si="13"/>
        <v>0</v>
      </c>
      <c r="AC22" s="33">
        <f t="shared" si="14"/>
        <v>0</v>
      </c>
      <c r="AD22" s="33">
        <f t="shared" si="15"/>
        <v>0</v>
      </c>
      <c r="AE22" s="33">
        <f t="shared" si="16"/>
        <v>3</v>
      </c>
      <c r="AF22" s="28">
        <v>93.284400000000005</v>
      </c>
      <c r="AG22" s="28">
        <v>0.74139999999999995</v>
      </c>
      <c r="AH22" s="28">
        <v>5.9743000000000004</v>
      </c>
      <c r="AI22" s="28">
        <v>1.0900000000000001</v>
      </c>
      <c r="AJ22" s="28">
        <v>1.87</v>
      </c>
      <c r="AK22" s="28">
        <v>6.94</v>
      </c>
      <c r="AL22" s="28">
        <v>0.73</v>
      </c>
    </row>
    <row r="23" spans="1:38">
      <c r="A23" s="48" t="s">
        <v>2843</v>
      </c>
      <c r="B23" s="29">
        <v>43403</v>
      </c>
      <c r="C23" s="30">
        <v>1553.6763000000001</v>
      </c>
      <c r="D23" s="31">
        <v>1515.905</v>
      </c>
      <c r="E23" s="28">
        <v>1566.1928</v>
      </c>
      <c r="F23" s="28">
        <v>7.4013999999999998</v>
      </c>
      <c r="G23" s="28">
        <v>6.2527999999999997</v>
      </c>
      <c r="H23" s="28">
        <v>5.1317000000000004</v>
      </c>
      <c r="I23" s="32">
        <v>5.1909999999999998</v>
      </c>
      <c r="J23" s="28">
        <v>5.6866000000000003</v>
      </c>
      <c r="K23" s="28">
        <v>6.6924999999999999</v>
      </c>
      <c r="L23" s="28">
        <v>6.7329999999999997</v>
      </c>
      <c r="M23" s="28">
        <v>6.3654999999999999</v>
      </c>
      <c r="N23" s="28">
        <v>5.7022000000000004</v>
      </c>
      <c r="O23" s="28">
        <v>6.0163000000000002</v>
      </c>
      <c r="P23" s="28"/>
      <c r="Q23" s="28"/>
      <c r="R23" s="28">
        <v>6.1609999999999996</v>
      </c>
      <c r="S23" s="33">
        <f t="shared" si="4"/>
        <v>1</v>
      </c>
      <c r="T23" s="33">
        <f t="shared" si="5"/>
        <v>1</v>
      </c>
      <c r="U23" s="33">
        <f t="shared" si="6"/>
        <v>2</v>
      </c>
      <c r="V23" s="34">
        <f t="shared" si="7"/>
        <v>1</v>
      </c>
      <c r="W23" s="33">
        <f t="shared" si="8"/>
        <v>3</v>
      </c>
      <c r="X23" s="33">
        <f t="shared" si="9"/>
        <v>4</v>
      </c>
      <c r="Y23" s="33">
        <f t="shared" si="10"/>
        <v>4</v>
      </c>
      <c r="Z23" s="33">
        <f t="shared" si="11"/>
        <v>4</v>
      </c>
      <c r="AA23" s="33">
        <f t="shared" si="12"/>
        <v>4</v>
      </c>
      <c r="AB23" s="33">
        <f t="shared" si="13"/>
        <v>4</v>
      </c>
      <c r="AC23" s="33">
        <f t="shared" si="14"/>
        <v>0</v>
      </c>
      <c r="AD23" s="33">
        <f t="shared" si="15"/>
        <v>0</v>
      </c>
      <c r="AE23" s="33">
        <f t="shared" si="16"/>
        <v>4</v>
      </c>
      <c r="AF23" s="28">
        <v>94.381299999999996</v>
      </c>
      <c r="AG23" s="28">
        <v>0.33189999999999997</v>
      </c>
      <c r="AH23" s="28">
        <v>5.1910999999999996</v>
      </c>
      <c r="AI23" s="28">
        <v>1.08</v>
      </c>
      <c r="AJ23" s="28">
        <v>1.51</v>
      </c>
      <c r="AK23" s="28">
        <v>7.9</v>
      </c>
      <c r="AL23" s="28">
        <v>0.87</v>
      </c>
    </row>
    <row r="24" spans="1:38">
      <c r="A24" s="58" t="s">
        <v>235</v>
      </c>
      <c r="B24" s="59"/>
      <c r="C24" s="60"/>
      <c r="D24" s="60"/>
      <c r="E24" s="60"/>
      <c r="F24" s="60">
        <f>SUMPRODUCT($D12:$D23,F12:F23)/SUMIF(F12:F23,"&lt;&gt;"&amp;"",$D12:$D23)</f>
        <v>6.0248833310639922</v>
      </c>
      <c r="G24" s="60">
        <f t="shared" ref="G24:R24" si="17">SUMPRODUCT($D12:$D23,G12:G23)/SUMIF(G12:G23,"&lt;&gt;"&amp;"",$D12:$D23)</f>
        <v>5.3090118361789376</v>
      </c>
      <c r="H24" s="60">
        <f t="shared" si="17"/>
        <v>4.8131670339003385</v>
      </c>
      <c r="I24" s="60">
        <f t="shared" si="17"/>
        <v>4.4437360258388026</v>
      </c>
      <c r="J24" s="60">
        <f t="shared" si="17"/>
        <v>5.9245256272762443</v>
      </c>
      <c r="K24" s="60">
        <f t="shared" si="17"/>
        <v>7.2965620196878112</v>
      </c>
      <c r="L24" s="60">
        <f t="shared" si="17"/>
        <v>7.4170374178450373</v>
      </c>
      <c r="M24" s="60">
        <f t="shared" si="17"/>
        <v>6.9993243481407976</v>
      </c>
      <c r="N24" s="60">
        <f t="shared" si="17"/>
        <v>6.4090701741703722</v>
      </c>
      <c r="O24" s="60">
        <f t="shared" si="17"/>
        <v>6.8720190217847321</v>
      </c>
      <c r="P24" s="60">
        <f t="shared" si="17"/>
        <v>7.0791106992119159</v>
      </c>
      <c r="Q24" s="60">
        <f t="shared" si="17"/>
        <v>7.7971368556119778</v>
      </c>
      <c r="R24" s="60">
        <f t="shared" si="17"/>
        <v>7.5375418050724017</v>
      </c>
      <c r="S24" s="61"/>
      <c r="T24" s="61"/>
      <c r="U24" s="61"/>
      <c r="V24" s="61"/>
      <c r="W24" s="61"/>
      <c r="X24" s="61"/>
      <c r="Y24" s="61"/>
      <c r="Z24" s="61"/>
      <c r="AA24" s="61"/>
      <c r="AB24" s="61"/>
      <c r="AC24" s="61"/>
      <c r="AD24" s="61"/>
      <c r="AE24" s="61"/>
      <c r="AF24" s="60"/>
      <c r="AG24" s="60"/>
      <c r="AH24" s="60"/>
      <c r="AI24" s="60"/>
      <c r="AJ24" s="60"/>
      <c r="AK24" s="60"/>
      <c r="AL24" s="60"/>
    </row>
    <row r="25" spans="1:38">
      <c r="A25" s="56" t="s">
        <v>236</v>
      </c>
      <c r="B25" s="51"/>
      <c r="C25" s="52"/>
      <c r="D25" s="53"/>
      <c r="E25" s="54"/>
      <c r="F25" s="54">
        <f>MIN(F12:F23)</f>
        <v>4.7023999999999999</v>
      </c>
      <c r="G25" s="54">
        <f t="shared" ref="G25:R25" si="18">MIN(G12:G23)</f>
        <v>3.6274000000000002</v>
      </c>
      <c r="H25" s="54">
        <f t="shared" si="18"/>
        <v>3.5196999999999998</v>
      </c>
      <c r="I25" s="54">
        <f t="shared" si="18"/>
        <v>2.9192999999999998</v>
      </c>
      <c r="J25" s="54">
        <f t="shared" si="18"/>
        <v>4.0039999999999996</v>
      </c>
      <c r="K25" s="54">
        <f t="shared" si="18"/>
        <v>6.6924999999999999</v>
      </c>
      <c r="L25" s="54">
        <f t="shared" si="18"/>
        <v>6.7329999999999997</v>
      </c>
      <c r="M25" s="54">
        <f t="shared" si="18"/>
        <v>6.3654999999999999</v>
      </c>
      <c r="N25" s="54">
        <f t="shared" si="18"/>
        <v>5.7022000000000004</v>
      </c>
      <c r="O25" s="54">
        <f t="shared" si="18"/>
        <v>6.0163000000000002</v>
      </c>
      <c r="P25" s="54">
        <f t="shared" si="18"/>
        <v>6.2731000000000003</v>
      </c>
      <c r="Q25" s="54">
        <f t="shared" si="18"/>
        <v>6.4538000000000002</v>
      </c>
      <c r="R25" s="54">
        <f t="shared" si="18"/>
        <v>5.8587999999999996</v>
      </c>
      <c r="S25" s="55"/>
      <c r="T25" s="55"/>
      <c r="U25" s="55"/>
      <c r="V25" s="55"/>
      <c r="W25" s="55"/>
      <c r="X25" s="55"/>
      <c r="Y25" s="55"/>
      <c r="Z25" s="55"/>
      <c r="AA25" s="55"/>
      <c r="AB25" s="55"/>
      <c r="AC25" s="55"/>
      <c r="AD25" s="55"/>
      <c r="AE25" s="55"/>
      <c r="AF25" s="54"/>
      <c r="AG25" s="54"/>
      <c r="AH25" s="54"/>
      <c r="AI25" s="54"/>
      <c r="AJ25" s="54"/>
      <c r="AK25" s="54"/>
      <c r="AL25" s="54"/>
    </row>
    <row r="26" spans="1:38">
      <c r="A26" s="63" t="s">
        <v>237</v>
      </c>
      <c r="B26" s="51"/>
      <c r="C26" s="52"/>
      <c r="D26" s="53"/>
      <c r="E26" s="54"/>
      <c r="F26" s="54">
        <f>MAX(F12:F23)</f>
        <v>15.347799999999999</v>
      </c>
      <c r="G26" s="54">
        <f t="shared" ref="G26:R26" si="19">MAX(G12:G23)</f>
        <v>7.0921000000000003</v>
      </c>
      <c r="H26" s="54">
        <f t="shared" si="19"/>
        <v>6.1727999999999996</v>
      </c>
      <c r="I26" s="54">
        <f t="shared" si="19"/>
        <v>6.9702000000000002</v>
      </c>
      <c r="J26" s="54">
        <f t="shared" si="19"/>
        <v>6.1935000000000002</v>
      </c>
      <c r="K26" s="54">
        <f t="shared" si="19"/>
        <v>8.0564</v>
      </c>
      <c r="L26" s="54">
        <f t="shared" si="19"/>
        <v>7.6128</v>
      </c>
      <c r="M26" s="54">
        <f t="shared" si="19"/>
        <v>7.1563999999999997</v>
      </c>
      <c r="N26" s="54">
        <f t="shared" si="19"/>
        <v>6.5692000000000004</v>
      </c>
      <c r="O26" s="54">
        <f t="shared" si="19"/>
        <v>7.0042</v>
      </c>
      <c r="P26" s="54">
        <f t="shared" si="19"/>
        <v>7.1539000000000001</v>
      </c>
      <c r="Q26" s="54">
        <f t="shared" si="19"/>
        <v>7.9047000000000001</v>
      </c>
      <c r="R26" s="54">
        <f t="shared" si="19"/>
        <v>7.8625999999999996</v>
      </c>
      <c r="S26" s="55"/>
      <c r="T26" s="55"/>
      <c r="U26" s="55"/>
      <c r="V26" s="55"/>
      <c r="W26" s="55"/>
      <c r="X26" s="55"/>
      <c r="Y26" s="55"/>
      <c r="Z26" s="55"/>
      <c r="AA26" s="55"/>
      <c r="AB26" s="55"/>
      <c r="AC26" s="55"/>
      <c r="AD26" s="55"/>
      <c r="AE26" s="55"/>
      <c r="AF26" s="54"/>
      <c r="AG26" s="54"/>
      <c r="AH26" s="54"/>
      <c r="AI26" s="54"/>
      <c r="AJ26" s="54"/>
      <c r="AK26" s="54"/>
      <c r="AL26" s="54"/>
    </row>
    <row r="27" spans="1:38">
      <c r="A27" s="56" t="s">
        <v>238</v>
      </c>
      <c r="B27" s="51"/>
      <c r="C27" s="52"/>
      <c r="D27" s="53"/>
      <c r="E27" s="54"/>
      <c r="F27" s="54">
        <f>MEDIAN(F12:F23)</f>
        <v>6.0966500000000003</v>
      </c>
      <c r="G27" s="54">
        <f t="shared" ref="G27:R27" si="20">MEDIAN(G12:G23)</f>
        <v>5.5181000000000004</v>
      </c>
      <c r="H27" s="54">
        <f t="shared" si="20"/>
        <v>4.8369999999999997</v>
      </c>
      <c r="I27" s="54">
        <f t="shared" si="20"/>
        <v>4.5033500000000002</v>
      </c>
      <c r="J27" s="54">
        <f t="shared" si="20"/>
        <v>5.7939500000000006</v>
      </c>
      <c r="K27" s="54">
        <f t="shared" si="20"/>
        <v>7.3367000000000004</v>
      </c>
      <c r="L27" s="54">
        <f t="shared" si="20"/>
        <v>7.4828999999999999</v>
      </c>
      <c r="M27" s="54">
        <f t="shared" si="20"/>
        <v>6.9930000000000003</v>
      </c>
      <c r="N27" s="54">
        <f t="shared" si="20"/>
        <v>6.3540000000000001</v>
      </c>
      <c r="O27" s="54">
        <f t="shared" si="20"/>
        <v>6.8313000000000006</v>
      </c>
      <c r="P27" s="54">
        <f t="shared" si="20"/>
        <v>7.0012999999999996</v>
      </c>
      <c r="Q27" s="54">
        <f t="shared" si="20"/>
        <v>7.6875</v>
      </c>
      <c r="R27" s="54">
        <f t="shared" si="20"/>
        <v>6.47865</v>
      </c>
      <c r="S27" s="55"/>
      <c r="T27" s="55"/>
      <c r="U27" s="55"/>
      <c r="V27" s="55"/>
      <c r="W27" s="55"/>
      <c r="X27" s="55"/>
      <c r="Y27" s="55"/>
      <c r="Z27" s="55"/>
      <c r="AA27" s="55"/>
      <c r="AB27" s="55"/>
      <c r="AC27" s="55"/>
      <c r="AD27" s="55"/>
      <c r="AE27" s="55"/>
      <c r="AF27" s="54"/>
      <c r="AG27" s="54"/>
      <c r="AH27" s="54"/>
      <c r="AI27" s="54"/>
      <c r="AJ27" s="54"/>
      <c r="AK27" s="54"/>
      <c r="AL27" s="54"/>
    </row>
    <row r="28" spans="1:38" ht="15" thickBot="1">
      <c r="A28" s="64"/>
      <c r="B28" s="37"/>
      <c r="C28" s="38"/>
      <c r="D28" s="39"/>
      <c r="E28" s="40"/>
      <c r="F28" s="40"/>
      <c r="G28" s="40"/>
      <c r="H28" s="40"/>
      <c r="I28" s="40"/>
      <c r="J28" s="40"/>
      <c r="K28" s="40"/>
      <c r="L28" s="40"/>
      <c r="M28" s="40"/>
      <c r="N28" s="40"/>
      <c r="O28" s="40"/>
      <c r="P28" s="40"/>
      <c r="Q28" s="40"/>
      <c r="R28" s="40"/>
      <c r="S28" s="42"/>
      <c r="T28" s="42"/>
      <c r="U28" s="42"/>
      <c r="V28" s="42"/>
      <c r="W28" s="42"/>
      <c r="X28" s="42"/>
      <c r="Y28" s="42"/>
      <c r="Z28" s="42"/>
      <c r="AA28" s="42"/>
      <c r="AB28" s="42"/>
      <c r="AC28" s="42"/>
      <c r="AD28" s="42"/>
      <c r="AE28" s="42"/>
      <c r="AF28" s="40"/>
      <c r="AG28" s="40"/>
      <c r="AH28" s="40"/>
      <c r="AI28" s="40"/>
      <c r="AJ28" s="40"/>
      <c r="AK28" s="40"/>
      <c r="AL28" s="40"/>
    </row>
    <row r="29" spans="1:38">
      <c r="A29" s="50" t="s">
        <v>239</v>
      </c>
      <c r="B29" s="45"/>
      <c r="C29" s="44"/>
      <c r="D29" s="44"/>
      <c r="E29" s="44"/>
      <c r="F29" s="44"/>
      <c r="G29" s="44"/>
      <c r="H29" s="44"/>
      <c r="I29" s="46"/>
      <c r="J29" s="44"/>
      <c r="K29" s="44"/>
      <c r="L29" s="44"/>
      <c r="M29" s="44"/>
      <c r="N29" s="44"/>
      <c r="O29" s="44"/>
      <c r="P29" s="44"/>
      <c r="Q29" s="44"/>
      <c r="R29" s="44"/>
      <c r="S29" s="45"/>
      <c r="T29" s="45"/>
      <c r="U29" s="45"/>
      <c r="V29" s="47"/>
      <c r="W29" s="45"/>
      <c r="X29" s="45"/>
      <c r="Y29" s="45"/>
      <c r="Z29" s="45"/>
      <c r="AA29" s="45"/>
      <c r="AB29" s="45"/>
      <c r="AC29" s="45"/>
      <c r="AD29" s="45"/>
      <c r="AE29" s="45"/>
      <c r="AF29" s="44"/>
      <c r="AG29" s="44"/>
      <c r="AH29" s="44"/>
      <c r="AI29" s="44"/>
      <c r="AJ29" s="44"/>
      <c r="AK29" s="44"/>
      <c r="AL29" s="44"/>
    </row>
    <row r="30" spans="1:38">
      <c r="A30" s="50" t="s">
        <v>240</v>
      </c>
      <c r="B30" s="45"/>
      <c r="C30" s="44"/>
      <c r="D30" s="44"/>
      <c r="E30" s="44"/>
      <c r="F30" s="44"/>
      <c r="G30" s="44"/>
      <c r="H30" s="44"/>
      <c r="I30" s="46"/>
      <c r="J30" s="44"/>
      <c r="K30" s="44"/>
      <c r="L30" s="44"/>
      <c r="M30" s="44"/>
      <c r="N30" s="44"/>
      <c r="O30" s="44"/>
      <c r="P30" s="44"/>
      <c r="Q30" s="44"/>
      <c r="R30" s="44"/>
      <c r="S30" s="45"/>
      <c r="T30" s="45"/>
      <c r="U30" s="45"/>
      <c r="V30" s="47"/>
      <c r="W30" s="45"/>
      <c r="X30" s="45"/>
      <c r="Y30" s="45"/>
      <c r="Z30" s="45"/>
      <c r="AA30" s="45"/>
      <c r="AB30" s="45"/>
      <c r="AC30" s="45"/>
      <c r="AD30" s="45"/>
      <c r="AE30" s="45"/>
      <c r="AF30" s="44"/>
      <c r="AG30" s="44"/>
      <c r="AH30" s="44"/>
      <c r="AI30" s="44"/>
      <c r="AJ30" s="44"/>
      <c r="AK30" s="44"/>
      <c r="AL30" s="44"/>
    </row>
    <row r="31" spans="1:38">
      <c r="A31" s="50"/>
      <c r="B31" s="45"/>
      <c r="C31" s="44"/>
      <c r="D31" s="44"/>
      <c r="E31" s="44"/>
      <c r="F31" s="44"/>
      <c r="G31" s="44"/>
      <c r="H31" s="44"/>
      <c r="I31" s="44"/>
      <c r="J31" s="44"/>
      <c r="K31" s="44"/>
      <c r="L31" s="44"/>
      <c r="M31" s="44"/>
      <c r="N31" s="44"/>
      <c r="O31" s="44"/>
      <c r="P31" s="44"/>
      <c r="Q31" s="44"/>
      <c r="R31" s="44"/>
      <c r="S31" s="45"/>
      <c r="T31" s="45"/>
      <c r="U31" s="45"/>
      <c r="V31" s="45"/>
      <c r="W31" s="45"/>
      <c r="X31" s="45"/>
      <c r="Y31" s="45"/>
      <c r="Z31" s="45"/>
      <c r="AA31" s="45"/>
      <c r="AB31" s="45"/>
      <c r="AC31" s="45"/>
      <c r="AD31" s="45"/>
      <c r="AE31" s="45"/>
      <c r="AF31" s="44"/>
      <c r="AG31" s="44"/>
      <c r="AH31" s="44"/>
      <c r="AI31" s="44"/>
      <c r="AJ31" s="44"/>
      <c r="AK31" s="44"/>
      <c r="AL31" s="44"/>
    </row>
    <row r="32" spans="1:38">
      <c r="A32" s="50"/>
      <c r="B32" s="45"/>
      <c r="C32" s="44"/>
      <c r="D32" s="44"/>
      <c r="E32" s="44"/>
      <c r="F32" s="44"/>
      <c r="G32" s="44"/>
      <c r="H32" s="44"/>
      <c r="I32" s="44"/>
      <c r="J32" s="44"/>
      <c r="K32" s="44"/>
      <c r="L32" s="44"/>
      <c r="M32" s="44"/>
      <c r="N32" s="44"/>
      <c r="O32" s="44"/>
      <c r="P32" s="44"/>
      <c r="Q32" s="44"/>
      <c r="R32" s="44"/>
      <c r="S32" s="45"/>
      <c r="T32" s="45"/>
      <c r="U32" s="45"/>
      <c r="V32" s="45"/>
      <c r="W32" s="45"/>
      <c r="X32" s="45"/>
      <c r="Y32" s="45"/>
      <c r="Z32" s="45"/>
      <c r="AA32" s="45"/>
      <c r="AB32" s="45"/>
      <c r="AC32" s="45"/>
      <c r="AD32" s="45"/>
      <c r="AE32" s="45"/>
      <c r="AF32" s="44"/>
      <c r="AG32" s="44"/>
      <c r="AH32" s="44"/>
      <c r="AI32" s="44"/>
      <c r="AJ32" s="44"/>
      <c r="AK32" s="44"/>
      <c r="AL32" s="44"/>
    </row>
    <row r="33" spans="1:38">
      <c r="A33" s="50"/>
      <c r="B33" s="45"/>
      <c r="C33" s="44"/>
      <c r="D33" s="44"/>
      <c r="E33" s="44"/>
      <c r="F33" s="44"/>
      <c r="G33" s="44"/>
      <c r="H33" s="44"/>
      <c r="I33" s="44"/>
      <c r="J33" s="44"/>
      <c r="K33" s="44"/>
      <c r="L33" s="44"/>
      <c r="M33" s="44"/>
      <c r="N33" s="44"/>
      <c r="O33" s="44"/>
      <c r="P33" s="44"/>
      <c r="Q33" s="44"/>
      <c r="R33" s="44"/>
      <c r="S33" s="45"/>
      <c r="T33" s="45"/>
      <c r="U33" s="45"/>
      <c r="V33" s="45"/>
      <c r="W33" s="45"/>
      <c r="X33" s="45"/>
      <c r="Y33" s="45"/>
      <c r="Z33" s="45"/>
      <c r="AA33" s="45"/>
      <c r="AB33" s="45"/>
      <c r="AC33" s="45"/>
      <c r="AD33" s="45"/>
      <c r="AE33" s="45"/>
      <c r="AF33" s="44"/>
      <c r="AG33" s="44"/>
      <c r="AH33" s="44"/>
      <c r="AI33" s="44"/>
      <c r="AJ33" s="44"/>
      <c r="AK33" s="44"/>
      <c r="AL33" s="44"/>
    </row>
  </sheetData>
  <mergeCells count="10">
    <mergeCell ref="AK8:AK9"/>
    <mergeCell ref="J8:Q8"/>
    <mergeCell ref="B8:E8"/>
    <mergeCell ref="F8:I8"/>
    <mergeCell ref="AL8:AL9"/>
    <mergeCell ref="AF8:AH8"/>
    <mergeCell ref="R8:R9"/>
    <mergeCell ref="AI8:AI9"/>
    <mergeCell ref="AJ8:AJ9"/>
    <mergeCell ref="S8:AE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CN58"/>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46"/>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41"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N7" si="0">_xlfn.QUARTILE.INC(F$12:F$46,$CA2)</f>
        <v>0.189</v>
      </c>
      <c r="CC2" s="93">
        <f t="shared" si="0"/>
        <v>0.76049999999999995</v>
      </c>
      <c r="CD2" s="93">
        <f t="shared" si="0"/>
        <v>2.0211999999999999</v>
      </c>
      <c r="CE2" s="93">
        <f t="shared" si="0"/>
        <v>1.2416</v>
      </c>
      <c r="CF2" s="93">
        <f t="shared" si="0"/>
        <v>3.7181999999999999</v>
      </c>
      <c r="CG2" s="93">
        <f t="shared" si="0"/>
        <v>5.4870000000000001</v>
      </c>
      <c r="CH2" s="93">
        <f t="shared" si="0"/>
        <v>5.6853999999999996</v>
      </c>
      <c r="CI2" s="93">
        <f t="shared" si="0"/>
        <v>5.3108000000000004</v>
      </c>
      <c r="CJ2" s="93">
        <f t="shared" si="0"/>
        <v>4.8028000000000004</v>
      </c>
      <c r="CK2" s="93">
        <f t="shared" si="0"/>
        <v>4.6212999999999997</v>
      </c>
      <c r="CL2" s="93">
        <f t="shared" si="0"/>
        <v>4.2018000000000004</v>
      </c>
      <c r="CM2" s="93">
        <f t="shared" si="0"/>
        <v>6.1520999999999999</v>
      </c>
      <c r="CN2" s="93">
        <f t="shared" si="0"/>
        <v>4.1994999999999996</v>
      </c>
    </row>
    <row r="3" spans="1:92">
      <c r="CA3" s="93">
        <v>1</v>
      </c>
      <c r="CB3" s="93">
        <f t="shared" si="0"/>
        <v>0.3448</v>
      </c>
      <c r="CC3" s="93">
        <f t="shared" si="0"/>
        <v>1.2732999999999999</v>
      </c>
      <c r="CD3" s="93">
        <f t="shared" si="0"/>
        <v>2.8666</v>
      </c>
      <c r="CE3" s="93">
        <f t="shared" si="0"/>
        <v>1.85575</v>
      </c>
      <c r="CF3" s="93">
        <f t="shared" si="0"/>
        <v>5.5313999999999997</v>
      </c>
      <c r="CG3" s="93">
        <f t="shared" si="0"/>
        <v>6.2836999999999996</v>
      </c>
      <c r="CH3" s="93">
        <f t="shared" si="0"/>
        <v>6.6130000000000004</v>
      </c>
      <c r="CI3" s="93">
        <f t="shared" si="0"/>
        <v>6.2141000000000002</v>
      </c>
      <c r="CJ3" s="93">
        <f t="shared" si="0"/>
        <v>5.5967000000000002</v>
      </c>
      <c r="CK3" s="93">
        <f t="shared" si="0"/>
        <v>5.4240000000000004</v>
      </c>
      <c r="CL3" s="93">
        <f t="shared" si="0"/>
        <v>5.6343999999999994</v>
      </c>
      <c r="CM3" s="93">
        <f t="shared" si="0"/>
        <v>6.4618500000000001</v>
      </c>
      <c r="CN3" s="93">
        <f t="shared" si="0"/>
        <v>5.5367499999999996</v>
      </c>
    </row>
    <row r="4" spans="1:92">
      <c r="CA4" s="93">
        <v>2</v>
      </c>
      <c r="CB4" s="93">
        <f t="shared" si="0"/>
        <v>0.38059999999999999</v>
      </c>
      <c r="CC4" s="93">
        <f t="shared" si="0"/>
        <v>1.3277000000000001</v>
      </c>
      <c r="CD4" s="93">
        <f t="shared" si="0"/>
        <v>2.9638499999999999</v>
      </c>
      <c r="CE4" s="93">
        <f t="shared" si="0"/>
        <v>1.8862000000000001</v>
      </c>
      <c r="CF4" s="93">
        <f t="shared" si="0"/>
        <v>5.7571499999999993</v>
      </c>
      <c r="CG4" s="93">
        <f t="shared" si="0"/>
        <v>6.4157999999999999</v>
      </c>
      <c r="CH4" s="93">
        <f t="shared" si="0"/>
        <v>6.7660999999999998</v>
      </c>
      <c r="CI4" s="93">
        <f t="shared" si="0"/>
        <v>6.3587500000000006</v>
      </c>
      <c r="CJ4" s="93">
        <f t="shared" si="0"/>
        <v>5.8110499999999998</v>
      </c>
      <c r="CK4" s="93">
        <f t="shared" si="0"/>
        <v>5.5106999999999999</v>
      </c>
      <c r="CL4" s="93">
        <f t="shared" si="0"/>
        <v>5.7252999999999998</v>
      </c>
      <c r="CM4" s="93">
        <f t="shared" si="0"/>
        <v>6.5232999999999999</v>
      </c>
      <c r="CN4" s="93">
        <f t="shared" si="0"/>
        <v>6.1604000000000001</v>
      </c>
    </row>
    <row r="5" spans="1:92">
      <c r="CA5" s="93">
        <v>3</v>
      </c>
      <c r="CB5" s="93">
        <f t="shared" si="0"/>
        <v>0.40115000000000001</v>
      </c>
      <c r="CC5" s="93">
        <f t="shared" si="0"/>
        <v>1.3523499999999999</v>
      </c>
      <c r="CD5" s="93">
        <f t="shared" si="0"/>
        <v>3.0290499999999998</v>
      </c>
      <c r="CE5" s="93">
        <f t="shared" si="0"/>
        <v>1.9332</v>
      </c>
      <c r="CF5" s="93">
        <f t="shared" si="0"/>
        <v>5.8597999999999999</v>
      </c>
      <c r="CG5" s="93">
        <f t="shared" si="0"/>
        <v>6.5443499999999997</v>
      </c>
      <c r="CH5" s="93">
        <f t="shared" si="0"/>
        <v>6.9020999999999999</v>
      </c>
      <c r="CI5" s="93">
        <f t="shared" si="0"/>
        <v>6.5065749999999998</v>
      </c>
      <c r="CJ5" s="93">
        <f t="shared" si="0"/>
        <v>5.9405749999999999</v>
      </c>
      <c r="CK5" s="93">
        <f t="shared" si="0"/>
        <v>5.6257999999999999</v>
      </c>
      <c r="CL5" s="93">
        <f t="shared" si="0"/>
        <v>5.7933000000000003</v>
      </c>
      <c r="CM5" s="93">
        <f t="shared" si="0"/>
        <v>6.6433749999999998</v>
      </c>
      <c r="CN5" s="93">
        <f t="shared" si="0"/>
        <v>6.5181000000000004</v>
      </c>
    </row>
    <row r="6" spans="1:92" hidden="1">
      <c r="CA6" s="93"/>
      <c r="CB6" s="93">
        <f t="shared" si="0"/>
        <v>0.189</v>
      </c>
      <c r="CC6" s="93">
        <f t="shared" si="0"/>
        <v>0.76049999999999995</v>
      </c>
      <c r="CD6" s="93">
        <f t="shared" si="0"/>
        <v>2.0211999999999999</v>
      </c>
      <c r="CE6" s="93">
        <f t="shared" si="0"/>
        <v>1.2416</v>
      </c>
      <c r="CF6" s="93">
        <f t="shared" si="0"/>
        <v>3.7181999999999999</v>
      </c>
      <c r="CG6" s="93">
        <f t="shared" si="0"/>
        <v>5.4870000000000001</v>
      </c>
      <c r="CH6" s="93">
        <f t="shared" si="0"/>
        <v>5.6853999999999996</v>
      </c>
      <c r="CI6" s="93">
        <f t="shared" si="0"/>
        <v>5.3108000000000004</v>
      </c>
      <c r="CJ6" s="93">
        <f t="shared" si="0"/>
        <v>4.8028000000000004</v>
      </c>
      <c r="CK6" s="93">
        <f t="shared" si="0"/>
        <v>4.6212999999999997</v>
      </c>
      <c r="CL6" s="93">
        <f t="shared" si="0"/>
        <v>4.2018000000000004</v>
      </c>
      <c r="CM6" s="93">
        <f t="shared" si="0"/>
        <v>6.1520999999999999</v>
      </c>
      <c r="CN6" s="93">
        <f t="shared" si="0"/>
        <v>4.1994999999999996</v>
      </c>
    </row>
    <row r="7" spans="1:92" ht="21" thickBot="1">
      <c r="A7" s="16" t="s">
        <v>124</v>
      </c>
      <c r="CA7" s="93">
        <v>4</v>
      </c>
      <c r="CB7" s="93">
        <f t="shared" si="0"/>
        <v>0.47110000000000002</v>
      </c>
      <c r="CC7" s="93">
        <f t="shared" si="0"/>
        <v>1.5805</v>
      </c>
      <c r="CD7" s="93">
        <f t="shared" si="0"/>
        <v>3.4685000000000001</v>
      </c>
      <c r="CE7" s="93">
        <f t="shared" si="0"/>
        <v>2.2835999999999999</v>
      </c>
      <c r="CF7" s="93">
        <f t="shared" si="0"/>
        <v>6.6375999999999999</v>
      </c>
      <c r="CG7" s="93">
        <f t="shared" si="0"/>
        <v>6.6670999999999996</v>
      </c>
      <c r="CH7" s="93">
        <f t="shared" si="0"/>
        <v>7.0636000000000001</v>
      </c>
      <c r="CI7" s="93">
        <f t="shared" si="0"/>
        <v>6.6925999999999997</v>
      </c>
      <c r="CJ7" s="93">
        <f t="shared" si="0"/>
        <v>6.1529999999999996</v>
      </c>
      <c r="CK7" s="93">
        <f t="shared" si="0"/>
        <v>5.7431999999999999</v>
      </c>
      <c r="CL7" s="93">
        <f t="shared" si="0"/>
        <v>5.9147999999999996</v>
      </c>
      <c r="CM7" s="93">
        <f t="shared" si="0"/>
        <v>6.7347000000000001</v>
      </c>
      <c r="CN7" s="93">
        <f t="shared" si="0"/>
        <v>6.8705999999999996</v>
      </c>
    </row>
    <row r="8" spans="1:92" ht="15.6">
      <c r="A8" s="17" t="str">
        <f>'Conservative Hybrid Fund'!A8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609</v>
      </c>
      <c r="AG8" s="136"/>
      <c r="AH8" s="136"/>
      <c r="AI8" s="136" t="s">
        <v>176</v>
      </c>
      <c r="AJ8" s="136"/>
      <c r="AK8" s="136"/>
      <c r="AL8" s="139" t="s">
        <v>177</v>
      </c>
      <c r="AM8" s="139" t="s">
        <v>178</v>
      </c>
      <c r="AN8" s="134" t="s">
        <v>180</v>
      </c>
      <c r="AO8" s="134"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610</v>
      </c>
      <c r="AG9" s="26" t="s">
        <v>611</v>
      </c>
      <c r="AH9" s="26" t="s">
        <v>612</v>
      </c>
      <c r="AI9" s="26" t="s">
        <v>195</v>
      </c>
      <c r="AJ9" s="26" t="s">
        <v>196</v>
      </c>
      <c r="AK9" s="26" t="s">
        <v>197</v>
      </c>
      <c r="AL9" s="140"/>
      <c r="AM9" s="140"/>
      <c r="AN9" s="135"/>
      <c r="AO9" s="135"/>
    </row>
    <row r="10" spans="1:92" ht="15" customHeight="1" thickBot="1">
      <c r="A10" s="20" t="s">
        <v>38</v>
      </c>
    </row>
    <row r="11" spans="1:92" ht="18.600000000000001" thickBot="1">
      <c r="A11" s="21" t="s">
        <v>123</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4"/>
    </row>
    <row r="12" spans="1:92">
      <c r="A12" s="48" t="s">
        <v>2882</v>
      </c>
      <c r="B12" s="29">
        <v>40018</v>
      </c>
      <c r="C12" s="30">
        <v>26792.014599999999</v>
      </c>
      <c r="D12" s="31">
        <v>25064.552500000002</v>
      </c>
      <c r="E12" s="28">
        <v>27.837700000000002</v>
      </c>
      <c r="F12" s="28">
        <v>0.40179999999999999</v>
      </c>
      <c r="G12" s="28">
        <v>1.3183</v>
      </c>
      <c r="H12" s="28">
        <v>2.9672000000000001</v>
      </c>
      <c r="I12" s="32">
        <v>1.8763000000000001</v>
      </c>
      <c r="J12" s="28">
        <v>5.7779999999999996</v>
      </c>
      <c r="K12" s="28">
        <v>6.5288000000000004</v>
      </c>
      <c r="L12" s="28">
        <v>6.8693999999999997</v>
      </c>
      <c r="M12" s="28">
        <v>6.4398999999999997</v>
      </c>
      <c r="N12" s="28">
        <v>5.8932000000000002</v>
      </c>
      <c r="O12" s="28">
        <v>5.5568</v>
      </c>
      <c r="P12" s="28">
        <v>5.7252999999999998</v>
      </c>
      <c r="Q12" s="28">
        <v>6.4450000000000003</v>
      </c>
      <c r="R12" s="28">
        <v>6.2920999999999996</v>
      </c>
      <c r="S12" s="33">
        <f>IF(F12="",0,IF(F12&lt;=CB$3,4,IF(F12&gt;=CB$5,1,IF(F12&gt;=CB$4,2,3))))</f>
        <v>1</v>
      </c>
      <c r="T12" s="33">
        <f t="shared" ref="T12:AE12" si="1">IF(G12="",0,IF(G12&lt;=CC$3,4,IF(G12&gt;=CC$5,1,IF(G12&gt;=CC$4,2,3))))</f>
        <v>3</v>
      </c>
      <c r="U12" s="33">
        <f t="shared" si="1"/>
        <v>2</v>
      </c>
      <c r="V12" s="34">
        <f t="shared" si="1"/>
        <v>3</v>
      </c>
      <c r="W12" s="33">
        <f t="shared" si="1"/>
        <v>2</v>
      </c>
      <c r="X12" s="33">
        <f t="shared" si="1"/>
        <v>2</v>
      </c>
      <c r="Y12" s="33">
        <f t="shared" si="1"/>
        <v>2</v>
      </c>
      <c r="Z12" s="33">
        <f t="shared" si="1"/>
        <v>2</v>
      </c>
      <c r="AA12" s="33">
        <f t="shared" si="1"/>
        <v>2</v>
      </c>
      <c r="AB12" s="33">
        <f t="shared" si="1"/>
        <v>2</v>
      </c>
      <c r="AC12" s="33">
        <f t="shared" si="1"/>
        <v>2</v>
      </c>
      <c r="AD12" s="33">
        <f t="shared" si="1"/>
        <v>4</v>
      </c>
      <c r="AE12" s="33">
        <f t="shared" si="1"/>
        <v>2</v>
      </c>
      <c r="AF12" s="28">
        <v>57.934699999999999</v>
      </c>
      <c r="AG12" s="28">
        <v>18.3871</v>
      </c>
      <c r="AH12" s="28">
        <v>23.6783</v>
      </c>
      <c r="AI12" s="28">
        <v>18.3871</v>
      </c>
      <c r="AJ12" s="28"/>
      <c r="AK12" s="28">
        <v>4.8578999999999999</v>
      </c>
      <c r="AL12" s="28">
        <v>0.79</v>
      </c>
      <c r="AM12" s="28">
        <v>0.71</v>
      </c>
      <c r="AN12" s="94">
        <v>7.47</v>
      </c>
      <c r="AO12" s="35">
        <v>1.03</v>
      </c>
    </row>
    <row r="13" spans="1:92">
      <c r="A13" s="48" t="s">
        <v>2883</v>
      </c>
      <c r="B13" s="29">
        <v>41865</v>
      </c>
      <c r="C13" s="30">
        <v>9211.9573999999993</v>
      </c>
      <c r="D13" s="31">
        <v>9022.6841000000004</v>
      </c>
      <c r="E13" s="28">
        <v>19.5899</v>
      </c>
      <c r="F13" s="28">
        <v>0.38379999999999997</v>
      </c>
      <c r="G13" s="28">
        <v>1.3403</v>
      </c>
      <c r="H13" s="28">
        <v>2.9979</v>
      </c>
      <c r="I13" s="32">
        <v>1.9124000000000001</v>
      </c>
      <c r="J13" s="28">
        <v>5.7683999999999997</v>
      </c>
      <c r="K13" s="28">
        <v>6.492</v>
      </c>
      <c r="L13" s="28">
        <v>6.8128000000000002</v>
      </c>
      <c r="M13" s="28">
        <v>6.3547000000000002</v>
      </c>
      <c r="N13" s="28">
        <v>5.8978000000000002</v>
      </c>
      <c r="O13" s="28">
        <v>5.5106999999999999</v>
      </c>
      <c r="P13" s="28">
        <v>5.7088000000000001</v>
      </c>
      <c r="Q13" s="28"/>
      <c r="R13" s="28">
        <v>5.9063999999999997</v>
      </c>
      <c r="S13" s="33">
        <f t="shared" ref="S13:S46" si="2">IF(F13="",0,IF(F13&lt;=CB$3,4,IF(F13&gt;=CB$5,1,IF(F13&gt;=CB$4,2,3))))</f>
        <v>2</v>
      </c>
      <c r="T13" s="33">
        <f t="shared" ref="T13:T46" si="3">IF(G13="",0,IF(G13&lt;=CC$3,4,IF(G13&gt;=CC$5,1,IF(G13&gt;=CC$4,2,3))))</f>
        <v>2</v>
      </c>
      <c r="U13" s="33">
        <f t="shared" ref="U13:U46" si="4">IF(H13="",0,IF(H13&lt;=CD$3,4,IF(H13&gt;=CD$5,1,IF(H13&gt;=CD$4,2,3))))</f>
        <v>2</v>
      </c>
      <c r="V13" s="34">
        <f t="shared" ref="V13:V46" si="5">IF(I13="",0,IF(I13&lt;=CE$3,4,IF(I13&gt;=CE$5,1,IF(I13&gt;=CE$4,2,3))))</f>
        <v>2</v>
      </c>
      <c r="W13" s="33">
        <f t="shared" ref="W13:W46" si="6">IF(J13="",0,IF(J13&lt;=CF$3,4,IF(J13&gt;=CF$5,1,IF(J13&gt;=CF$4,2,3))))</f>
        <v>2</v>
      </c>
      <c r="X13" s="33">
        <f t="shared" ref="X13:X46" si="7">IF(K13="",0,IF(K13&lt;=CG$3,4,IF(K13&gt;=CG$5,1,IF(K13&gt;=CG$4,2,3))))</f>
        <v>2</v>
      </c>
      <c r="Y13" s="33">
        <f t="shared" ref="Y13:Y46" si="8">IF(L13="",0,IF(L13&lt;=CH$3,4,IF(L13&gt;=CH$5,1,IF(L13&gt;=CH$4,2,3))))</f>
        <v>2</v>
      </c>
      <c r="Z13" s="33">
        <f t="shared" ref="Z13:Z46" si="9">IF(M13="",0,IF(M13&lt;=CI$3,4,IF(M13&gt;=CI$5,1,IF(M13&gt;=CI$4,2,3))))</f>
        <v>3</v>
      </c>
      <c r="AA13" s="33">
        <f t="shared" ref="AA13:AA46" si="10">IF(N13="",0,IF(N13&lt;=CJ$3,4,IF(N13&gt;=CJ$5,1,IF(N13&gt;=CJ$4,2,3))))</f>
        <v>2</v>
      </c>
      <c r="AB13" s="33">
        <f t="shared" ref="AB13:AB46" si="11">IF(O13="",0,IF(O13&lt;=CK$3,4,IF(O13&gt;=CK$5,1,IF(O13&gt;=CK$4,2,3))))</f>
        <v>2</v>
      </c>
      <c r="AC13" s="33">
        <f t="shared" ref="AC13:AC46" si="12">IF(P13="",0,IF(P13&lt;=CL$3,4,IF(P13&gt;=CL$5,1,IF(P13&gt;=CL$4,2,3))))</f>
        <v>3</v>
      </c>
      <c r="AD13" s="33">
        <f t="shared" ref="AD13:AD46" si="13">IF(Q13="",0,IF(Q13&lt;=CM$3,4,IF(Q13&gt;=CM$5,1,IF(Q13&gt;=CM$4,2,3))))</f>
        <v>0</v>
      </c>
      <c r="AE13" s="33">
        <f t="shared" ref="AE13:AE46" si="14">IF(R13="",0,IF(R13&lt;=CN$3,4,IF(R13&gt;=CN$5,1,IF(R13&gt;=CN$4,2,3))))</f>
        <v>3</v>
      </c>
      <c r="AF13" s="28">
        <v>61.360500000000002</v>
      </c>
      <c r="AG13" s="28">
        <v>23.113900000000001</v>
      </c>
      <c r="AH13" s="28">
        <v>15.525600000000001</v>
      </c>
      <c r="AI13" s="28">
        <v>23.113900000000001</v>
      </c>
      <c r="AJ13" s="28"/>
      <c r="AK13" s="28">
        <v>65.775199999999998</v>
      </c>
      <c r="AL13" s="28">
        <v>0.6</v>
      </c>
      <c r="AM13" s="28">
        <v>0.56000000000000005</v>
      </c>
      <c r="AN13" s="94">
        <v>7.18</v>
      </c>
      <c r="AO13" s="35">
        <v>1</v>
      </c>
    </row>
    <row r="14" spans="1:92">
      <c r="A14" s="48" t="s">
        <v>2884</v>
      </c>
      <c r="B14" s="29">
        <v>45184</v>
      </c>
      <c r="C14" s="30">
        <v>1217.3485000000001</v>
      </c>
      <c r="D14" s="31">
        <v>1032.3116</v>
      </c>
      <c r="E14" s="28">
        <v>11.757999999999999</v>
      </c>
      <c r="F14" s="28">
        <v>0.40989999999999999</v>
      </c>
      <c r="G14" s="28">
        <v>1.3446</v>
      </c>
      <c r="H14" s="28">
        <v>2.9506999999999999</v>
      </c>
      <c r="I14" s="32">
        <v>1.9156</v>
      </c>
      <c r="J14" s="28">
        <v>5.6329000000000002</v>
      </c>
      <c r="K14" s="28">
        <v>6.1704999999999997</v>
      </c>
      <c r="L14" s="28"/>
      <c r="M14" s="28"/>
      <c r="N14" s="28"/>
      <c r="O14" s="28"/>
      <c r="P14" s="28"/>
      <c r="Q14" s="28"/>
      <c r="R14" s="28">
        <v>6.3646000000000003</v>
      </c>
      <c r="S14" s="33">
        <f t="shared" si="2"/>
        <v>1</v>
      </c>
      <c r="T14" s="33">
        <f t="shared" si="3"/>
        <v>2</v>
      </c>
      <c r="U14" s="33">
        <f t="shared" si="4"/>
        <v>3</v>
      </c>
      <c r="V14" s="34">
        <f t="shared" si="5"/>
        <v>2</v>
      </c>
      <c r="W14" s="33">
        <f t="shared" si="6"/>
        <v>3</v>
      </c>
      <c r="X14" s="33">
        <f t="shared" si="7"/>
        <v>4</v>
      </c>
      <c r="Y14" s="33">
        <f t="shared" si="8"/>
        <v>0</v>
      </c>
      <c r="Z14" s="33">
        <f t="shared" si="9"/>
        <v>0</v>
      </c>
      <c r="AA14" s="33">
        <f t="shared" si="10"/>
        <v>0</v>
      </c>
      <c r="AB14" s="33">
        <f t="shared" si="11"/>
        <v>0</v>
      </c>
      <c r="AC14" s="33">
        <f t="shared" si="12"/>
        <v>0</v>
      </c>
      <c r="AD14" s="33">
        <f t="shared" si="13"/>
        <v>0</v>
      </c>
      <c r="AE14" s="33">
        <f t="shared" si="14"/>
        <v>2</v>
      </c>
      <c r="AF14" s="28">
        <v>65.207499999999996</v>
      </c>
      <c r="AG14" s="28">
        <v>5.2967000000000004</v>
      </c>
      <c r="AH14" s="28">
        <v>29.495799999999999</v>
      </c>
      <c r="AI14" s="28">
        <v>5.2967000000000004</v>
      </c>
      <c r="AJ14" s="28"/>
      <c r="AK14" s="28">
        <v>67.435000000000002</v>
      </c>
      <c r="AL14" s="28">
        <v>0.38080000000000003</v>
      </c>
      <c r="AM14" s="28">
        <v>0.35620000000000002</v>
      </c>
      <c r="AN14" s="94">
        <v>7.33</v>
      </c>
      <c r="AO14" s="35">
        <v>1.03</v>
      </c>
    </row>
    <row r="15" spans="1:92">
      <c r="A15" s="48" t="s">
        <v>2885</v>
      </c>
      <c r="B15" s="29">
        <v>39072</v>
      </c>
      <c r="C15" s="30">
        <v>8650.0751999999993</v>
      </c>
      <c r="D15" s="31">
        <v>7790.4643999999998</v>
      </c>
      <c r="E15" s="28">
        <v>33.938899999999997</v>
      </c>
      <c r="F15" s="28">
        <v>0.372</v>
      </c>
      <c r="G15" s="28">
        <v>1.2850999999999999</v>
      </c>
      <c r="H15" s="28">
        <v>2.8395000000000001</v>
      </c>
      <c r="I15" s="32">
        <v>1.8037000000000001</v>
      </c>
      <c r="J15" s="28">
        <v>5.5336999999999996</v>
      </c>
      <c r="K15" s="28">
        <v>6.4165000000000001</v>
      </c>
      <c r="L15" s="28">
        <v>6.7660999999999998</v>
      </c>
      <c r="M15" s="28">
        <v>6.3963999999999999</v>
      </c>
      <c r="N15" s="28">
        <v>5.8239999999999998</v>
      </c>
      <c r="O15" s="28">
        <v>5.4240000000000004</v>
      </c>
      <c r="P15" s="28">
        <v>5.6456</v>
      </c>
      <c r="Q15" s="28">
        <v>6.5236999999999998</v>
      </c>
      <c r="R15" s="28">
        <v>6.5118999999999998</v>
      </c>
      <c r="S15" s="33">
        <f t="shared" si="2"/>
        <v>3</v>
      </c>
      <c r="T15" s="33">
        <f t="shared" si="3"/>
        <v>3</v>
      </c>
      <c r="U15" s="33">
        <f t="shared" si="4"/>
        <v>4</v>
      </c>
      <c r="V15" s="34">
        <f t="shared" si="5"/>
        <v>4</v>
      </c>
      <c r="W15" s="33">
        <f t="shared" si="6"/>
        <v>3</v>
      </c>
      <c r="X15" s="33">
        <f t="shared" si="7"/>
        <v>2</v>
      </c>
      <c r="Y15" s="33">
        <f t="shared" si="8"/>
        <v>2</v>
      </c>
      <c r="Z15" s="33">
        <f t="shared" si="9"/>
        <v>2</v>
      </c>
      <c r="AA15" s="33">
        <f t="shared" si="10"/>
        <v>2</v>
      </c>
      <c r="AB15" s="33">
        <f t="shared" si="11"/>
        <v>4</v>
      </c>
      <c r="AC15" s="33">
        <f t="shared" si="12"/>
        <v>3</v>
      </c>
      <c r="AD15" s="33">
        <f t="shared" si="13"/>
        <v>2</v>
      </c>
      <c r="AE15" s="33">
        <f t="shared" si="14"/>
        <v>2</v>
      </c>
      <c r="AF15" s="28">
        <v>64.002499999999998</v>
      </c>
      <c r="AG15" s="28">
        <v>3.8681999999999999</v>
      </c>
      <c r="AH15" s="28">
        <v>32.129300000000001</v>
      </c>
      <c r="AI15" s="28">
        <v>3.8681999999999999</v>
      </c>
      <c r="AJ15" s="28"/>
      <c r="AK15" s="28">
        <v>4.1645000000000003</v>
      </c>
      <c r="AL15" s="28"/>
      <c r="AM15" s="28"/>
      <c r="AN15" s="94"/>
      <c r="AO15" s="35">
        <v>1.07</v>
      </c>
    </row>
    <row r="16" spans="1:92">
      <c r="A16" s="48" t="s">
        <v>2886</v>
      </c>
      <c r="B16" s="29">
        <v>43269</v>
      </c>
      <c r="C16" s="30">
        <v>49.113700000000001</v>
      </c>
      <c r="D16" s="31">
        <v>44.7866</v>
      </c>
      <c r="E16" s="28">
        <v>14.433299999999999</v>
      </c>
      <c r="F16" s="28">
        <v>0.37480000000000002</v>
      </c>
      <c r="G16" s="28">
        <v>1.3681000000000001</v>
      </c>
      <c r="H16" s="28">
        <v>2.9178000000000002</v>
      </c>
      <c r="I16" s="32">
        <v>1.879</v>
      </c>
      <c r="J16" s="28">
        <v>5.4664999999999999</v>
      </c>
      <c r="K16" s="28">
        <v>6.1860999999999997</v>
      </c>
      <c r="L16" s="28">
        <v>6.3395000000000001</v>
      </c>
      <c r="M16" s="28">
        <v>5.7961999999999998</v>
      </c>
      <c r="N16" s="28">
        <v>5.0887000000000002</v>
      </c>
      <c r="O16" s="28">
        <v>4.6433999999999997</v>
      </c>
      <c r="P16" s="28"/>
      <c r="Q16" s="28"/>
      <c r="R16" s="28">
        <v>4.7723000000000004</v>
      </c>
      <c r="S16" s="33">
        <f t="shared" si="2"/>
        <v>3</v>
      </c>
      <c r="T16" s="33">
        <f t="shared" si="3"/>
        <v>1</v>
      </c>
      <c r="U16" s="33">
        <f t="shared" si="4"/>
        <v>3</v>
      </c>
      <c r="V16" s="34">
        <f t="shared" si="5"/>
        <v>3</v>
      </c>
      <c r="W16" s="33">
        <f t="shared" si="6"/>
        <v>4</v>
      </c>
      <c r="X16" s="33">
        <f t="shared" si="7"/>
        <v>4</v>
      </c>
      <c r="Y16" s="33">
        <f t="shared" si="8"/>
        <v>4</v>
      </c>
      <c r="Z16" s="33">
        <f t="shared" si="9"/>
        <v>4</v>
      </c>
      <c r="AA16" s="33">
        <f t="shared" si="10"/>
        <v>4</v>
      </c>
      <c r="AB16" s="33">
        <f t="shared" si="11"/>
        <v>4</v>
      </c>
      <c r="AC16" s="33">
        <f t="shared" si="12"/>
        <v>0</v>
      </c>
      <c r="AD16" s="33">
        <f t="shared" si="13"/>
        <v>0</v>
      </c>
      <c r="AE16" s="33">
        <f t="shared" si="14"/>
        <v>4</v>
      </c>
      <c r="AF16" s="28">
        <v>68.969700000000003</v>
      </c>
      <c r="AG16" s="28">
        <v>6.3646000000000003</v>
      </c>
      <c r="AH16" s="28">
        <v>24.665600000000001</v>
      </c>
      <c r="AI16" s="28">
        <v>6.3646000000000003</v>
      </c>
      <c r="AJ16" s="28"/>
      <c r="AK16" s="28">
        <v>80.398399999999995</v>
      </c>
      <c r="AL16" s="28">
        <v>0.2</v>
      </c>
      <c r="AM16" s="28">
        <v>0.18</v>
      </c>
      <c r="AN16" s="94">
        <v>6.68</v>
      </c>
      <c r="AO16" s="35">
        <v>0.88</v>
      </c>
    </row>
    <row r="17" spans="1:41">
      <c r="A17" s="48" t="s">
        <v>2887</v>
      </c>
      <c r="B17" s="29">
        <v>42732</v>
      </c>
      <c r="C17" s="30">
        <v>1361.8702000000001</v>
      </c>
      <c r="D17" s="31">
        <v>1276.2085</v>
      </c>
      <c r="E17" s="28">
        <v>16.7944</v>
      </c>
      <c r="F17" s="28">
        <v>0.34239999999999998</v>
      </c>
      <c r="G17" s="28">
        <v>1.2077</v>
      </c>
      <c r="H17" s="28">
        <v>2.7589000000000001</v>
      </c>
      <c r="I17" s="32">
        <v>1.7115</v>
      </c>
      <c r="J17" s="28">
        <v>5.5209999999999999</v>
      </c>
      <c r="K17" s="28">
        <v>6.2929000000000004</v>
      </c>
      <c r="L17" s="28">
        <v>6.7431999999999999</v>
      </c>
      <c r="M17" s="28">
        <v>6.2668999999999997</v>
      </c>
      <c r="N17" s="28">
        <v>5.7198000000000002</v>
      </c>
      <c r="O17" s="28">
        <v>5.4801000000000002</v>
      </c>
      <c r="P17" s="28"/>
      <c r="Q17" s="28"/>
      <c r="R17" s="28">
        <v>5.7064000000000004</v>
      </c>
      <c r="S17" s="33">
        <f t="shared" si="2"/>
        <v>4</v>
      </c>
      <c r="T17" s="33">
        <f t="shared" si="3"/>
        <v>4</v>
      </c>
      <c r="U17" s="33">
        <f t="shared" si="4"/>
        <v>4</v>
      </c>
      <c r="V17" s="34">
        <f t="shared" si="5"/>
        <v>4</v>
      </c>
      <c r="W17" s="33">
        <f t="shared" si="6"/>
        <v>4</v>
      </c>
      <c r="X17" s="33">
        <f t="shared" si="7"/>
        <v>3</v>
      </c>
      <c r="Y17" s="33">
        <f t="shared" si="8"/>
        <v>3</v>
      </c>
      <c r="Z17" s="33">
        <f t="shared" si="9"/>
        <v>3</v>
      </c>
      <c r="AA17" s="33">
        <f t="shared" si="10"/>
        <v>3</v>
      </c>
      <c r="AB17" s="33">
        <f t="shared" si="11"/>
        <v>3</v>
      </c>
      <c r="AC17" s="33">
        <f t="shared" si="12"/>
        <v>0</v>
      </c>
      <c r="AD17" s="33">
        <f t="shared" si="13"/>
        <v>0</v>
      </c>
      <c r="AE17" s="33">
        <f t="shared" si="14"/>
        <v>3</v>
      </c>
      <c r="AF17" s="28">
        <v>65.108900000000006</v>
      </c>
      <c r="AG17" s="28">
        <v>6.9279999999999999</v>
      </c>
      <c r="AH17" s="28">
        <v>27.963200000000001</v>
      </c>
      <c r="AI17" s="28">
        <v>6.9279999999999999</v>
      </c>
      <c r="AJ17" s="28"/>
      <c r="AK17" s="28">
        <v>77.990899999999996</v>
      </c>
      <c r="AL17" s="28">
        <v>0.48</v>
      </c>
      <c r="AM17" s="28">
        <v>0.46</v>
      </c>
      <c r="AN17" s="94">
        <v>6.86</v>
      </c>
      <c r="AO17" s="35">
        <v>1.1100000000000001</v>
      </c>
    </row>
    <row r="18" spans="1:41">
      <c r="A18" s="48" t="s">
        <v>2888</v>
      </c>
      <c r="B18" s="29">
        <v>43125</v>
      </c>
      <c r="C18" s="30">
        <v>6923.2008999999998</v>
      </c>
      <c r="D18" s="31">
        <v>6375.6662999999999</v>
      </c>
      <c r="E18" s="28">
        <v>15.645</v>
      </c>
      <c r="F18" s="28">
        <v>0.38500000000000001</v>
      </c>
      <c r="G18" s="28">
        <v>1.3277000000000001</v>
      </c>
      <c r="H18" s="28">
        <v>2.9073000000000002</v>
      </c>
      <c r="I18" s="32">
        <v>1.8687</v>
      </c>
      <c r="J18" s="28">
        <v>5.6595000000000004</v>
      </c>
      <c r="K18" s="28">
        <v>6.4096000000000002</v>
      </c>
      <c r="L18" s="28">
        <v>6.7556000000000003</v>
      </c>
      <c r="M18" s="28">
        <v>6.3952999999999998</v>
      </c>
      <c r="N18" s="28">
        <v>5.7980999999999998</v>
      </c>
      <c r="O18" s="28">
        <v>5.4577999999999998</v>
      </c>
      <c r="P18" s="28"/>
      <c r="Q18" s="28"/>
      <c r="R18" s="28">
        <v>5.5640000000000001</v>
      </c>
      <c r="S18" s="33">
        <f t="shared" si="2"/>
        <v>2</v>
      </c>
      <c r="T18" s="33">
        <f t="shared" si="3"/>
        <v>2</v>
      </c>
      <c r="U18" s="33">
        <f t="shared" si="4"/>
        <v>3</v>
      </c>
      <c r="V18" s="34">
        <f t="shared" si="5"/>
        <v>3</v>
      </c>
      <c r="W18" s="33">
        <f t="shared" si="6"/>
        <v>3</v>
      </c>
      <c r="X18" s="33">
        <f t="shared" si="7"/>
        <v>3</v>
      </c>
      <c r="Y18" s="33">
        <f t="shared" si="8"/>
        <v>3</v>
      </c>
      <c r="Z18" s="33">
        <f t="shared" si="9"/>
        <v>2</v>
      </c>
      <c r="AA18" s="33">
        <f t="shared" si="10"/>
        <v>3</v>
      </c>
      <c r="AB18" s="33">
        <f t="shared" si="11"/>
        <v>3</v>
      </c>
      <c r="AC18" s="33">
        <f t="shared" si="12"/>
        <v>0</v>
      </c>
      <c r="AD18" s="33">
        <f t="shared" si="13"/>
        <v>0</v>
      </c>
      <c r="AE18" s="33">
        <f t="shared" si="14"/>
        <v>3</v>
      </c>
      <c r="AF18" s="28">
        <v>64.124399999999994</v>
      </c>
      <c r="AG18" s="28">
        <v>21.300599999999999</v>
      </c>
      <c r="AH18" s="28">
        <v>14.574999999999999</v>
      </c>
      <c r="AI18" s="28">
        <v>21.300599999999999</v>
      </c>
      <c r="AJ18" s="28"/>
      <c r="AK18" s="28">
        <v>1.8652</v>
      </c>
      <c r="AL18" s="28">
        <v>0.67</v>
      </c>
      <c r="AM18" s="28">
        <v>0.62</v>
      </c>
      <c r="AN18" s="94">
        <v>7.28</v>
      </c>
      <c r="AO18" s="35">
        <v>0.94</v>
      </c>
    </row>
    <row r="19" spans="1:41">
      <c r="A19" s="48" t="s">
        <v>2889</v>
      </c>
      <c r="B19" s="29">
        <v>41817</v>
      </c>
      <c r="C19" s="30">
        <v>15452.468999999999</v>
      </c>
      <c r="D19" s="31">
        <v>14413.942300000001</v>
      </c>
      <c r="E19" s="28">
        <v>20.306699999999999</v>
      </c>
      <c r="F19" s="28">
        <v>0.3901</v>
      </c>
      <c r="G19" s="28">
        <v>1.3258000000000001</v>
      </c>
      <c r="H19" s="28">
        <v>2.9542999999999999</v>
      </c>
      <c r="I19" s="32">
        <v>1.8784000000000001</v>
      </c>
      <c r="J19" s="28">
        <v>5.7359999999999998</v>
      </c>
      <c r="K19" s="28">
        <v>6.5186999999999999</v>
      </c>
      <c r="L19" s="28">
        <v>6.9020999999999999</v>
      </c>
      <c r="M19" s="28">
        <v>6.5021000000000004</v>
      </c>
      <c r="N19" s="28">
        <v>5.9897</v>
      </c>
      <c r="O19" s="28">
        <v>5.6619999999999999</v>
      </c>
      <c r="P19" s="28">
        <v>5.8394000000000004</v>
      </c>
      <c r="Q19" s="28"/>
      <c r="R19" s="28">
        <v>6.1604000000000001</v>
      </c>
      <c r="S19" s="33">
        <f t="shared" si="2"/>
        <v>2</v>
      </c>
      <c r="T19" s="33">
        <f t="shared" si="3"/>
        <v>3</v>
      </c>
      <c r="U19" s="33">
        <f t="shared" si="4"/>
        <v>3</v>
      </c>
      <c r="V19" s="34">
        <f t="shared" si="5"/>
        <v>3</v>
      </c>
      <c r="W19" s="33">
        <f t="shared" si="6"/>
        <v>3</v>
      </c>
      <c r="X19" s="33">
        <f t="shared" si="7"/>
        <v>2</v>
      </c>
      <c r="Y19" s="33">
        <f t="shared" si="8"/>
        <v>1</v>
      </c>
      <c r="Z19" s="33">
        <f t="shared" si="9"/>
        <v>2</v>
      </c>
      <c r="AA19" s="33">
        <f t="shared" si="10"/>
        <v>1</v>
      </c>
      <c r="AB19" s="33">
        <f t="shared" si="11"/>
        <v>1</v>
      </c>
      <c r="AC19" s="33">
        <f t="shared" si="12"/>
        <v>1</v>
      </c>
      <c r="AD19" s="33">
        <f t="shared" si="13"/>
        <v>0</v>
      </c>
      <c r="AE19" s="33">
        <f t="shared" si="14"/>
        <v>2</v>
      </c>
      <c r="AF19" s="28">
        <v>65.052700000000002</v>
      </c>
      <c r="AG19" s="28">
        <v>12.5229</v>
      </c>
      <c r="AH19" s="28">
        <v>22.424399999999999</v>
      </c>
      <c r="AI19" s="28">
        <v>12.5229</v>
      </c>
      <c r="AJ19" s="28"/>
      <c r="AK19" s="28">
        <v>3.7315</v>
      </c>
      <c r="AL19" s="28">
        <v>0.48</v>
      </c>
      <c r="AM19" s="28">
        <v>0.47</v>
      </c>
      <c r="AN19" s="94">
        <v>7.26</v>
      </c>
      <c r="AO19" s="35">
        <v>1.05</v>
      </c>
    </row>
    <row r="20" spans="1:41">
      <c r="A20" s="48" t="s">
        <v>2890</v>
      </c>
      <c r="B20" s="29">
        <v>45615</v>
      </c>
      <c r="C20" s="30">
        <v>794.42150000000004</v>
      </c>
      <c r="D20" s="31">
        <v>855.99599999999998</v>
      </c>
      <c r="E20" s="28">
        <v>10.922599999999999</v>
      </c>
      <c r="F20" s="28">
        <v>0.40350000000000003</v>
      </c>
      <c r="G20" s="28">
        <v>1.2702</v>
      </c>
      <c r="H20" s="28">
        <v>3.1339000000000001</v>
      </c>
      <c r="I20" s="32">
        <v>2.0127000000000002</v>
      </c>
      <c r="J20" s="28">
        <v>6.0025000000000004</v>
      </c>
      <c r="K20" s="28"/>
      <c r="L20" s="28"/>
      <c r="M20" s="28"/>
      <c r="N20" s="28"/>
      <c r="O20" s="28"/>
      <c r="P20" s="28"/>
      <c r="Q20" s="28"/>
      <c r="R20" s="28">
        <v>6.3028000000000004</v>
      </c>
      <c r="S20" s="33">
        <f t="shared" si="2"/>
        <v>1</v>
      </c>
      <c r="T20" s="33">
        <f t="shared" si="3"/>
        <v>4</v>
      </c>
      <c r="U20" s="33">
        <f t="shared" si="4"/>
        <v>1</v>
      </c>
      <c r="V20" s="34">
        <f t="shared" si="5"/>
        <v>1</v>
      </c>
      <c r="W20" s="33">
        <f t="shared" si="6"/>
        <v>1</v>
      </c>
      <c r="X20" s="33">
        <f t="shared" si="7"/>
        <v>0</v>
      </c>
      <c r="Y20" s="33">
        <f t="shared" si="8"/>
        <v>0</v>
      </c>
      <c r="Z20" s="33">
        <f t="shared" si="9"/>
        <v>0</v>
      </c>
      <c r="AA20" s="33">
        <f t="shared" si="10"/>
        <v>0</v>
      </c>
      <c r="AB20" s="33">
        <f t="shared" si="11"/>
        <v>0</v>
      </c>
      <c r="AC20" s="33">
        <f t="shared" si="12"/>
        <v>0</v>
      </c>
      <c r="AD20" s="33">
        <f t="shared" si="13"/>
        <v>0</v>
      </c>
      <c r="AE20" s="33">
        <f t="shared" si="14"/>
        <v>2</v>
      </c>
      <c r="AF20" s="28">
        <v>64.114599999999996</v>
      </c>
      <c r="AG20" s="28">
        <v>19.424600000000002</v>
      </c>
      <c r="AH20" s="28">
        <v>16.460899999999999</v>
      </c>
      <c r="AI20" s="28">
        <v>19.424600000000002</v>
      </c>
      <c r="AJ20" s="28"/>
      <c r="AK20" s="28">
        <v>2.5735999999999999</v>
      </c>
      <c r="AL20" s="28">
        <v>0.87</v>
      </c>
      <c r="AM20" s="28">
        <v>0.81</v>
      </c>
      <c r="AN20" s="94">
        <v>7.62</v>
      </c>
      <c r="AO20" s="35">
        <v>0.98</v>
      </c>
    </row>
    <row r="21" spans="1:41">
      <c r="A21" s="48" t="s">
        <v>2891</v>
      </c>
      <c r="B21" s="29">
        <v>39378</v>
      </c>
      <c r="C21" s="30">
        <v>24767.982199999999</v>
      </c>
      <c r="D21" s="31">
        <v>23776.929599999999</v>
      </c>
      <c r="E21" s="28">
        <v>32.125999999999998</v>
      </c>
      <c r="F21" s="28">
        <v>0.40629999999999999</v>
      </c>
      <c r="G21" s="28">
        <v>1.3533999999999999</v>
      </c>
      <c r="H21" s="28">
        <v>3.0306999999999999</v>
      </c>
      <c r="I21" s="32">
        <v>1.9355</v>
      </c>
      <c r="J21" s="28">
        <v>5.8377999999999997</v>
      </c>
      <c r="K21" s="28">
        <v>6.5831999999999997</v>
      </c>
      <c r="L21" s="28">
        <v>6.9211</v>
      </c>
      <c r="M21" s="28">
        <v>6.5294999999999996</v>
      </c>
      <c r="N21" s="28">
        <v>5.9309000000000003</v>
      </c>
      <c r="O21" s="28">
        <v>5.4939</v>
      </c>
      <c r="P21" s="28">
        <v>5.6231999999999998</v>
      </c>
      <c r="Q21" s="28">
        <v>6.3966000000000003</v>
      </c>
      <c r="R21" s="28">
        <v>6.5004</v>
      </c>
      <c r="S21" s="33">
        <f t="shared" si="2"/>
        <v>1</v>
      </c>
      <c r="T21" s="33">
        <f t="shared" si="3"/>
        <v>1</v>
      </c>
      <c r="U21" s="33">
        <f t="shared" si="4"/>
        <v>1</v>
      </c>
      <c r="V21" s="34">
        <f t="shared" si="5"/>
        <v>1</v>
      </c>
      <c r="W21" s="33">
        <f t="shared" si="6"/>
        <v>2</v>
      </c>
      <c r="X21" s="33">
        <f t="shared" si="7"/>
        <v>1</v>
      </c>
      <c r="Y21" s="33">
        <f t="shared" si="8"/>
        <v>1</v>
      </c>
      <c r="Z21" s="33">
        <f t="shared" si="9"/>
        <v>1</v>
      </c>
      <c r="AA21" s="33">
        <f t="shared" si="10"/>
        <v>2</v>
      </c>
      <c r="AB21" s="33">
        <f t="shared" si="11"/>
        <v>3</v>
      </c>
      <c r="AC21" s="33">
        <f t="shared" si="12"/>
        <v>4</v>
      </c>
      <c r="AD21" s="33">
        <f t="shared" si="13"/>
        <v>4</v>
      </c>
      <c r="AE21" s="33">
        <f t="shared" si="14"/>
        <v>2</v>
      </c>
      <c r="AF21" s="28">
        <v>57.226599999999998</v>
      </c>
      <c r="AG21" s="28">
        <v>16.0029</v>
      </c>
      <c r="AH21" s="28">
        <v>26.770499999999998</v>
      </c>
      <c r="AI21" s="28">
        <v>16.0029</v>
      </c>
      <c r="AJ21" s="28"/>
      <c r="AK21" s="28">
        <v>9.3208000000000002</v>
      </c>
      <c r="AL21" s="28">
        <v>0.47399999999999998</v>
      </c>
      <c r="AM21" s="28">
        <v>0.44030000000000002</v>
      </c>
      <c r="AN21" s="94">
        <v>7.03</v>
      </c>
      <c r="AO21" s="35">
        <v>0.92</v>
      </c>
    </row>
    <row r="22" spans="1:41">
      <c r="A22" s="48" t="s">
        <v>2892</v>
      </c>
      <c r="B22" s="29">
        <v>41820</v>
      </c>
      <c r="C22" s="30">
        <v>2432.7800000000002</v>
      </c>
      <c r="D22" s="31">
        <v>2525.7952</v>
      </c>
      <c r="E22" s="28">
        <v>19.900099999999998</v>
      </c>
      <c r="F22" s="28">
        <v>0.37430000000000002</v>
      </c>
      <c r="G22" s="28">
        <v>1.425</v>
      </c>
      <c r="H22" s="28">
        <v>3.0394000000000001</v>
      </c>
      <c r="I22" s="32">
        <v>1.9639</v>
      </c>
      <c r="J22" s="28">
        <v>5.8257000000000003</v>
      </c>
      <c r="K22" s="28">
        <v>6.4157999999999999</v>
      </c>
      <c r="L22" s="28">
        <v>6.7545999999999999</v>
      </c>
      <c r="M22" s="28">
        <v>6.3193000000000001</v>
      </c>
      <c r="N22" s="28">
        <v>5.7624000000000004</v>
      </c>
      <c r="O22" s="28">
        <v>5.5442</v>
      </c>
      <c r="P22" s="28">
        <v>5.7198000000000002</v>
      </c>
      <c r="Q22" s="28"/>
      <c r="R22" s="28">
        <v>5.9836</v>
      </c>
      <c r="S22" s="33">
        <f t="shared" si="2"/>
        <v>3</v>
      </c>
      <c r="T22" s="33">
        <f t="shared" si="3"/>
        <v>1</v>
      </c>
      <c r="U22" s="33">
        <f t="shared" si="4"/>
        <v>1</v>
      </c>
      <c r="V22" s="34">
        <f t="shared" si="5"/>
        <v>1</v>
      </c>
      <c r="W22" s="33">
        <f t="shared" si="6"/>
        <v>2</v>
      </c>
      <c r="X22" s="33">
        <f t="shared" si="7"/>
        <v>2</v>
      </c>
      <c r="Y22" s="33">
        <f t="shared" si="8"/>
        <v>3</v>
      </c>
      <c r="Z22" s="33">
        <f t="shared" si="9"/>
        <v>3</v>
      </c>
      <c r="AA22" s="33">
        <f t="shared" si="10"/>
        <v>3</v>
      </c>
      <c r="AB22" s="33">
        <f t="shared" si="11"/>
        <v>2</v>
      </c>
      <c r="AC22" s="33">
        <f t="shared" si="12"/>
        <v>3</v>
      </c>
      <c r="AD22" s="33">
        <f t="shared" si="13"/>
        <v>0</v>
      </c>
      <c r="AE22" s="33">
        <f t="shared" si="14"/>
        <v>3</v>
      </c>
      <c r="AF22" s="28">
        <v>67.008499999999998</v>
      </c>
      <c r="AG22" s="28">
        <v>10.131399999999999</v>
      </c>
      <c r="AH22" s="28">
        <v>22.860199999999999</v>
      </c>
      <c r="AI22" s="28">
        <v>10.131399999999999</v>
      </c>
      <c r="AJ22" s="28"/>
      <c r="AK22" s="28">
        <v>3.1938</v>
      </c>
      <c r="AL22" s="28"/>
      <c r="AM22" s="28"/>
      <c r="AN22" s="94"/>
      <c r="AO22" s="35">
        <v>0.91</v>
      </c>
    </row>
    <row r="23" spans="1:41">
      <c r="A23" s="48" t="s">
        <v>2893</v>
      </c>
      <c r="B23" s="29">
        <v>39081</v>
      </c>
      <c r="C23" s="30">
        <v>32988.663699999997</v>
      </c>
      <c r="D23" s="31">
        <v>31341.622800000001</v>
      </c>
      <c r="E23" s="28">
        <v>35.9739</v>
      </c>
      <c r="F23" s="28">
        <v>0.38059999999999999</v>
      </c>
      <c r="G23" s="28">
        <v>1.3326</v>
      </c>
      <c r="H23" s="28">
        <v>3.0183</v>
      </c>
      <c r="I23" s="32">
        <v>1.9298999999999999</v>
      </c>
      <c r="J23" s="28">
        <v>5.8436000000000003</v>
      </c>
      <c r="K23" s="28">
        <v>6.6040999999999999</v>
      </c>
      <c r="L23" s="28">
        <v>6.9202000000000004</v>
      </c>
      <c r="M23" s="28">
        <v>6.52</v>
      </c>
      <c r="N23" s="28">
        <v>5.9695999999999998</v>
      </c>
      <c r="O23" s="28">
        <v>5.5983000000000001</v>
      </c>
      <c r="P23" s="28">
        <v>5.7747999999999999</v>
      </c>
      <c r="Q23" s="28">
        <v>6.6620999999999997</v>
      </c>
      <c r="R23" s="28">
        <v>6.8415999999999997</v>
      </c>
      <c r="S23" s="33">
        <f t="shared" si="2"/>
        <v>2</v>
      </c>
      <c r="T23" s="33">
        <f t="shared" si="3"/>
        <v>2</v>
      </c>
      <c r="U23" s="33">
        <f t="shared" si="4"/>
        <v>2</v>
      </c>
      <c r="V23" s="34">
        <f t="shared" si="5"/>
        <v>2</v>
      </c>
      <c r="W23" s="33">
        <f t="shared" si="6"/>
        <v>2</v>
      </c>
      <c r="X23" s="33">
        <f t="shared" si="7"/>
        <v>1</v>
      </c>
      <c r="Y23" s="33">
        <f t="shared" si="8"/>
        <v>1</v>
      </c>
      <c r="Z23" s="33">
        <f t="shared" si="9"/>
        <v>1</v>
      </c>
      <c r="AA23" s="33">
        <f t="shared" si="10"/>
        <v>1</v>
      </c>
      <c r="AB23" s="33">
        <f t="shared" si="11"/>
        <v>2</v>
      </c>
      <c r="AC23" s="33">
        <f t="shared" si="12"/>
        <v>2</v>
      </c>
      <c r="AD23" s="33">
        <f t="shared" si="13"/>
        <v>1</v>
      </c>
      <c r="AE23" s="33">
        <f t="shared" si="14"/>
        <v>1</v>
      </c>
      <c r="AF23" s="28">
        <v>65.060900000000004</v>
      </c>
      <c r="AG23" s="28">
        <v>14.750299999999999</v>
      </c>
      <c r="AH23" s="28">
        <v>20.188700000000001</v>
      </c>
      <c r="AI23" s="28">
        <v>14.750299999999999</v>
      </c>
      <c r="AJ23" s="28"/>
      <c r="AK23" s="28">
        <v>3.7772999999999999</v>
      </c>
      <c r="AL23" s="28">
        <v>0.68</v>
      </c>
      <c r="AM23" s="28">
        <v>0.63</v>
      </c>
      <c r="AN23" s="94">
        <v>6.69</v>
      </c>
      <c r="AO23" s="35">
        <v>0.88</v>
      </c>
    </row>
    <row r="24" spans="1:41">
      <c r="A24" s="48" t="s">
        <v>4921</v>
      </c>
      <c r="B24" s="29">
        <v>39202</v>
      </c>
      <c r="C24" s="30">
        <v>28526.698199999999</v>
      </c>
      <c r="D24" s="31">
        <v>26370.1031</v>
      </c>
      <c r="E24" s="28">
        <v>33.471299999999999</v>
      </c>
      <c r="F24" s="28">
        <v>0.40560000000000002</v>
      </c>
      <c r="G24" s="28">
        <v>1.3039000000000001</v>
      </c>
      <c r="H24" s="28">
        <v>3.0240999999999998</v>
      </c>
      <c r="I24" s="32">
        <v>1.9058999999999999</v>
      </c>
      <c r="J24" s="28">
        <v>5.8970000000000002</v>
      </c>
      <c r="K24" s="28">
        <v>6.6227</v>
      </c>
      <c r="L24" s="28">
        <v>6.9640000000000004</v>
      </c>
      <c r="M24" s="28">
        <v>6.6925999999999997</v>
      </c>
      <c r="N24" s="28">
        <v>6.1496000000000004</v>
      </c>
      <c r="O24" s="28">
        <v>5.7234999999999996</v>
      </c>
      <c r="P24" s="28">
        <v>5.7987000000000002</v>
      </c>
      <c r="Q24" s="28">
        <v>6.5124000000000004</v>
      </c>
      <c r="R24" s="28">
        <v>6.5601000000000003</v>
      </c>
      <c r="S24" s="33">
        <f t="shared" si="2"/>
        <v>1</v>
      </c>
      <c r="T24" s="33">
        <f t="shared" si="3"/>
        <v>3</v>
      </c>
      <c r="U24" s="33">
        <f t="shared" si="4"/>
        <v>2</v>
      </c>
      <c r="V24" s="34">
        <f t="shared" si="5"/>
        <v>2</v>
      </c>
      <c r="W24" s="33">
        <f t="shared" si="6"/>
        <v>1</v>
      </c>
      <c r="X24" s="33">
        <f t="shared" si="7"/>
        <v>1</v>
      </c>
      <c r="Y24" s="33">
        <f t="shared" si="8"/>
        <v>1</v>
      </c>
      <c r="Z24" s="33">
        <f t="shared" si="9"/>
        <v>1</v>
      </c>
      <c r="AA24" s="33">
        <f t="shared" si="10"/>
        <v>1</v>
      </c>
      <c r="AB24" s="33">
        <f t="shared" si="11"/>
        <v>1</v>
      </c>
      <c r="AC24" s="33">
        <f t="shared" si="12"/>
        <v>1</v>
      </c>
      <c r="AD24" s="33">
        <f t="shared" si="13"/>
        <v>3</v>
      </c>
      <c r="AE24" s="33">
        <f t="shared" si="14"/>
        <v>1</v>
      </c>
      <c r="AF24" s="28">
        <v>55.1584</v>
      </c>
      <c r="AG24" s="28">
        <v>15.1183</v>
      </c>
      <c r="AH24" s="28">
        <v>29.723299999999998</v>
      </c>
      <c r="AI24" s="28">
        <v>15.1183</v>
      </c>
      <c r="AJ24" s="28"/>
      <c r="AK24" s="28">
        <v>67.956500000000005</v>
      </c>
      <c r="AL24" s="28">
        <v>0.56989999999999996</v>
      </c>
      <c r="AM24" s="28">
        <v>0.54520000000000002</v>
      </c>
      <c r="AN24" s="94">
        <v>7.07</v>
      </c>
      <c r="AO24" s="35">
        <v>1.06</v>
      </c>
    </row>
    <row r="25" spans="1:41">
      <c r="A25" s="48" t="s">
        <v>2894</v>
      </c>
      <c r="B25" s="29">
        <v>43717</v>
      </c>
      <c r="C25" s="30">
        <v>48.7515</v>
      </c>
      <c r="D25" s="31">
        <v>72.909599999999998</v>
      </c>
      <c r="E25" s="28">
        <v>13.598000000000001</v>
      </c>
      <c r="F25" s="28">
        <v>0.2462</v>
      </c>
      <c r="G25" s="28">
        <v>1.3512999999999999</v>
      </c>
      <c r="H25" s="28">
        <v>2.9948999999999999</v>
      </c>
      <c r="I25" s="32">
        <v>1.9783999999999999</v>
      </c>
      <c r="J25" s="28">
        <v>5.9175000000000004</v>
      </c>
      <c r="K25" s="28">
        <v>6.5502000000000002</v>
      </c>
      <c r="L25" s="28">
        <v>6.8269000000000002</v>
      </c>
      <c r="M25" s="28">
        <v>5.9714</v>
      </c>
      <c r="N25" s="28">
        <v>5.2237999999999998</v>
      </c>
      <c r="O25" s="28"/>
      <c r="P25" s="28"/>
      <c r="Q25" s="28"/>
      <c r="R25" s="28">
        <v>4.7346000000000004</v>
      </c>
      <c r="S25" s="33">
        <f t="shared" si="2"/>
        <v>4</v>
      </c>
      <c r="T25" s="33">
        <f t="shared" si="3"/>
        <v>2</v>
      </c>
      <c r="U25" s="33">
        <f t="shared" si="4"/>
        <v>2</v>
      </c>
      <c r="V25" s="34">
        <f t="shared" si="5"/>
        <v>1</v>
      </c>
      <c r="W25" s="33">
        <f t="shared" si="6"/>
        <v>1</v>
      </c>
      <c r="X25" s="33">
        <f t="shared" si="7"/>
        <v>1</v>
      </c>
      <c r="Y25" s="33">
        <f t="shared" si="8"/>
        <v>2</v>
      </c>
      <c r="Z25" s="33">
        <f t="shared" si="9"/>
        <v>4</v>
      </c>
      <c r="AA25" s="33">
        <f t="shared" si="10"/>
        <v>4</v>
      </c>
      <c r="AB25" s="33">
        <f t="shared" si="11"/>
        <v>0</v>
      </c>
      <c r="AC25" s="33">
        <f t="shared" si="12"/>
        <v>0</v>
      </c>
      <c r="AD25" s="33">
        <f t="shared" si="13"/>
        <v>0</v>
      </c>
      <c r="AE25" s="33">
        <f t="shared" si="14"/>
        <v>4</v>
      </c>
      <c r="AF25" s="28">
        <v>63.591900000000003</v>
      </c>
      <c r="AG25" s="28"/>
      <c r="AH25" s="28">
        <v>36.408099999999997</v>
      </c>
      <c r="AI25" s="28"/>
      <c r="AJ25" s="28"/>
      <c r="AK25" s="28">
        <v>23.651299999999999</v>
      </c>
      <c r="AL25" s="28"/>
      <c r="AM25" s="28"/>
      <c r="AN25" s="94"/>
      <c r="AO25" s="35">
        <v>0.93</v>
      </c>
    </row>
    <row r="26" spans="1:41">
      <c r="A26" s="48" t="s">
        <v>2895</v>
      </c>
      <c r="B26" s="29">
        <v>38916</v>
      </c>
      <c r="C26" s="30">
        <v>355.41550000000001</v>
      </c>
      <c r="D26" s="31">
        <v>353.15379999999999</v>
      </c>
      <c r="E26" s="28">
        <v>34.090800000000002</v>
      </c>
      <c r="F26" s="28">
        <v>0.2898</v>
      </c>
      <c r="G26" s="28">
        <v>1.2101</v>
      </c>
      <c r="H26" s="28">
        <v>2.8441999999999998</v>
      </c>
      <c r="I26" s="32">
        <v>1.7782</v>
      </c>
      <c r="J26" s="28">
        <v>5.4120999999999997</v>
      </c>
      <c r="K26" s="28">
        <v>6.1069000000000004</v>
      </c>
      <c r="L26" s="28">
        <v>6.4302000000000001</v>
      </c>
      <c r="M26" s="28">
        <v>6.0720000000000001</v>
      </c>
      <c r="N26" s="28">
        <v>5.5030999999999999</v>
      </c>
      <c r="O26" s="28">
        <v>4.8525</v>
      </c>
      <c r="P26" s="28">
        <v>5.1376999999999997</v>
      </c>
      <c r="Q26" s="28">
        <v>6.1520999999999999</v>
      </c>
      <c r="R26" s="28">
        <v>6.3909000000000002</v>
      </c>
      <c r="S26" s="33">
        <f t="shared" si="2"/>
        <v>4</v>
      </c>
      <c r="T26" s="33">
        <f t="shared" si="3"/>
        <v>4</v>
      </c>
      <c r="U26" s="33">
        <f t="shared" si="4"/>
        <v>4</v>
      </c>
      <c r="V26" s="34">
        <f t="shared" si="5"/>
        <v>4</v>
      </c>
      <c r="W26" s="33">
        <f t="shared" si="6"/>
        <v>4</v>
      </c>
      <c r="X26" s="33">
        <f t="shared" si="7"/>
        <v>4</v>
      </c>
      <c r="Y26" s="33">
        <f t="shared" si="8"/>
        <v>4</v>
      </c>
      <c r="Z26" s="33">
        <f t="shared" si="9"/>
        <v>4</v>
      </c>
      <c r="AA26" s="33">
        <f t="shared" si="10"/>
        <v>4</v>
      </c>
      <c r="AB26" s="33">
        <f t="shared" si="11"/>
        <v>4</v>
      </c>
      <c r="AC26" s="33">
        <f t="shared" si="12"/>
        <v>4</v>
      </c>
      <c r="AD26" s="33">
        <f t="shared" si="13"/>
        <v>4</v>
      </c>
      <c r="AE26" s="33">
        <f t="shared" si="14"/>
        <v>2</v>
      </c>
      <c r="AF26" s="28">
        <v>67.948099999999997</v>
      </c>
      <c r="AG26" s="28">
        <v>10.9109</v>
      </c>
      <c r="AH26" s="28">
        <v>21.140999999999998</v>
      </c>
      <c r="AI26" s="28">
        <v>10.9109</v>
      </c>
      <c r="AJ26" s="28"/>
      <c r="AK26" s="28">
        <v>17.0656</v>
      </c>
      <c r="AL26" s="28">
        <v>0.17</v>
      </c>
      <c r="AM26" s="28">
        <v>0.16</v>
      </c>
      <c r="AN26" s="94">
        <v>5.61</v>
      </c>
      <c r="AO26" s="35">
        <v>1.08</v>
      </c>
    </row>
    <row r="27" spans="1:41">
      <c r="A27" s="48" t="s">
        <v>2896</v>
      </c>
      <c r="B27" s="29">
        <v>38624</v>
      </c>
      <c r="C27" s="30">
        <v>71264.862699999998</v>
      </c>
      <c r="D27" s="31">
        <v>67116.510800000004</v>
      </c>
      <c r="E27" s="28">
        <v>39.301099999999998</v>
      </c>
      <c r="F27" s="28">
        <v>0.38669999999999999</v>
      </c>
      <c r="G27" s="28">
        <v>1.3822000000000001</v>
      </c>
      <c r="H27" s="28">
        <v>3.0310999999999999</v>
      </c>
      <c r="I27" s="32">
        <v>1.9632000000000001</v>
      </c>
      <c r="J27" s="28">
        <v>5.8480999999999996</v>
      </c>
      <c r="K27" s="28">
        <v>6.6492000000000004</v>
      </c>
      <c r="L27" s="28">
        <v>7.0636000000000001</v>
      </c>
      <c r="M27" s="28">
        <v>6.6722999999999999</v>
      </c>
      <c r="N27" s="28">
        <v>6.1364999999999998</v>
      </c>
      <c r="O27" s="28">
        <v>5.7431999999999999</v>
      </c>
      <c r="P27" s="28">
        <v>5.9147999999999996</v>
      </c>
      <c r="Q27" s="28">
        <v>6.7347000000000001</v>
      </c>
      <c r="R27" s="28">
        <v>6.8705999999999996</v>
      </c>
      <c r="S27" s="33">
        <f t="shared" si="2"/>
        <v>2</v>
      </c>
      <c r="T27" s="33">
        <f t="shared" si="3"/>
        <v>1</v>
      </c>
      <c r="U27" s="33">
        <f t="shared" si="4"/>
        <v>1</v>
      </c>
      <c r="V27" s="34">
        <f t="shared" si="5"/>
        <v>1</v>
      </c>
      <c r="W27" s="33">
        <f t="shared" si="6"/>
        <v>2</v>
      </c>
      <c r="X27" s="33">
        <f t="shared" si="7"/>
        <v>1</v>
      </c>
      <c r="Y27" s="33">
        <f t="shared" si="8"/>
        <v>1</v>
      </c>
      <c r="Z27" s="33">
        <f t="shared" si="9"/>
        <v>1</v>
      </c>
      <c r="AA27" s="33">
        <f t="shared" si="10"/>
        <v>1</v>
      </c>
      <c r="AB27" s="33">
        <f t="shared" si="11"/>
        <v>1</v>
      </c>
      <c r="AC27" s="33">
        <f t="shared" si="12"/>
        <v>1</v>
      </c>
      <c r="AD27" s="33">
        <f t="shared" si="13"/>
        <v>1</v>
      </c>
      <c r="AE27" s="33">
        <f t="shared" si="14"/>
        <v>1</v>
      </c>
      <c r="AF27" s="28">
        <v>62.607300000000002</v>
      </c>
      <c r="AG27" s="28">
        <v>8.0571000000000002</v>
      </c>
      <c r="AH27" s="28">
        <v>29.335599999999999</v>
      </c>
      <c r="AI27" s="28">
        <v>8.0571000000000002</v>
      </c>
      <c r="AJ27" s="28"/>
      <c r="AK27" s="28">
        <v>1.5592999999999999</v>
      </c>
      <c r="AL27" s="28">
        <v>0.56999999999999995</v>
      </c>
      <c r="AM27" s="28">
        <v>0.54</v>
      </c>
      <c r="AN27" s="94">
        <v>7.37</v>
      </c>
      <c r="AO27" s="35">
        <v>0.97</v>
      </c>
    </row>
    <row r="28" spans="1:41">
      <c r="A28" s="48" t="s">
        <v>2897</v>
      </c>
      <c r="B28" s="29">
        <v>43490</v>
      </c>
      <c r="C28" s="30">
        <v>277.2346</v>
      </c>
      <c r="D28" s="31">
        <v>219.67099999999999</v>
      </c>
      <c r="E28" s="28">
        <v>14.464</v>
      </c>
      <c r="F28" s="28">
        <v>0.40050000000000002</v>
      </c>
      <c r="G28" s="28">
        <v>1.3645</v>
      </c>
      <c r="H28" s="28">
        <v>2.9605000000000001</v>
      </c>
      <c r="I28" s="32">
        <v>1.9309000000000001</v>
      </c>
      <c r="J28" s="28">
        <v>5.5827999999999998</v>
      </c>
      <c r="K28" s="28">
        <v>6.2744999999999997</v>
      </c>
      <c r="L28" s="28">
        <v>6.5525000000000002</v>
      </c>
      <c r="M28" s="28">
        <v>6.1553000000000004</v>
      </c>
      <c r="N28" s="28">
        <v>5.6166</v>
      </c>
      <c r="O28" s="28">
        <v>5.165</v>
      </c>
      <c r="P28" s="28"/>
      <c r="Q28" s="28"/>
      <c r="R28" s="28">
        <v>5.2108999999999996</v>
      </c>
      <c r="S28" s="33">
        <f t="shared" si="2"/>
        <v>2</v>
      </c>
      <c r="T28" s="33">
        <f t="shared" si="3"/>
        <v>1</v>
      </c>
      <c r="U28" s="33">
        <f t="shared" si="4"/>
        <v>3</v>
      </c>
      <c r="V28" s="34">
        <f t="shared" si="5"/>
        <v>2</v>
      </c>
      <c r="W28" s="33">
        <f t="shared" si="6"/>
        <v>3</v>
      </c>
      <c r="X28" s="33">
        <f t="shared" si="7"/>
        <v>4</v>
      </c>
      <c r="Y28" s="33">
        <f t="shared" si="8"/>
        <v>4</v>
      </c>
      <c r="Z28" s="33">
        <f t="shared" si="9"/>
        <v>4</v>
      </c>
      <c r="AA28" s="33">
        <f t="shared" si="10"/>
        <v>3</v>
      </c>
      <c r="AB28" s="33">
        <f t="shared" si="11"/>
        <v>4</v>
      </c>
      <c r="AC28" s="33">
        <f t="shared" si="12"/>
        <v>0</v>
      </c>
      <c r="AD28" s="33">
        <f t="shared" si="13"/>
        <v>0</v>
      </c>
      <c r="AE28" s="33">
        <f t="shared" si="14"/>
        <v>4</v>
      </c>
      <c r="AF28" s="28">
        <v>63.953000000000003</v>
      </c>
      <c r="AG28" s="28">
        <v>9.2969000000000008</v>
      </c>
      <c r="AH28" s="28">
        <v>26.75</v>
      </c>
      <c r="AI28" s="28">
        <v>9.2969000000000008</v>
      </c>
      <c r="AJ28" s="28"/>
      <c r="AK28" s="28">
        <v>6.8460000000000001</v>
      </c>
      <c r="AL28" s="28"/>
      <c r="AM28" s="28"/>
      <c r="AN28" s="94"/>
      <c r="AO28" s="35">
        <v>0.99</v>
      </c>
    </row>
    <row r="29" spans="1:41">
      <c r="A29" s="48" t="s">
        <v>2898</v>
      </c>
      <c r="B29" s="29">
        <v>44067</v>
      </c>
      <c r="C29" s="30">
        <v>97.650599999999997</v>
      </c>
      <c r="D29" s="31">
        <v>105.801</v>
      </c>
      <c r="E29" s="28">
        <v>12.8773</v>
      </c>
      <c r="F29" s="28">
        <v>0.35770000000000002</v>
      </c>
      <c r="G29" s="28">
        <v>1.1953</v>
      </c>
      <c r="H29" s="28">
        <v>2.7439</v>
      </c>
      <c r="I29" s="32">
        <v>1.7229000000000001</v>
      </c>
      <c r="J29" s="28">
        <v>5.1371000000000002</v>
      </c>
      <c r="K29" s="28">
        <v>5.4870000000000001</v>
      </c>
      <c r="L29" s="28">
        <v>5.6853999999999996</v>
      </c>
      <c r="M29" s="28">
        <v>5.3108000000000004</v>
      </c>
      <c r="N29" s="28">
        <v>4.8028000000000004</v>
      </c>
      <c r="O29" s="28"/>
      <c r="P29" s="28"/>
      <c r="Q29" s="28"/>
      <c r="R29" s="28">
        <v>4.5487000000000002</v>
      </c>
      <c r="S29" s="33">
        <f t="shared" si="2"/>
        <v>3</v>
      </c>
      <c r="T29" s="33">
        <f t="shared" si="3"/>
        <v>4</v>
      </c>
      <c r="U29" s="33">
        <f t="shared" si="4"/>
        <v>4</v>
      </c>
      <c r="V29" s="34">
        <f t="shared" si="5"/>
        <v>4</v>
      </c>
      <c r="W29" s="33">
        <f t="shared" si="6"/>
        <v>4</v>
      </c>
      <c r="X29" s="33">
        <f t="shared" si="7"/>
        <v>4</v>
      </c>
      <c r="Y29" s="33">
        <f t="shared" si="8"/>
        <v>4</v>
      </c>
      <c r="Z29" s="33">
        <f t="shared" si="9"/>
        <v>4</v>
      </c>
      <c r="AA29" s="33">
        <f t="shared" si="10"/>
        <v>4</v>
      </c>
      <c r="AB29" s="33">
        <f t="shared" si="11"/>
        <v>0</v>
      </c>
      <c r="AC29" s="33">
        <f t="shared" si="12"/>
        <v>0</v>
      </c>
      <c r="AD29" s="33">
        <f t="shared" si="13"/>
        <v>0</v>
      </c>
      <c r="AE29" s="33">
        <f t="shared" si="14"/>
        <v>4</v>
      </c>
      <c r="AF29" s="28">
        <v>67.589100000000002</v>
      </c>
      <c r="AG29" s="28"/>
      <c r="AH29" s="28">
        <v>32.410899999999998</v>
      </c>
      <c r="AI29" s="28"/>
      <c r="AJ29" s="28"/>
      <c r="AK29" s="28">
        <v>75.948099999999997</v>
      </c>
      <c r="AL29" s="28">
        <v>5.4999999999999997E-3</v>
      </c>
      <c r="AM29" s="28">
        <v>5.4999999999999997E-3</v>
      </c>
      <c r="AN29" s="94">
        <v>5</v>
      </c>
      <c r="AO29" s="35">
        <v>1.1200000000000001</v>
      </c>
    </row>
    <row r="30" spans="1:41">
      <c r="A30" s="48" t="s">
        <v>2899</v>
      </c>
      <c r="B30" s="29">
        <v>44001</v>
      </c>
      <c r="C30" s="30">
        <v>3833.9198999999999</v>
      </c>
      <c r="D30" s="31">
        <v>3474.23</v>
      </c>
      <c r="E30" s="28">
        <v>13.634</v>
      </c>
      <c r="F30" s="28">
        <v>0.309</v>
      </c>
      <c r="G30" s="28">
        <v>1.2476</v>
      </c>
      <c r="H30" s="28">
        <v>2.8902999999999999</v>
      </c>
      <c r="I30" s="32">
        <v>1.8678999999999999</v>
      </c>
      <c r="J30" s="28">
        <v>5.6162000000000001</v>
      </c>
      <c r="K30" s="28">
        <v>6.3564999999999996</v>
      </c>
      <c r="L30" s="28">
        <v>6.7523999999999997</v>
      </c>
      <c r="M30" s="28">
        <v>6.3308999999999997</v>
      </c>
      <c r="N30" s="28">
        <v>5.7881</v>
      </c>
      <c r="O30" s="28"/>
      <c r="P30" s="28"/>
      <c r="Q30" s="28"/>
      <c r="R30" s="28">
        <v>5.4267000000000003</v>
      </c>
      <c r="S30" s="33">
        <f t="shared" si="2"/>
        <v>4</v>
      </c>
      <c r="T30" s="33">
        <f t="shared" si="3"/>
        <v>4</v>
      </c>
      <c r="U30" s="33">
        <f t="shared" si="4"/>
        <v>3</v>
      </c>
      <c r="V30" s="34">
        <f t="shared" si="5"/>
        <v>3</v>
      </c>
      <c r="W30" s="33">
        <f t="shared" si="6"/>
        <v>3</v>
      </c>
      <c r="X30" s="33">
        <f t="shared" si="7"/>
        <v>3</v>
      </c>
      <c r="Y30" s="33">
        <f t="shared" si="8"/>
        <v>3</v>
      </c>
      <c r="Z30" s="33">
        <f t="shared" si="9"/>
        <v>3</v>
      </c>
      <c r="AA30" s="33">
        <f t="shared" si="10"/>
        <v>3</v>
      </c>
      <c r="AB30" s="33">
        <f t="shared" si="11"/>
        <v>0</v>
      </c>
      <c r="AC30" s="33">
        <f t="shared" si="12"/>
        <v>0</v>
      </c>
      <c r="AD30" s="33">
        <f t="shared" si="13"/>
        <v>0</v>
      </c>
      <c r="AE30" s="33">
        <f t="shared" si="14"/>
        <v>4</v>
      </c>
      <c r="AF30" s="28">
        <v>52.397100000000002</v>
      </c>
      <c r="AG30" s="28">
        <v>1.4345000000000001</v>
      </c>
      <c r="AH30" s="28">
        <v>46.168399999999998</v>
      </c>
      <c r="AI30" s="28">
        <v>1.4345000000000001</v>
      </c>
      <c r="AJ30" s="28"/>
      <c r="AK30" s="28">
        <v>32.421999999999997</v>
      </c>
      <c r="AL30" s="28">
        <v>0.12</v>
      </c>
      <c r="AM30" s="28">
        <v>0.11</v>
      </c>
      <c r="AN30" s="94">
        <v>5.97</v>
      </c>
      <c r="AO30" s="35">
        <v>0.93</v>
      </c>
    </row>
    <row r="31" spans="1:41">
      <c r="A31" s="48" t="s">
        <v>2900</v>
      </c>
      <c r="B31" s="29">
        <v>45649</v>
      </c>
      <c r="C31" s="30">
        <v>2392.3919000000001</v>
      </c>
      <c r="D31" s="31">
        <v>2234.1887000000002</v>
      </c>
      <c r="E31" s="28">
        <v>10.8691</v>
      </c>
      <c r="F31" s="28">
        <v>0.33789999999999998</v>
      </c>
      <c r="G31" s="28">
        <v>1.3445</v>
      </c>
      <c r="H31" s="28">
        <v>3.0842000000000001</v>
      </c>
      <c r="I31" s="32">
        <v>1.9241999999999999</v>
      </c>
      <c r="J31" s="28">
        <v>6.1363000000000003</v>
      </c>
      <c r="K31" s="28"/>
      <c r="L31" s="28"/>
      <c r="M31" s="28"/>
      <c r="N31" s="28"/>
      <c r="O31" s="28"/>
      <c r="P31" s="28"/>
      <c r="Q31" s="28"/>
      <c r="R31" s="28">
        <v>6.3643999999999998</v>
      </c>
      <c r="S31" s="33">
        <f t="shared" si="2"/>
        <v>4</v>
      </c>
      <c r="T31" s="33">
        <f t="shared" si="3"/>
        <v>2</v>
      </c>
      <c r="U31" s="33">
        <f t="shared" si="4"/>
        <v>1</v>
      </c>
      <c r="V31" s="34">
        <f t="shared" si="5"/>
        <v>2</v>
      </c>
      <c r="W31" s="33">
        <f t="shared" si="6"/>
        <v>1</v>
      </c>
      <c r="X31" s="33">
        <f t="shared" si="7"/>
        <v>0</v>
      </c>
      <c r="Y31" s="33">
        <f t="shared" si="8"/>
        <v>0</v>
      </c>
      <c r="Z31" s="33">
        <f t="shared" si="9"/>
        <v>0</v>
      </c>
      <c r="AA31" s="33">
        <f t="shared" si="10"/>
        <v>0</v>
      </c>
      <c r="AB31" s="33">
        <f t="shared" si="11"/>
        <v>0</v>
      </c>
      <c r="AC31" s="33">
        <f t="shared" si="12"/>
        <v>0</v>
      </c>
      <c r="AD31" s="33">
        <f t="shared" si="13"/>
        <v>0</v>
      </c>
      <c r="AE31" s="33">
        <f t="shared" si="14"/>
        <v>2</v>
      </c>
      <c r="AF31" s="28">
        <v>59.920699999999997</v>
      </c>
      <c r="AG31" s="28">
        <v>12.088200000000001</v>
      </c>
      <c r="AH31" s="28">
        <v>27.991099999999999</v>
      </c>
      <c r="AI31" s="28">
        <v>12.088200000000001</v>
      </c>
      <c r="AJ31" s="28"/>
      <c r="AK31" s="28">
        <v>75.700999999999993</v>
      </c>
      <c r="AL31" s="28">
        <v>0.22</v>
      </c>
      <c r="AM31" s="28">
        <v>0.2</v>
      </c>
      <c r="AN31" s="94">
        <v>6.66</v>
      </c>
      <c r="AO31" s="35">
        <v>1</v>
      </c>
    </row>
    <row r="32" spans="1:41">
      <c r="A32" s="48" t="s">
        <v>2901</v>
      </c>
      <c r="B32" s="29">
        <v>40465</v>
      </c>
      <c r="C32" s="30">
        <v>16514.7739</v>
      </c>
      <c r="D32" s="31">
        <v>15787.7168</v>
      </c>
      <c r="E32" s="28">
        <v>27.803799999999999</v>
      </c>
      <c r="F32" s="28">
        <v>0.38669999999999999</v>
      </c>
      <c r="G32" s="28">
        <v>1.3129</v>
      </c>
      <c r="H32" s="28">
        <v>2.95</v>
      </c>
      <c r="I32" s="32">
        <v>1.8771</v>
      </c>
      <c r="J32" s="28">
        <v>5.6946000000000003</v>
      </c>
      <c r="K32" s="28">
        <v>6.3872</v>
      </c>
      <c r="L32" s="28">
        <v>6.7710999999999997</v>
      </c>
      <c r="M32" s="28">
        <v>6.3628</v>
      </c>
      <c r="N32" s="28">
        <v>5.8578999999999999</v>
      </c>
      <c r="O32" s="28">
        <v>5.5313999999999997</v>
      </c>
      <c r="P32" s="28">
        <v>5.7878999999999996</v>
      </c>
      <c r="Q32" s="28">
        <v>6.7233000000000001</v>
      </c>
      <c r="R32" s="28">
        <v>6.7956000000000003</v>
      </c>
      <c r="S32" s="33">
        <f t="shared" si="2"/>
        <v>2</v>
      </c>
      <c r="T32" s="33">
        <f t="shared" si="3"/>
        <v>3</v>
      </c>
      <c r="U32" s="33">
        <f t="shared" si="4"/>
        <v>3</v>
      </c>
      <c r="V32" s="34">
        <f t="shared" si="5"/>
        <v>3</v>
      </c>
      <c r="W32" s="33">
        <f t="shared" si="6"/>
        <v>3</v>
      </c>
      <c r="X32" s="33">
        <f t="shared" si="7"/>
        <v>3</v>
      </c>
      <c r="Y32" s="33">
        <f t="shared" si="8"/>
        <v>2</v>
      </c>
      <c r="Z32" s="33">
        <f t="shared" si="9"/>
        <v>2</v>
      </c>
      <c r="AA32" s="33">
        <f t="shared" si="10"/>
        <v>2</v>
      </c>
      <c r="AB32" s="33">
        <f t="shared" si="11"/>
        <v>2</v>
      </c>
      <c r="AC32" s="33">
        <f t="shared" si="12"/>
        <v>2</v>
      </c>
      <c r="AD32" s="33">
        <f t="shared" si="13"/>
        <v>1</v>
      </c>
      <c r="AE32" s="33">
        <f t="shared" si="14"/>
        <v>1</v>
      </c>
      <c r="AF32" s="28">
        <v>60.408799999999999</v>
      </c>
      <c r="AG32" s="28">
        <v>6.2519</v>
      </c>
      <c r="AH32" s="28">
        <v>33.339300000000001</v>
      </c>
      <c r="AI32" s="28">
        <v>6.2519</v>
      </c>
      <c r="AJ32" s="28"/>
      <c r="AK32" s="28">
        <v>8.4659999999999993</v>
      </c>
      <c r="AL32" s="28"/>
      <c r="AM32" s="28"/>
      <c r="AN32" s="94"/>
      <c r="AO32" s="35">
        <v>1.01</v>
      </c>
    </row>
    <row r="33" spans="1:41">
      <c r="A33" s="48" t="s">
        <v>2902</v>
      </c>
      <c r="B33" s="29">
        <v>44774</v>
      </c>
      <c r="C33" s="30">
        <v>269.01369999999997</v>
      </c>
      <c r="D33" s="31">
        <v>269.85270000000003</v>
      </c>
      <c r="E33" s="28">
        <v>12.515599999999999</v>
      </c>
      <c r="F33" s="28">
        <v>0.31340000000000001</v>
      </c>
      <c r="G33" s="28">
        <v>1.2261</v>
      </c>
      <c r="H33" s="28">
        <v>2.8616999999999999</v>
      </c>
      <c r="I33" s="32">
        <v>1.81</v>
      </c>
      <c r="J33" s="28">
        <v>5.2633000000000001</v>
      </c>
      <c r="K33" s="28">
        <v>5.8453999999999997</v>
      </c>
      <c r="L33" s="28">
        <v>6.2766000000000002</v>
      </c>
      <c r="M33" s="28"/>
      <c r="N33" s="28"/>
      <c r="O33" s="28"/>
      <c r="P33" s="28"/>
      <c r="Q33" s="28"/>
      <c r="R33" s="28">
        <v>6.1699000000000002</v>
      </c>
      <c r="S33" s="33">
        <f t="shared" si="2"/>
        <v>4</v>
      </c>
      <c r="T33" s="33">
        <f t="shared" si="3"/>
        <v>4</v>
      </c>
      <c r="U33" s="33">
        <f t="shared" si="4"/>
        <v>4</v>
      </c>
      <c r="V33" s="34">
        <f t="shared" si="5"/>
        <v>4</v>
      </c>
      <c r="W33" s="33">
        <f t="shared" si="6"/>
        <v>4</v>
      </c>
      <c r="X33" s="33">
        <f t="shared" si="7"/>
        <v>4</v>
      </c>
      <c r="Y33" s="33">
        <f t="shared" si="8"/>
        <v>4</v>
      </c>
      <c r="Z33" s="33">
        <f t="shared" si="9"/>
        <v>0</v>
      </c>
      <c r="AA33" s="33">
        <f t="shared" si="10"/>
        <v>0</v>
      </c>
      <c r="AB33" s="33">
        <f t="shared" si="11"/>
        <v>0</v>
      </c>
      <c r="AC33" s="33">
        <f t="shared" si="12"/>
        <v>0</v>
      </c>
      <c r="AD33" s="33">
        <f t="shared" si="13"/>
        <v>0</v>
      </c>
      <c r="AE33" s="33">
        <f t="shared" si="14"/>
        <v>2</v>
      </c>
      <c r="AF33" s="28">
        <v>72.020399999999995</v>
      </c>
      <c r="AG33" s="28">
        <v>14.155799999999999</v>
      </c>
      <c r="AH33" s="28">
        <v>13.8238</v>
      </c>
      <c r="AI33" s="28">
        <v>14.155799999999999</v>
      </c>
      <c r="AJ33" s="28"/>
      <c r="AK33" s="28">
        <v>13.8238</v>
      </c>
      <c r="AL33" s="28">
        <v>0.2</v>
      </c>
      <c r="AM33" s="28">
        <v>0.1918</v>
      </c>
      <c r="AN33" s="94">
        <v>5.65</v>
      </c>
      <c r="AO33" s="35">
        <v>1</v>
      </c>
    </row>
    <row r="34" spans="1:41">
      <c r="A34" s="48" t="s">
        <v>4915</v>
      </c>
      <c r="B34" s="29">
        <v>45974</v>
      </c>
      <c r="C34" s="30">
        <v>124.9832</v>
      </c>
      <c r="D34" s="31">
        <v>140.17449999999999</v>
      </c>
      <c r="E34" s="28">
        <v>10.251300000000001</v>
      </c>
      <c r="F34" s="28">
        <v>0.2366</v>
      </c>
      <c r="G34" s="28">
        <v>1.2174</v>
      </c>
      <c r="H34" s="28"/>
      <c r="I34" s="32">
        <v>1.7701</v>
      </c>
      <c r="J34" s="28"/>
      <c r="K34" s="28"/>
      <c r="L34" s="28"/>
      <c r="M34" s="28"/>
      <c r="N34" s="28"/>
      <c r="O34" s="28"/>
      <c r="P34" s="28"/>
      <c r="Q34" s="28"/>
      <c r="R34" s="28">
        <v>5.5404</v>
      </c>
      <c r="S34" s="33">
        <f t="shared" si="2"/>
        <v>4</v>
      </c>
      <c r="T34" s="33">
        <f t="shared" si="3"/>
        <v>4</v>
      </c>
      <c r="U34" s="33">
        <f t="shared" si="4"/>
        <v>0</v>
      </c>
      <c r="V34" s="34">
        <f t="shared" si="5"/>
        <v>4</v>
      </c>
      <c r="W34" s="33">
        <f t="shared" si="6"/>
        <v>0</v>
      </c>
      <c r="X34" s="33">
        <f t="shared" si="7"/>
        <v>0</v>
      </c>
      <c r="Y34" s="33">
        <f t="shared" si="8"/>
        <v>0</v>
      </c>
      <c r="Z34" s="33">
        <f t="shared" si="9"/>
        <v>0</v>
      </c>
      <c r="AA34" s="33">
        <f t="shared" si="10"/>
        <v>0</v>
      </c>
      <c r="AB34" s="33">
        <f t="shared" si="11"/>
        <v>0</v>
      </c>
      <c r="AC34" s="33">
        <f t="shared" si="12"/>
        <v>0</v>
      </c>
      <c r="AD34" s="33">
        <f t="shared" si="13"/>
        <v>0</v>
      </c>
      <c r="AE34" s="33">
        <f t="shared" si="14"/>
        <v>3</v>
      </c>
      <c r="AF34" s="28">
        <v>64.342200000000005</v>
      </c>
      <c r="AG34" s="28">
        <v>17.6571</v>
      </c>
      <c r="AH34" s="28">
        <v>18.000699999999998</v>
      </c>
      <c r="AI34" s="28">
        <v>17.6571</v>
      </c>
      <c r="AJ34" s="28"/>
      <c r="AK34" s="28">
        <v>82.715500000000006</v>
      </c>
      <c r="AL34" s="28"/>
      <c r="AM34" s="28"/>
      <c r="AN34" s="94"/>
      <c r="AO34" s="35">
        <v>0.99</v>
      </c>
    </row>
    <row r="35" spans="1:41">
      <c r="A35" s="48" t="s">
        <v>2903</v>
      </c>
      <c r="B35" s="29">
        <v>45232</v>
      </c>
      <c r="C35" s="30">
        <v>2209.4088000000002</v>
      </c>
      <c r="D35" s="31">
        <v>2059.0185999999999</v>
      </c>
      <c r="E35" s="28">
        <v>11.758900000000001</v>
      </c>
      <c r="F35" s="28">
        <v>0.41670000000000001</v>
      </c>
      <c r="G35" s="28">
        <v>1.3724000000000001</v>
      </c>
      <c r="H35" s="28">
        <v>3.0550999999999999</v>
      </c>
      <c r="I35" s="32">
        <v>1.9499</v>
      </c>
      <c r="J35" s="28">
        <v>5.8178000000000001</v>
      </c>
      <c r="K35" s="28">
        <v>6.4821999999999997</v>
      </c>
      <c r="L35" s="28"/>
      <c r="M35" s="28"/>
      <c r="N35" s="28"/>
      <c r="O35" s="28"/>
      <c r="P35" s="28"/>
      <c r="Q35" s="28"/>
      <c r="R35" s="28">
        <v>6.7145999999999999</v>
      </c>
      <c r="S35" s="33">
        <f t="shared" si="2"/>
        <v>1</v>
      </c>
      <c r="T35" s="33">
        <f t="shared" si="3"/>
        <v>1</v>
      </c>
      <c r="U35" s="33">
        <f t="shared" si="4"/>
        <v>1</v>
      </c>
      <c r="V35" s="34">
        <f t="shared" si="5"/>
        <v>1</v>
      </c>
      <c r="W35" s="33">
        <f t="shared" si="6"/>
        <v>2</v>
      </c>
      <c r="X35" s="33">
        <f t="shared" si="7"/>
        <v>2</v>
      </c>
      <c r="Y35" s="33">
        <f t="shared" si="8"/>
        <v>0</v>
      </c>
      <c r="Z35" s="33">
        <f t="shared" si="9"/>
        <v>0</v>
      </c>
      <c r="AA35" s="33">
        <f t="shared" si="10"/>
        <v>0</v>
      </c>
      <c r="AB35" s="33">
        <f t="shared" si="11"/>
        <v>0</v>
      </c>
      <c r="AC35" s="33">
        <f t="shared" si="12"/>
        <v>0</v>
      </c>
      <c r="AD35" s="33">
        <f t="shared" si="13"/>
        <v>0</v>
      </c>
      <c r="AE35" s="33">
        <f t="shared" si="14"/>
        <v>1</v>
      </c>
      <c r="AF35" s="28">
        <v>65.7898</v>
      </c>
      <c r="AG35" s="28">
        <v>20.523599999999998</v>
      </c>
      <c r="AH35" s="28">
        <v>13.6866</v>
      </c>
      <c r="AI35" s="28">
        <v>20.523599999999998</v>
      </c>
      <c r="AJ35" s="28"/>
      <c r="AK35" s="28">
        <v>1.1014999999999999</v>
      </c>
      <c r="AL35" s="28">
        <v>0.307</v>
      </c>
      <c r="AM35" s="28">
        <v>0.28370000000000001</v>
      </c>
      <c r="AN35" s="94">
        <v>7.28</v>
      </c>
      <c r="AO35" s="35">
        <v>0.64</v>
      </c>
    </row>
    <row r="36" spans="1:41">
      <c r="A36" s="48" t="s">
        <v>2904</v>
      </c>
      <c r="B36" s="29">
        <v>41878</v>
      </c>
      <c r="C36" s="30">
        <v>105.0753</v>
      </c>
      <c r="D36" s="31">
        <v>100.095</v>
      </c>
      <c r="E36" s="28">
        <v>19.1814</v>
      </c>
      <c r="F36" s="28">
        <v>0.3589</v>
      </c>
      <c r="G36" s="28">
        <v>1.2809999999999999</v>
      </c>
      <c r="H36" s="28">
        <v>2.8813</v>
      </c>
      <c r="I36" s="32">
        <v>1.8765000000000001</v>
      </c>
      <c r="J36" s="28">
        <v>5.2876000000000003</v>
      </c>
      <c r="K36" s="28">
        <v>6.2267000000000001</v>
      </c>
      <c r="L36" s="28">
        <v>6.4465000000000003</v>
      </c>
      <c r="M36" s="28">
        <v>6.0578000000000003</v>
      </c>
      <c r="N36" s="28">
        <v>5.5369999999999999</v>
      </c>
      <c r="O36" s="28">
        <v>5.2173999999999996</v>
      </c>
      <c r="P36" s="28">
        <v>5.4302000000000001</v>
      </c>
      <c r="Q36" s="28"/>
      <c r="R36" s="28">
        <v>5.734</v>
      </c>
      <c r="S36" s="33">
        <f t="shared" si="2"/>
        <v>3</v>
      </c>
      <c r="T36" s="33">
        <f t="shared" si="3"/>
        <v>3</v>
      </c>
      <c r="U36" s="33">
        <f t="shared" si="4"/>
        <v>3</v>
      </c>
      <c r="V36" s="34">
        <f t="shared" si="5"/>
        <v>3</v>
      </c>
      <c r="W36" s="33">
        <f t="shared" si="6"/>
        <v>4</v>
      </c>
      <c r="X36" s="33">
        <f t="shared" si="7"/>
        <v>4</v>
      </c>
      <c r="Y36" s="33">
        <f t="shared" si="8"/>
        <v>4</v>
      </c>
      <c r="Z36" s="33">
        <f t="shared" si="9"/>
        <v>4</v>
      </c>
      <c r="AA36" s="33">
        <f t="shared" si="10"/>
        <v>4</v>
      </c>
      <c r="AB36" s="33">
        <f t="shared" si="11"/>
        <v>4</v>
      </c>
      <c r="AC36" s="33">
        <f t="shared" si="12"/>
        <v>4</v>
      </c>
      <c r="AD36" s="33">
        <f t="shared" si="13"/>
        <v>0</v>
      </c>
      <c r="AE36" s="33">
        <f t="shared" si="14"/>
        <v>3</v>
      </c>
      <c r="AF36" s="28">
        <v>65.250299999999996</v>
      </c>
      <c r="AG36" s="28">
        <v>10.090400000000001</v>
      </c>
      <c r="AH36" s="28">
        <v>24.659300000000002</v>
      </c>
      <c r="AI36" s="28">
        <v>10.090400000000001</v>
      </c>
      <c r="AJ36" s="28"/>
      <c r="AK36" s="28">
        <v>70.668499999999995</v>
      </c>
      <c r="AL36" s="28"/>
      <c r="AM36" s="28"/>
      <c r="AN36" s="94"/>
      <c r="AO36" s="35">
        <v>1.04</v>
      </c>
    </row>
    <row r="37" spans="1:41">
      <c r="A37" s="48" t="s">
        <v>2905</v>
      </c>
      <c r="B37" s="29">
        <v>45751</v>
      </c>
      <c r="C37" s="30">
        <v>293.92910000000001</v>
      </c>
      <c r="D37" s="31">
        <v>280.67309999999998</v>
      </c>
      <c r="E37" s="28">
        <v>10.7271</v>
      </c>
      <c r="F37" s="28">
        <v>0.4476</v>
      </c>
      <c r="G37" s="28">
        <v>1.5805</v>
      </c>
      <c r="H37" s="28">
        <v>3.4685000000000001</v>
      </c>
      <c r="I37" s="32">
        <v>2.2835999999999999</v>
      </c>
      <c r="J37" s="28">
        <v>6.6375999999999999</v>
      </c>
      <c r="K37" s="28"/>
      <c r="L37" s="28"/>
      <c r="M37" s="28"/>
      <c r="N37" s="28"/>
      <c r="O37" s="28"/>
      <c r="P37" s="28"/>
      <c r="Q37" s="28"/>
      <c r="R37" s="28">
        <v>6.7714999999999996</v>
      </c>
      <c r="S37" s="33">
        <f t="shared" si="2"/>
        <v>1</v>
      </c>
      <c r="T37" s="33">
        <f t="shared" si="3"/>
        <v>1</v>
      </c>
      <c r="U37" s="33">
        <f t="shared" si="4"/>
        <v>1</v>
      </c>
      <c r="V37" s="34">
        <f t="shared" si="5"/>
        <v>1</v>
      </c>
      <c r="W37" s="33">
        <f t="shared" si="6"/>
        <v>1</v>
      </c>
      <c r="X37" s="33">
        <f t="shared" si="7"/>
        <v>0</v>
      </c>
      <c r="Y37" s="33">
        <f t="shared" si="8"/>
        <v>0</v>
      </c>
      <c r="Z37" s="33">
        <f t="shared" si="9"/>
        <v>0</v>
      </c>
      <c r="AA37" s="33">
        <f t="shared" si="10"/>
        <v>0</v>
      </c>
      <c r="AB37" s="33">
        <f t="shared" si="11"/>
        <v>0</v>
      </c>
      <c r="AC37" s="33">
        <f t="shared" si="12"/>
        <v>0</v>
      </c>
      <c r="AD37" s="33">
        <f t="shared" si="13"/>
        <v>0</v>
      </c>
      <c r="AE37" s="33">
        <f t="shared" si="14"/>
        <v>1</v>
      </c>
      <c r="AF37" s="28">
        <v>67.649100000000004</v>
      </c>
      <c r="AG37" s="28">
        <v>3.7667000000000002</v>
      </c>
      <c r="AH37" s="28">
        <v>28.584099999999999</v>
      </c>
      <c r="AI37" s="28">
        <v>3.7667000000000002</v>
      </c>
      <c r="AJ37" s="28"/>
      <c r="AK37" s="28">
        <v>8.3346999999999998</v>
      </c>
      <c r="AL37" s="28"/>
      <c r="AM37" s="28"/>
      <c r="AN37" s="94"/>
      <c r="AO37" s="35">
        <v>0.88</v>
      </c>
    </row>
    <row r="38" spans="1:41">
      <c r="A38" s="48" t="s">
        <v>2906</v>
      </c>
      <c r="B38" s="29">
        <v>45625</v>
      </c>
      <c r="C38" s="30">
        <v>11.2241</v>
      </c>
      <c r="D38" s="31">
        <v>31.3064</v>
      </c>
      <c r="E38" s="28">
        <v>10.6</v>
      </c>
      <c r="F38" s="28">
        <v>0.189</v>
      </c>
      <c r="G38" s="28">
        <v>0.76049999999999995</v>
      </c>
      <c r="H38" s="28">
        <v>2.0211999999999999</v>
      </c>
      <c r="I38" s="32">
        <v>1.2416</v>
      </c>
      <c r="J38" s="28">
        <v>3.7181999999999999</v>
      </c>
      <c r="K38" s="28"/>
      <c r="L38" s="28"/>
      <c r="M38" s="28"/>
      <c r="N38" s="28"/>
      <c r="O38" s="28"/>
      <c r="P38" s="28"/>
      <c r="Q38" s="28"/>
      <c r="R38" s="28">
        <v>4.1994999999999996</v>
      </c>
      <c r="S38" s="33">
        <f t="shared" si="2"/>
        <v>4</v>
      </c>
      <c r="T38" s="33">
        <f t="shared" si="3"/>
        <v>4</v>
      </c>
      <c r="U38" s="33">
        <f t="shared" si="4"/>
        <v>4</v>
      </c>
      <c r="V38" s="34">
        <f t="shared" si="5"/>
        <v>4</v>
      </c>
      <c r="W38" s="33">
        <f t="shared" si="6"/>
        <v>4</v>
      </c>
      <c r="X38" s="33">
        <f t="shared" si="7"/>
        <v>0</v>
      </c>
      <c r="Y38" s="33">
        <f t="shared" si="8"/>
        <v>0</v>
      </c>
      <c r="Z38" s="33">
        <f t="shared" si="9"/>
        <v>0</v>
      </c>
      <c r="AA38" s="33">
        <f t="shared" si="10"/>
        <v>0</v>
      </c>
      <c r="AB38" s="33">
        <f t="shared" si="11"/>
        <v>0</v>
      </c>
      <c r="AC38" s="33">
        <f t="shared" si="12"/>
        <v>0</v>
      </c>
      <c r="AD38" s="33">
        <f t="shared" si="13"/>
        <v>0</v>
      </c>
      <c r="AE38" s="33">
        <f t="shared" si="14"/>
        <v>4</v>
      </c>
      <c r="AF38" s="28">
        <v>65.200699999999998</v>
      </c>
      <c r="AG38" s="28"/>
      <c r="AH38" s="28">
        <v>34.799300000000002</v>
      </c>
      <c r="AI38" s="28"/>
      <c r="AJ38" s="28"/>
      <c r="AK38" s="28">
        <v>100.4408</v>
      </c>
      <c r="AL38" s="28"/>
      <c r="AM38" s="28"/>
      <c r="AN38" s="94"/>
      <c r="AO38" s="35">
        <v>1.63</v>
      </c>
    </row>
    <row r="39" spans="1:41">
      <c r="A39" s="48" t="s">
        <v>2907</v>
      </c>
      <c r="B39" s="29">
        <v>39024</v>
      </c>
      <c r="C39" s="30">
        <v>44393.150900000001</v>
      </c>
      <c r="D39" s="31">
        <v>41059.151700000002</v>
      </c>
      <c r="E39" s="28">
        <v>35.463299999999997</v>
      </c>
      <c r="F39" s="28">
        <v>0.36109999999999998</v>
      </c>
      <c r="G39" s="28">
        <v>1.3431</v>
      </c>
      <c r="H39" s="28">
        <v>3.0089000000000001</v>
      </c>
      <c r="I39" s="32">
        <v>1.9295</v>
      </c>
      <c r="J39" s="28">
        <v>5.9523000000000001</v>
      </c>
      <c r="K39" s="28">
        <v>6.6151</v>
      </c>
      <c r="L39" s="28">
        <v>6.9927999999999999</v>
      </c>
      <c r="M39" s="28">
        <v>6.6498999999999997</v>
      </c>
      <c r="N39" s="28">
        <v>6.1529999999999996</v>
      </c>
      <c r="O39" s="28">
        <v>5.6257999999999999</v>
      </c>
      <c r="P39" s="28">
        <v>5.7496</v>
      </c>
      <c r="Q39" s="28">
        <v>6.5872000000000002</v>
      </c>
      <c r="R39" s="28">
        <v>6.7066999999999997</v>
      </c>
      <c r="S39" s="33">
        <f t="shared" si="2"/>
        <v>3</v>
      </c>
      <c r="T39" s="33">
        <f t="shared" si="3"/>
        <v>2</v>
      </c>
      <c r="U39" s="33">
        <f t="shared" si="4"/>
        <v>2</v>
      </c>
      <c r="V39" s="34">
        <f t="shared" si="5"/>
        <v>2</v>
      </c>
      <c r="W39" s="33">
        <f t="shared" si="6"/>
        <v>1</v>
      </c>
      <c r="X39" s="33">
        <f t="shared" si="7"/>
        <v>1</v>
      </c>
      <c r="Y39" s="33">
        <f t="shared" si="8"/>
        <v>1</v>
      </c>
      <c r="Z39" s="33">
        <f t="shared" si="9"/>
        <v>1</v>
      </c>
      <c r="AA39" s="33">
        <f t="shared" si="10"/>
        <v>1</v>
      </c>
      <c r="AB39" s="33">
        <f t="shared" si="11"/>
        <v>1</v>
      </c>
      <c r="AC39" s="33">
        <f t="shared" si="12"/>
        <v>2</v>
      </c>
      <c r="AD39" s="33">
        <f t="shared" si="13"/>
        <v>2</v>
      </c>
      <c r="AE39" s="33">
        <f t="shared" si="14"/>
        <v>1</v>
      </c>
      <c r="AF39" s="28">
        <v>67.883399999999995</v>
      </c>
      <c r="AG39" s="28">
        <v>7.9295999999999998</v>
      </c>
      <c r="AH39" s="28">
        <v>24.187000000000001</v>
      </c>
      <c r="AI39" s="28">
        <v>7.9371999999999998</v>
      </c>
      <c r="AJ39" s="28"/>
      <c r="AK39" s="28">
        <v>4.2845000000000004</v>
      </c>
      <c r="AL39" s="28">
        <v>0.55000000000000004</v>
      </c>
      <c r="AM39" s="28">
        <v>0.48</v>
      </c>
      <c r="AN39" s="94">
        <v>7.27</v>
      </c>
      <c r="AO39" s="35">
        <v>0.9</v>
      </c>
    </row>
    <row r="40" spans="1:41">
      <c r="A40" s="48" t="s">
        <v>2908</v>
      </c>
      <c r="B40" s="29">
        <v>42481</v>
      </c>
      <c r="C40" s="30">
        <v>334.79809999999998</v>
      </c>
      <c r="D40" s="31">
        <v>412.02780000000001</v>
      </c>
      <c r="E40" s="28">
        <v>15.135199999999999</v>
      </c>
      <c r="F40" s="28">
        <v>0.44929999999999998</v>
      </c>
      <c r="G40" s="28">
        <v>1.4157999999999999</v>
      </c>
      <c r="H40" s="28">
        <v>3.0369000000000002</v>
      </c>
      <c r="I40" s="32">
        <v>1.9638</v>
      </c>
      <c r="J40" s="28">
        <v>5.7458999999999998</v>
      </c>
      <c r="K40" s="28">
        <v>6.3924000000000003</v>
      </c>
      <c r="L40" s="28">
        <v>6.6130000000000004</v>
      </c>
      <c r="M40" s="28">
        <v>6.2336999999999998</v>
      </c>
      <c r="N40" s="28">
        <v>5.4260999999999999</v>
      </c>
      <c r="O40" s="28">
        <v>4.6212999999999997</v>
      </c>
      <c r="P40" s="28">
        <v>4.2018000000000004</v>
      </c>
      <c r="Q40" s="28"/>
      <c r="R40" s="28">
        <v>4.2184999999999997</v>
      </c>
      <c r="S40" s="33">
        <f t="shared" si="2"/>
        <v>1</v>
      </c>
      <c r="T40" s="33">
        <f t="shared" si="3"/>
        <v>1</v>
      </c>
      <c r="U40" s="33">
        <f t="shared" si="4"/>
        <v>1</v>
      </c>
      <c r="V40" s="34">
        <f t="shared" si="5"/>
        <v>1</v>
      </c>
      <c r="W40" s="33">
        <f t="shared" si="6"/>
        <v>3</v>
      </c>
      <c r="X40" s="33">
        <f t="shared" si="7"/>
        <v>3</v>
      </c>
      <c r="Y40" s="33">
        <f t="shared" si="8"/>
        <v>4</v>
      </c>
      <c r="Z40" s="33">
        <f t="shared" si="9"/>
        <v>3</v>
      </c>
      <c r="AA40" s="33">
        <f t="shared" si="10"/>
        <v>4</v>
      </c>
      <c r="AB40" s="33">
        <f t="shared" si="11"/>
        <v>4</v>
      </c>
      <c r="AC40" s="33">
        <f t="shared" si="12"/>
        <v>4</v>
      </c>
      <c r="AD40" s="33">
        <f t="shared" si="13"/>
        <v>0</v>
      </c>
      <c r="AE40" s="33">
        <f t="shared" si="14"/>
        <v>4</v>
      </c>
      <c r="AF40" s="28">
        <v>63.670299999999997</v>
      </c>
      <c r="AG40" s="28">
        <v>18.8066</v>
      </c>
      <c r="AH40" s="28">
        <v>17.523099999999999</v>
      </c>
      <c r="AI40" s="28">
        <v>18.8066</v>
      </c>
      <c r="AJ40" s="28"/>
      <c r="AK40" s="28">
        <v>6.1459000000000001</v>
      </c>
      <c r="AL40" s="28">
        <v>0.37</v>
      </c>
      <c r="AM40" s="28"/>
      <c r="AN40" s="94">
        <v>5.08</v>
      </c>
      <c r="AO40" s="35">
        <v>1.01</v>
      </c>
    </row>
    <row r="41" spans="1:41">
      <c r="A41" s="48" t="s">
        <v>2909</v>
      </c>
      <c r="B41" s="29">
        <v>43452</v>
      </c>
      <c r="C41" s="30">
        <v>21327.374100000001</v>
      </c>
      <c r="D41" s="31">
        <v>20686.398000000001</v>
      </c>
      <c r="E41" s="28">
        <v>15.06</v>
      </c>
      <c r="F41" s="28">
        <v>0.38800000000000001</v>
      </c>
      <c r="G41" s="28">
        <v>1.3431999999999999</v>
      </c>
      <c r="H41" s="28">
        <v>3.0158999999999998</v>
      </c>
      <c r="I41" s="32">
        <v>1.8862000000000001</v>
      </c>
      <c r="J41" s="28">
        <v>5.8387000000000002</v>
      </c>
      <c r="K41" s="28">
        <v>6.5385</v>
      </c>
      <c r="L41" s="28">
        <v>6.8449999999999998</v>
      </c>
      <c r="M41" s="28">
        <v>6.4349999999999996</v>
      </c>
      <c r="N41" s="28">
        <v>5.8628999999999998</v>
      </c>
      <c r="O41" s="28">
        <v>5.6609999999999996</v>
      </c>
      <c r="P41" s="28"/>
      <c r="Q41" s="28"/>
      <c r="R41" s="28">
        <v>5.7130999999999998</v>
      </c>
      <c r="S41" s="33">
        <f t="shared" si="2"/>
        <v>2</v>
      </c>
      <c r="T41" s="33">
        <f t="shared" si="3"/>
        <v>2</v>
      </c>
      <c r="U41" s="33">
        <f t="shared" si="4"/>
        <v>2</v>
      </c>
      <c r="V41" s="34">
        <f t="shared" si="5"/>
        <v>2</v>
      </c>
      <c r="W41" s="33">
        <f t="shared" si="6"/>
        <v>2</v>
      </c>
      <c r="X41" s="33">
        <f t="shared" si="7"/>
        <v>2</v>
      </c>
      <c r="Y41" s="33">
        <f t="shared" si="8"/>
        <v>2</v>
      </c>
      <c r="Z41" s="33">
        <f t="shared" si="9"/>
        <v>2</v>
      </c>
      <c r="AA41" s="33">
        <f t="shared" si="10"/>
        <v>2</v>
      </c>
      <c r="AB41" s="33">
        <f t="shared" si="11"/>
        <v>1</v>
      </c>
      <c r="AC41" s="33">
        <f t="shared" si="12"/>
        <v>0</v>
      </c>
      <c r="AD41" s="33">
        <f t="shared" si="13"/>
        <v>0</v>
      </c>
      <c r="AE41" s="33">
        <f t="shared" si="14"/>
        <v>3</v>
      </c>
      <c r="AF41" s="28">
        <v>67.017099999999999</v>
      </c>
      <c r="AG41" s="28">
        <v>15.9451</v>
      </c>
      <c r="AH41" s="28">
        <v>17.037800000000001</v>
      </c>
      <c r="AI41" s="28">
        <v>15.9451</v>
      </c>
      <c r="AJ41" s="28"/>
      <c r="AK41" s="28">
        <v>5.6638999999999999</v>
      </c>
      <c r="AL41" s="28">
        <v>0.52</v>
      </c>
      <c r="AM41" s="28">
        <v>0.51</v>
      </c>
      <c r="AN41" s="94">
        <v>6.95</v>
      </c>
      <c r="AO41" s="35">
        <v>1.0900000000000001</v>
      </c>
    </row>
    <row r="42" spans="1:41">
      <c r="A42" s="48" t="s">
        <v>4089</v>
      </c>
      <c r="B42" s="29">
        <v>45944</v>
      </c>
      <c r="C42" s="30">
        <v>176.0669</v>
      </c>
      <c r="D42" s="31">
        <v>153.6696</v>
      </c>
      <c r="E42" s="28">
        <v>10.3147</v>
      </c>
      <c r="F42" s="28">
        <v>0.3639</v>
      </c>
      <c r="G42" s="28">
        <v>1.2764</v>
      </c>
      <c r="H42" s="28">
        <v>2.8384999999999998</v>
      </c>
      <c r="I42" s="32">
        <v>1.8835999999999999</v>
      </c>
      <c r="J42" s="28"/>
      <c r="K42" s="28"/>
      <c r="L42" s="28"/>
      <c r="M42" s="28"/>
      <c r="N42" s="28"/>
      <c r="O42" s="28"/>
      <c r="P42" s="28"/>
      <c r="Q42" s="28"/>
      <c r="R42" s="28">
        <v>5.8781999999999996</v>
      </c>
      <c r="S42" s="33">
        <f t="shared" si="2"/>
        <v>3</v>
      </c>
      <c r="T42" s="33">
        <f t="shared" si="3"/>
        <v>3</v>
      </c>
      <c r="U42" s="33">
        <f t="shared" si="4"/>
        <v>4</v>
      </c>
      <c r="V42" s="34">
        <f t="shared" si="5"/>
        <v>3</v>
      </c>
      <c r="W42" s="33">
        <f t="shared" si="6"/>
        <v>0</v>
      </c>
      <c r="X42" s="33">
        <f t="shared" si="7"/>
        <v>0</v>
      </c>
      <c r="Y42" s="33">
        <f t="shared" si="8"/>
        <v>0</v>
      </c>
      <c r="Z42" s="33">
        <f t="shared" si="9"/>
        <v>0</v>
      </c>
      <c r="AA42" s="33">
        <f t="shared" si="10"/>
        <v>0</v>
      </c>
      <c r="AB42" s="33">
        <f t="shared" si="11"/>
        <v>0</v>
      </c>
      <c r="AC42" s="33">
        <f t="shared" si="12"/>
        <v>0</v>
      </c>
      <c r="AD42" s="33">
        <f t="shared" si="13"/>
        <v>0</v>
      </c>
      <c r="AE42" s="33">
        <f t="shared" si="14"/>
        <v>3</v>
      </c>
      <c r="AF42" s="28">
        <v>64.521500000000003</v>
      </c>
      <c r="AG42" s="28">
        <v>20.4132</v>
      </c>
      <c r="AH42" s="28">
        <v>15.065200000000001</v>
      </c>
      <c r="AI42" s="28">
        <v>20.4132</v>
      </c>
      <c r="AJ42" s="28"/>
      <c r="AK42" s="28">
        <v>6.3070000000000004</v>
      </c>
      <c r="AL42" s="28"/>
      <c r="AM42" s="28"/>
      <c r="AN42" s="94"/>
      <c r="AO42" s="35">
        <v>0.91</v>
      </c>
    </row>
    <row r="43" spans="1:41" s="118" customFormat="1">
      <c r="A43" s="48" t="s">
        <v>2910</v>
      </c>
      <c r="B43" s="29">
        <v>45897</v>
      </c>
      <c r="C43" s="30">
        <v>64.012200000000007</v>
      </c>
      <c r="D43" s="31">
        <v>66.660200000000003</v>
      </c>
      <c r="E43" s="28">
        <v>10.3681</v>
      </c>
      <c r="F43" s="28">
        <v>0.31540000000000001</v>
      </c>
      <c r="G43" s="28">
        <v>1.1778999999999999</v>
      </c>
      <c r="H43" s="28">
        <v>2.8388</v>
      </c>
      <c r="I43" s="32">
        <v>1.7937000000000001</v>
      </c>
      <c r="J43" s="28"/>
      <c r="K43" s="28"/>
      <c r="L43" s="28"/>
      <c r="M43" s="28"/>
      <c r="N43" s="28"/>
      <c r="O43" s="28"/>
      <c r="P43" s="28"/>
      <c r="Q43" s="28"/>
      <c r="R43" s="28">
        <v>5.5331000000000001</v>
      </c>
      <c r="S43" s="33">
        <f t="shared" ref="S43:AE43" si="15">IF(F43="",0,IF(F43&lt;=CB$3,4,IF(F43&gt;=CB$5,1,IF(F43&gt;=CB$4,2,3))))</f>
        <v>4</v>
      </c>
      <c r="T43" s="33">
        <f t="shared" si="15"/>
        <v>4</v>
      </c>
      <c r="U43" s="33">
        <f t="shared" si="15"/>
        <v>4</v>
      </c>
      <c r="V43" s="34">
        <f t="shared" si="15"/>
        <v>4</v>
      </c>
      <c r="W43" s="33">
        <f t="shared" si="15"/>
        <v>0</v>
      </c>
      <c r="X43" s="33">
        <f t="shared" si="15"/>
        <v>0</v>
      </c>
      <c r="Y43" s="33">
        <f t="shared" si="15"/>
        <v>0</v>
      </c>
      <c r="Z43" s="33">
        <f t="shared" si="15"/>
        <v>0</v>
      </c>
      <c r="AA43" s="33">
        <f t="shared" si="15"/>
        <v>0</v>
      </c>
      <c r="AB43" s="33">
        <f t="shared" si="15"/>
        <v>0</v>
      </c>
      <c r="AC43" s="33">
        <f t="shared" si="15"/>
        <v>0</v>
      </c>
      <c r="AD43" s="33">
        <f t="shared" si="15"/>
        <v>0</v>
      </c>
      <c r="AE43" s="33">
        <f t="shared" si="15"/>
        <v>4</v>
      </c>
      <c r="AF43" s="28">
        <v>63.780200000000001</v>
      </c>
      <c r="AG43" s="28"/>
      <c r="AH43" s="28">
        <v>36.219799999999999</v>
      </c>
      <c r="AI43" s="28"/>
      <c r="AJ43" s="28"/>
      <c r="AK43" s="28">
        <v>18.174600000000002</v>
      </c>
      <c r="AL43" s="28"/>
      <c r="AM43" s="28"/>
      <c r="AN43" s="94"/>
      <c r="AO43" s="35">
        <v>1</v>
      </c>
    </row>
    <row r="44" spans="1:41">
      <c r="A44" s="48" t="s">
        <v>2911</v>
      </c>
      <c r="B44" s="29">
        <v>43516</v>
      </c>
      <c r="C44" s="30">
        <v>275.50560000000002</v>
      </c>
      <c r="D44" s="31">
        <v>241.25489999999999</v>
      </c>
      <c r="E44" s="28">
        <v>14.683199999999999</v>
      </c>
      <c r="F44" s="28">
        <v>0.34720000000000001</v>
      </c>
      <c r="G44" s="28">
        <v>1.3061</v>
      </c>
      <c r="H44" s="28">
        <v>2.8487</v>
      </c>
      <c r="I44" s="32">
        <v>1.8435999999999999</v>
      </c>
      <c r="J44" s="28">
        <v>5.5244999999999997</v>
      </c>
      <c r="K44" s="28">
        <v>6.3140999999999998</v>
      </c>
      <c r="L44" s="28">
        <v>6.7403000000000004</v>
      </c>
      <c r="M44" s="28">
        <v>6.2885999999999997</v>
      </c>
      <c r="N44" s="28">
        <v>5.7244000000000002</v>
      </c>
      <c r="O44" s="28">
        <v>5.4255000000000004</v>
      </c>
      <c r="P44" s="28"/>
      <c r="Q44" s="28"/>
      <c r="R44" s="28">
        <v>5.4840999999999998</v>
      </c>
      <c r="S44" s="33">
        <f t="shared" si="2"/>
        <v>3</v>
      </c>
      <c r="T44" s="33">
        <f t="shared" si="3"/>
        <v>3</v>
      </c>
      <c r="U44" s="33">
        <f t="shared" si="4"/>
        <v>4</v>
      </c>
      <c r="V44" s="34">
        <f t="shared" si="5"/>
        <v>4</v>
      </c>
      <c r="W44" s="33">
        <f t="shared" si="6"/>
        <v>4</v>
      </c>
      <c r="X44" s="33">
        <f t="shared" si="7"/>
        <v>3</v>
      </c>
      <c r="Y44" s="33">
        <f t="shared" si="8"/>
        <v>3</v>
      </c>
      <c r="Z44" s="33">
        <f t="shared" si="9"/>
        <v>3</v>
      </c>
      <c r="AA44" s="33">
        <f t="shared" si="10"/>
        <v>3</v>
      </c>
      <c r="AB44" s="33">
        <f t="shared" si="11"/>
        <v>3</v>
      </c>
      <c r="AC44" s="33">
        <f t="shared" si="12"/>
        <v>0</v>
      </c>
      <c r="AD44" s="33">
        <f t="shared" si="13"/>
        <v>0</v>
      </c>
      <c r="AE44" s="33">
        <f t="shared" si="14"/>
        <v>4</v>
      </c>
      <c r="AF44" s="28">
        <v>67.226200000000006</v>
      </c>
      <c r="AG44" s="28">
        <v>4.2569999999999997</v>
      </c>
      <c r="AH44" s="28">
        <v>28.5168</v>
      </c>
      <c r="AI44" s="28">
        <v>4.2569999999999997</v>
      </c>
      <c r="AJ44" s="28"/>
      <c r="AK44" s="28">
        <v>8.19</v>
      </c>
      <c r="AL44" s="28">
        <v>0.2</v>
      </c>
      <c r="AM44" s="28">
        <v>0.18</v>
      </c>
      <c r="AN44" s="94">
        <v>7.26</v>
      </c>
      <c r="AO44" s="35">
        <v>0.98</v>
      </c>
    </row>
    <row r="45" spans="1:41" s="124" customFormat="1">
      <c r="A45" s="48" t="s">
        <v>2912</v>
      </c>
      <c r="B45" s="29">
        <v>38897</v>
      </c>
      <c r="C45" s="30">
        <v>11070.151900000001</v>
      </c>
      <c r="D45" s="31">
        <v>10499.512000000001</v>
      </c>
      <c r="E45" s="28">
        <v>36.757800000000003</v>
      </c>
      <c r="F45" s="28">
        <v>0.3977</v>
      </c>
      <c r="G45" s="28">
        <v>1.3360000000000001</v>
      </c>
      <c r="H45" s="28">
        <v>3.0215999999999998</v>
      </c>
      <c r="I45" s="32">
        <v>1.9063000000000001</v>
      </c>
      <c r="J45" s="28">
        <v>5.8948999999999998</v>
      </c>
      <c r="K45" s="28">
        <v>6.6670999999999996</v>
      </c>
      <c r="L45" s="28">
        <v>6.9964000000000004</v>
      </c>
      <c r="M45" s="28">
        <v>6.5378999999999996</v>
      </c>
      <c r="N45" s="28">
        <v>5.9755000000000003</v>
      </c>
      <c r="O45" s="28">
        <v>5.6378000000000004</v>
      </c>
      <c r="P45" s="28">
        <v>5.8053999999999997</v>
      </c>
      <c r="Q45" s="28">
        <v>6.5228999999999999</v>
      </c>
      <c r="R45" s="28">
        <v>6.7781000000000002</v>
      </c>
      <c r="S45" s="33">
        <f t="shared" ref="S45:AE45" si="16">IF(F45="",0,IF(F45&lt;=CB$3,4,IF(F45&gt;=CB$5,1,IF(F45&gt;=CB$4,2,3))))</f>
        <v>2</v>
      </c>
      <c r="T45" s="33">
        <f t="shared" si="16"/>
        <v>2</v>
      </c>
      <c r="U45" s="33">
        <f t="shared" si="16"/>
        <v>2</v>
      </c>
      <c r="V45" s="34">
        <f t="shared" si="16"/>
        <v>2</v>
      </c>
      <c r="W45" s="33">
        <f t="shared" si="16"/>
        <v>1</v>
      </c>
      <c r="X45" s="33">
        <f t="shared" si="16"/>
        <v>1</v>
      </c>
      <c r="Y45" s="33">
        <f t="shared" si="16"/>
        <v>1</v>
      </c>
      <c r="Z45" s="33">
        <f t="shared" si="16"/>
        <v>1</v>
      </c>
      <c r="AA45" s="33">
        <f t="shared" si="16"/>
        <v>1</v>
      </c>
      <c r="AB45" s="33">
        <f t="shared" si="16"/>
        <v>1</v>
      </c>
      <c r="AC45" s="33">
        <f t="shared" si="16"/>
        <v>1</v>
      </c>
      <c r="AD45" s="33">
        <f t="shared" si="16"/>
        <v>3</v>
      </c>
      <c r="AE45" s="33">
        <f t="shared" si="16"/>
        <v>1</v>
      </c>
      <c r="AF45" s="28">
        <v>60.0334</v>
      </c>
      <c r="AG45" s="28">
        <v>11.885999999999999</v>
      </c>
      <c r="AH45" s="28">
        <v>28.0806</v>
      </c>
      <c r="AI45" s="28">
        <v>11.885999999999999</v>
      </c>
      <c r="AJ45" s="28"/>
      <c r="AK45" s="28">
        <v>6.4086999999999996</v>
      </c>
      <c r="AL45" s="28">
        <v>0.67</v>
      </c>
      <c r="AM45" s="28">
        <v>0.65</v>
      </c>
      <c r="AN45" s="94">
        <v>7.3</v>
      </c>
      <c r="AO45" s="35">
        <v>0.78</v>
      </c>
    </row>
    <row r="46" spans="1:41">
      <c r="A46" s="48" t="s">
        <v>2913</v>
      </c>
      <c r="B46" s="29">
        <v>45544</v>
      </c>
      <c r="C46" s="30">
        <v>1019.0439</v>
      </c>
      <c r="D46" s="31">
        <v>1009.8608</v>
      </c>
      <c r="E46" s="28">
        <v>11.090999999999999</v>
      </c>
      <c r="F46" s="28">
        <v>0.47110000000000002</v>
      </c>
      <c r="G46" s="28">
        <v>1.4823</v>
      </c>
      <c r="H46" s="28">
        <v>3.1528999999999998</v>
      </c>
      <c r="I46" s="32">
        <v>2.0613000000000001</v>
      </c>
      <c r="J46" s="28">
        <v>6.0629</v>
      </c>
      <c r="K46" s="28"/>
      <c r="L46" s="28"/>
      <c r="M46" s="28"/>
      <c r="N46" s="28"/>
      <c r="O46" s="28"/>
      <c r="P46" s="28"/>
      <c r="Q46" s="28"/>
      <c r="R46" s="28">
        <v>6.5243000000000002</v>
      </c>
      <c r="S46" s="33">
        <f t="shared" si="2"/>
        <v>1</v>
      </c>
      <c r="T46" s="33">
        <f t="shared" si="3"/>
        <v>1</v>
      </c>
      <c r="U46" s="33">
        <f t="shared" si="4"/>
        <v>1</v>
      </c>
      <c r="V46" s="34">
        <f t="shared" si="5"/>
        <v>1</v>
      </c>
      <c r="W46" s="33">
        <f t="shared" si="6"/>
        <v>1</v>
      </c>
      <c r="X46" s="33">
        <f t="shared" si="7"/>
        <v>0</v>
      </c>
      <c r="Y46" s="33">
        <f t="shared" si="8"/>
        <v>0</v>
      </c>
      <c r="Z46" s="33">
        <f t="shared" si="9"/>
        <v>0</v>
      </c>
      <c r="AA46" s="33">
        <f t="shared" si="10"/>
        <v>0</v>
      </c>
      <c r="AB46" s="33">
        <f t="shared" si="11"/>
        <v>0</v>
      </c>
      <c r="AC46" s="33">
        <f t="shared" si="12"/>
        <v>0</v>
      </c>
      <c r="AD46" s="33">
        <f t="shared" si="13"/>
        <v>0</v>
      </c>
      <c r="AE46" s="33">
        <f t="shared" si="14"/>
        <v>1</v>
      </c>
      <c r="AF46" s="28">
        <v>50.761099999999999</v>
      </c>
      <c r="AG46" s="28">
        <v>29.719100000000001</v>
      </c>
      <c r="AH46" s="28">
        <v>19.5198</v>
      </c>
      <c r="AI46" s="28">
        <v>29.719100000000001</v>
      </c>
      <c r="AJ46" s="28"/>
      <c r="AK46" s="28">
        <v>3.4005999999999998</v>
      </c>
      <c r="AL46" s="28">
        <v>0.26</v>
      </c>
      <c r="AM46" s="28">
        <v>0.24</v>
      </c>
      <c r="AN46" s="94">
        <v>6.99</v>
      </c>
      <c r="AO46" s="35">
        <v>1.1100000000000001</v>
      </c>
    </row>
    <row r="47" spans="1:41">
      <c r="A47" s="58" t="s">
        <v>235</v>
      </c>
      <c r="B47" s="59"/>
      <c r="C47" s="60"/>
      <c r="D47" s="60"/>
      <c r="E47" s="60"/>
      <c r="F47" s="60">
        <f t="shared" ref="F47:O47" si="17">SUMPRODUCT($D12:$D46,F12:F46)/SUMIF(F12:F46,"&lt;&gt;"&amp;"",$D12:$D46)</f>
        <v>0.38603360930874725</v>
      </c>
      <c r="G47" s="60">
        <f t="shared" si="17"/>
        <v>1.3408640608175619</v>
      </c>
      <c r="H47" s="60">
        <f t="shared" si="17"/>
        <v>3.0020474800720072</v>
      </c>
      <c r="I47" s="60">
        <f t="shared" si="17"/>
        <v>1.9167654850217024</v>
      </c>
      <c r="J47" s="60">
        <f t="shared" si="17"/>
        <v>5.8299355492282254</v>
      </c>
      <c r="K47" s="60">
        <f t="shared" si="17"/>
        <v>6.5697518116592839</v>
      </c>
      <c r="L47" s="60">
        <f t="shared" si="17"/>
        <v>6.9327929503962888</v>
      </c>
      <c r="M47" s="60">
        <f t="shared" si="17"/>
        <v>6.5479745718204772</v>
      </c>
      <c r="N47" s="60">
        <f t="shared" si="17"/>
        <v>6.0081882125027137</v>
      </c>
      <c r="O47" s="60">
        <f t="shared" si="17"/>
        <v>5.6245477054460666</v>
      </c>
      <c r="P47" s="60"/>
      <c r="Q47" s="60">
        <f>SUMPRODUCT($D12:$D46,Q12:Q46)/SUMIF(Q12:Q46,"&lt;&gt;"&amp;"",$D12:$D46)</f>
        <v>6.5992559815560092</v>
      </c>
      <c r="R47" s="60">
        <f>SUMPRODUCT($D12:$D46,R12:R46)/SUMIF(R12:R46,"&lt;&gt;"&amp;"",$D12:$D46)</f>
        <v>6.5223430135755835</v>
      </c>
      <c r="S47" s="61"/>
      <c r="T47" s="61"/>
      <c r="U47" s="61"/>
      <c r="V47" s="61"/>
      <c r="W47" s="61"/>
      <c r="X47" s="61"/>
      <c r="Y47" s="61"/>
      <c r="Z47" s="61"/>
      <c r="AA47" s="61"/>
      <c r="AB47" s="61"/>
      <c r="AC47" s="61"/>
      <c r="AD47" s="61"/>
      <c r="AE47" s="61"/>
      <c r="AF47" s="60"/>
      <c r="AG47" s="60"/>
      <c r="AH47" s="60"/>
      <c r="AI47" s="60"/>
      <c r="AJ47" s="60"/>
      <c r="AK47" s="60"/>
      <c r="AL47" s="60"/>
      <c r="AM47" s="60"/>
      <c r="AN47" s="95"/>
      <c r="AO47" s="62"/>
    </row>
    <row r="48" spans="1:41">
      <c r="A48" s="56" t="s">
        <v>236</v>
      </c>
      <c r="B48" s="51"/>
      <c r="C48" s="52"/>
      <c r="D48" s="53"/>
      <c r="E48" s="54"/>
      <c r="F48" s="54">
        <f t="shared" ref="F48:R48" si="18">MIN(F12:F46)</f>
        <v>0.189</v>
      </c>
      <c r="G48" s="54">
        <f t="shared" si="18"/>
        <v>0.76049999999999995</v>
      </c>
      <c r="H48" s="54">
        <f t="shared" si="18"/>
        <v>2.0211999999999999</v>
      </c>
      <c r="I48" s="54">
        <f t="shared" si="18"/>
        <v>1.2416</v>
      </c>
      <c r="J48" s="54">
        <f t="shared" si="18"/>
        <v>3.7181999999999999</v>
      </c>
      <c r="K48" s="54">
        <f t="shared" si="18"/>
        <v>5.4870000000000001</v>
      </c>
      <c r="L48" s="54">
        <f t="shared" si="18"/>
        <v>5.6853999999999996</v>
      </c>
      <c r="M48" s="54">
        <f t="shared" si="18"/>
        <v>5.3108000000000004</v>
      </c>
      <c r="N48" s="54">
        <f t="shared" si="18"/>
        <v>4.8028000000000004</v>
      </c>
      <c r="O48" s="54">
        <f t="shared" si="18"/>
        <v>4.6212999999999997</v>
      </c>
      <c r="P48" s="54">
        <f t="shared" si="18"/>
        <v>4.2018000000000004</v>
      </c>
      <c r="Q48" s="54">
        <f t="shared" si="18"/>
        <v>6.1520999999999999</v>
      </c>
      <c r="R48" s="54">
        <f t="shared" si="18"/>
        <v>4.1994999999999996</v>
      </c>
      <c r="S48" s="55"/>
      <c r="T48" s="55"/>
      <c r="U48" s="55"/>
      <c r="V48" s="55"/>
      <c r="W48" s="55"/>
      <c r="X48" s="55"/>
      <c r="Y48" s="55"/>
      <c r="Z48" s="55"/>
      <c r="AA48" s="55"/>
      <c r="AB48" s="55"/>
      <c r="AC48" s="55"/>
      <c r="AD48" s="55"/>
      <c r="AE48" s="55"/>
      <c r="AF48" s="54"/>
      <c r="AG48" s="54"/>
      <c r="AH48" s="54"/>
      <c r="AI48" s="54"/>
      <c r="AJ48" s="54"/>
      <c r="AK48" s="54"/>
      <c r="AL48" s="54"/>
      <c r="AM48" s="54"/>
      <c r="AN48" s="96"/>
      <c r="AO48" s="57"/>
    </row>
    <row r="49" spans="1:41">
      <c r="A49" s="63" t="s">
        <v>237</v>
      </c>
      <c r="B49" s="51"/>
      <c r="C49" s="52"/>
      <c r="D49" s="53"/>
      <c r="E49" s="54"/>
      <c r="F49" s="54">
        <f t="shared" ref="F49:R49" si="19">MAX(F12:F46)</f>
        <v>0.47110000000000002</v>
      </c>
      <c r="G49" s="54">
        <f t="shared" si="19"/>
        <v>1.5805</v>
      </c>
      <c r="H49" s="54">
        <f t="shared" si="19"/>
        <v>3.4685000000000001</v>
      </c>
      <c r="I49" s="54">
        <f t="shared" si="19"/>
        <v>2.2835999999999999</v>
      </c>
      <c r="J49" s="54">
        <f t="shared" si="19"/>
        <v>6.6375999999999999</v>
      </c>
      <c r="K49" s="54">
        <f t="shared" si="19"/>
        <v>6.6670999999999996</v>
      </c>
      <c r="L49" s="54">
        <f t="shared" si="19"/>
        <v>7.0636000000000001</v>
      </c>
      <c r="M49" s="54">
        <f t="shared" si="19"/>
        <v>6.6925999999999997</v>
      </c>
      <c r="N49" s="54">
        <f t="shared" si="19"/>
        <v>6.1529999999999996</v>
      </c>
      <c r="O49" s="54">
        <f t="shared" si="19"/>
        <v>5.7431999999999999</v>
      </c>
      <c r="P49" s="54">
        <f t="shared" si="19"/>
        <v>5.9147999999999996</v>
      </c>
      <c r="Q49" s="54">
        <f t="shared" si="19"/>
        <v>6.7347000000000001</v>
      </c>
      <c r="R49" s="54">
        <f t="shared" si="19"/>
        <v>6.8705999999999996</v>
      </c>
      <c r="S49" s="55"/>
      <c r="T49" s="55"/>
      <c r="U49" s="55"/>
      <c r="V49" s="55"/>
      <c r="W49" s="55"/>
      <c r="X49" s="55"/>
      <c r="Y49" s="55"/>
      <c r="Z49" s="55"/>
      <c r="AA49" s="55"/>
      <c r="AB49" s="55"/>
      <c r="AC49" s="55"/>
      <c r="AD49" s="55"/>
      <c r="AE49" s="55"/>
      <c r="AF49" s="54"/>
      <c r="AG49" s="54"/>
      <c r="AH49" s="54"/>
      <c r="AI49" s="54"/>
      <c r="AJ49" s="54"/>
      <c r="AK49" s="54"/>
      <c r="AL49" s="54"/>
      <c r="AM49" s="54"/>
      <c r="AN49" s="96"/>
      <c r="AO49" s="57"/>
    </row>
    <row r="50" spans="1:41">
      <c r="A50" s="56" t="s">
        <v>238</v>
      </c>
      <c r="B50" s="51"/>
      <c r="C50" s="52"/>
      <c r="D50" s="53"/>
      <c r="E50" s="54"/>
      <c r="F50" s="54">
        <f t="shared" ref="F50:R50" si="20">MEDIAN(F12:F46)</f>
        <v>0.38059999999999999</v>
      </c>
      <c r="G50" s="54">
        <f t="shared" si="20"/>
        <v>1.3277000000000001</v>
      </c>
      <c r="H50" s="54">
        <f t="shared" si="20"/>
        <v>2.9638499999999999</v>
      </c>
      <c r="I50" s="54">
        <f t="shared" si="20"/>
        <v>1.8862000000000001</v>
      </c>
      <c r="J50" s="54">
        <f t="shared" si="20"/>
        <v>5.7571499999999993</v>
      </c>
      <c r="K50" s="54">
        <f t="shared" si="20"/>
        <v>6.4157999999999999</v>
      </c>
      <c r="L50" s="54">
        <f t="shared" si="20"/>
        <v>6.7660999999999998</v>
      </c>
      <c r="M50" s="54">
        <f t="shared" si="20"/>
        <v>6.3587500000000006</v>
      </c>
      <c r="N50" s="54">
        <f t="shared" si="20"/>
        <v>5.8110499999999998</v>
      </c>
      <c r="O50" s="54">
        <f t="shared" si="20"/>
        <v>5.5106999999999999</v>
      </c>
      <c r="P50" s="54">
        <f t="shared" si="20"/>
        <v>5.7252999999999998</v>
      </c>
      <c r="Q50" s="54">
        <f t="shared" si="20"/>
        <v>6.5232999999999999</v>
      </c>
      <c r="R50" s="54">
        <f t="shared" si="20"/>
        <v>6.1604000000000001</v>
      </c>
      <c r="S50" s="55"/>
      <c r="T50" s="55"/>
      <c r="U50" s="55"/>
      <c r="V50" s="55"/>
      <c r="W50" s="55"/>
      <c r="X50" s="55"/>
      <c r="Y50" s="55"/>
      <c r="Z50" s="55"/>
      <c r="AA50" s="55"/>
      <c r="AB50" s="55"/>
      <c r="AC50" s="55"/>
      <c r="AD50" s="55"/>
      <c r="AE50" s="55"/>
      <c r="AF50" s="54"/>
      <c r="AG50" s="54"/>
      <c r="AH50" s="54"/>
      <c r="AI50" s="54"/>
      <c r="AJ50" s="54"/>
      <c r="AK50" s="54"/>
      <c r="AL50" s="54"/>
      <c r="AM50" s="54"/>
      <c r="AN50" s="96"/>
      <c r="AO50" s="57"/>
    </row>
    <row r="51" spans="1:41">
      <c r="A51" s="66" t="s">
        <v>265</v>
      </c>
      <c r="B51" s="67"/>
      <c r="C51" s="68"/>
      <c r="D51" s="69"/>
      <c r="E51" s="66"/>
      <c r="F51" s="66"/>
      <c r="G51" s="66"/>
      <c r="H51" s="66"/>
      <c r="I51" s="66"/>
      <c r="J51" s="66"/>
      <c r="K51" s="66"/>
      <c r="L51" s="66"/>
      <c r="M51" s="66"/>
      <c r="N51" s="66"/>
      <c r="O51" s="66"/>
      <c r="P51" s="66"/>
      <c r="Q51" s="66"/>
      <c r="R51" s="66"/>
      <c r="S51" s="70"/>
      <c r="T51" s="70"/>
      <c r="U51" s="70"/>
      <c r="V51" s="70"/>
      <c r="W51" s="70"/>
      <c r="X51" s="70"/>
      <c r="Y51" s="70"/>
      <c r="Z51" s="70"/>
      <c r="AA51" s="70"/>
      <c r="AB51" s="70"/>
      <c r="AC51" s="70"/>
      <c r="AD51" s="70"/>
      <c r="AE51" s="70"/>
      <c r="AF51" s="66"/>
      <c r="AG51" s="66"/>
      <c r="AH51" s="66"/>
      <c r="AI51" s="66"/>
      <c r="AJ51" s="66"/>
      <c r="AK51" s="66"/>
      <c r="AL51" s="66"/>
      <c r="AM51" s="66"/>
      <c r="AN51" s="97"/>
      <c r="AO51" s="71"/>
    </row>
    <row r="52" spans="1:41">
      <c r="A52" s="48" t="s">
        <v>766</v>
      </c>
      <c r="B52" s="29">
        <v>40269</v>
      </c>
      <c r="C52" s="30"/>
      <c r="D52" s="31"/>
      <c r="E52" s="28">
        <v>2556.5100000000002</v>
      </c>
      <c r="F52" s="28">
        <v>6.15</v>
      </c>
      <c r="G52" s="28">
        <v>6.11</v>
      </c>
      <c r="H52" s="28">
        <v>6.98</v>
      </c>
      <c r="I52" s="32">
        <v>7.42</v>
      </c>
      <c r="J52" s="28">
        <v>7.51</v>
      </c>
      <c r="K52" s="28">
        <v>7.52</v>
      </c>
      <c r="L52" s="28">
        <v>7.46</v>
      </c>
      <c r="M52" s="28">
        <v>6.49</v>
      </c>
      <c r="N52" s="28">
        <v>5.96</v>
      </c>
      <c r="O52" s="28">
        <v>5.66</v>
      </c>
      <c r="P52" s="28"/>
      <c r="Q52" s="28">
        <v>5.5</v>
      </c>
      <c r="R52" s="28">
        <v>6.24</v>
      </c>
      <c r="S52" s="33"/>
      <c r="T52" s="33"/>
      <c r="U52" s="33"/>
      <c r="V52" s="34"/>
      <c r="W52" s="33"/>
      <c r="X52" s="33"/>
      <c r="Y52" s="33"/>
      <c r="Z52" s="33"/>
      <c r="AA52" s="33"/>
      <c r="AB52" s="33"/>
      <c r="AC52" s="33"/>
      <c r="AD52" s="33"/>
      <c r="AE52" s="33"/>
      <c r="AF52" s="28"/>
      <c r="AG52" s="28"/>
      <c r="AH52" s="28"/>
      <c r="AI52" s="28"/>
      <c r="AJ52" s="28"/>
      <c r="AK52" s="28"/>
      <c r="AL52" s="28"/>
      <c r="AM52" s="28"/>
      <c r="AN52" s="94"/>
      <c r="AO52" s="35"/>
    </row>
    <row r="53" spans="1:41" ht="15" thickBot="1">
      <c r="A53" s="49"/>
      <c r="B53" s="37"/>
      <c r="C53" s="38"/>
      <c r="D53" s="39"/>
      <c r="E53" s="36"/>
      <c r="F53" s="36"/>
      <c r="G53" s="36"/>
      <c r="H53" s="36"/>
      <c r="I53" s="40"/>
      <c r="J53" s="36"/>
      <c r="K53" s="36"/>
      <c r="L53" s="36"/>
      <c r="M53" s="36"/>
      <c r="N53" s="36"/>
      <c r="O53" s="36"/>
      <c r="P53" s="36"/>
      <c r="Q53" s="36"/>
      <c r="R53" s="36"/>
      <c r="S53" s="41"/>
      <c r="T53" s="41"/>
      <c r="U53" s="41"/>
      <c r="V53" s="42"/>
      <c r="W53" s="41"/>
      <c r="X53" s="41"/>
      <c r="Y53" s="41"/>
      <c r="Z53" s="41"/>
      <c r="AA53" s="41"/>
      <c r="AB53" s="41"/>
      <c r="AC53" s="41"/>
      <c r="AD53" s="41"/>
      <c r="AE53" s="41"/>
      <c r="AF53" s="36"/>
      <c r="AG53" s="36"/>
      <c r="AH53" s="36"/>
      <c r="AI53" s="36"/>
      <c r="AJ53" s="36"/>
      <c r="AK53" s="36"/>
      <c r="AL53" s="36"/>
      <c r="AM53" s="36"/>
      <c r="AN53" s="98"/>
      <c r="AO53" s="43"/>
    </row>
    <row r="54" spans="1:41">
      <c r="A54" s="50" t="s">
        <v>239</v>
      </c>
      <c r="B54" s="45"/>
      <c r="C54" s="44"/>
      <c r="D54" s="44"/>
      <c r="E54" s="44"/>
      <c r="F54" s="44"/>
      <c r="G54" s="44"/>
      <c r="H54" s="44"/>
      <c r="I54" s="46"/>
      <c r="J54" s="44"/>
      <c r="K54" s="44"/>
      <c r="L54" s="44"/>
      <c r="M54" s="44"/>
      <c r="N54" s="44"/>
      <c r="O54" s="44"/>
      <c r="P54" s="44"/>
      <c r="Q54" s="44"/>
      <c r="R54" s="44"/>
      <c r="S54" s="45"/>
      <c r="T54" s="45"/>
      <c r="U54" s="45"/>
      <c r="V54" s="47"/>
      <c r="W54" s="45"/>
      <c r="X54" s="45"/>
      <c r="Y54" s="45"/>
      <c r="Z54" s="45"/>
      <c r="AA54" s="45"/>
      <c r="AB54" s="45"/>
      <c r="AC54" s="45"/>
      <c r="AD54" s="45"/>
      <c r="AE54" s="45"/>
      <c r="AF54" s="44"/>
      <c r="AG54" s="44"/>
      <c r="AH54" s="44"/>
      <c r="AI54" s="44"/>
      <c r="AJ54" s="44"/>
      <c r="AK54" s="44"/>
      <c r="AL54" s="44"/>
      <c r="AM54" s="44"/>
      <c r="AN54" s="44"/>
      <c r="AO54" s="44"/>
    </row>
    <row r="55" spans="1:41">
      <c r="A55" s="50" t="s">
        <v>240</v>
      </c>
      <c r="B55" s="45"/>
      <c r="C55" s="44"/>
      <c r="D55" s="44"/>
      <c r="E55" s="44"/>
      <c r="F55" s="44"/>
      <c r="G55" s="44"/>
      <c r="H55" s="44"/>
      <c r="I55" s="46"/>
      <c r="J55" s="44"/>
      <c r="K55" s="44"/>
      <c r="L55" s="44"/>
      <c r="M55" s="44"/>
      <c r="N55" s="44"/>
      <c r="O55" s="44"/>
      <c r="P55" s="44"/>
      <c r="Q55" s="44"/>
      <c r="R55" s="44"/>
      <c r="S55" s="45"/>
      <c r="T55" s="45"/>
      <c r="U55" s="45"/>
      <c r="V55" s="47"/>
      <c r="W55" s="45"/>
      <c r="X55" s="45"/>
      <c r="Y55" s="45"/>
      <c r="Z55" s="45"/>
      <c r="AA55" s="45"/>
      <c r="AB55" s="45"/>
      <c r="AC55" s="45"/>
      <c r="AD55" s="45"/>
      <c r="AE55" s="45"/>
      <c r="AF55" s="44"/>
      <c r="AG55" s="44"/>
      <c r="AH55" s="44"/>
      <c r="AI55" s="44"/>
      <c r="AJ55" s="44"/>
      <c r="AK55" s="44"/>
      <c r="AL55" s="44"/>
      <c r="AM55" s="44"/>
      <c r="AN55" s="44"/>
      <c r="AO55" s="44"/>
    </row>
    <row r="56" spans="1:41">
      <c r="A56" s="50"/>
      <c r="B56" s="45"/>
      <c r="C56" s="44"/>
      <c r="D56" s="44"/>
      <c r="E56" s="44"/>
      <c r="F56" s="44"/>
      <c r="G56" s="44"/>
      <c r="H56" s="44"/>
      <c r="I56" s="44"/>
      <c r="J56" s="44"/>
      <c r="K56" s="44"/>
      <c r="L56" s="44"/>
      <c r="M56" s="44"/>
      <c r="N56" s="44"/>
      <c r="O56" s="44"/>
      <c r="P56" s="44"/>
      <c r="Q56" s="44"/>
      <c r="R56" s="44"/>
      <c r="S56" s="45"/>
      <c r="T56" s="45"/>
      <c r="U56" s="45"/>
      <c r="V56" s="45"/>
      <c r="W56" s="45"/>
      <c r="X56" s="45"/>
      <c r="Y56" s="45"/>
      <c r="Z56" s="45"/>
      <c r="AA56" s="45"/>
      <c r="AB56" s="45"/>
      <c r="AC56" s="45"/>
      <c r="AD56" s="45"/>
      <c r="AE56" s="45"/>
      <c r="AF56" s="44"/>
      <c r="AG56" s="44"/>
      <c r="AH56" s="44"/>
      <c r="AI56" s="44"/>
      <c r="AJ56" s="44"/>
      <c r="AK56" s="44"/>
      <c r="AL56" s="44"/>
      <c r="AM56" s="44"/>
      <c r="AN56" s="44"/>
      <c r="AO56" s="44"/>
    </row>
    <row r="57" spans="1:41">
      <c r="A57" s="50"/>
      <c r="B57" s="45"/>
      <c r="C57" s="44"/>
      <c r="D57" s="44"/>
      <c r="E57" s="44"/>
      <c r="F57" s="44"/>
      <c r="G57" s="44"/>
      <c r="H57" s="44"/>
      <c r="I57" s="44"/>
      <c r="J57" s="44"/>
      <c r="K57" s="44"/>
      <c r="L57" s="44"/>
      <c r="M57" s="44"/>
      <c r="N57" s="44"/>
      <c r="O57" s="44"/>
      <c r="P57" s="44"/>
      <c r="Q57" s="44"/>
      <c r="R57" s="44"/>
      <c r="S57" s="45"/>
      <c r="T57" s="45"/>
      <c r="U57" s="45"/>
      <c r="V57" s="45"/>
      <c r="W57" s="45"/>
      <c r="X57" s="45"/>
      <c r="Y57" s="45"/>
      <c r="Z57" s="45"/>
      <c r="AA57" s="45"/>
      <c r="AB57" s="45"/>
      <c r="AC57" s="45"/>
      <c r="AD57" s="45"/>
      <c r="AE57" s="45"/>
      <c r="AF57" s="44"/>
      <c r="AG57" s="44"/>
      <c r="AH57" s="44"/>
      <c r="AI57" s="44"/>
      <c r="AJ57" s="44"/>
      <c r="AK57" s="44"/>
      <c r="AL57" s="44"/>
      <c r="AM57" s="44"/>
      <c r="AN57" s="44"/>
      <c r="AO57" s="44"/>
    </row>
    <row r="58" spans="1:41">
      <c r="A58" s="50"/>
      <c r="B58" s="45"/>
      <c r="C58" s="44"/>
      <c r="D58" s="44"/>
      <c r="E58" s="44"/>
      <c r="F58" s="44"/>
      <c r="G58" s="44"/>
      <c r="H58" s="44"/>
      <c r="I58" s="44"/>
      <c r="J58" s="44"/>
      <c r="K58" s="44"/>
      <c r="L58" s="44"/>
      <c r="M58" s="44"/>
      <c r="N58" s="44"/>
      <c r="O58" s="44"/>
      <c r="P58" s="44"/>
      <c r="Q58" s="44"/>
      <c r="R58" s="44"/>
      <c r="S58" s="45"/>
      <c r="T58" s="45"/>
      <c r="U58" s="45"/>
      <c r="V58" s="45"/>
      <c r="W58" s="45"/>
      <c r="X58" s="45"/>
      <c r="Y58" s="45"/>
      <c r="Z58" s="45"/>
      <c r="AA58" s="45"/>
      <c r="AB58" s="45"/>
      <c r="AC58" s="45"/>
      <c r="AD58" s="45"/>
      <c r="AE58" s="45"/>
      <c r="AF58" s="44"/>
      <c r="AG58" s="44"/>
      <c r="AH58" s="44"/>
      <c r="AI58" s="44"/>
      <c r="AJ58" s="44"/>
      <c r="AK58" s="44"/>
      <c r="AL58" s="44"/>
      <c r="AM58" s="44"/>
      <c r="AN58" s="44"/>
      <c r="AO58" s="44"/>
    </row>
  </sheetData>
  <mergeCells count="11">
    <mergeCell ref="AN8:AN9"/>
    <mergeCell ref="J8:Q8"/>
    <mergeCell ref="B8:E8"/>
    <mergeCell ref="F8:I8"/>
    <mergeCell ref="AL8:AL9"/>
    <mergeCell ref="AM8:AM9"/>
    <mergeCell ref="AO8:AO9"/>
    <mergeCell ref="AF8:AH8"/>
    <mergeCell ref="AI8:AK8"/>
    <mergeCell ref="R8:R9"/>
    <mergeCell ref="S8:AE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CN41"/>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29"/>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41"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N7" si="0">_xlfn.QUARTILE.INC(F$12:F$29,$CA2)</f>
        <v>1.3381000000000001</v>
      </c>
      <c r="CC2" s="93">
        <f t="shared" si="0"/>
        <v>-2.206</v>
      </c>
      <c r="CD2" s="93">
        <f t="shared" si="0"/>
        <v>-1.8887</v>
      </c>
      <c r="CE2" s="93">
        <f t="shared" si="0"/>
        <v>-2.8448000000000002</v>
      </c>
      <c r="CF2" s="93">
        <f t="shared" si="0"/>
        <v>-1.8473999999999999</v>
      </c>
      <c r="CG2" s="93">
        <f t="shared" si="0"/>
        <v>3.4373</v>
      </c>
      <c r="CH2" s="93">
        <f t="shared" si="0"/>
        <v>5.4863999999999997</v>
      </c>
      <c r="CI2" s="93">
        <f t="shared" si="0"/>
        <v>5.4027000000000003</v>
      </c>
      <c r="CJ2" s="93">
        <f t="shared" si="0"/>
        <v>5.3586</v>
      </c>
      <c r="CK2" s="93">
        <f t="shared" si="0"/>
        <v>5.0674999999999999</v>
      </c>
      <c r="CL2" s="93">
        <f t="shared" si="0"/>
        <v>5.6879</v>
      </c>
      <c r="CM2" s="93">
        <f t="shared" si="0"/>
        <v>6.2994000000000003</v>
      </c>
      <c r="CN2" s="93">
        <f t="shared" si="0"/>
        <v>6.8396999999999997</v>
      </c>
    </row>
    <row r="3" spans="1:92">
      <c r="CA3" s="93">
        <v>1</v>
      </c>
      <c r="CB3" s="93">
        <f t="shared" si="0"/>
        <v>1.8037749999999999</v>
      </c>
      <c r="CC3" s="93">
        <f t="shared" si="0"/>
        <v>-0.84760000000000002</v>
      </c>
      <c r="CD3" s="93">
        <f t="shared" si="0"/>
        <v>-1.1076250000000001</v>
      </c>
      <c r="CE3" s="93">
        <f t="shared" si="0"/>
        <v>-1.695975</v>
      </c>
      <c r="CF3" s="93">
        <f t="shared" si="0"/>
        <v>1.3005</v>
      </c>
      <c r="CG3" s="93">
        <f t="shared" si="0"/>
        <v>5.2322749999999996</v>
      </c>
      <c r="CH3" s="93">
        <f t="shared" si="0"/>
        <v>7.0667499999999999</v>
      </c>
      <c r="CI3" s="93">
        <f t="shared" si="0"/>
        <v>6.4451499999999999</v>
      </c>
      <c r="CJ3" s="93">
        <f t="shared" si="0"/>
        <v>6.6021999999999998</v>
      </c>
      <c r="CK3" s="93">
        <f t="shared" si="0"/>
        <v>6.3002000000000002</v>
      </c>
      <c r="CL3" s="93">
        <f t="shared" si="0"/>
        <v>6.5030000000000001</v>
      </c>
      <c r="CM3" s="93">
        <f t="shared" si="0"/>
        <v>7.55</v>
      </c>
      <c r="CN3" s="93">
        <f t="shared" si="0"/>
        <v>7.6226000000000003</v>
      </c>
    </row>
    <row r="4" spans="1:92">
      <c r="CA4" s="93">
        <v>2</v>
      </c>
      <c r="CB4" s="93">
        <f t="shared" si="0"/>
        <v>2.2937000000000003</v>
      </c>
      <c r="CC4" s="93">
        <f t="shared" si="0"/>
        <v>-0.15529999999999999</v>
      </c>
      <c r="CD4" s="93">
        <f t="shared" si="0"/>
        <v>-0.24779999999999999</v>
      </c>
      <c r="CE4" s="93">
        <f t="shared" si="0"/>
        <v>-0.80095000000000005</v>
      </c>
      <c r="CF4" s="93">
        <f t="shared" si="0"/>
        <v>2.4699</v>
      </c>
      <c r="CG4" s="93">
        <f t="shared" si="0"/>
        <v>5.4208499999999997</v>
      </c>
      <c r="CH4" s="93">
        <f t="shared" si="0"/>
        <v>8.3691999999999993</v>
      </c>
      <c r="CI4" s="93">
        <f t="shared" si="0"/>
        <v>7.6869499999999995</v>
      </c>
      <c r="CJ4" s="93">
        <f t="shared" si="0"/>
        <v>7.6421999999999999</v>
      </c>
      <c r="CK4" s="93">
        <f t="shared" si="0"/>
        <v>7.6361999999999997</v>
      </c>
      <c r="CL4" s="93">
        <f t="shared" si="0"/>
        <v>7.2442000000000002</v>
      </c>
      <c r="CM4" s="93">
        <f t="shared" si="0"/>
        <v>8.1007999999999996</v>
      </c>
      <c r="CN4" s="93">
        <f t="shared" si="0"/>
        <v>8.3709500000000006</v>
      </c>
    </row>
    <row r="5" spans="1:92">
      <c r="CA5" s="93">
        <v>3</v>
      </c>
      <c r="CB5" s="93">
        <f t="shared" si="0"/>
        <v>2.6208</v>
      </c>
      <c r="CC5" s="93">
        <f t="shared" si="0"/>
        <v>0.64217499999999994</v>
      </c>
      <c r="CD5" s="93">
        <f t="shared" si="0"/>
        <v>0.35772499999999996</v>
      </c>
      <c r="CE5" s="93">
        <f t="shared" si="0"/>
        <v>0.43272500000000003</v>
      </c>
      <c r="CF5" s="93">
        <f t="shared" si="0"/>
        <v>4.5864250000000002</v>
      </c>
      <c r="CG5" s="93">
        <f t="shared" si="0"/>
        <v>6.9188749999999999</v>
      </c>
      <c r="CH5" s="93">
        <f t="shared" si="0"/>
        <v>9.0297249999999991</v>
      </c>
      <c r="CI5" s="93">
        <f t="shared" si="0"/>
        <v>8.1254249999999999</v>
      </c>
      <c r="CJ5" s="93">
        <f t="shared" si="0"/>
        <v>8.4496000000000002</v>
      </c>
      <c r="CK5" s="93">
        <f t="shared" si="0"/>
        <v>8.3865999999999996</v>
      </c>
      <c r="CL5" s="93">
        <f t="shared" si="0"/>
        <v>8.3859999999999992</v>
      </c>
      <c r="CM5" s="93">
        <f t="shared" si="0"/>
        <v>8.8140000000000001</v>
      </c>
      <c r="CN5" s="93">
        <f t="shared" si="0"/>
        <v>9.0267750000000007</v>
      </c>
    </row>
    <row r="6" spans="1:92" hidden="1">
      <c r="CA6" s="93"/>
      <c r="CB6" s="93">
        <f t="shared" si="0"/>
        <v>1.3381000000000001</v>
      </c>
      <c r="CC6" s="93">
        <f t="shared" si="0"/>
        <v>-2.206</v>
      </c>
      <c r="CD6" s="93">
        <f t="shared" si="0"/>
        <v>-1.8887</v>
      </c>
      <c r="CE6" s="93">
        <f t="shared" si="0"/>
        <v>-2.8448000000000002</v>
      </c>
      <c r="CF6" s="93">
        <f t="shared" si="0"/>
        <v>-1.8473999999999999</v>
      </c>
      <c r="CG6" s="93">
        <f t="shared" si="0"/>
        <v>3.4373</v>
      </c>
      <c r="CH6" s="93">
        <f t="shared" si="0"/>
        <v>5.4863999999999997</v>
      </c>
      <c r="CI6" s="93">
        <f t="shared" si="0"/>
        <v>5.4027000000000003</v>
      </c>
      <c r="CJ6" s="93">
        <f t="shared" si="0"/>
        <v>5.3586</v>
      </c>
      <c r="CK6" s="93">
        <f t="shared" si="0"/>
        <v>5.0674999999999999</v>
      </c>
      <c r="CL6" s="93">
        <f t="shared" si="0"/>
        <v>5.6879</v>
      </c>
      <c r="CM6" s="93">
        <f t="shared" si="0"/>
        <v>6.2994000000000003</v>
      </c>
      <c r="CN6" s="93">
        <f t="shared" si="0"/>
        <v>6.8396999999999997</v>
      </c>
    </row>
    <row r="7" spans="1:92" ht="21" thickBot="1">
      <c r="A7" s="16" t="s">
        <v>126</v>
      </c>
      <c r="CA7" s="93">
        <v>4</v>
      </c>
      <c r="CB7" s="93">
        <f t="shared" si="0"/>
        <v>3.4398</v>
      </c>
      <c r="CC7" s="93">
        <f t="shared" si="0"/>
        <v>1.9933000000000001</v>
      </c>
      <c r="CD7" s="93">
        <f t="shared" si="0"/>
        <v>1.8352999999999999</v>
      </c>
      <c r="CE7" s="93">
        <f t="shared" si="0"/>
        <v>1.5001</v>
      </c>
      <c r="CF7" s="93">
        <f t="shared" si="0"/>
        <v>6.8536999999999999</v>
      </c>
      <c r="CG7" s="93">
        <f t="shared" si="0"/>
        <v>7.6365999999999996</v>
      </c>
      <c r="CH7" s="93">
        <f t="shared" si="0"/>
        <v>10.362299999999999</v>
      </c>
      <c r="CI7" s="93">
        <f t="shared" si="0"/>
        <v>9.7685999999999993</v>
      </c>
      <c r="CJ7" s="93">
        <f t="shared" si="0"/>
        <v>10.1867</v>
      </c>
      <c r="CK7" s="93">
        <f t="shared" si="0"/>
        <v>9.6832999999999991</v>
      </c>
      <c r="CL7" s="93">
        <f t="shared" si="0"/>
        <v>9.2527000000000008</v>
      </c>
      <c r="CM7" s="93">
        <f t="shared" si="0"/>
        <v>9.6067999999999998</v>
      </c>
      <c r="CN7" s="93">
        <f t="shared" si="0"/>
        <v>9.8931000000000004</v>
      </c>
    </row>
    <row r="8" spans="1:92" ht="15.6">
      <c r="A8" s="17" t="str">
        <f>'Aggressive Hybrid Fund'!A8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609</v>
      </c>
      <c r="AG8" s="136"/>
      <c r="AH8" s="136"/>
      <c r="AI8" s="136" t="s">
        <v>176</v>
      </c>
      <c r="AJ8" s="136"/>
      <c r="AK8" s="136"/>
      <c r="AL8" s="139" t="s">
        <v>177</v>
      </c>
      <c r="AM8" s="139" t="s">
        <v>178</v>
      </c>
      <c r="AN8" s="134" t="s">
        <v>180</v>
      </c>
      <c r="AO8" s="134"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610</v>
      </c>
      <c r="AG9" s="26" t="s">
        <v>611</v>
      </c>
      <c r="AH9" s="26" t="s">
        <v>612</v>
      </c>
      <c r="AI9" s="26" t="s">
        <v>195</v>
      </c>
      <c r="AJ9" s="26" t="s">
        <v>196</v>
      </c>
      <c r="AK9" s="26" t="s">
        <v>197</v>
      </c>
      <c r="AL9" s="140"/>
      <c r="AM9" s="140"/>
      <c r="AN9" s="135"/>
      <c r="AO9" s="135"/>
    </row>
    <row r="10" spans="1:92" ht="15" customHeight="1" thickBot="1">
      <c r="A10" s="20" t="s">
        <v>38</v>
      </c>
    </row>
    <row r="11" spans="1:92" ht="18.600000000000001" thickBot="1">
      <c r="A11" s="21" t="s">
        <v>125</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4"/>
    </row>
    <row r="12" spans="1:92">
      <c r="A12" s="48" t="s">
        <v>2914</v>
      </c>
      <c r="B12" s="29">
        <v>38129</v>
      </c>
      <c r="C12" s="30">
        <v>1523.4426000000001</v>
      </c>
      <c r="D12" s="31">
        <v>1455.9272000000001</v>
      </c>
      <c r="E12" s="28">
        <v>68.554299999999998</v>
      </c>
      <c r="F12" s="28">
        <v>2.2134999999999998</v>
      </c>
      <c r="G12" s="28">
        <v>0.21329999999999999</v>
      </c>
      <c r="H12" s="28">
        <v>7.3700000000000002E-2</v>
      </c>
      <c r="I12" s="32">
        <v>0.161</v>
      </c>
      <c r="J12" s="28">
        <v>4.6504000000000003</v>
      </c>
      <c r="K12" s="28">
        <v>7.3773999999999997</v>
      </c>
      <c r="L12" s="28">
        <v>8.5787999999999993</v>
      </c>
      <c r="M12" s="28">
        <v>7.6196000000000002</v>
      </c>
      <c r="N12" s="28">
        <v>8.1293000000000006</v>
      </c>
      <c r="O12" s="28">
        <v>8.3865999999999996</v>
      </c>
      <c r="P12" s="28">
        <v>8.3859999999999992</v>
      </c>
      <c r="Q12" s="28">
        <v>9.3307000000000002</v>
      </c>
      <c r="R12" s="28">
        <v>9.1646999999999998</v>
      </c>
      <c r="S12" s="33">
        <f>IF(F12="",0,IF(F12&lt;=CB$3,4,IF(F12&gt;=CB$5,1,IF(F12&gt;=CB$4,2,3))))</f>
        <v>3</v>
      </c>
      <c r="T12" s="33">
        <f t="shared" ref="T12:AE12" si="1">IF(G12="",0,IF(G12&lt;=CC$3,4,IF(G12&gt;=CC$5,1,IF(G12&gt;=CC$4,2,3))))</f>
        <v>2</v>
      </c>
      <c r="U12" s="33">
        <f t="shared" si="1"/>
        <v>2</v>
      </c>
      <c r="V12" s="34">
        <f t="shared" si="1"/>
        <v>2</v>
      </c>
      <c r="W12" s="33">
        <f t="shared" si="1"/>
        <v>1</v>
      </c>
      <c r="X12" s="33">
        <f t="shared" si="1"/>
        <v>1</v>
      </c>
      <c r="Y12" s="33">
        <f t="shared" si="1"/>
        <v>2</v>
      </c>
      <c r="Z12" s="33">
        <f t="shared" si="1"/>
        <v>3</v>
      </c>
      <c r="AA12" s="33">
        <f t="shared" si="1"/>
        <v>2</v>
      </c>
      <c r="AB12" s="33">
        <f t="shared" si="1"/>
        <v>1</v>
      </c>
      <c r="AC12" s="33">
        <f t="shared" si="1"/>
        <v>1</v>
      </c>
      <c r="AD12" s="33">
        <f t="shared" si="1"/>
        <v>1</v>
      </c>
      <c r="AE12" s="33">
        <f t="shared" si="1"/>
        <v>1</v>
      </c>
      <c r="AF12" s="28">
        <v>19.029599999999999</v>
      </c>
      <c r="AG12" s="28">
        <v>75.562200000000004</v>
      </c>
      <c r="AH12" s="28">
        <v>5.4081999999999999</v>
      </c>
      <c r="AI12" s="28">
        <v>71.353700000000003</v>
      </c>
      <c r="AJ12" s="28">
        <v>4.5468000000000002</v>
      </c>
      <c r="AK12" s="28">
        <v>3.1381999999999999</v>
      </c>
      <c r="AL12" s="28">
        <v>5.28</v>
      </c>
      <c r="AM12" s="28">
        <v>3.58</v>
      </c>
      <c r="AN12" s="94">
        <v>8.09</v>
      </c>
      <c r="AO12" s="35">
        <v>1.83</v>
      </c>
    </row>
    <row r="13" spans="1:92">
      <c r="A13" s="48" t="s">
        <v>2915</v>
      </c>
      <c r="B13" s="29">
        <v>40375</v>
      </c>
      <c r="C13" s="30">
        <v>231.54509999999999</v>
      </c>
      <c r="D13" s="31">
        <v>214.7808</v>
      </c>
      <c r="E13" s="28">
        <v>30.031400000000001</v>
      </c>
      <c r="F13" s="28">
        <v>1.7647999999999999</v>
      </c>
      <c r="G13" s="28">
        <v>-1.1546000000000001</v>
      </c>
      <c r="H13" s="28">
        <v>-1.0546</v>
      </c>
      <c r="I13" s="32">
        <v>-1.8688</v>
      </c>
      <c r="J13" s="28">
        <v>0.7883</v>
      </c>
      <c r="K13" s="28">
        <v>5.3179999999999996</v>
      </c>
      <c r="L13" s="28">
        <v>6.3658000000000001</v>
      </c>
      <c r="M13" s="28">
        <v>5.5888</v>
      </c>
      <c r="N13" s="28">
        <v>5.8996000000000004</v>
      </c>
      <c r="O13" s="28">
        <v>6.3002000000000002</v>
      </c>
      <c r="P13" s="28">
        <v>6.5030000000000001</v>
      </c>
      <c r="Q13" s="28">
        <v>7.3028000000000004</v>
      </c>
      <c r="R13" s="28">
        <v>7.2077999999999998</v>
      </c>
      <c r="S13" s="33">
        <f t="shared" ref="S13:S29" si="2">IF(F13="",0,IF(F13&lt;=CB$3,4,IF(F13&gt;=CB$5,1,IF(F13&gt;=CB$4,2,3))))</f>
        <v>4</v>
      </c>
      <c r="T13" s="33">
        <f t="shared" ref="T13:T29" si="3">IF(G13="",0,IF(G13&lt;=CC$3,4,IF(G13&gt;=CC$5,1,IF(G13&gt;=CC$4,2,3))))</f>
        <v>4</v>
      </c>
      <c r="U13" s="33">
        <f t="shared" ref="U13:U29" si="4">IF(H13="",0,IF(H13&lt;=CD$3,4,IF(H13&gt;=CD$5,1,IF(H13&gt;=CD$4,2,3))))</f>
        <v>3</v>
      </c>
      <c r="V13" s="34">
        <f t="shared" ref="V13:V29" si="5">IF(I13="",0,IF(I13&lt;=CE$3,4,IF(I13&gt;=CE$5,1,IF(I13&gt;=CE$4,2,3))))</f>
        <v>4</v>
      </c>
      <c r="W13" s="33">
        <f t="shared" ref="W13:W29" si="6">IF(J13="",0,IF(J13&lt;=CF$3,4,IF(J13&gt;=CF$5,1,IF(J13&gt;=CF$4,2,3))))</f>
        <v>4</v>
      </c>
      <c r="X13" s="33">
        <f t="shared" ref="X13:X29" si="7">IF(K13="",0,IF(K13&lt;=CG$3,4,IF(K13&gt;=CG$5,1,IF(K13&gt;=CG$4,2,3))))</f>
        <v>3</v>
      </c>
      <c r="Y13" s="33">
        <f t="shared" ref="Y13:Y29" si="8">IF(L13="",0,IF(L13&lt;=CH$3,4,IF(L13&gt;=CH$5,1,IF(L13&gt;=CH$4,2,3))))</f>
        <v>4</v>
      </c>
      <c r="Z13" s="33">
        <f t="shared" ref="Z13:Z29" si="9">IF(M13="",0,IF(M13&lt;=CI$3,4,IF(M13&gt;=CI$5,1,IF(M13&gt;=CI$4,2,3))))</f>
        <v>4</v>
      </c>
      <c r="AA13" s="33">
        <f t="shared" ref="AA13:AA29" si="10">IF(N13="",0,IF(N13&lt;=CJ$3,4,IF(N13&gt;=CJ$5,1,IF(N13&gt;=CJ$4,2,3))))</f>
        <v>4</v>
      </c>
      <c r="AB13" s="33">
        <f t="shared" ref="AB13:AB29" si="11">IF(O13="",0,IF(O13&lt;=CK$3,4,IF(O13&gt;=CK$5,1,IF(O13&gt;=CK$4,2,3))))</f>
        <v>4</v>
      </c>
      <c r="AC13" s="33">
        <f t="shared" ref="AC13:AC29" si="12">IF(P13="",0,IF(P13&lt;=CL$3,4,IF(P13&gt;=CL$5,1,IF(P13&gt;=CL$4,2,3))))</f>
        <v>4</v>
      </c>
      <c r="AD13" s="33">
        <f t="shared" ref="AD13:AD29" si="13">IF(Q13="",0,IF(Q13&lt;=CM$3,4,IF(Q13&gt;=CM$5,1,IF(Q13&gt;=CM$4,2,3))))</f>
        <v>4</v>
      </c>
      <c r="AE13" s="33">
        <f t="shared" ref="AE13:AE29" si="14">IF(R13="",0,IF(R13&lt;=CN$3,4,IF(R13&gt;=CN$5,1,IF(R13&gt;=CN$4,2,3))))</f>
        <v>4</v>
      </c>
      <c r="AF13" s="28">
        <v>18.930099999999999</v>
      </c>
      <c r="AG13" s="28">
        <v>72.546199999999999</v>
      </c>
      <c r="AH13" s="28">
        <v>8.5236999999999998</v>
      </c>
      <c r="AI13" s="28">
        <v>62.382199999999997</v>
      </c>
      <c r="AJ13" s="28">
        <v>10.758800000000001</v>
      </c>
      <c r="AK13" s="28">
        <v>7.7435</v>
      </c>
      <c r="AL13" s="28">
        <v>6.25</v>
      </c>
      <c r="AM13" s="28">
        <v>4.3099999999999996</v>
      </c>
      <c r="AN13" s="94">
        <v>7.74</v>
      </c>
      <c r="AO13" s="35">
        <v>2.2200000000000002</v>
      </c>
    </row>
    <row r="14" spans="1:92">
      <c r="A14" s="48" t="s">
        <v>2916</v>
      </c>
      <c r="B14" s="29">
        <v>40234</v>
      </c>
      <c r="C14" s="30">
        <v>98.897000000000006</v>
      </c>
      <c r="D14" s="31">
        <v>95.327600000000004</v>
      </c>
      <c r="E14" s="28">
        <v>32.302799999999998</v>
      </c>
      <c r="F14" s="28">
        <v>2.2645</v>
      </c>
      <c r="G14" s="28">
        <v>-0.67859999999999998</v>
      </c>
      <c r="H14" s="28">
        <v>-0.41649999999999998</v>
      </c>
      <c r="I14" s="32">
        <v>-1.3916999999999999</v>
      </c>
      <c r="J14" s="28">
        <v>1.6572</v>
      </c>
      <c r="K14" s="28">
        <v>5.2877000000000001</v>
      </c>
      <c r="L14" s="28">
        <v>6.8646000000000003</v>
      </c>
      <c r="M14" s="28">
        <v>5.8422999999999998</v>
      </c>
      <c r="N14" s="28">
        <v>5.5298999999999996</v>
      </c>
      <c r="O14" s="28">
        <v>5.9919000000000002</v>
      </c>
      <c r="P14" s="28">
        <v>6.4379</v>
      </c>
      <c r="Q14" s="28">
        <v>7.55</v>
      </c>
      <c r="R14" s="28">
        <v>7.5129999999999999</v>
      </c>
      <c r="S14" s="33">
        <f t="shared" si="2"/>
        <v>3</v>
      </c>
      <c r="T14" s="33">
        <f t="shared" si="3"/>
        <v>3</v>
      </c>
      <c r="U14" s="33">
        <f t="shared" si="4"/>
        <v>3</v>
      </c>
      <c r="V14" s="34">
        <f t="shared" si="5"/>
        <v>3</v>
      </c>
      <c r="W14" s="33">
        <f t="shared" si="6"/>
        <v>3</v>
      </c>
      <c r="X14" s="33">
        <f t="shared" si="7"/>
        <v>3</v>
      </c>
      <c r="Y14" s="33">
        <f t="shared" si="8"/>
        <v>4</v>
      </c>
      <c r="Z14" s="33">
        <f t="shared" si="9"/>
        <v>4</v>
      </c>
      <c r="AA14" s="33">
        <f t="shared" si="10"/>
        <v>4</v>
      </c>
      <c r="AB14" s="33">
        <f t="shared" si="11"/>
        <v>4</v>
      </c>
      <c r="AC14" s="33">
        <f t="shared" si="12"/>
        <v>4</v>
      </c>
      <c r="AD14" s="33">
        <f t="shared" si="13"/>
        <v>4</v>
      </c>
      <c r="AE14" s="33">
        <f t="shared" si="14"/>
        <v>4</v>
      </c>
      <c r="AF14" s="28">
        <v>12.9671</v>
      </c>
      <c r="AG14" s="28">
        <v>61.549100000000003</v>
      </c>
      <c r="AH14" s="28">
        <v>25.483799999999999</v>
      </c>
      <c r="AI14" s="28">
        <v>61.549100000000003</v>
      </c>
      <c r="AJ14" s="28">
        <v>0.44419999999999998</v>
      </c>
      <c r="AK14" s="28">
        <v>14.0641</v>
      </c>
      <c r="AL14" s="28">
        <v>4.22</v>
      </c>
      <c r="AM14" s="28">
        <v>2.3199999999999998</v>
      </c>
      <c r="AN14" s="94">
        <v>7.33</v>
      </c>
      <c r="AO14" s="35">
        <v>2.0099999999999998</v>
      </c>
    </row>
    <row r="15" spans="1:92">
      <c r="A15" s="48" t="s">
        <v>2917</v>
      </c>
      <c r="B15" s="29">
        <v>39890</v>
      </c>
      <c r="C15" s="30">
        <v>65.433999999999997</v>
      </c>
      <c r="D15" s="31">
        <v>64.37</v>
      </c>
      <c r="E15" s="28">
        <v>34.889099999999999</v>
      </c>
      <c r="F15" s="28">
        <v>2.4504999999999999</v>
      </c>
      <c r="G15" s="28">
        <v>1.6085</v>
      </c>
      <c r="H15" s="28">
        <v>0.67669999999999997</v>
      </c>
      <c r="I15" s="32">
        <v>0.80549999999999999</v>
      </c>
      <c r="J15" s="28">
        <v>4.5247000000000002</v>
      </c>
      <c r="K15" s="28">
        <v>4.0357000000000003</v>
      </c>
      <c r="L15" s="28">
        <v>7.0365000000000002</v>
      </c>
      <c r="M15" s="28">
        <v>6.4096000000000002</v>
      </c>
      <c r="N15" s="28">
        <v>10.1867</v>
      </c>
      <c r="O15" s="28">
        <v>7.5446999999999997</v>
      </c>
      <c r="P15" s="28">
        <v>7.2442000000000002</v>
      </c>
      <c r="Q15" s="28">
        <v>7.7542</v>
      </c>
      <c r="R15" s="28">
        <v>7.5679999999999996</v>
      </c>
      <c r="S15" s="33">
        <f t="shared" si="2"/>
        <v>2</v>
      </c>
      <c r="T15" s="33">
        <f t="shared" si="3"/>
        <v>1</v>
      </c>
      <c r="U15" s="33">
        <f t="shared" si="4"/>
        <v>1</v>
      </c>
      <c r="V15" s="34">
        <f t="shared" si="5"/>
        <v>1</v>
      </c>
      <c r="W15" s="33">
        <f t="shared" si="6"/>
        <v>2</v>
      </c>
      <c r="X15" s="33">
        <f t="shared" si="7"/>
        <v>4</v>
      </c>
      <c r="Y15" s="33">
        <f t="shared" si="8"/>
        <v>4</v>
      </c>
      <c r="Z15" s="33">
        <f t="shared" si="9"/>
        <v>4</v>
      </c>
      <c r="AA15" s="33">
        <f t="shared" si="10"/>
        <v>1</v>
      </c>
      <c r="AB15" s="33">
        <f t="shared" si="11"/>
        <v>3</v>
      </c>
      <c r="AC15" s="33">
        <f t="shared" si="12"/>
        <v>2</v>
      </c>
      <c r="AD15" s="33">
        <f t="shared" si="13"/>
        <v>3</v>
      </c>
      <c r="AE15" s="33">
        <f t="shared" si="14"/>
        <v>4</v>
      </c>
      <c r="AF15" s="28">
        <v>19.469200000000001</v>
      </c>
      <c r="AG15" s="28">
        <v>58.3155</v>
      </c>
      <c r="AH15" s="28">
        <v>22.215299999999999</v>
      </c>
      <c r="AI15" s="28">
        <v>58.3155</v>
      </c>
      <c r="AJ15" s="28">
        <v>0.33539999999999998</v>
      </c>
      <c r="AK15" s="28">
        <v>21.879899999999999</v>
      </c>
      <c r="AL15" s="28">
        <v>3.87</v>
      </c>
      <c r="AM15" s="28">
        <v>3.03</v>
      </c>
      <c r="AN15" s="94">
        <v>7.4</v>
      </c>
      <c r="AO15" s="35">
        <v>2.0499999999999998</v>
      </c>
    </row>
    <row r="16" spans="1:92">
      <c r="A16" s="48" t="s">
        <v>2918</v>
      </c>
      <c r="B16" s="29">
        <v>38253</v>
      </c>
      <c r="C16" s="30">
        <v>816.77949999999998</v>
      </c>
      <c r="D16" s="31">
        <v>790.59439999999995</v>
      </c>
      <c r="E16" s="28">
        <v>45.527700000000003</v>
      </c>
      <c r="F16" s="28">
        <v>2.9083999999999999</v>
      </c>
      <c r="G16" s="28">
        <v>0.45789999999999997</v>
      </c>
      <c r="H16" s="28">
        <v>0.24199999999999999</v>
      </c>
      <c r="I16" s="32">
        <v>-0.3836</v>
      </c>
      <c r="J16" s="28">
        <v>3.3898000000000001</v>
      </c>
      <c r="K16" s="28">
        <v>5.3666</v>
      </c>
      <c r="L16" s="28">
        <v>7.8402000000000003</v>
      </c>
      <c r="M16" s="28">
        <v>7.0618999999999996</v>
      </c>
      <c r="N16" s="28">
        <v>6.62</v>
      </c>
      <c r="O16" s="28">
        <v>6.9707999999999997</v>
      </c>
      <c r="P16" s="28">
        <v>7.0494000000000003</v>
      </c>
      <c r="Q16" s="28">
        <v>7.8646000000000003</v>
      </c>
      <c r="R16" s="28">
        <v>7.2645999999999997</v>
      </c>
      <c r="S16" s="33">
        <f t="shared" si="2"/>
        <v>1</v>
      </c>
      <c r="T16" s="33">
        <f t="shared" si="3"/>
        <v>2</v>
      </c>
      <c r="U16" s="33">
        <f t="shared" si="4"/>
        <v>2</v>
      </c>
      <c r="V16" s="34">
        <f t="shared" si="5"/>
        <v>2</v>
      </c>
      <c r="W16" s="33">
        <f t="shared" si="6"/>
        <v>2</v>
      </c>
      <c r="X16" s="33">
        <f t="shared" si="7"/>
        <v>3</v>
      </c>
      <c r="Y16" s="33">
        <f t="shared" si="8"/>
        <v>3</v>
      </c>
      <c r="Z16" s="33">
        <f t="shared" si="9"/>
        <v>3</v>
      </c>
      <c r="AA16" s="33">
        <f t="shared" si="10"/>
        <v>3</v>
      </c>
      <c r="AB16" s="33">
        <f t="shared" si="11"/>
        <v>3</v>
      </c>
      <c r="AC16" s="33">
        <f t="shared" si="12"/>
        <v>3</v>
      </c>
      <c r="AD16" s="33">
        <f t="shared" si="13"/>
        <v>3</v>
      </c>
      <c r="AE16" s="33">
        <f t="shared" si="14"/>
        <v>4</v>
      </c>
      <c r="AF16" s="28">
        <v>21.965900000000001</v>
      </c>
      <c r="AG16" s="28">
        <v>75.067099999999996</v>
      </c>
      <c r="AH16" s="28">
        <v>2.9670000000000001</v>
      </c>
      <c r="AI16" s="28">
        <v>75.073099999999997</v>
      </c>
      <c r="AJ16" s="28">
        <v>0.30070000000000002</v>
      </c>
      <c r="AK16" s="28">
        <v>2.6602999999999999</v>
      </c>
      <c r="AL16" s="28">
        <v>4.62</v>
      </c>
      <c r="AM16" s="28">
        <v>2.78</v>
      </c>
      <c r="AN16" s="94">
        <v>7.61</v>
      </c>
      <c r="AO16" s="35">
        <v>1.99</v>
      </c>
    </row>
    <row r="17" spans="1:41">
      <c r="A17" s="48" t="s">
        <v>2919</v>
      </c>
      <c r="B17" s="29">
        <v>35155</v>
      </c>
      <c r="C17" s="30">
        <v>886.6617</v>
      </c>
      <c r="D17" s="31">
        <v>849.35170000000005</v>
      </c>
      <c r="E17" s="28">
        <v>96.760499999999993</v>
      </c>
      <c r="F17" s="28">
        <v>2.6324000000000001</v>
      </c>
      <c r="G17" s="28">
        <v>-0.1026</v>
      </c>
      <c r="H17" s="28">
        <v>-1.4329000000000001</v>
      </c>
      <c r="I17" s="32">
        <v>-0.96509999999999996</v>
      </c>
      <c r="J17" s="28">
        <v>1.6554</v>
      </c>
      <c r="K17" s="28">
        <v>5.2637</v>
      </c>
      <c r="L17" s="28">
        <v>7.1574999999999998</v>
      </c>
      <c r="M17" s="28">
        <v>6.5518000000000001</v>
      </c>
      <c r="N17" s="28">
        <v>6.5385</v>
      </c>
      <c r="O17" s="28">
        <v>8.0502000000000002</v>
      </c>
      <c r="P17" s="28">
        <v>7.7694000000000001</v>
      </c>
      <c r="Q17" s="28">
        <v>8.1798999999999999</v>
      </c>
      <c r="R17" s="28">
        <v>8.1849000000000007</v>
      </c>
      <c r="S17" s="33">
        <f t="shared" si="2"/>
        <v>1</v>
      </c>
      <c r="T17" s="33">
        <f t="shared" si="3"/>
        <v>2</v>
      </c>
      <c r="U17" s="33">
        <f t="shared" si="4"/>
        <v>4</v>
      </c>
      <c r="V17" s="34">
        <f t="shared" si="5"/>
        <v>3</v>
      </c>
      <c r="W17" s="33">
        <f t="shared" si="6"/>
        <v>3</v>
      </c>
      <c r="X17" s="33">
        <f t="shared" si="7"/>
        <v>3</v>
      </c>
      <c r="Y17" s="33">
        <f t="shared" si="8"/>
        <v>3</v>
      </c>
      <c r="Z17" s="33">
        <f t="shared" si="9"/>
        <v>3</v>
      </c>
      <c r="AA17" s="33">
        <f t="shared" si="10"/>
        <v>4</v>
      </c>
      <c r="AB17" s="33">
        <f t="shared" si="11"/>
        <v>2</v>
      </c>
      <c r="AC17" s="33">
        <f t="shared" si="12"/>
        <v>2</v>
      </c>
      <c r="AD17" s="33">
        <f t="shared" si="13"/>
        <v>2</v>
      </c>
      <c r="AE17" s="33">
        <f t="shared" si="14"/>
        <v>3</v>
      </c>
      <c r="AF17" s="28">
        <v>22.7271</v>
      </c>
      <c r="AG17" s="28">
        <v>68.778899999999993</v>
      </c>
      <c r="AH17" s="28">
        <v>8.4940999999999995</v>
      </c>
      <c r="AI17" s="28">
        <v>68.778899999999993</v>
      </c>
      <c r="AJ17" s="28">
        <v>0.37909999999999999</v>
      </c>
      <c r="AK17" s="28">
        <v>8.1150000000000002</v>
      </c>
      <c r="AL17" s="28">
        <v>3.98</v>
      </c>
      <c r="AM17" s="28">
        <v>2.12</v>
      </c>
      <c r="AN17" s="94">
        <v>7.26</v>
      </c>
      <c r="AO17" s="35">
        <v>1.88</v>
      </c>
    </row>
    <row r="18" spans="1:41">
      <c r="A18" s="48" t="s">
        <v>2920</v>
      </c>
      <c r="B18" s="29">
        <v>38149</v>
      </c>
      <c r="C18" s="30">
        <v>184.48589999999999</v>
      </c>
      <c r="D18" s="31">
        <v>175.79939999999999</v>
      </c>
      <c r="E18" s="28">
        <v>59.732999999999997</v>
      </c>
      <c r="F18" s="28">
        <v>2.6006999999999998</v>
      </c>
      <c r="G18" s="28">
        <v>-0.17899999999999999</v>
      </c>
      <c r="H18" s="28">
        <v>0.39629999999999999</v>
      </c>
      <c r="I18" s="32">
        <v>-0.63680000000000003</v>
      </c>
      <c r="J18" s="28">
        <v>2.9752999999999998</v>
      </c>
      <c r="K18" s="28">
        <v>6.8906000000000001</v>
      </c>
      <c r="L18" s="28">
        <v>9.1303000000000001</v>
      </c>
      <c r="M18" s="28">
        <v>8.0091999999999999</v>
      </c>
      <c r="N18" s="28">
        <v>7.5232000000000001</v>
      </c>
      <c r="O18" s="28">
        <v>7.7043999999999997</v>
      </c>
      <c r="P18" s="28">
        <v>7.1031000000000004</v>
      </c>
      <c r="Q18" s="28">
        <v>7.8250000000000002</v>
      </c>
      <c r="R18" s="28">
        <v>8.5039999999999996</v>
      </c>
      <c r="S18" s="33">
        <f t="shared" si="2"/>
        <v>2</v>
      </c>
      <c r="T18" s="33">
        <f t="shared" si="3"/>
        <v>3</v>
      </c>
      <c r="U18" s="33">
        <f t="shared" si="4"/>
        <v>1</v>
      </c>
      <c r="V18" s="34">
        <f t="shared" si="5"/>
        <v>2</v>
      </c>
      <c r="W18" s="33">
        <f t="shared" si="6"/>
        <v>2</v>
      </c>
      <c r="X18" s="33">
        <f t="shared" si="7"/>
        <v>2</v>
      </c>
      <c r="Y18" s="33">
        <f t="shared" si="8"/>
        <v>1</v>
      </c>
      <c r="Z18" s="33">
        <f t="shared" si="9"/>
        <v>2</v>
      </c>
      <c r="AA18" s="33">
        <f t="shared" si="10"/>
        <v>3</v>
      </c>
      <c r="AB18" s="33">
        <f t="shared" si="11"/>
        <v>2</v>
      </c>
      <c r="AC18" s="33">
        <f t="shared" si="12"/>
        <v>3</v>
      </c>
      <c r="AD18" s="33">
        <f t="shared" si="13"/>
        <v>3</v>
      </c>
      <c r="AE18" s="33">
        <f t="shared" si="14"/>
        <v>2</v>
      </c>
      <c r="AF18" s="28">
        <v>19.478200000000001</v>
      </c>
      <c r="AG18" s="28">
        <v>77.804199999999994</v>
      </c>
      <c r="AH18" s="28">
        <v>2.7176</v>
      </c>
      <c r="AI18" s="28">
        <v>77.804199999999994</v>
      </c>
      <c r="AJ18" s="28">
        <v>0.33379999999999999</v>
      </c>
      <c r="AK18" s="28">
        <v>1.6596</v>
      </c>
      <c r="AL18" s="28">
        <v>4.76</v>
      </c>
      <c r="AM18" s="28">
        <v>2.83</v>
      </c>
      <c r="AN18" s="94">
        <v>7</v>
      </c>
      <c r="AO18" s="35">
        <v>1.21</v>
      </c>
    </row>
    <row r="19" spans="1:41">
      <c r="A19" s="48" t="s">
        <v>2921</v>
      </c>
      <c r="B19" s="29">
        <v>36797</v>
      </c>
      <c r="C19" s="30">
        <v>196.53829999999999</v>
      </c>
      <c r="D19" s="31">
        <v>186.5873</v>
      </c>
      <c r="E19" s="28">
        <v>90.956199999999995</v>
      </c>
      <c r="F19" s="28">
        <v>2.3538999999999999</v>
      </c>
      <c r="G19" s="28">
        <v>-0.79269999999999996</v>
      </c>
      <c r="H19" s="28">
        <v>-1.2667999999999999</v>
      </c>
      <c r="I19" s="32">
        <v>-1.4574</v>
      </c>
      <c r="J19" s="28">
        <v>1.9359</v>
      </c>
      <c r="K19" s="28">
        <v>5.4751000000000003</v>
      </c>
      <c r="L19" s="28">
        <v>8.3309999999999995</v>
      </c>
      <c r="M19" s="28">
        <v>7.6426999999999996</v>
      </c>
      <c r="N19" s="28">
        <v>7.0511999999999997</v>
      </c>
      <c r="O19" s="28">
        <v>7.2957999999999998</v>
      </c>
      <c r="P19" s="28">
        <v>7.1064999999999996</v>
      </c>
      <c r="Q19" s="28">
        <v>8.1637000000000004</v>
      </c>
      <c r="R19" s="28">
        <v>9.0060000000000002</v>
      </c>
      <c r="S19" s="33">
        <f t="shared" si="2"/>
        <v>2</v>
      </c>
      <c r="T19" s="33">
        <f t="shared" si="3"/>
        <v>3</v>
      </c>
      <c r="U19" s="33">
        <f t="shared" si="4"/>
        <v>4</v>
      </c>
      <c r="V19" s="34">
        <f t="shared" si="5"/>
        <v>3</v>
      </c>
      <c r="W19" s="33">
        <f t="shared" si="6"/>
        <v>3</v>
      </c>
      <c r="X19" s="33">
        <f t="shared" si="7"/>
        <v>2</v>
      </c>
      <c r="Y19" s="33">
        <f t="shared" si="8"/>
        <v>3</v>
      </c>
      <c r="Z19" s="33">
        <f t="shared" si="9"/>
        <v>3</v>
      </c>
      <c r="AA19" s="33">
        <f t="shared" si="10"/>
        <v>3</v>
      </c>
      <c r="AB19" s="33">
        <f t="shared" si="11"/>
        <v>3</v>
      </c>
      <c r="AC19" s="33">
        <f t="shared" si="12"/>
        <v>3</v>
      </c>
      <c r="AD19" s="33">
        <f t="shared" si="13"/>
        <v>2</v>
      </c>
      <c r="AE19" s="33">
        <f t="shared" si="14"/>
        <v>2</v>
      </c>
      <c r="AF19" s="28">
        <v>21.7011</v>
      </c>
      <c r="AG19" s="28">
        <v>68.357699999999994</v>
      </c>
      <c r="AH19" s="28">
        <v>9.9412000000000003</v>
      </c>
      <c r="AI19" s="28">
        <v>68.357699999999994</v>
      </c>
      <c r="AJ19" s="28">
        <v>0.39910000000000001</v>
      </c>
      <c r="AK19" s="28">
        <v>8.4909999999999997</v>
      </c>
      <c r="AL19" s="28">
        <v>9.5500000000000007</v>
      </c>
      <c r="AM19" s="28">
        <v>4.05</v>
      </c>
      <c r="AN19" s="94">
        <v>7.8</v>
      </c>
      <c r="AO19" s="35">
        <v>1.39</v>
      </c>
    </row>
    <row r="20" spans="1:41">
      <c r="A20" s="48" t="s">
        <v>2922</v>
      </c>
      <c r="B20" s="29">
        <v>37981</v>
      </c>
      <c r="C20" s="30">
        <v>3340.0572999999999</v>
      </c>
      <c r="D20" s="31">
        <v>3198.3386</v>
      </c>
      <c r="E20" s="28">
        <v>82.424499999999995</v>
      </c>
      <c r="F20" s="28">
        <v>1.9207000000000001</v>
      </c>
      <c r="G20" s="28">
        <v>-0.77559999999999996</v>
      </c>
      <c r="H20" s="28">
        <v>-0.77780000000000005</v>
      </c>
      <c r="I20" s="32">
        <v>-1.3423</v>
      </c>
      <c r="J20" s="28">
        <v>0.83050000000000002</v>
      </c>
      <c r="K20" s="28">
        <v>4.8962000000000003</v>
      </c>
      <c r="L20" s="28">
        <v>8.4074000000000009</v>
      </c>
      <c r="M20" s="28">
        <v>8.3693000000000008</v>
      </c>
      <c r="N20" s="28">
        <v>8.7067999999999994</v>
      </c>
      <c r="O20" s="28">
        <v>8.8666999999999998</v>
      </c>
      <c r="P20" s="28">
        <v>8.6158000000000001</v>
      </c>
      <c r="Q20" s="28">
        <v>8.8140000000000001</v>
      </c>
      <c r="R20" s="28">
        <v>9.8931000000000004</v>
      </c>
      <c r="S20" s="33">
        <f t="shared" si="2"/>
        <v>3</v>
      </c>
      <c r="T20" s="33">
        <f t="shared" si="3"/>
        <v>3</v>
      </c>
      <c r="U20" s="33">
        <f t="shared" si="4"/>
        <v>3</v>
      </c>
      <c r="V20" s="34">
        <f t="shared" si="5"/>
        <v>3</v>
      </c>
      <c r="W20" s="33">
        <f t="shared" si="6"/>
        <v>4</v>
      </c>
      <c r="X20" s="33">
        <f t="shared" si="7"/>
        <v>4</v>
      </c>
      <c r="Y20" s="33">
        <f t="shared" si="8"/>
        <v>2</v>
      </c>
      <c r="Z20" s="33">
        <f t="shared" si="9"/>
        <v>1</v>
      </c>
      <c r="AA20" s="33">
        <f t="shared" si="10"/>
        <v>1</v>
      </c>
      <c r="AB20" s="33">
        <f t="shared" si="11"/>
        <v>1</v>
      </c>
      <c r="AC20" s="33">
        <f t="shared" si="12"/>
        <v>1</v>
      </c>
      <c r="AD20" s="33">
        <f t="shared" si="13"/>
        <v>1</v>
      </c>
      <c r="AE20" s="33">
        <f t="shared" si="14"/>
        <v>1</v>
      </c>
      <c r="AF20" s="28">
        <v>19.3508</v>
      </c>
      <c r="AG20" s="28">
        <v>76.863399999999999</v>
      </c>
      <c r="AH20" s="28">
        <v>3.7856999999999998</v>
      </c>
      <c r="AI20" s="28">
        <v>76.863399999999999</v>
      </c>
      <c r="AJ20" s="28">
        <v>0.30859999999999999</v>
      </c>
      <c r="AK20" s="28">
        <v>2.714</v>
      </c>
      <c r="AL20" s="28">
        <v>11.86</v>
      </c>
      <c r="AM20" s="28">
        <v>5.82</v>
      </c>
      <c r="AN20" s="94">
        <v>7.53</v>
      </c>
      <c r="AO20" s="35">
        <v>1.76</v>
      </c>
    </row>
    <row r="21" spans="1:41">
      <c r="A21" s="48" t="s">
        <v>2923</v>
      </c>
      <c r="B21" s="29">
        <v>38041</v>
      </c>
      <c r="C21" s="30">
        <v>139.1293</v>
      </c>
      <c r="D21" s="31">
        <v>134.2534</v>
      </c>
      <c r="E21" s="28">
        <v>62.175699999999999</v>
      </c>
      <c r="F21" s="28">
        <v>3.4398</v>
      </c>
      <c r="G21" s="28">
        <v>1.9933000000000001</v>
      </c>
      <c r="H21" s="28">
        <v>-7.9100000000000004E-2</v>
      </c>
      <c r="I21" s="32">
        <v>1.5001</v>
      </c>
      <c r="J21" s="28">
        <v>3.7021999999999999</v>
      </c>
      <c r="K21" s="28">
        <v>6.7619999999999996</v>
      </c>
      <c r="L21" s="28">
        <v>9.1918000000000006</v>
      </c>
      <c r="M21" s="28">
        <v>8.0829000000000004</v>
      </c>
      <c r="N21" s="28">
        <v>7.6421999999999999</v>
      </c>
      <c r="O21" s="28">
        <v>7.9569000000000001</v>
      </c>
      <c r="P21" s="28">
        <v>7.5305999999999997</v>
      </c>
      <c r="Q21" s="28">
        <v>8.1007999999999996</v>
      </c>
      <c r="R21" s="28">
        <v>8.5818999999999992</v>
      </c>
      <c r="S21" s="33">
        <f t="shared" si="2"/>
        <v>1</v>
      </c>
      <c r="T21" s="33">
        <f t="shared" si="3"/>
        <v>1</v>
      </c>
      <c r="U21" s="33">
        <f t="shared" si="4"/>
        <v>2</v>
      </c>
      <c r="V21" s="34">
        <f t="shared" si="5"/>
        <v>1</v>
      </c>
      <c r="W21" s="33">
        <f t="shared" si="6"/>
        <v>2</v>
      </c>
      <c r="X21" s="33">
        <f t="shared" si="7"/>
        <v>2</v>
      </c>
      <c r="Y21" s="33">
        <f t="shared" si="8"/>
        <v>1</v>
      </c>
      <c r="Z21" s="33">
        <f t="shared" si="9"/>
        <v>2</v>
      </c>
      <c r="AA21" s="33">
        <f t="shared" si="10"/>
        <v>2</v>
      </c>
      <c r="AB21" s="33">
        <f t="shared" si="11"/>
        <v>2</v>
      </c>
      <c r="AC21" s="33">
        <f t="shared" si="12"/>
        <v>2</v>
      </c>
      <c r="AD21" s="33">
        <f t="shared" si="13"/>
        <v>2</v>
      </c>
      <c r="AE21" s="33">
        <f t="shared" si="14"/>
        <v>2</v>
      </c>
      <c r="AF21" s="28">
        <v>15.784000000000001</v>
      </c>
      <c r="AG21" s="28">
        <v>77.726299999999995</v>
      </c>
      <c r="AH21" s="28">
        <v>6.4897</v>
      </c>
      <c r="AI21" s="28">
        <v>77.726299999999995</v>
      </c>
      <c r="AJ21" s="28">
        <v>0.34749999999999998</v>
      </c>
      <c r="AK21" s="28">
        <v>6.1422999999999996</v>
      </c>
      <c r="AL21" s="28">
        <v>5.71</v>
      </c>
      <c r="AM21" s="28">
        <v>4.24</v>
      </c>
      <c r="AN21" s="94">
        <v>7.46</v>
      </c>
      <c r="AO21" s="35">
        <v>2.14</v>
      </c>
    </row>
    <row r="22" spans="1:41">
      <c r="A22" s="48" t="s">
        <v>2924</v>
      </c>
      <c r="B22" s="29">
        <v>38076</v>
      </c>
      <c r="C22" s="30">
        <v>3340.6428000000001</v>
      </c>
      <c r="D22" s="31">
        <v>3224.6731</v>
      </c>
      <c r="E22" s="28">
        <v>77.484200000000001</v>
      </c>
      <c r="F22" s="28">
        <v>2.3214000000000001</v>
      </c>
      <c r="G22" s="28">
        <v>-0.13159999999999999</v>
      </c>
      <c r="H22" s="28">
        <v>-6.6299999999999998E-2</v>
      </c>
      <c r="I22" s="32">
        <v>-0.51870000000000005</v>
      </c>
      <c r="J22" s="28">
        <v>4.6070000000000002</v>
      </c>
      <c r="K22" s="28">
        <v>7.1089000000000002</v>
      </c>
      <c r="L22" s="28">
        <v>9.4585000000000008</v>
      </c>
      <c r="M22" s="28">
        <v>8.5690000000000008</v>
      </c>
      <c r="N22" s="28">
        <v>8.5641999999999996</v>
      </c>
      <c r="O22" s="28">
        <v>8.9117999999999995</v>
      </c>
      <c r="P22" s="28">
        <v>9.2527000000000008</v>
      </c>
      <c r="Q22" s="28">
        <v>9.6067999999999998</v>
      </c>
      <c r="R22" s="28">
        <v>9.7080000000000002</v>
      </c>
      <c r="S22" s="33">
        <f t="shared" si="2"/>
        <v>2</v>
      </c>
      <c r="T22" s="33">
        <f t="shared" si="3"/>
        <v>2</v>
      </c>
      <c r="U22" s="33">
        <f t="shared" si="4"/>
        <v>2</v>
      </c>
      <c r="V22" s="34">
        <f t="shared" si="5"/>
        <v>2</v>
      </c>
      <c r="W22" s="33">
        <f t="shared" si="6"/>
        <v>1</v>
      </c>
      <c r="X22" s="33">
        <f t="shared" si="7"/>
        <v>1</v>
      </c>
      <c r="Y22" s="33">
        <f t="shared" si="8"/>
        <v>1</v>
      </c>
      <c r="Z22" s="33">
        <f t="shared" si="9"/>
        <v>1</v>
      </c>
      <c r="AA22" s="33">
        <f t="shared" si="10"/>
        <v>1</v>
      </c>
      <c r="AB22" s="33">
        <f t="shared" si="11"/>
        <v>1</v>
      </c>
      <c r="AC22" s="33">
        <f t="shared" si="12"/>
        <v>1</v>
      </c>
      <c r="AD22" s="33">
        <f t="shared" si="13"/>
        <v>1</v>
      </c>
      <c r="AE22" s="33">
        <f t="shared" si="14"/>
        <v>1</v>
      </c>
      <c r="AF22" s="28">
        <v>22.040600000000001</v>
      </c>
      <c r="AG22" s="28">
        <v>73.801000000000002</v>
      </c>
      <c r="AH22" s="28">
        <v>4.1584000000000003</v>
      </c>
      <c r="AI22" s="28">
        <v>68.548000000000002</v>
      </c>
      <c r="AJ22" s="28">
        <v>5.5571999999999999</v>
      </c>
      <c r="AK22" s="28">
        <v>2.6676000000000002</v>
      </c>
      <c r="AL22" s="28">
        <v>4.68</v>
      </c>
      <c r="AM22" s="28">
        <v>2.33</v>
      </c>
      <c r="AN22" s="94">
        <v>8.34</v>
      </c>
      <c r="AO22" s="35">
        <v>1.7</v>
      </c>
    </row>
    <row r="23" spans="1:41">
      <c r="A23" s="48" t="s">
        <v>2925</v>
      </c>
      <c r="B23" s="29">
        <v>37957</v>
      </c>
      <c r="C23" s="30">
        <v>3030.6723000000002</v>
      </c>
      <c r="D23" s="31">
        <v>2862.7446</v>
      </c>
      <c r="E23" s="28">
        <v>58.543199999999999</v>
      </c>
      <c r="F23" s="28">
        <v>2.266</v>
      </c>
      <c r="G23" s="28">
        <v>-0.9425</v>
      </c>
      <c r="H23" s="28">
        <v>-1.1253</v>
      </c>
      <c r="I23" s="32">
        <v>-1.8140000000000001</v>
      </c>
      <c r="J23" s="28">
        <v>1.0044999999999999</v>
      </c>
      <c r="K23" s="28">
        <v>5.2218</v>
      </c>
      <c r="L23" s="28">
        <v>8.7279999999999998</v>
      </c>
      <c r="M23" s="28">
        <v>8.1395999999999997</v>
      </c>
      <c r="N23" s="28">
        <v>8.4496000000000002</v>
      </c>
      <c r="O23" s="28">
        <v>9.5708000000000002</v>
      </c>
      <c r="P23" s="28">
        <v>8.9855</v>
      </c>
      <c r="Q23" s="28">
        <v>9.1434999999999995</v>
      </c>
      <c r="R23" s="28">
        <v>8.1994000000000007</v>
      </c>
      <c r="S23" s="33">
        <f t="shared" si="2"/>
        <v>3</v>
      </c>
      <c r="T23" s="33">
        <f t="shared" si="3"/>
        <v>4</v>
      </c>
      <c r="U23" s="33">
        <f t="shared" si="4"/>
        <v>4</v>
      </c>
      <c r="V23" s="34">
        <f t="shared" si="5"/>
        <v>4</v>
      </c>
      <c r="W23" s="33">
        <f t="shared" si="6"/>
        <v>4</v>
      </c>
      <c r="X23" s="33">
        <f t="shared" si="7"/>
        <v>4</v>
      </c>
      <c r="Y23" s="33">
        <f t="shared" si="8"/>
        <v>2</v>
      </c>
      <c r="Z23" s="33">
        <f t="shared" si="9"/>
        <v>1</v>
      </c>
      <c r="AA23" s="33">
        <f t="shared" si="10"/>
        <v>1</v>
      </c>
      <c r="AB23" s="33">
        <f t="shared" si="11"/>
        <v>1</v>
      </c>
      <c r="AC23" s="33">
        <f t="shared" si="12"/>
        <v>1</v>
      </c>
      <c r="AD23" s="33">
        <f t="shared" si="13"/>
        <v>1</v>
      </c>
      <c r="AE23" s="33">
        <f t="shared" si="14"/>
        <v>3</v>
      </c>
      <c r="AF23" s="28">
        <v>20.7043</v>
      </c>
      <c r="AG23" s="28">
        <v>63.947600000000001</v>
      </c>
      <c r="AH23" s="28">
        <v>15.348100000000001</v>
      </c>
      <c r="AI23" s="28">
        <v>63.933599999999998</v>
      </c>
      <c r="AJ23" s="28">
        <v>0.32740000000000002</v>
      </c>
      <c r="AK23" s="28">
        <v>13.839600000000001</v>
      </c>
      <c r="AL23" s="28">
        <v>12.05</v>
      </c>
      <c r="AM23" s="28">
        <v>5.22</v>
      </c>
      <c r="AN23" s="94">
        <v>7.63</v>
      </c>
      <c r="AO23" s="35">
        <v>1.67</v>
      </c>
    </row>
    <row r="24" spans="1:41">
      <c r="A24" s="48" t="s">
        <v>2926</v>
      </c>
      <c r="B24" s="29">
        <v>35886</v>
      </c>
      <c r="C24" s="30">
        <v>48.454999999999998</v>
      </c>
      <c r="D24" s="31">
        <v>45.589599999999997</v>
      </c>
      <c r="E24" s="28">
        <v>82.224000000000004</v>
      </c>
      <c r="F24" s="28">
        <v>1.3381000000000001</v>
      </c>
      <c r="G24" s="28">
        <v>-1.3573999999999999</v>
      </c>
      <c r="H24" s="28">
        <v>-0.52649999999999997</v>
      </c>
      <c r="I24" s="32">
        <v>-1.7755000000000001</v>
      </c>
      <c r="J24" s="28">
        <v>1.9644999999999999</v>
      </c>
      <c r="K24" s="28">
        <v>5.0829000000000004</v>
      </c>
      <c r="L24" s="28">
        <v>5.8074000000000003</v>
      </c>
      <c r="M24" s="28">
        <v>5.4027000000000003</v>
      </c>
      <c r="N24" s="28">
        <v>5.3586</v>
      </c>
      <c r="O24" s="28">
        <v>6.0994999999999999</v>
      </c>
      <c r="P24" s="28">
        <v>6.1985999999999999</v>
      </c>
      <c r="Q24" s="28">
        <v>6.2994000000000003</v>
      </c>
      <c r="R24" s="28">
        <v>7.7864000000000004</v>
      </c>
      <c r="S24" s="33">
        <f t="shared" si="2"/>
        <v>4</v>
      </c>
      <c r="T24" s="33">
        <f t="shared" si="3"/>
        <v>4</v>
      </c>
      <c r="U24" s="33">
        <f t="shared" si="4"/>
        <v>3</v>
      </c>
      <c r="V24" s="34">
        <f t="shared" si="5"/>
        <v>4</v>
      </c>
      <c r="W24" s="33">
        <f t="shared" si="6"/>
        <v>3</v>
      </c>
      <c r="X24" s="33">
        <f t="shared" si="7"/>
        <v>4</v>
      </c>
      <c r="Y24" s="33">
        <f t="shared" si="8"/>
        <v>4</v>
      </c>
      <c r="Z24" s="33">
        <f t="shared" si="9"/>
        <v>4</v>
      </c>
      <c r="AA24" s="33">
        <f t="shared" si="10"/>
        <v>4</v>
      </c>
      <c r="AB24" s="33">
        <f t="shared" si="11"/>
        <v>4</v>
      </c>
      <c r="AC24" s="33">
        <f t="shared" si="12"/>
        <v>4</v>
      </c>
      <c r="AD24" s="33">
        <f t="shared" si="13"/>
        <v>4</v>
      </c>
      <c r="AE24" s="33">
        <f t="shared" si="14"/>
        <v>3</v>
      </c>
      <c r="AF24" s="28">
        <v>16.250900000000001</v>
      </c>
      <c r="AG24" s="28">
        <v>76.599900000000005</v>
      </c>
      <c r="AH24" s="28">
        <v>7.1492000000000004</v>
      </c>
      <c r="AI24" s="28">
        <v>76.599900000000005</v>
      </c>
      <c r="AJ24" s="28">
        <v>0.4032</v>
      </c>
      <c r="AK24" s="28">
        <v>6.7461000000000002</v>
      </c>
      <c r="AL24" s="28">
        <v>4.37</v>
      </c>
      <c r="AM24" s="28">
        <v>3.6</v>
      </c>
      <c r="AN24" s="94">
        <v>7.05</v>
      </c>
      <c r="AO24" s="35">
        <v>2.31</v>
      </c>
    </row>
    <row r="25" spans="1:41">
      <c r="A25" s="48" t="s">
        <v>2927</v>
      </c>
      <c r="B25" s="29">
        <v>37998</v>
      </c>
      <c r="C25" s="30">
        <v>947.82569999999998</v>
      </c>
      <c r="D25" s="31">
        <v>932.12390000000005</v>
      </c>
      <c r="E25" s="28">
        <v>60.558399999999999</v>
      </c>
      <c r="F25" s="28">
        <v>1.5590999999999999</v>
      </c>
      <c r="G25" s="28">
        <v>0.7036</v>
      </c>
      <c r="H25" s="28">
        <v>1.8352999999999999</v>
      </c>
      <c r="I25" s="32">
        <v>0.65090000000000003</v>
      </c>
      <c r="J25" s="28">
        <v>6.8536999999999999</v>
      </c>
      <c r="K25" s="28">
        <v>7.6365999999999996</v>
      </c>
      <c r="L25" s="28">
        <v>8.1240000000000006</v>
      </c>
      <c r="M25" s="28">
        <v>7.9695</v>
      </c>
      <c r="N25" s="28">
        <v>7.9992000000000001</v>
      </c>
      <c r="O25" s="28">
        <v>5.0674999999999999</v>
      </c>
      <c r="P25" s="28">
        <v>5.6879</v>
      </c>
      <c r="Q25" s="28">
        <v>7.0263999999999998</v>
      </c>
      <c r="R25" s="28">
        <v>8.4065999999999992</v>
      </c>
      <c r="S25" s="33">
        <f t="shared" si="2"/>
        <v>4</v>
      </c>
      <c r="T25" s="33">
        <f t="shared" si="3"/>
        <v>1</v>
      </c>
      <c r="U25" s="33">
        <f t="shared" si="4"/>
        <v>1</v>
      </c>
      <c r="V25" s="34">
        <f t="shared" si="5"/>
        <v>1</v>
      </c>
      <c r="W25" s="33">
        <f t="shared" si="6"/>
        <v>1</v>
      </c>
      <c r="X25" s="33">
        <f t="shared" si="7"/>
        <v>1</v>
      </c>
      <c r="Y25" s="33">
        <f t="shared" si="8"/>
        <v>3</v>
      </c>
      <c r="Z25" s="33">
        <f t="shared" si="9"/>
        <v>2</v>
      </c>
      <c r="AA25" s="33">
        <f t="shared" si="10"/>
        <v>2</v>
      </c>
      <c r="AB25" s="33">
        <f t="shared" si="11"/>
        <v>4</v>
      </c>
      <c r="AC25" s="33">
        <f t="shared" si="12"/>
        <v>4</v>
      </c>
      <c r="AD25" s="33">
        <f t="shared" si="13"/>
        <v>4</v>
      </c>
      <c r="AE25" s="33">
        <f t="shared" si="14"/>
        <v>2</v>
      </c>
      <c r="AF25" s="28">
        <v>10.961399999999999</v>
      </c>
      <c r="AG25" s="28">
        <v>73.440899999999999</v>
      </c>
      <c r="AH25" s="28">
        <v>15.597799999999999</v>
      </c>
      <c r="AI25" s="28">
        <v>54.098399999999998</v>
      </c>
      <c r="AJ25" s="28">
        <v>19.630299999999998</v>
      </c>
      <c r="AK25" s="28">
        <v>7.91</v>
      </c>
      <c r="AL25" s="28">
        <v>2.2200000000000002</v>
      </c>
      <c r="AM25" s="28">
        <v>1.86</v>
      </c>
      <c r="AN25" s="94">
        <v>9.1199999999999992</v>
      </c>
      <c r="AO25" s="35">
        <v>1.87</v>
      </c>
    </row>
    <row r="26" spans="1:41">
      <c r="A26" s="48" t="s">
        <v>2928</v>
      </c>
      <c r="B26" s="29">
        <v>44342</v>
      </c>
      <c r="C26" s="30">
        <v>3354.0338999999999</v>
      </c>
      <c r="D26" s="31">
        <v>3280.768</v>
      </c>
      <c r="E26" s="28">
        <v>15.569000000000001</v>
      </c>
      <c r="F26" s="28">
        <v>1.4862</v>
      </c>
      <c r="G26" s="28">
        <v>0.91259999999999997</v>
      </c>
      <c r="H26" s="28">
        <v>1.3718999999999999</v>
      </c>
      <c r="I26" s="32">
        <v>1.1789000000000001</v>
      </c>
      <c r="J26" s="28">
        <v>4.8036000000000003</v>
      </c>
      <c r="K26" s="28">
        <v>7.5892999999999997</v>
      </c>
      <c r="L26" s="28">
        <v>10.362299999999999</v>
      </c>
      <c r="M26" s="28">
        <v>9.7685999999999993</v>
      </c>
      <c r="N26" s="28"/>
      <c r="O26" s="28"/>
      <c r="P26" s="28"/>
      <c r="Q26" s="28"/>
      <c r="R26" s="28">
        <v>9.3922000000000008</v>
      </c>
      <c r="S26" s="33">
        <f t="shared" si="2"/>
        <v>4</v>
      </c>
      <c r="T26" s="33">
        <f t="shared" si="3"/>
        <v>1</v>
      </c>
      <c r="U26" s="33">
        <f t="shared" si="4"/>
        <v>1</v>
      </c>
      <c r="V26" s="34">
        <f t="shared" si="5"/>
        <v>1</v>
      </c>
      <c r="W26" s="33">
        <f t="shared" si="6"/>
        <v>1</v>
      </c>
      <c r="X26" s="33">
        <f t="shared" si="7"/>
        <v>1</v>
      </c>
      <c r="Y26" s="33">
        <f t="shared" si="8"/>
        <v>1</v>
      </c>
      <c r="Z26" s="33">
        <f t="shared" si="9"/>
        <v>1</v>
      </c>
      <c r="AA26" s="33">
        <f t="shared" si="10"/>
        <v>0</v>
      </c>
      <c r="AB26" s="33">
        <f t="shared" si="11"/>
        <v>0</v>
      </c>
      <c r="AC26" s="33">
        <f t="shared" si="12"/>
        <v>0</v>
      </c>
      <c r="AD26" s="33">
        <f t="shared" si="13"/>
        <v>0</v>
      </c>
      <c r="AE26" s="33">
        <f t="shared" si="14"/>
        <v>1</v>
      </c>
      <c r="AF26" s="28">
        <v>10.4694</v>
      </c>
      <c r="AG26" s="28">
        <v>74.028999999999996</v>
      </c>
      <c r="AH26" s="28">
        <v>15.5016</v>
      </c>
      <c r="AI26" s="28">
        <v>74.028999999999996</v>
      </c>
      <c r="AJ26" s="28">
        <v>0.2702</v>
      </c>
      <c r="AK26" s="28">
        <v>3.6846000000000001</v>
      </c>
      <c r="AL26" s="28">
        <v>4.88</v>
      </c>
      <c r="AM26" s="28">
        <v>3.8521000000000001</v>
      </c>
      <c r="AN26" s="94">
        <v>7.4</v>
      </c>
      <c r="AO26" s="35">
        <v>0.64</v>
      </c>
    </row>
    <row r="27" spans="1:41">
      <c r="A27" s="48" t="s">
        <v>2929</v>
      </c>
      <c r="B27" s="29">
        <v>36973</v>
      </c>
      <c r="C27" s="30">
        <v>9870.9397000000008</v>
      </c>
      <c r="D27" s="31">
        <v>9545.6610000000001</v>
      </c>
      <c r="E27" s="28">
        <v>74.720200000000006</v>
      </c>
      <c r="F27" s="28">
        <v>2.9178000000000002</v>
      </c>
      <c r="G27" s="28">
        <v>1.3159000000000001</v>
      </c>
      <c r="H27" s="28">
        <v>0.69359999999999999</v>
      </c>
      <c r="I27" s="32">
        <v>0.52329999999999999</v>
      </c>
      <c r="J27" s="28">
        <v>5.1741999999999999</v>
      </c>
      <c r="K27" s="28">
        <v>6.9283000000000001</v>
      </c>
      <c r="L27" s="28">
        <v>9.3137000000000008</v>
      </c>
      <c r="M27" s="28">
        <v>8.7135999999999996</v>
      </c>
      <c r="N27" s="28">
        <v>9.0565999999999995</v>
      </c>
      <c r="O27" s="28">
        <v>9.6832999999999991</v>
      </c>
      <c r="P27" s="28">
        <v>8.7495999999999992</v>
      </c>
      <c r="Q27" s="28">
        <v>9.0955999999999992</v>
      </c>
      <c r="R27" s="28">
        <v>8.3353000000000002</v>
      </c>
      <c r="S27" s="33">
        <f t="shared" si="2"/>
        <v>1</v>
      </c>
      <c r="T27" s="33">
        <f t="shared" si="3"/>
        <v>1</v>
      </c>
      <c r="U27" s="33">
        <f t="shared" si="4"/>
        <v>1</v>
      </c>
      <c r="V27" s="34">
        <f t="shared" si="5"/>
        <v>1</v>
      </c>
      <c r="W27" s="33">
        <f t="shared" si="6"/>
        <v>1</v>
      </c>
      <c r="X27" s="33">
        <f t="shared" si="7"/>
        <v>1</v>
      </c>
      <c r="Y27" s="33">
        <f t="shared" si="8"/>
        <v>1</v>
      </c>
      <c r="Z27" s="33">
        <f t="shared" si="9"/>
        <v>1</v>
      </c>
      <c r="AA27" s="33">
        <f t="shared" si="10"/>
        <v>1</v>
      </c>
      <c r="AB27" s="33">
        <f t="shared" si="11"/>
        <v>1</v>
      </c>
      <c r="AC27" s="33">
        <f t="shared" si="12"/>
        <v>1</v>
      </c>
      <c r="AD27" s="33">
        <f t="shared" si="13"/>
        <v>1</v>
      </c>
      <c r="AE27" s="33">
        <f t="shared" si="14"/>
        <v>3</v>
      </c>
      <c r="AF27" s="28">
        <v>21.801300000000001</v>
      </c>
      <c r="AG27" s="28">
        <v>72.448099999999997</v>
      </c>
      <c r="AH27" s="28">
        <v>5.7506000000000004</v>
      </c>
      <c r="AI27" s="28">
        <v>70.5364</v>
      </c>
      <c r="AJ27" s="28">
        <v>2.2164999999999999</v>
      </c>
      <c r="AK27" s="28">
        <v>5.4458000000000002</v>
      </c>
      <c r="AL27" s="28">
        <v>4.95</v>
      </c>
      <c r="AM27" s="28">
        <v>2.9</v>
      </c>
      <c r="AN27" s="94">
        <v>8.1</v>
      </c>
      <c r="AO27" s="35">
        <v>1.54</v>
      </c>
    </row>
    <row r="28" spans="1:41">
      <c r="A28" s="48" t="s">
        <v>2930</v>
      </c>
      <c r="B28" s="29">
        <v>40245</v>
      </c>
      <c r="C28" s="30">
        <v>19.651700000000002</v>
      </c>
      <c r="D28" s="31">
        <v>18.747199999999999</v>
      </c>
      <c r="E28" s="28">
        <v>29.121200000000002</v>
      </c>
      <c r="F28" s="28">
        <v>1.3662000000000001</v>
      </c>
      <c r="G28" s="28">
        <v>-2.206</v>
      </c>
      <c r="H28" s="28">
        <v>-1.8887</v>
      </c>
      <c r="I28" s="32">
        <v>-2.8448000000000002</v>
      </c>
      <c r="J28" s="28">
        <v>-1.8473999999999999</v>
      </c>
      <c r="K28" s="28">
        <v>3.4373</v>
      </c>
      <c r="L28" s="28">
        <v>5.4863999999999997</v>
      </c>
      <c r="M28" s="28">
        <v>5.5364000000000004</v>
      </c>
      <c r="N28" s="28">
        <v>6.6021999999999998</v>
      </c>
      <c r="O28" s="28">
        <v>5.8196000000000003</v>
      </c>
      <c r="P28" s="28">
        <v>6.2801999999999998</v>
      </c>
      <c r="Q28" s="28">
        <v>7.0629</v>
      </c>
      <c r="R28" s="28">
        <v>6.8396999999999997</v>
      </c>
      <c r="S28" s="33">
        <f t="shared" si="2"/>
        <v>4</v>
      </c>
      <c r="T28" s="33">
        <f t="shared" si="3"/>
        <v>4</v>
      </c>
      <c r="U28" s="33">
        <f t="shared" si="4"/>
        <v>4</v>
      </c>
      <c r="V28" s="34">
        <f t="shared" si="5"/>
        <v>4</v>
      </c>
      <c r="W28" s="33">
        <f t="shared" si="6"/>
        <v>4</v>
      </c>
      <c r="X28" s="33">
        <f t="shared" si="7"/>
        <v>4</v>
      </c>
      <c r="Y28" s="33">
        <f t="shared" si="8"/>
        <v>4</v>
      </c>
      <c r="Z28" s="33">
        <f t="shared" si="9"/>
        <v>4</v>
      </c>
      <c r="AA28" s="33">
        <f t="shared" si="10"/>
        <v>4</v>
      </c>
      <c r="AB28" s="33">
        <f t="shared" si="11"/>
        <v>4</v>
      </c>
      <c r="AC28" s="33">
        <f t="shared" si="12"/>
        <v>4</v>
      </c>
      <c r="AD28" s="33">
        <f t="shared" si="13"/>
        <v>4</v>
      </c>
      <c r="AE28" s="33">
        <f t="shared" si="14"/>
        <v>4</v>
      </c>
      <c r="AF28" s="28">
        <v>18.968399999999999</v>
      </c>
      <c r="AG28" s="28">
        <v>26.247399999999999</v>
      </c>
      <c r="AH28" s="28">
        <v>54.784199999999998</v>
      </c>
      <c r="AI28" s="28">
        <v>26.247399999999999</v>
      </c>
      <c r="AJ28" s="28">
        <v>0.47899999999999998</v>
      </c>
      <c r="AK28" s="28">
        <v>54.305199999999999</v>
      </c>
      <c r="AL28" s="28">
        <v>8.2899999999999991</v>
      </c>
      <c r="AM28" s="28">
        <v>5</v>
      </c>
      <c r="AN28" s="94">
        <v>6.95</v>
      </c>
      <c r="AO28" s="35">
        <v>1.1399999999999999</v>
      </c>
    </row>
    <row r="29" spans="1:41">
      <c r="A29" s="48" t="s">
        <v>2931</v>
      </c>
      <c r="B29" s="29">
        <v>37971</v>
      </c>
      <c r="C29" s="30">
        <v>1685.9338</v>
      </c>
      <c r="D29" s="31">
        <v>1616.557</v>
      </c>
      <c r="E29" s="28">
        <v>69.318100000000001</v>
      </c>
      <c r="F29" s="28">
        <v>2.6274999999999999</v>
      </c>
      <c r="G29" s="28">
        <v>-0.8659</v>
      </c>
      <c r="H29" s="28">
        <v>-1.5226999999999999</v>
      </c>
      <c r="I29" s="32">
        <v>-1.8185</v>
      </c>
      <c r="J29" s="28">
        <v>1.1821999999999999</v>
      </c>
      <c r="K29" s="28">
        <v>6.0774999999999997</v>
      </c>
      <c r="L29" s="28">
        <v>8.4459</v>
      </c>
      <c r="M29" s="28">
        <v>7.7312000000000003</v>
      </c>
      <c r="N29" s="28">
        <v>8.3068000000000008</v>
      </c>
      <c r="O29" s="28">
        <v>7.6361999999999997</v>
      </c>
      <c r="P29" s="28">
        <v>7.8155000000000001</v>
      </c>
      <c r="Q29" s="28">
        <v>8.4906000000000006</v>
      </c>
      <c r="R29" s="28">
        <v>9.0336999999999996</v>
      </c>
      <c r="S29" s="33">
        <f t="shared" si="2"/>
        <v>1</v>
      </c>
      <c r="T29" s="33">
        <f t="shared" si="3"/>
        <v>4</v>
      </c>
      <c r="U29" s="33">
        <f t="shared" si="4"/>
        <v>4</v>
      </c>
      <c r="V29" s="34">
        <f t="shared" si="5"/>
        <v>4</v>
      </c>
      <c r="W29" s="33">
        <f t="shared" si="6"/>
        <v>4</v>
      </c>
      <c r="X29" s="33">
        <f t="shared" si="7"/>
        <v>2</v>
      </c>
      <c r="Y29" s="33">
        <f t="shared" si="8"/>
        <v>2</v>
      </c>
      <c r="Z29" s="33">
        <f t="shared" si="9"/>
        <v>2</v>
      </c>
      <c r="AA29" s="33">
        <f t="shared" si="10"/>
        <v>2</v>
      </c>
      <c r="AB29" s="33">
        <f t="shared" si="11"/>
        <v>2</v>
      </c>
      <c r="AC29" s="33">
        <f t="shared" si="12"/>
        <v>2</v>
      </c>
      <c r="AD29" s="33">
        <f t="shared" si="13"/>
        <v>2</v>
      </c>
      <c r="AE29" s="33">
        <f t="shared" si="14"/>
        <v>1</v>
      </c>
      <c r="AF29" s="28">
        <v>23.0166</v>
      </c>
      <c r="AG29" s="28">
        <v>73.455699999999993</v>
      </c>
      <c r="AH29" s="28">
        <v>3.5276999999999998</v>
      </c>
      <c r="AI29" s="28">
        <v>73.455699999999993</v>
      </c>
      <c r="AJ29" s="28">
        <v>0.30659999999999998</v>
      </c>
      <c r="AK29" s="28">
        <v>2.948</v>
      </c>
      <c r="AL29" s="28">
        <v>11.9</v>
      </c>
      <c r="AM29" s="28">
        <v>6.12</v>
      </c>
      <c r="AN29" s="94">
        <v>7.86</v>
      </c>
      <c r="AO29" s="35">
        <v>1.83</v>
      </c>
    </row>
    <row r="30" spans="1:41">
      <c r="A30" s="58" t="s">
        <v>235</v>
      </c>
      <c r="B30" s="59"/>
      <c r="C30" s="60"/>
      <c r="D30" s="60"/>
      <c r="E30" s="60"/>
      <c r="F30" s="60">
        <f t="shared" ref="F30:R30" si="15">SUMPRODUCT($D12:$D29,F12:F29)/SUMIF(F12:F29,"&lt;&gt;"&amp;"",$D12:$D29)</f>
        <v>2.3874139311015692</v>
      </c>
      <c r="G30" s="60">
        <f t="shared" si="15"/>
        <v>0.33351820720769682</v>
      </c>
      <c r="H30" s="60">
        <f t="shared" si="15"/>
        <v>0.10700641787814713</v>
      </c>
      <c r="I30" s="60">
        <f t="shared" si="15"/>
        <v>-0.22014263063172854</v>
      </c>
      <c r="J30" s="60">
        <f t="shared" si="15"/>
        <v>3.7205085207479494</v>
      </c>
      <c r="K30" s="60">
        <f t="shared" si="15"/>
        <v>6.4932836005187724</v>
      </c>
      <c r="L30" s="60">
        <f t="shared" si="15"/>
        <v>9.0096779957641999</v>
      </c>
      <c r="M30" s="60">
        <f t="shared" si="15"/>
        <v>8.4181218575513093</v>
      </c>
      <c r="N30" s="60">
        <f t="shared" si="15"/>
        <v>8.503818486484592</v>
      </c>
      <c r="O30" s="60">
        <f t="shared" si="15"/>
        <v>8.8596543468503697</v>
      </c>
      <c r="P30" s="60">
        <f t="shared" si="15"/>
        <v>8.4771889805128939</v>
      </c>
      <c r="Q30" s="60">
        <f t="shared" si="15"/>
        <v>8.9088469610269971</v>
      </c>
      <c r="R30" s="60">
        <f t="shared" si="15"/>
        <v>8.8121180666816752</v>
      </c>
      <c r="S30" s="61"/>
      <c r="T30" s="61"/>
      <c r="U30" s="61"/>
      <c r="V30" s="61"/>
      <c r="W30" s="61"/>
      <c r="X30" s="61"/>
      <c r="Y30" s="61"/>
      <c r="Z30" s="61"/>
      <c r="AA30" s="61"/>
      <c r="AB30" s="61"/>
      <c r="AC30" s="61"/>
      <c r="AD30" s="61"/>
      <c r="AE30" s="61"/>
      <c r="AF30" s="60"/>
      <c r="AG30" s="60"/>
      <c r="AH30" s="60"/>
      <c r="AI30" s="60"/>
      <c r="AJ30" s="60"/>
      <c r="AK30" s="60"/>
      <c r="AL30" s="60"/>
      <c r="AM30" s="60"/>
      <c r="AN30" s="95"/>
      <c r="AO30" s="62"/>
    </row>
    <row r="31" spans="1:41">
      <c r="A31" s="56" t="s">
        <v>236</v>
      </c>
      <c r="B31" s="51"/>
      <c r="C31" s="52"/>
      <c r="D31" s="53"/>
      <c r="E31" s="54"/>
      <c r="F31" s="54">
        <f t="shared" ref="F31:R31" si="16">MIN(F12:F29)</f>
        <v>1.3381000000000001</v>
      </c>
      <c r="G31" s="54">
        <f t="shared" si="16"/>
        <v>-2.206</v>
      </c>
      <c r="H31" s="54">
        <f t="shared" si="16"/>
        <v>-1.8887</v>
      </c>
      <c r="I31" s="54">
        <f t="shared" si="16"/>
        <v>-2.8448000000000002</v>
      </c>
      <c r="J31" s="54">
        <f t="shared" si="16"/>
        <v>-1.8473999999999999</v>
      </c>
      <c r="K31" s="54">
        <f t="shared" si="16"/>
        <v>3.4373</v>
      </c>
      <c r="L31" s="54">
        <f t="shared" si="16"/>
        <v>5.4863999999999997</v>
      </c>
      <c r="M31" s="54">
        <f t="shared" si="16"/>
        <v>5.4027000000000003</v>
      </c>
      <c r="N31" s="54">
        <f t="shared" si="16"/>
        <v>5.3586</v>
      </c>
      <c r="O31" s="54">
        <f t="shared" si="16"/>
        <v>5.0674999999999999</v>
      </c>
      <c r="P31" s="54">
        <f t="shared" si="16"/>
        <v>5.6879</v>
      </c>
      <c r="Q31" s="54">
        <f t="shared" si="16"/>
        <v>6.2994000000000003</v>
      </c>
      <c r="R31" s="54">
        <f t="shared" si="16"/>
        <v>6.8396999999999997</v>
      </c>
      <c r="S31" s="55"/>
      <c r="T31" s="55"/>
      <c r="U31" s="55"/>
      <c r="V31" s="55"/>
      <c r="W31" s="55"/>
      <c r="X31" s="55"/>
      <c r="Y31" s="55"/>
      <c r="Z31" s="55"/>
      <c r="AA31" s="55"/>
      <c r="AB31" s="55"/>
      <c r="AC31" s="55"/>
      <c r="AD31" s="55"/>
      <c r="AE31" s="55"/>
      <c r="AF31" s="54"/>
      <c r="AG31" s="54"/>
      <c r="AH31" s="54"/>
      <c r="AI31" s="54"/>
      <c r="AJ31" s="54"/>
      <c r="AK31" s="54"/>
      <c r="AL31" s="54"/>
      <c r="AM31" s="54"/>
      <c r="AN31" s="96"/>
      <c r="AO31" s="57"/>
    </row>
    <row r="32" spans="1:41">
      <c r="A32" s="63" t="s">
        <v>237</v>
      </c>
      <c r="B32" s="51"/>
      <c r="C32" s="52"/>
      <c r="D32" s="53"/>
      <c r="E32" s="54"/>
      <c r="F32" s="54">
        <f t="shared" ref="F32:R32" si="17">MAX(F12:F29)</f>
        <v>3.4398</v>
      </c>
      <c r="G32" s="54">
        <f t="shared" si="17"/>
        <v>1.9933000000000001</v>
      </c>
      <c r="H32" s="54">
        <f t="shared" si="17"/>
        <v>1.8352999999999999</v>
      </c>
      <c r="I32" s="54">
        <f t="shared" si="17"/>
        <v>1.5001</v>
      </c>
      <c r="J32" s="54">
        <f t="shared" si="17"/>
        <v>6.8536999999999999</v>
      </c>
      <c r="K32" s="54">
        <f t="shared" si="17"/>
        <v>7.6365999999999996</v>
      </c>
      <c r="L32" s="54">
        <f t="shared" si="17"/>
        <v>10.362299999999999</v>
      </c>
      <c r="M32" s="54">
        <f t="shared" si="17"/>
        <v>9.7685999999999993</v>
      </c>
      <c r="N32" s="54">
        <f t="shared" si="17"/>
        <v>10.1867</v>
      </c>
      <c r="O32" s="54">
        <f t="shared" si="17"/>
        <v>9.6832999999999991</v>
      </c>
      <c r="P32" s="54">
        <f t="shared" si="17"/>
        <v>9.2527000000000008</v>
      </c>
      <c r="Q32" s="54">
        <f t="shared" si="17"/>
        <v>9.6067999999999998</v>
      </c>
      <c r="R32" s="54">
        <f t="shared" si="17"/>
        <v>9.8931000000000004</v>
      </c>
      <c r="S32" s="55"/>
      <c r="T32" s="55"/>
      <c r="U32" s="55"/>
      <c r="V32" s="55"/>
      <c r="W32" s="55"/>
      <c r="X32" s="55"/>
      <c r="Y32" s="55"/>
      <c r="Z32" s="55"/>
      <c r="AA32" s="55"/>
      <c r="AB32" s="55"/>
      <c r="AC32" s="55"/>
      <c r="AD32" s="55"/>
      <c r="AE32" s="55"/>
      <c r="AF32" s="54"/>
      <c r="AG32" s="54"/>
      <c r="AH32" s="54"/>
      <c r="AI32" s="54"/>
      <c r="AJ32" s="54"/>
      <c r="AK32" s="54"/>
      <c r="AL32" s="54"/>
      <c r="AM32" s="54"/>
      <c r="AN32" s="96"/>
      <c r="AO32" s="57"/>
    </row>
    <row r="33" spans="1:41">
      <c r="A33" s="56" t="s">
        <v>238</v>
      </c>
      <c r="B33" s="51"/>
      <c r="C33" s="52"/>
      <c r="D33" s="53"/>
      <c r="E33" s="54"/>
      <c r="F33" s="54">
        <f>MEDIAN(F12:F29)</f>
        <v>2.2937000000000003</v>
      </c>
      <c r="G33" s="54">
        <f t="shared" ref="G33:R33" si="18">MEDIAN(G12:G29)</f>
        <v>-0.15529999999999999</v>
      </c>
      <c r="H33" s="54">
        <f t="shared" si="18"/>
        <v>-0.24779999999999999</v>
      </c>
      <c r="I33" s="54">
        <f t="shared" si="18"/>
        <v>-0.80095000000000005</v>
      </c>
      <c r="J33" s="54">
        <f t="shared" si="18"/>
        <v>2.4699</v>
      </c>
      <c r="K33" s="54">
        <f t="shared" si="18"/>
        <v>5.4208499999999997</v>
      </c>
      <c r="L33" s="54">
        <f t="shared" si="18"/>
        <v>8.3691999999999993</v>
      </c>
      <c r="M33" s="54">
        <f t="shared" si="18"/>
        <v>7.6869499999999995</v>
      </c>
      <c r="N33" s="54">
        <f t="shared" si="18"/>
        <v>7.6421999999999999</v>
      </c>
      <c r="O33" s="54">
        <f t="shared" si="18"/>
        <v>7.6361999999999997</v>
      </c>
      <c r="P33" s="54">
        <f t="shared" si="18"/>
        <v>7.2442000000000002</v>
      </c>
      <c r="Q33" s="54">
        <f t="shared" si="18"/>
        <v>8.1007999999999996</v>
      </c>
      <c r="R33" s="54">
        <f t="shared" si="18"/>
        <v>8.3709500000000006</v>
      </c>
      <c r="S33" s="55"/>
      <c r="T33" s="55"/>
      <c r="U33" s="55"/>
      <c r="V33" s="55"/>
      <c r="W33" s="55"/>
      <c r="X33" s="55"/>
      <c r="Y33" s="55"/>
      <c r="Z33" s="55"/>
      <c r="AA33" s="55"/>
      <c r="AB33" s="55"/>
      <c r="AC33" s="55"/>
      <c r="AD33" s="55"/>
      <c r="AE33" s="55"/>
      <c r="AF33" s="54"/>
      <c r="AG33" s="54"/>
      <c r="AH33" s="54"/>
      <c r="AI33" s="54"/>
      <c r="AJ33" s="54"/>
      <c r="AK33" s="54"/>
      <c r="AL33" s="54"/>
      <c r="AM33" s="54"/>
      <c r="AN33" s="96"/>
      <c r="AO33" s="57"/>
    </row>
    <row r="34" spans="1:41">
      <c r="A34" s="66" t="s">
        <v>265</v>
      </c>
      <c r="B34" s="67"/>
      <c r="C34" s="68"/>
      <c r="D34" s="69"/>
      <c r="E34" s="66"/>
      <c r="F34" s="66"/>
      <c r="G34" s="66"/>
      <c r="H34" s="66"/>
      <c r="I34" s="66"/>
      <c r="J34" s="66"/>
      <c r="K34" s="66"/>
      <c r="L34" s="66"/>
      <c r="M34" s="66"/>
      <c r="N34" s="66"/>
      <c r="O34" s="66"/>
      <c r="P34" s="66"/>
      <c r="Q34" s="66"/>
      <c r="R34" s="66"/>
      <c r="S34" s="70"/>
      <c r="T34" s="70"/>
      <c r="U34" s="70"/>
      <c r="V34" s="70"/>
      <c r="W34" s="70"/>
      <c r="X34" s="70"/>
      <c r="Y34" s="70"/>
      <c r="Z34" s="70"/>
      <c r="AA34" s="70"/>
      <c r="AB34" s="70"/>
      <c r="AC34" s="70"/>
      <c r="AD34" s="70"/>
      <c r="AE34" s="70"/>
      <c r="AF34" s="66"/>
      <c r="AG34" s="66"/>
      <c r="AH34" s="66"/>
      <c r="AI34" s="66"/>
      <c r="AJ34" s="66"/>
      <c r="AK34" s="66"/>
      <c r="AL34" s="66"/>
      <c r="AM34" s="66"/>
      <c r="AN34" s="97"/>
      <c r="AO34" s="71"/>
    </row>
    <row r="35" spans="1:41">
      <c r="A35" s="48" t="s">
        <v>632</v>
      </c>
      <c r="B35" s="29" t="s">
        <v>199</v>
      </c>
      <c r="C35" s="30"/>
      <c r="D35" s="31"/>
      <c r="E35" s="28" t="s">
        <v>199</v>
      </c>
      <c r="F35" s="28" t="s">
        <v>199</v>
      </c>
      <c r="G35" s="28" t="s">
        <v>199</v>
      </c>
      <c r="H35" s="28" t="s">
        <v>199</v>
      </c>
      <c r="I35" s="32" t="s">
        <v>199</v>
      </c>
      <c r="J35" s="28" t="s">
        <v>199</v>
      </c>
      <c r="K35" s="28" t="s">
        <v>199</v>
      </c>
      <c r="L35" s="28" t="s">
        <v>199</v>
      </c>
      <c r="M35" s="28" t="s">
        <v>199</v>
      </c>
      <c r="N35" s="28" t="s">
        <v>199</v>
      </c>
      <c r="O35" s="28" t="s">
        <v>199</v>
      </c>
      <c r="P35" s="28"/>
      <c r="Q35" s="28" t="s">
        <v>199</v>
      </c>
      <c r="R35" s="28" t="s">
        <v>199</v>
      </c>
      <c r="S35" s="33"/>
      <c r="T35" s="33"/>
      <c r="U35" s="33"/>
      <c r="V35" s="34"/>
      <c r="W35" s="33"/>
      <c r="X35" s="33"/>
      <c r="Y35" s="33"/>
      <c r="Z35" s="33"/>
      <c r="AA35" s="33"/>
      <c r="AB35" s="33"/>
      <c r="AC35" s="33"/>
      <c r="AD35" s="33"/>
      <c r="AE35" s="33"/>
      <c r="AF35" s="28"/>
      <c r="AG35" s="28"/>
      <c r="AH35" s="28"/>
      <c r="AI35" s="28"/>
      <c r="AJ35" s="28"/>
      <c r="AK35" s="28"/>
      <c r="AL35" s="28"/>
      <c r="AM35" s="28"/>
      <c r="AN35" s="94"/>
      <c r="AO35" s="35"/>
    </row>
    <row r="36" spans="1:41" ht="15" thickBot="1">
      <c r="A36" s="49"/>
      <c r="B36" s="37"/>
      <c r="C36" s="38"/>
      <c r="D36" s="39"/>
      <c r="E36" s="36"/>
      <c r="F36" s="36"/>
      <c r="G36" s="36"/>
      <c r="H36" s="36"/>
      <c r="I36" s="40"/>
      <c r="J36" s="36"/>
      <c r="K36" s="36"/>
      <c r="L36" s="36"/>
      <c r="M36" s="36"/>
      <c r="N36" s="36"/>
      <c r="O36" s="36"/>
      <c r="P36" s="36"/>
      <c r="Q36" s="36"/>
      <c r="R36" s="36"/>
      <c r="S36" s="41"/>
      <c r="T36" s="41"/>
      <c r="U36" s="41"/>
      <c r="V36" s="42"/>
      <c r="W36" s="41"/>
      <c r="X36" s="41"/>
      <c r="Y36" s="41"/>
      <c r="Z36" s="41"/>
      <c r="AA36" s="41"/>
      <c r="AB36" s="41"/>
      <c r="AC36" s="41"/>
      <c r="AD36" s="41"/>
      <c r="AE36" s="41"/>
      <c r="AF36" s="36"/>
      <c r="AG36" s="36"/>
      <c r="AH36" s="36"/>
      <c r="AI36" s="36"/>
      <c r="AJ36" s="36"/>
      <c r="AK36" s="36"/>
      <c r="AL36" s="36"/>
      <c r="AM36" s="36"/>
      <c r="AN36" s="98"/>
      <c r="AO36" s="43"/>
    </row>
    <row r="37" spans="1:41">
      <c r="A37" s="50" t="s">
        <v>239</v>
      </c>
      <c r="B37" s="45"/>
      <c r="C37" s="44"/>
      <c r="D37" s="44"/>
      <c r="E37" s="44"/>
      <c r="F37" s="44"/>
      <c r="G37" s="44"/>
      <c r="H37" s="44"/>
      <c r="I37" s="46"/>
      <c r="J37" s="44"/>
      <c r="K37" s="44"/>
      <c r="L37" s="44"/>
      <c r="M37" s="44"/>
      <c r="N37" s="44"/>
      <c r="O37" s="44"/>
      <c r="P37" s="44"/>
      <c r="Q37" s="44"/>
      <c r="R37" s="44"/>
      <c r="S37" s="45"/>
      <c r="T37" s="45"/>
      <c r="U37" s="45"/>
      <c r="V37" s="47"/>
      <c r="W37" s="45"/>
      <c r="X37" s="45"/>
      <c r="Y37" s="45"/>
      <c r="Z37" s="45"/>
      <c r="AA37" s="45"/>
      <c r="AB37" s="45"/>
      <c r="AC37" s="45"/>
      <c r="AD37" s="45"/>
      <c r="AE37" s="45"/>
      <c r="AF37" s="44"/>
      <c r="AG37" s="44"/>
      <c r="AH37" s="44"/>
      <c r="AI37" s="44"/>
      <c r="AJ37" s="44"/>
      <c r="AK37" s="44"/>
      <c r="AL37" s="44"/>
      <c r="AM37" s="44"/>
      <c r="AN37" s="44"/>
      <c r="AO37" s="44"/>
    </row>
    <row r="38" spans="1:41">
      <c r="A38" s="50" t="s">
        <v>240</v>
      </c>
      <c r="B38" s="45"/>
      <c r="C38" s="44"/>
      <c r="D38" s="44"/>
      <c r="E38" s="44"/>
      <c r="F38" s="44"/>
      <c r="G38" s="44"/>
      <c r="H38" s="44"/>
      <c r="I38" s="46"/>
      <c r="J38" s="44"/>
      <c r="K38" s="44"/>
      <c r="L38" s="44"/>
      <c r="M38" s="44"/>
      <c r="N38" s="44"/>
      <c r="O38" s="44"/>
      <c r="P38" s="44"/>
      <c r="Q38" s="44"/>
      <c r="R38" s="44"/>
      <c r="S38" s="45"/>
      <c r="T38" s="45"/>
      <c r="U38" s="45"/>
      <c r="V38" s="47"/>
      <c r="W38" s="45"/>
      <c r="X38" s="45"/>
      <c r="Y38" s="45"/>
      <c r="Z38" s="45"/>
      <c r="AA38" s="45"/>
      <c r="AB38" s="45"/>
      <c r="AC38" s="45"/>
      <c r="AD38" s="45"/>
      <c r="AE38" s="45"/>
      <c r="AF38" s="44"/>
      <c r="AG38" s="44"/>
      <c r="AH38" s="44"/>
      <c r="AI38" s="44"/>
      <c r="AJ38" s="44"/>
      <c r="AK38" s="44"/>
      <c r="AL38" s="44"/>
      <c r="AM38" s="44"/>
      <c r="AN38" s="44"/>
      <c r="AO38" s="44"/>
    </row>
    <row r="39" spans="1:41">
      <c r="A39" s="50"/>
      <c r="B39" s="45"/>
      <c r="C39" s="44"/>
      <c r="D39" s="44"/>
      <c r="E39" s="44"/>
      <c r="F39" s="44"/>
      <c r="G39" s="44"/>
      <c r="H39" s="44"/>
      <c r="I39" s="44"/>
      <c r="J39" s="44"/>
      <c r="K39" s="44"/>
      <c r="L39" s="44"/>
      <c r="M39" s="44"/>
      <c r="N39" s="44"/>
      <c r="O39" s="44"/>
      <c r="P39" s="44"/>
      <c r="Q39" s="44"/>
      <c r="R39" s="44"/>
      <c r="S39" s="45"/>
      <c r="T39" s="45"/>
      <c r="U39" s="45"/>
      <c r="V39" s="45"/>
      <c r="W39" s="45"/>
      <c r="X39" s="45"/>
      <c r="Y39" s="45"/>
      <c r="Z39" s="45"/>
      <c r="AA39" s="45"/>
      <c r="AB39" s="45"/>
      <c r="AC39" s="45"/>
      <c r="AD39" s="45"/>
      <c r="AE39" s="45"/>
      <c r="AF39" s="44"/>
      <c r="AG39" s="44"/>
      <c r="AH39" s="44"/>
      <c r="AI39" s="44"/>
      <c r="AJ39" s="44"/>
      <c r="AK39" s="44"/>
      <c r="AL39" s="44"/>
      <c r="AM39" s="44"/>
      <c r="AN39" s="44"/>
      <c r="AO39" s="44"/>
    </row>
    <row r="40" spans="1:41">
      <c r="A40" s="50"/>
      <c r="B40" s="45"/>
      <c r="C40" s="44"/>
      <c r="D40" s="44"/>
      <c r="E40" s="44"/>
      <c r="F40" s="44"/>
      <c r="G40" s="44"/>
      <c r="H40" s="44"/>
      <c r="I40" s="44"/>
      <c r="J40" s="44"/>
      <c r="K40" s="44"/>
      <c r="L40" s="44"/>
      <c r="M40" s="44"/>
      <c r="N40" s="44"/>
      <c r="O40" s="44"/>
      <c r="P40" s="44"/>
      <c r="Q40" s="44"/>
      <c r="R40" s="44"/>
      <c r="S40" s="45"/>
      <c r="T40" s="45"/>
      <c r="U40" s="45"/>
      <c r="V40" s="45"/>
      <c r="W40" s="45"/>
      <c r="X40" s="45"/>
      <c r="Y40" s="45"/>
      <c r="Z40" s="45"/>
      <c r="AA40" s="45"/>
      <c r="AB40" s="45"/>
      <c r="AC40" s="45"/>
      <c r="AD40" s="45"/>
      <c r="AE40" s="45"/>
      <c r="AF40" s="44"/>
      <c r="AG40" s="44"/>
      <c r="AH40" s="44"/>
      <c r="AI40" s="44"/>
      <c r="AJ40" s="44"/>
      <c r="AK40" s="44"/>
      <c r="AL40" s="44"/>
      <c r="AM40" s="44"/>
      <c r="AN40" s="44"/>
      <c r="AO40" s="44"/>
    </row>
    <row r="41" spans="1:41">
      <c r="A41" s="50"/>
      <c r="B41" s="45"/>
      <c r="C41" s="44"/>
      <c r="D41" s="44"/>
      <c r="E41" s="44"/>
      <c r="F41" s="44"/>
      <c r="G41" s="44"/>
      <c r="H41" s="44"/>
      <c r="I41" s="44"/>
      <c r="J41" s="44"/>
      <c r="K41" s="44"/>
      <c r="L41" s="44"/>
      <c r="M41" s="44"/>
      <c r="N41" s="44"/>
      <c r="O41" s="44"/>
      <c r="P41" s="44"/>
      <c r="Q41" s="44"/>
      <c r="R41" s="44"/>
      <c r="S41" s="45"/>
      <c r="T41" s="45"/>
      <c r="U41" s="45"/>
      <c r="V41" s="45"/>
      <c r="W41" s="45"/>
      <c r="X41" s="45"/>
      <c r="Y41" s="45"/>
      <c r="Z41" s="45"/>
      <c r="AA41" s="45"/>
      <c r="AB41" s="45"/>
      <c r="AC41" s="45"/>
      <c r="AD41" s="45"/>
      <c r="AE41" s="45"/>
      <c r="AF41" s="44"/>
      <c r="AG41" s="44"/>
      <c r="AH41" s="44"/>
      <c r="AI41" s="44"/>
      <c r="AJ41" s="44"/>
      <c r="AK41" s="44"/>
      <c r="AL41" s="44"/>
      <c r="AM41" s="44"/>
      <c r="AN41" s="44"/>
      <c r="AO41" s="44"/>
    </row>
  </sheetData>
  <mergeCells count="11">
    <mergeCell ref="AN8:AN9"/>
    <mergeCell ref="J8:Q8"/>
    <mergeCell ref="B8:E8"/>
    <mergeCell ref="F8:I8"/>
    <mergeCell ref="AL8:AL9"/>
    <mergeCell ref="AM8:AM9"/>
    <mergeCell ref="AO8:AO9"/>
    <mergeCell ref="AF8:AH8"/>
    <mergeCell ref="AI8:AK8"/>
    <mergeCell ref="R8:R9"/>
    <mergeCell ref="S8:AE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CN52"/>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40"/>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41"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N7" si="0">_xlfn.QUARTILE.INC(F$12:F$40,$CA2)</f>
        <v>5.19</v>
      </c>
      <c r="CC2" s="93">
        <f t="shared" si="0"/>
        <v>-5.3311999999999999</v>
      </c>
      <c r="CD2" s="93">
        <f t="shared" si="0"/>
        <v>-9.0609999999999999</v>
      </c>
      <c r="CE2" s="93">
        <f t="shared" si="0"/>
        <v>-8.2965999999999998</v>
      </c>
      <c r="CF2" s="93">
        <f t="shared" si="0"/>
        <v>-4.1462000000000003</v>
      </c>
      <c r="CG2" s="93">
        <f t="shared" si="0"/>
        <v>0.35</v>
      </c>
      <c r="CH2" s="93">
        <f t="shared" si="0"/>
        <v>8.3720999999999997</v>
      </c>
      <c r="CI2" s="93">
        <f t="shared" si="0"/>
        <v>7.7415000000000003</v>
      </c>
      <c r="CJ2" s="93">
        <f t="shared" si="0"/>
        <v>8.1408000000000005</v>
      </c>
      <c r="CK2" s="93">
        <f t="shared" si="0"/>
        <v>9.0774000000000008</v>
      </c>
      <c r="CL2" s="93">
        <f t="shared" si="0"/>
        <v>8.7799999999999994</v>
      </c>
      <c r="CM2" s="93">
        <f t="shared" si="0"/>
        <v>8.5361999999999991</v>
      </c>
      <c r="CN2" s="93">
        <f t="shared" si="0"/>
        <v>8.7200000000000006</v>
      </c>
    </row>
    <row r="3" spans="1:92">
      <c r="CA3" s="93">
        <v>1</v>
      </c>
      <c r="CB3" s="93">
        <f t="shared" si="0"/>
        <v>6.5077999999999996</v>
      </c>
      <c r="CC3" s="93">
        <f t="shared" si="0"/>
        <v>-2.8691</v>
      </c>
      <c r="CD3" s="93">
        <f t="shared" si="0"/>
        <v>-5.0498000000000003</v>
      </c>
      <c r="CE3" s="93">
        <f t="shared" si="0"/>
        <v>-4.9623999999999997</v>
      </c>
      <c r="CF3" s="93">
        <f t="shared" si="0"/>
        <v>0.65910000000000002</v>
      </c>
      <c r="CG3" s="93">
        <f t="shared" si="0"/>
        <v>4.0801999999999996</v>
      </c>
      <c r="CH3" s="93">
        <f t="shared" si="0"/>
        <v>11.762700000000001</v>
      </c>
      <c r="CI3" s="93">
        <f t="shared" si="0"/>
        <v>9.6504999999999992</v>
      </c>
      <c r="CJ3" s="93">
        <f t="shared" si="0"/>
        <v>10.5122</v>
      </c>
      <c r="CK3" s="93">
        <f t="shared" si="0"/>
        <v>10.182700000000001</v>
      </c>
      <c r="CL3" s="93">
        <f t="shared" si="0"/>
        <v>10.102349999999999</v>
      </c>
      <c r="CM3" s="93">
        <f t="shared" si="0"/>
        <v>10.8749</v>
      </c>
      <c r="CN3" s="93">
        <f t="shared" si="0"/>
        <v>11.0342</v>
      </c>
    </row>
    <row r="4" spans="1:92">
      <c r="CA4" s="93">
        <v>2</v>
      </c>
      <c r="CB4" s="93">
        <f t="shared" si="0"/>
        <v>7.3406000000000002</v>
      </c>
      <c r="CC4" s="93">
        <f t="shared" si="0"/>
        <v>-1.1086</v>
      </c>
      <c r="CD4" s="93">
        <f t="shared" si="0"/>
        <v>-3.3418999999999999</v>
      </c>
      <c r="CE4" s="93">
        <f t="shared" si="0"/>
        <v>-3.7454999999999998</v>
      </c>
      <c r="CF4" s="93">
        <f t="shared" si="0"/>
        <v>3.3311000000000002</v>
      </c>
      <c r="CG4" s="93">
        <f t="shared" si="0"/>
        <v>5.6816000000000004</v>
      </c>
      <c r="CH4" s="93">
        <f t="shared" si="0"/>
        <v>12.9521</v>
      </c>
      <c r="CI4" s="93">
        <f t="shared" si="0"/>
        <v>11.0717</v>
      </c>
      <c r="CJ4" s="93">
        <f t="shared" si="0"/>
        <v>11.337999999999999</v>
      </c>
      <c r="CK4" s="93">
        <f t="shared" si="0"/>
        <v>11.6761</v>
      </c>
      <c r="CL4" s="93">
        <f t="shared" si="0"/>
        <v>12.085649999999999</v>
      </c>
      <c r="CM4" s="93">
        <f t="shared" si="0"/>
        <v>11.4375</v>
      </c>
      <c r="CN4" s="93">
        <f t="shared" si="0"/>
        <v>11.8956</v>
      </c>
    </row>
    <row r="5" spans="1:92">
      <c r="CA5" s="93">
        <v>3</v>
      </c>
      <c r="CB5" s="93">
        <f t="shared" si="0"/>
        <v>8.2734000000000005</v>
      </c>
      <c r="CC5" s="93">
        <f t="shared" si="0"/>
        <v>-0.1263</v>
      </c>
      <c r="CD5" s="93">
        <f t="shared" si="0"/>
        <v>-2.3088000000000002</v>
      </c>
      <c r="CE5" s="93">
        <f t="shared" si="0"/>
        <v>-2.5301999999999998</v>
      </c>
      <c r="CF5" s="93">
        <f t="shared" si="0"/>
        <v>6.0548000000000002</v>
      </c>
      <c r="CG5" s="93">
        <f t="shared" si="0"/>
        <v>6.7351999999999999</v>
      </c>
      <c r="CH5" s="93">
        <f t="shared" si="0"/>
        <v>14.430099999999999</v>
      </c>
      <c r="CI5" s="93">
        <f t="shared" si="0"/>
        <v>12.3065</v>
      </c>
      <c r="CJ5" s="93">
        <f t="shared" si="0"/>
        <v>13.0922</v>
      </c>
      <c r="CK5" s="93">
        <f t="shared" si="0"/>
        <v>13.08085</v>
      </c>
      <c r="CL5" s="93">
        <f t="shared" si="0"/>
        <v>12.484575</v>
      </c>
      <c r="CM5" s="93">
        <f t="shared" si="0"/>
        <v>11.8772</v>
      </c>
      <c r="CN5" s="93">
        <f t="shared" si="0"/>
        <v>14.021599999999999</v>
      </c>
    </row>
    <row r="6" spans="1:92" hidden="1">
      <c r="CA6" s="93"/>
      <c r="CB6" s="93">
        <f t="shared" si="0"/>
        <v>5.19</v>
      </c>
      <c r="CC6" s="93">
        <f t="shared" si="0"/>
        <v>-5.3311999999999999</v>
      </c>
      <c r="CD6" s="93">
        <f t="shared" si="0"/>
        <v>-9.0609999999999999</v>
      </c>
      <c r="CE6" s="93">
        <f t="shared" si="0"/>
        <v>-8.2965999999999998</v>
      </c>
      <c r="CF6" s="93">
        <f t="shared" si="0"/>
        <v>-4.1462000000000003</v>
      </c>
      <c r="CG6" s="93">
        <f t="shared" si="0"/>
        <v>0.35</v>
      </c>
      <c r="CH6" s="93">
        <f t="shared" si="0"/>
        <v>8.3720999999999997</v>
      </c>
      <c r="CI6" s="93">
        <f t="shared" si="0"/>
        <v>7.7415000000000003</v>
      </c>
      <c r="CJ6" s="93">
        <f t="shared" si="0"/>
        <v>8.1408000000000005</v>
      </c>
      <c r="CK6" s="93">
        <f t="shared" si="0"/>
        <v>9.0774000000000008</v>
      </c>
      <c r="CL6" s="93">
        <f t="shared" si="0"/>
        <v>8.7799999999999994</v>
      </c>
      <c r="CM6" s="93">
        <f t="shared" si="0"/>
        <v>8.5361999999999991</v>
      </c>
      <c r="CN6" s="93">
        <f t="shared" si="0"/>
        <v>8.7200000000000006</v>
      </c>
    </row>
    <row r="7" spans="1:92" ht="21" thickBot="1">
      <c r="A7" s="16" t="s">
        <v>128</v>
      </c>
      <c r="CA7" s="93">
        <v>4</v>
      </c>
      <c r="CB7" s="93">
        <f t="shared" si="0"/>
        <v>12.970700000000001</v>
      </c>
      <c r="CC7" s="93">
        <f t="shared" si="0"/>
        <v>6.4842000000000004</v>
      </c>
      <c r="CD7" s="93">
        <f t="shared" si="0"/>
        <v>3.8940999999999999</v>
      </c>
      <c r="CE7" s="93">
        <f t="shared" si="0"/>
        <v>3.6518999999999999</v>
      </c>
      <c r="CF7" s="93">
        <f t="shared" si="0"/>
        <v>13.6286</v>
      </c>
      <c r="CG7" s="93">
        <f t="shared" si="0"/>
        <v>9.9620999999999995</v>
      </c>
      <c r="CH7" s="93">
        <f t="shared" si="0"/>
        <v>19.802399999999999</v>
      </c>
      <c r="CI7" s="93">
        <f t="shared" si="0"/>
        <v>15.3119</v>
      </c>
      <c r="CJ7" s="93">
        <f t="shared" si="0"/>
        <v>18.262899999999998</v>
      </c>
      <c r="CK7" s="93">
        <f t="shared" si="0"/>
        <v>18.194099999999999</v>
      </c>
      <c r="CL7" s="93">
        <f t="shared" si="0"/>
        <v>15.8332</v>
      </c>
      <c r="CM7" s="93">
        <f t="shared" si="0"/>
        <v>15.3659</v>
      </c>
      <c r="CN7" s="93">
        <f t="shared" si="0"/>
        <v>17.365600000000001</v>
      </c>
    </row>
    <row r="8" spans="1:92" ht="15.6">
      <c r="A8" s="17" t="str">
        <f>'Dynamic Asset Allocation'!A8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609</v>
      </c>
      <c r="AG8" s="136"/>
      <c r="AH8" s="136"/>
      <c r="AI8" s="136" t="s">
        <v>176</v>
      </c>
      <c r="AJ8" s="136"/>
      <c r="AK8" s="136"/>
      <c r="AL8" s="139" t="s">
        <v>177</v>
      </c>
      <c r="AM8" s="139" t="s">
        <v>178</v>
      </c>
      <c r="AN8" s="134" t="s">
        <v>180</v>
      </c>
      <c r="AO8" s="134"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610</v>
      </c>
      <c r="AG9" s="26" t="s">
        <v>611</v>
      </c>
      <c r="AH9" s="26" t="s">
        <v>612</v>
      </c>
      <c r="AI9" s="26" t="s">
        <v>195</v>
      </c>
      <c r="AJ9" s="26" t="s">
        <v>196</v>
      </c>
      <c r="AK9" s="26" t="s">
        <v>197</v>
      </c>
      <c r="AL9" s="140"/>
      <c r="AM9" s="140"/>
      <c r="AN9" s="135"/>
      <c r="AO9" s="135"/>
    </row>
    <row r="10" spans="1:92" ht="15" customHeight="1" thickBot="1">
      <c r="A10" s="20" t="s">
        <v>38</v>
      </c>
    </row>
    <row r="11" spans="1:92" ht="18.600000000000001" thickBot="1">
      <c r="A11" s="21" t="s">
        <v>127</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4"/>
    </row>
    <row r="12" spans="1:92">
      <c r="A12" s="48" t="s">
        <v>2932</v>
      </c>
      <c r="B12" s="29">
        <v>34740</v>
      </c>
      <c r="C12" s="30">
        <v>7287.14</v>
      </c>
      <c r="D12" s="31">
        <v>6592.1827999999996</v>
      </c>
      <c r="E12" s="28">
        <v>1487.12</v>
      </c>
      <c r="F12" s="28">
        <v>6.5822000000000003</v>
      </c>
      <c r="G12" s="28">
        <v>-3.1930000000000001</v>
      </c>
      <c r="H12" s="28">
        <v>-5.0498000000000003</v>
      </c>
      <c r="I12" s="32">
        <v>-5.2717000000000001</v>
      </c>
      <c r="J12" s="28">
        <v>2.0834000000000001</v>
      </c>
      <c r="K12" s="28">
        <v>5.0258000000000003</v>
      </c>
      <c r="L12" s="28">
        <v>12.145300000000001</v>
      </c>
      <c r="M12" s="28">
        <v>8.6906999999999996</v>
      </c>
      <c r="N12" s="28">
        <v>10.065200000000001</v>
      </c>
      <c r="O12" s="28">
        <v>10.197800000000001</v>
      </c>
      <c r="P12" s="28">
        <v>10.1426</v>
      </c>
      <c r="Q12" s="28">
        <v>10.8749</v>
      </c>
      <c r="R12" s="28">
        <v>17.365600000000001</v>
      </c>
      <c r="S12" s="33">
        <f>IF(F12="",0,IF(F12&lt;=CB$3,4,IF(F12&gt;=CB$5,1,IF(F12&gt;=CB$4,2,3))))</f>
        <v>3</v>
      </c>
      <c r="T12" s="33">
        <f t="shared" ref="T12:AE12" si="1">IF(G12="",0,IF(G12&lt;=CC$3,4,IF(G12&gt;=CC$5,1,IF(G12&gt;=CC$4,2,3))))</f>
        <v>4</v>
      </c>
      <c r="U12" s="33">
        <f t="shared" si="1"/>
        <v>4</v>
      </c>
      <c r="V12" s="34">
        <f t="shared" si="1"/>
        <v>4</v>
      </c>
      <c r="W12" s="33">
        <f t="shared" si="1"/>
        <v>3</v>
      </c>
      <c r="X12" s="33">
        <f t="shared" si="1"/>
        <v>3</v>
      </c>
      <c r="Y12" s="33">
        <f t="shared" si="1"/>
        <v>3</v>
      </c>
      <c r="Z12" s="33">
        <f t="shared" si="1"/>
        <v>4</v>
      </c>
      <c r="AA12" s="33">
        <f t="shared" si="1"/>
        <v>4</v>
      </c>
      <c r="AB12" s="33">
        <f t="shared" si="1"/>
        <v>3</v>
      </c>
      <c r="AC12" s="33">
        <f t="shared" si="1"/>
        <v>3</v>
      </c>
      <c r="AD12" s="33">
        <f t="shared" si="1"/>
        <v>4</v>
      </c>
      <c r="AE12" s="33">
        <f t="shared" si="1"/>
        <v>1</v>
      </c>
      <c r="AF12" s="28">
        <v>73.682100000000005</v>
      </c>
      <c r="AG12" s="28">
        <v>21.361599999999999</v>
      </c>
      <c r="AH12" s="28">
        <v>4.9564000000000004</v>
      </c>
      <c r="AI12" s="28">
        <v>21.2058</v>
      </c>
      <c r="AJ12" s="28">
        <v>0.15579999999999999</v>
      </c>
      <c r="AK12" s="28">
        <v>1.1492</v>
      </c>
      <c r="AL12" s="28">
        <v>5.67</v>
      </c>
      <c r="AM12" s="28">
        <v>3.82</v>
      </c>
      <c r="AN12" s="94">
        <v>7.82</v>
      </c>
      <c r="AO12" s="35">
        <v>1.85</v>
      </c>
    </row>
    <row r="13" spans="1:92">
      <c r="A13" s="48" t="s">
        <v>2933</v>
      </c>
      <c r="B13" s="29">
        <v>43321</v>
      </c>
      <c r="C13" s="30">
        <v>1505.4147</v>
      </c>
      <c r="D13" s="31">
        <v>1376.6939</v>
      </c>
      <c r="E13" s="28">
        <v>20.14</v>
      </c>
      <c r="F13" s="28">
        <v>6.2797000000000001</v>
      </c>
      <c r="G13" s="28">
        <v>-1.3712</v>
      </c>
      <c r="H13" s="28">
        <v>-4.3230000000000004</v>
      </c>
      <c r="I13" s="32">
        <v>-3.8662999999999998</v>
      </c>
      <c r="J13" s="28">
        <v>1.6145</v>
      </c>
      <c r="K13" s="28">
        <v>6.0430000000000001</v>
      </c>
      <c r="L13" s="28">
        <v>10.5364</v>
      </c>
      <c r="M13" s="28">
        <v>7.7415000000000003</v>
      </c>
      <c r="N13" s="28">
        <v>9.0108999999999995</v>
      </c>
      <c r="O13" s="28">
        <v>10.1676</v>
      </c>
      <c r="P13" s="28"/>
      <c r="Q13" s="28"/>
      <c r="R13" s="28">
        <v>9.4816000000000003</v>
      </c>
      <c r="S13" s="33">
        <f t="shared" ref="S13:S40" si="2">IF(F13="",0,IF(F13&lt;=CB$3,4,IF(F13&gt;=CB$5,1,IF(F13&gt;=CB$4,2,3))))</f>
        <v>4</v>
      </c>
      <c r="T13" s="33">
        <f t="shared" ref="T13:T40" si="3">IF(G13="",0,IF(G13&lt;=CC$3,4,IF(G13&gt;=CC$5,1,IF(G13&gt;=CC$4,2,3))))</f>
        <v>3</v>
      </c>
      <c r="U13" s="33">
        <f t="shared" ref="U13:U40" si="4">IF(H13="",0,IF(H13&lt;=CD$3,4,IF(H13&gt;=CD$5,1,IF(H13&gt;=CD$4,2,3))))</f>
        <v>3</v>
      </c>
      <c r="V13" s="34">
        <f t="shared" ref="V13:V40" si="5">IF(I13="",0,IF(I13&lt;=CE$3,4,IF(I13&gt;=CE$5,1,IF(I13&gt;=CE$4,2,3))))</f>
        <v>3</v>
      </c>
      <c r="W13" s="33">
        <f t="shared" ref="W13:W40" si="6">IF(J13="",0,IF(J13&lt;=CF$3,4,IF(J13&gt;=CF$5,1,IF(J13&gt;=CF$4,2,3))))</f>
        <v>3</v>
      </c>
      <c r="X13" s="33">
        <f t="shared" ref="X13:X40" si="7">IF(K13="",0,IF(K13&lt;=CG$3,4,IF(K13&gt;=CG$5,1,IF(K13&gt;=CG$4,2,3))))</f>
        <v>2</v>
      </c>
      <c r="Y13" s="33">
        <f t="shared" ref="Y13:Y40" si="8">IF(L13="",0,IF(L13&lt;=CH$3,4,IF(L13&gt;=CH$5,1,IF(L13&gt;=CH$4,2,3))))</f>
        <v>4</v>
      </c>
      <c r="Z13" s="33">
        <f t="shared" ref="Z13:Z40" si="9">IF(M13="",0,IF(M13&lt;=CI$3,4,IF(M13&gt;=CI$5,1,IF(M13&gt;=CI$4,2,3))))</f>
        <v>4</v>
      </c>
      <c r="AA13" s="33">
        <f t="shared" ref="AA13:AA40" si="10">IF(N13="",0,IF(N13&lt;=CJ$3,4,IF(N13&gt;=CJ$5,1,IF(N13&gt;=CJ$4,2,3))))</f>
        <v>4</v>
      </c>
      <c r="AB13" s="33">
        <f t="shared" ref="AB13:AB40" si="11">IF(O13="",0,IF(O13&lt;=CK$3,4,IF(O13&gt;=CK$5,1,IF(O13&gt;=CK$4,2,3))))</f>
        <v>4</v>
      </c>
      <c r="AC13" s="33">
        <f t="shared" ref="AC13:AC40" si="12">IF(P13="",0,IF(P13&lt;=CL$3,4,IF(P13&gt;=CL$5,1,IF(P13&gt;=CL$4,2,3))))</f>
        <v>0</v>
      </c>
      <c r="AD13" s="33">
        <f t="shared" ref="AD13:AD40" si="13">IF(Q13="",0,IF(Q13&lt;=CM$3,4,IF(Q13&gt;=CM$5,1,IF(Q13&gt;=CM$4,2,3))))</f>
        <v>0</v>
      </c>
      <c r="AE13" s="33">
        <f t="shared" ref="AE13:AE40" si="14">IF(R13="",0,IF(R13&lt;=CN$3,4,IF(R13&gt;=CN$5,1,IF(R13&gt;=CN$4,2,3))))</f>
        <v>4</v>
      </c>
      <c r="AF13" s="28">
        <v>68.151600000000002</v>
      </c>
      <c r="AG13" s="28">
        <v>25.826899999999998</v>
      </c>
      <c r="AH13" s="28">
        <v>6.0214999999999996</v>
      </c>
      <c r="AI13" s="28">
        <v>20.338000000000001</v>
      </c>
      <c r="AJ13" s="28">
        <v>5.4889000000000001</v>
      </c>
      <c r="AK13" s="28">
        <v>3.9548000000000001</v>
      </c>
      <c r="AL13" s="28">
        <v>3.17</v>
      </c>
      <c r="AM13" s="28">
        <v>2.31</v>
      </c>
      <c r="AN13" s="94">
        <v>8</v>
      </c>
      <c r="AO13" s="35">
        <v>2.1800000000000002</v>
      </c>
    </row>
    <row r="14" spans="1:92">
      <c r="A14" s="48" t="s">
        <v>2934</v>
      </c>
      <c r="B14" s="29">
        <v>42734</v>
      </c>
      <c r="C14" s="30">
        <v>1747.2145</v>
      </c>
      <c r="D14" s="31">
        <v>1676.2849000000001</v>
      </c>
      <c r="E14" s="28">
        <v>26.488</v>
      </c>
      <c r="F14" s="28">
        <v>8.2734000000000005</v>
      </c>
      <c r="G14" s="28">
        <v>0.18529999999999999</v>
      </c>
      <c r="H14" s="28">
        <v>-2.3088000000000002</v>
      </c>
      <c r="I14" s="32">
        <v>-1.9180999999999999</v>
      </c>
      <c r="J14" s="28">
        <v>8.7222000000000008</v>
      </c>
      <c r="K14" s="28">
        <v>9.9620999999999995</v>
      </c>
      <c r="L14" s="28">
        <v>15.336600000000001</v>
      </c>
      <c r="M14" s="28">
        <v>12.3065</v>
      </c>
      <c r="N14" s="28">
        <v>13.002800000000001</v>
      </c>
      <c r="O14" s="28">
        <v>12.648099999999999</v>
      </c>
      <c r="P14" s="28"/>
      <c r="Q14" s="28"/>
      <c r="R14" s="28">
        <v>10.9964</v>
      </c>
      <c r="S14" s="33">
        <f t="shared" si="2"/>
        <v>1</v>
      </c>
      <c r="T14" s="33">
        <f t="shared" si="3"/>
        <v>1</v>
      </c>
      <c r="U14" s="33">
        <f t="shared" si="4"/>
        <v>1</v>
      </c>
      <c r="V14" s="34">
        <f t="shared" si="5"/>
        <v>1</v>
      </c>
      <c r="W14" s="33">
        <f t="shared" si="6"/>
        <v>1</v>
      </c>
      <c r="X14" s="33">
        <f t="shared" si="7"/>
        <v>1</v>
      </c>
      <c r="Y14" s="33">
        <f t="shared" si="8"/>
        <v>1</v>
      </c>
      <c r="Z14" s="33">
        <f t="shared" si="9"/>
        <v>1</v>
      </c>
      <c r="AA14" s="33">
        <f t="shared" si="10"/>
        <v>2</v>
      </c>
      <c r="AB14" s="33">
        <f t="shared" si="11"/>
        <v>2</v>
      </c>
      <c r="AC14" s="33">
        <f t="shared" si="12"/>
        <v>0</v>
      </c>
      <c r="AD14" s="33">
        <f t="shared" si="13"/>
        <v>0</v>
      </c>
      <c r="AE14" s="33">
        <f t="shared" si="14"/>
        <v>4</v>
      </c>
      <c r="AF14" s="28">
        <v>76.6785</v>
      </c>
      <c r="AG14" s="28">
        <v>21.439499999999999</v>
      </c>
      <c r="AH14" s="28">
        <v>1.8819999999999999</v>
      </c>
      <c r="AI14" s="28">
        <v>21.439499999999999</v>
      </c>
      <c r="AJ14" s="28"/>
      <c r="AK14" s="28">
        <v>1.8819999999999999</v>
      </c>
      <c r="AL14" s="28">
        <v>3.08</v>
      </c>
      <c r="AM14" s="28">
        <v>1.89</v>
      </c>
      <c r="AN14" s="94">
        <v>7.44</v>
      </c>
      <c r="AO14" s="35">
        <v>2.0699999999999998</v>
      </c>
    </row>
    <row r="15" spans="1:92">
      <c r="A15" s="48" t="s">
        <v>2935</v>
      </c>
      <c r="B15" s="29">
        <v>42571</v>
      </c>
      <c r="C15" s="30">
        <v>1360.454</v>
      </c>
      <c r="D15" s="31">
        <v>1281.951</v>
      </c>
      <c r="E15" s="28">
        <v>40.020000000000003</v>
      </c>
      <c r="F15" s="28">
        <v>12.478899999999999</v>
      </c>
      <c r="G15" s="28">
        <v>5.9009999999999998</v>
      </c>
      <c r="H15" s="28">
        <v>3.8940999999999999</v>
      </c>
      <c r="I15" s="32">
        <v>3.6518999999999999</v>
      </c>
      <c r="J15" s="28">
        <v>13.6286</v>
      </c>
      <c r="K15" s="28">
        <v>7.5631000000000004</v>
      </c>
      <c r="L15" s="28">
        <v>19.802399999999999</v>
      </c>
      <c r="M15" s="28">
        <v>15.068</v>
      </c>
      <c r="N15" s="28">
        <v>17.278500000000001</v>
      </c>
      <c r="O15" s="28">
        <v>17.802600000000002</v>
      </c>
      <c r="P15" s="28"/>
      <c r="Q15" s="28"/>
      <c r="R15" s="28">
        <v>15.2286</v>
      </c>
      <c r="S15" s="33">
        <f t="shared" si="2"/>
        <v>1</v>
      </c>
      <c r="T15" s="33">
        <f t="shared" si="3"/>
        <v>1</v>
      </c>
      <c r="U15" s="33">
        <f t="shared" si="4"/>
        <v>1</v>
      </c>
      <c r="V15" s="34">
        <f t="shared" si="5"/>
        <v>1</v>
      </c>
      <c r="W15" s="33">
        <f t="shared" si="6"/>
        <v>1</v>
      </c>
      <c r="X15" s="33">
        <f t="shared" si="7"/>
        <v>1</v>
      </c>
      <c r="Y15" s="33">
        <f t="shared" si="8"/>
        <v>1</v>
      </c>
      <c r="Z15" s="33">
        <f t="shared" si="9"/>
        <v>1</v>
      </c>
      <c r="AA15" s="33">
        <f t="shared" si="10"/>
        <v>1</v>
      </c>
      <c r="AB15" s="33">
        <f t="shared" si="11"/>
        <v>1</v>
      </c>
      <c r="AC15" s="33">
        <f t="shared" si="12"/>
        <v>0</v>
      </c>
      <c r="AD15" s="33">
        <f t="shared" si="13"/>
        <v>0</v>
      </c>
      <c r="AE15" s="33">
        <f t="shared" si="14"/>
        <v>1</v>
      </c>
      <c r="AF15" s="28">
        <v>77.555499999999995</v>
      </c>
      <c r="AG15" s="28">
        <v>19.060300000000002</v>
      </c>
      <c r="AH15" s="28">
        <v>3.3841999999999999</v>
      </c>
      <c r="AI15" s="28">
        <v>19.060300000000002</v>
      </c>
      <c r="AJ15" s="28"/>
      <c r="AK15" s="28">
        <v>3.3841999999999999</v>
      </c>
      <c r="AL15" s="28">
        <v>2.92</v>
      </c>
      <c r="AM15" s="28">
        <v>2.23</v>
      </c>
      <c r="AN15" s="94">
        <v>7.41</v>
      </c>
      <c r="AO15" s="35">
        <v>2.0299999999999998</v>
      </c>
    </row>
    <row r="16" spans="1:92">
      <c r="A16" s="48" t="s">
        <v>2936</v>
      </c>
      <c r="B16" s="29">
        <v>42832</v>
      </c>
      <c r="C16" s="30">
        <v>1249.9032</v>
      </c>
      <c r="D16" s="31">
        <v>1145.5697</v>
      </c>
      <c r="E16" s="28">
        <v>27.711600000000001</v>
      </c>
      <c r="F16" s="28">
        <v>7.8834999999999997</v>
      </c>
      <c r="G16" s="28">
        <v>-0.433</v>
      </c>
      <c r="H16" s="28">
        <v>-1.7553000000000001</v>
      </c>
      <c r="I16" s="32">
        <v>-2.5177</v>
      </c>
      <c r="J16" s="28">
        <v>3.4416000000000002</v>
      </c>
      <c r="K16" s="28">
        <v>4.6734999999999998</v>
      </c>
      <c r="L16" s="28">
        <v>13.200100000000001</v>
      </c>
      <c r="M16" s="28">
        <v>11.294</v>
      </c>
      <c r="N16" s="28">
        <v>11.539300000000001</v>
      </c>
      <c r="O16" s="28">
        <v>13.0389</v>
      </c>
      <c r="P16" s="28"/>
      <c r="Q16" s="28"/>
      <c r="R16" s="28">
        <v>11.8956</v>
      </c>
      <c r="S16" s="33">
        <f t="shared" si="2"/>
        <v>2</v>
      </c>
      <c r="T16" s="33">
        <f t="shared" si="3"/>
        <v>2</v>
      </c>
      <c r="U16" s="33">
        <f t="shared" si="4"/>
        <v>1</v>
      </c>
      <c r="V16" s="34">
        <f t="shared" si="5"/>
        <v>1</v>
      </c>
      <c r="W16" s="33">
        <f t="shared" si="6"/>
        <v>2</v>
      </c>
      <c r="X16" s="33">
        <f t="shared" si="7"/>
        <v>3</v>
      </c>
      <c r="Y16" s="33">
        <f t="shared" si="8"/>
        <v>2</v>
      </c>
      <c r="Z16" s="33">
        <f t="shared" si="9"/>
        <v>2</v>
      </c>
      <c r="AA16" s="33">
        <f t="shared" si="10"/>
        <v>2</v>
      </c>
      <c r="AB16" s="33">
        <f t="shared" si="11"/>
        <v>2</v>
      </c>
      <c r="AC16" s="33">
        <f t="shared" si="12"/>
        <v>0</v>
      </c>
      <c r="AD16" s="33">
        <f t="shared" si="13"/>
        <v>0</v>
      </c>
      <c r="AE16" s="33">
        <f t="shared" si="14"/>
        <v>2</v>
      </c>
      <c r="AF16" s="28">
        <v>69.205600000000004</v>
      </c>
      <c r="AG16" s="28">
        <v>27.391500000000001</v>
      </c>
      <c r="AH16" s="28">
        <v>3.4028999999999998</v>
      </c>
      <c r="AI16" s="28">
        <v>26.8935</v>
      </c>
      <c r="AJ16" s="28">
        <v>0.498</v>
      </c>
      <c r="AK16" s="28">
        <v>1.4265000000000001</v>
      </c>
      <c r="AL16" s="28">
        <v>4.3099999999999996</v>
      </c>
      <c r="AM16" s="28">
        <v>2.67</v>
      </c>
      <c r="AN16" s="94">
        <v>7.45</v>
      </c>
      <c r="AO16" s="99">
        <v>2.11</v>
      </c>
    </row>
    <row r="17" spans="1:41">
      <c r="A17" s="48" t="s">
        <v>2937</v>
      </c>
      <c r="B17" s="29">
        <v>34001</v>
      </c>
      <c r="C17" s="30">
        <v>11267.5522</v>
      </c>
      <c r="D17" s="31">
        <v>10252.533299999999</v>
      </c>
      <c r="E17" s="28">
        <v>357.89</v>
      </c>
      <c r="F17" s="28">
        <v>7.5293999999999999</v>
      </c>
      <c r="G17" s="28">
        <v>-0.93279999999999996</v>
      </c>
      <c r="H17" s="28">
        <v>-3.2704</v>
      </c>
      <c r="I17" s="32">
        <v>-2.9687999999999999</v>
      </c>
      <c r="J17" s="28">
        <v>3.6101000000000001</v>
      </c>
      <c r="K17" s="28">
        <v>6.1886999999999999</v>
      </c>
      <c r="L17" s="28">
        <v>12.585699999999999</v>
      </c>
      <c r="M17" s="28">
        <v>10.6683</v>
      </c>
      <c r="N17" s="28">
        <v>11.1174</v>
      </c>
      <c r="O17" s="28">
        <v>12.315899999999999</v>
      </c>
      <c r="P17" s="28">
        <v>12.4465</v>
      </c>
      <c r="Q17" s="28">
        <v>12.413500000000001</v>
      </c>
      <c r="R17" s="28">
        <v>11.3553</v>
      </c>
      <c r="S17" s="33">
        <f t="shared" si="2"/>
        <v>2</v>
      </c>
      <c r="T17" s="33">
        <f t="shared" si="3"/>
        <v>2</v>
      </c>
      <c r="U17" s="33">
        <f t="shared" si="4"/>
        <v>2</v>
      </c>
      <c r="V17" s="34">
        <f t="shared" si="5"/>
        <v>2</v>
      </c>
      <c r="W17" s="33">
        <f t="shared" si="6"/>
        <v>2</v>
      </c>
      <c r="X17" s="33">
        <f t="shared" si="7"/>
        <v>2</v>
      </c>
      <c r="Y17" s="33">
        <f t="shared" si="8"/>
        <v>3</v>
      </c>
      <c r="Z17" s="33">
        <f t="shared" si="9"/>
        <v>3</v>
      </c>
      <c r="AA17" s="33">
        <f t="shared" si="10"/>
        <v>3</v>
      </c>
      <c r="AB17" s="33">
        <f t="shared" si="11"/>
        <v>2</v>
      </c>
      <c r="AC17" s="33">
        <f t="shared" si="12"/>
        <v>2</v>
      </c>
      <c r="AD17" s="33">
        <f t="shared" si="13"/>
        <v>1</v>
      </c>
      <c r="AE17" s="33">
        <f t="shared" si="14"/>
        <v>3</v>
      </c>
      <c r="AF17" s="28">
        <v>73.536600000000007</v>
      </c>
      <c r="AG17" s="28">
        <v>23.296399999999998</v>
      </c>
      <c r="AH17" s="28">
        <v>3.1671</v>
      </c>
      <c r="AI17" s="28">
        <v>23.296399999999998</v>
      </c>
      <c r="AJ17" s="28"/>
      <c r="AK17" s="28">
        <v>3.1503000000000001</v>
      </c>
      <c r="AL17" s="28">
        <v>3.11</v>
      </c>
      <c r="AM17" s="28">
        <v>1.62</v>
      </c>
      <c r="AN17" s="94">
        <v>7.38</v>
      </c>
      <c r="AO17" s="35">
        <v>1.74</v>
      </c>
    </row>
    <row r="18" spans="1:41">
      <c r="A18" s="48" t="s">
        <v>2938</v>
      </c>
      <c r="B18" s="29">
        <v>36307</v>
      </c>
      <c r="C18" s="30">
        <v>11928.1165</v>
      </c>
      <c r="D18" s="31">
        <v>10882.6324</v>
      </c>
      <c r="E18" s="28">
        <v>343.18700000000001</v>
      </c>
      <c r="F18" s="28">
        <v>6.0574000000000003</v>
      </c>
      <c r="G18" s="28">
        <v>-3.1779000000000002</v>
      </c>
      <c r="H18" s="28">
        <v>-5.4958999999999998</v>
      </c>
      <c r="I18" s="32">
        <v>-5.8573000000000004</v>
      </c>
      <c r="J18" s="28">
        <v>-2.2094999999999998</v>
      </c>
      <c r="K18" s="28">
        <v>6.7351999999999999</v>
      </c>
      <c r="L18" s="28">
        <v>13.5337</v>
      </c>
      <c r="M18" s="28">
        <v>11.323</v>
      </c>
      <c r="N18" s="28">
        <v>10.979100000000001</v>
      </c>
      <c r="O18" s="28">
        <v>12.336</v>
      </c>
      <c r="P18" s="28">
        <v>12.1378</v>
      </c>
      <c r="Q18" s="28">
        <v>11.5038</v>
      </c>
      <c r="R18" s="28">
        <v>14.021599999999999</v>
      </c>
      <c r="S18" s="33">
        <f t="shared" si="2"/>
        <v>4</v>
      </c>
      <c r="T18" s="33">
        <f t="shared" si="3"/>
        <v>4</v>
      </c>
      <c r="U18" s="33">
        <f t="shared" si="4"/>
        <v>4</v>
      </c>
      <c r="V18" s="34">
        <f t="shared" si="5"/>
        <v>4</v>
      </c>
      <c r="W18" s="33">
        <f t="shared" si="6"/>
        <v>4</v>
      </c>
      <c r="X18" s="33">
        <f t="shared" si="7"/>
        <v>1</v>
      </c>
      <c r="Y18" s="33">
        <f t="shared" si="8"/>
        <v>2</v>
      </c>
      <c r="Z18" s="33">
        <f t="shared" si="9"/>
        <v>2</v>
      </c>
      <c r="AA18" s="33">
        <f t="shared" si="10"/>
        <v>3</v>
      </c>
      <c r="AB18" s="33">
        <f t="shared" si="11"/>
        <v>2</v>
      </c>
      <c r="AC18" s="33">
        <f t="shared" si="12"/>
        <v>2</v>
      </c>
      <c r="AD18" s="33">
        <f t="shared" si="13"/>
        <v>2</v>
      </c>
      <c r="AE18" s="33">
        <f t="shared" si="14"/>
        <v>1</v>
      </c>
      <c r="AF18" s="28">
        <v>70.971000000000004</v>
      </c>
      <c r="AG18" s="28">
        <v>24.120200000000001</v>
      </c>
      <c r="AH18" s="28">
        <v>4.9088000000000003</v>
      </c>
      <c r="AI18" s="28">
        <v>24.120200000000001</v>
      </c>
      <c r="AJ18" s="28"/>
      <c r="AK18" s="28">
        <v>2.4321000000000002</v>
      </c>
      <c r="AL18" s="28">
        <v>15.09</v>
      </c>
      <c r="AM18" s="28">
        <v>5.97</v>
      </c>
      <c r="AN18" s="94">
        <v>7.79</v>
      </c>
      <c r="AO18" s="35">
        <v>1.72</v>
      </c>
    </row>
    <row r="19" spans="1:41">
      <c r="A19" s="48" t="s">
        <v>2939</v>
      </c>
      <c r="B19" s="29">
        <v>40036</v>
      </c>
      <c r="C19" s="30">
        <v>3545.9252999999999</v>
      </c>
      <c r="D19" s="31">
        <v>3308.9029999999998</v>
      </c>
      <c r="E19" s="28">
        <v>63.25</v>
      </c>
      <c r="F19" s="28">
        <v>7.6228999999999996</v>
      </c>
      <c r="G19" s="28">
        <v>-0.1263</v>
      </c>
      <c r="H19" s="28">
        <v>-2.7671000000000001</v>
      </c>
      <c r="I19" s="32">
        <v>-2.7372000000000001</v>
      </c>
      <c r="J19" s="28">
        <v>3.7566000000000002</v>
      </c>
      <c r="K19" s="28">
        <v>6.8019999999999996</v>
      </c>
      <c r="L19" s="28">
        <v>15.101599999999999</v>
      </c>
      <c r="M19" s="28">
        <v>13.379</v>
      </c>
      <c r="N19" s="28">
        <v>14.4411</v>
      </c>
      <c r="O19" s="28">
        <v>13.8583</v>
      </c>
      <c r="P19" s="28">
        <v>12.632999999999999</v>
      </c>
      <c r="Q19" s="28">
        <v>10.9892</v>
      </c>
      <c r="R19" s="28">
        <v>11.6568</v>
      </c>
      <c r="S19" s="33">
        <f t="shared" si="2"/>
        <v>2</v>
      </c>
      <c r="T19" s="33">
        <f t="shared" si="3"/>
        <v>1</v>
      </c>
      <c r="U19" s="33">
        <f t="shared" si="4"/>
        <v>2</v>
      </c>
      <c r="V19" s="34">
        <f t="shared" si="5"/>
        <v>2</v>
      </c>
      <c r="W19" s="33">
        <f t="shared" si="6"/>
        <v>2</v>
      </c>
      <c r="X19" s="33">
        <f t="shared" si="7"/>
        <v>1</v>
      </c>
      <c r="Y19" s="33">
        <f t="shared" si="8"/>
        <v>1</v>
      </c>
      <c r="Z19" s="33">
        <f t="shared" si="9"/>
        <v>1</v>
      </c>
      <c r="AA19" s="33">
        <f t="shared" si="10"/>
        <v>1</v>
      </c>
      <c r="AB19" s="33">
        <f t="shared" si="11"/>
        <v>1</v>
      </c>
      <c r="AC19" s="33">
        <f t="shared" si="12"/>
        <v>1</v>
      </c>
      <c r="AD19" s="33">
        <f t="shared" si="13"/>
        <v>3</v>
      </c>
      <c r="AE19" s="33">
        <f t="shared" si="14"/>
        <v>3</v>
      </c>
      <c r="AF19" s="28">
        <v>71.109200000000001</v>
      </c>
      <c r="AG19" s="28">
        <v>12.366899999999999</v>
      </c>
      <c r="AH19" s="28">
        <v>16.523900000000001</v>
      </c>
      <c r="AI19" s="28">
        <v>12.366899999999999</v>
      </c>
      <c r="AJ19" s="28"/>
      <c r="AK19" s="28">
        <v>10.880800000000001</v>
      </c>
      <c r="AL19" s="28">
        <v>1.06</v>
      </c>
      <c r="AM19" s="28">
        <v>0.92</v>
      </c>
      <c r="AN19" s="94">
        <v>6.71</v>
      </c>
      <c r="AO19" s="35">
        <v>1.86</v>
      </c>
    </row>
    <row r="20" spans="1:41">
      <c r="A20" s="48" t="s">
        <v>2940</v>
      </c>
      <c r="B20" s="29">
        <v>36504</v>
      </c>
      <c r="C20" s="30">
        <v>2349.8712999999998</v>
      </c>
      <c r="D20" s="31">
        <v>2163.5279</v>
      </c>
      <c r="E20" s="28">
        <v>261.91739999999999</v>
      </c>
      <c r="F20" s="28">
        <v>6.0523999999999996</v>
      </c>
      <c r="G20" s="28">
        <v>-2.5301999999999998</v>
      </c>
      <c r="H20" s="28">
        <v>-5.2869999999999999</v>
      </c>
      <c r="I20" s="32">
        <v>-4.3978999999999999</v>
      </c>
      <c r="J20" s="28">
        <v>-0.32300000000000001</v>
      </c>
      <c r="K20" s="28">
        <v>4.0801999999999996</v>
      </c>
      <c r="L20" s="28">
        <v>12.851100000000001</v>
      </c>
      <c r="M20" s="28">
        <v>11.138299999999999</v>
      </c>
      <c r="N20" s="28">
        <v>11.337999999999999</v>
      </c>
      <c r="O20" s="28">
        <v>11.6761</v>
      </c>
      <c r="P20" s="28">
        <v>11.011799999999999</v>
      </c>
      <c r="Q20" s="28">
        <v>11.7845</v>
      </c>
      <c r="R20" s="28">
        <v>13.1637</v>
      </c>
      <c r="S20" s="33">
        <f t="shared" si="2"/>
        <v>4</v>
      </c>
      <c r="T20" s="33">
        <f t="shared" si="3"/>
        <v>3</v>
      </c>
      <c r="U20" s="33">
        <f t="shared" si="4"/>
        <v>4</v>
      </c>
      <c r="V20" s="34">
        <f t="shared" si="5"/>
        <v>3</v>
      </c>
      <c r="W20" s="33">
        <f t="shared" si="6"/>
        <v>4</v>
      </c>
      <c r="X20" s="33">
        <f t="shared" si="7"/>
        <v>4</v>
      </c>
      <c r="Y20" s="33">
        <f t="shared" si="8"/>
        <v>3</v>
      </c>
      <c r="Z20" s="33">
        <f t="shared" si="9"/>
        <v>2</v>
      </c>
      <c r="AA20" s="33">
        <f t="shared" si="10"/>
        <v>2</v>
      </c>
      <c r="AB20" s="33">
        <f t="shared" si="11"/>
        <v>2</v>
      </c>
      <c r="AC20" s="33">
        <f t="shared" si="12"/>
        <v>3</v>
      </c>
      <c r="AD20" s="33">
        <f t="shared" si="13"/>
        <v>2</v>
      </c>
      <c r="AE20" s="33">
        <f t="shared" si="14"/>
        <v>2</v>
      </c>
      <c r="AF20" s="28">
        <v>70.161199999999994</v>
      </c>
      <c r="AG20" s="28">
        <v>28.653300000000002</v>
      </c>
      <c r="AH20" s="28">
        <v>1.1856</v>
      </c>
      <c r="AI20" s="28">
        <v>28.653300000000002</v>
      </c>
      <c r="AJ20" s="28"/>
      <c r="AK20" s="28">
        <v>0.38400000000000001</v>
      </c>
      <c r="AL20" s="28">
        <v>5.64</v>
      </c>
      <c r="AM20" s="28">
        <v>3.42</v>
      </c>
      <c r="AN20" s="94">
        <v>8.01</v>
      </c>
      <c r="AO20" s="35">
        <v>2.0699999999999998</v>
      </c>
    </row>
    <row r="21" spans="1:41">
      <c r="A21" s="48" t="s">
        <v>2941</v>
      </c>
      <c r="B21" s="29">
        <v>43447</v>
      </c>
      <c r="C21" s="30">
        <v>50.275399999999998</v>
      </c>
      <c r="D21" s="31">
        <v>45.75</v>
      </c>
      <c r="E21" s="28">
        <v>20.1752</v>
      </c>
      <c r="F21" s="28">
        <v>6.3369</v>
      </c>
      <c r="G21" s="28">
        <v>-2.3517999999999999</v>
      </c>
      <c r="H21" s="28">
        <v>-4.9819000000000004</v>
      </c>
      <c r="I21" s="32">
        <v>-5.0019999999999998</v>
      </c>
      <c r="J21" s="28">
        <v>0.65910000000000002</v>
      </c>
      <c r="K21" s="28">
        <v>1.8064</v>
      </c>
      <c r="L21" s="28">
        <v>9.9161999999999999</v>
      </c>
      <c r="M21" s="28">
        <v>8.8315000000000001</v>
      </c>
      <c r="N21" s="28">
        <v>9.4262999999999995</v>
      </c>
      <c r="O21" s="28">
        <v>9.6020000000000003</v>
      </c>
      <c r="P21" s="28"/>
      <c r="Q21" s="28"/>
      <c r="R21" s="28">
        <v>9.9723000000000006</v>
      </c>
      <c r="S21" s="33">
        <f t="shared" si="2"/>
        <v>4</v>
      </c>
      <c r="T21" s="33">
        <f t="shared" si="3"/>
        <v>3</v>
      </c>
      <c r="U21" s="33">
        <f t="shared" si="4"/>
        <v>3</v>
      </c>
      <c r="V21" s="34">
        <f t="shared" si="5"/>
        <v>4</v>
      </c>
      <c r="W21" s="33">
        <f t="shared" si="6"/>
        <v>4</v>
      </c>
      <c r="X21" s="33">
        <f t="shared" si="7"/>
        <v>4</v>
      </c>
      <c r="Y21" s="33">
        <f t="shared" si="8"/>
        <v>4</v>
      </c>
      <c r="Z21" s="33">
        <f t="shared" si="9"/>
        <v>4</v>
      </c>
      <c r="AA21" s="33">
        <f t="shared" si="10"/>
        <v>4</v>
      </c>
      <c r="AB21" s="33">
        <f t="shared" si="11"/>
        <v>4</v>
      </c>
      <c r="AC21" s="33">
        <f t="shared" si="12"/>
        <v>0</v>
      </c>
      <c r="AD21" s="33">
        <f t="shared" si="13"/>
        <v>0</v>
      </c>
      <c r="AE21" s="33">
        <f t="shared" si="14"/>
        <v>4</v>
      </c>
      <c r="AF21" s="28">
        <v>71.598399999999998</v>
      </c>
      <c r="AG21" s="28">
        <v>7.2324999999999999</v>
      </c>
      <c r="AH21" s="28">
        <v>21.1691</v>
      </c>
      <c r="AI21" s="28">
        <v>7.2324999999999999</v>
      </c>
      <c r="AJ21" s="28"/>
      <c r="AK21" s="28">
        <v>21.1691</v>
      </c>
      <c r="AL21" s="28"/>
      <c r="AM21" s="28"/>
      <c r="AN21" s="94">
        <v>7.41</v>
      </c>
      <c r="AO21" s="35">
        <v>2.5099999999999998</v>
      </c>
    </row>
    <row r="22" spans="1:41">
      <c r="A22" s="48" t="s">
        <v>2942</v>
      </c>
      <c r="B22" s="29">
        <v>38448</v>
      </c>
      <c r="C22" s="30">
        <v>23810.6976</v>
      </c>
      <c r="D22" s="31">
        <v>21286.371800000001</v>
      </c>
      <c r="E22" s="28">
        <v>111.392</v>
      </c>
      <c r="F22" s="28">
        <v>5.19</v>
      </c>
      <c r="G22" s="28">
        <v>-5.3311999999999999</v>
      </c>
      <c r="H22" s="28">
        <v>-7.8780999999999999</v>
      </c>
      <c r="I22" s="32">
        <v>-7.7415000000000003</v>
      </c>
      <c r="J22" s="28">
        <v>-2.9592999999999998</v>
      </c>
      <c r="K22" s="28">
        <v>2.2444999999999999</v>
      </c>
      <c r="L22" s="28">
        <v>8.3720999999999997</v>
      </c>
      <c r="M22" s="28">
        <v>8.9961000000000002</v>
      </c>
      <c r="N22" s="28">
        <v>10.5122</v>
      </c>
      <c r="O22" s="28">
        <v>10.940200000000001</v>
      </c>
      <c r="P22" s="28">
        <v>11.0297</v>
      </c>
      <c r="Q22" s="28">
        <v>9.3194999999999997</v>
      </c>
      <c r="R22" s="28">
        <v>12.114599999999999</v>
      </c>
      <c r="S22" s="33">
        <f t="shared" si="2"/>
        <v>4</v>
      </c>
      <c r="T22" s="33">
        <f t="shared" si="3"/>
        <v>4</v>
      </c>
      <c r="U22" s="33">
        <f t="shared" si="4"/>
        <v>4</v>
      </c>
      <c r="V22" s="34">
        <f t="shared" si="5"/>
        <v>4</v>
      </c>
      <c r="W22" s="33">
        <f t="shared" si="6"/>
        <v>4</v>
      </c>
      <c r="X22" s="33">
        <f t="shared" si="7"/>
        <v>4</v>
      </c>
      <c r="Y22" s="33">
        <f t="shared" si="8"/>
        <v>4</v>
      </c>
      <c r="Z22" s="33">
        <f t="shared" si="9"/>
        <v>4</v>
      </c>
      <c r="AA22" s="33">
        <f t="shared" si="10"/>
        <v>4</v>
      </c>
      <c r="AB22" s="33">
        <f t="shared" si="11"/>
        <v>3</v>
      </c>
      <c r="AC22" s="33">
        <f t="shared" si="12"/>
        <v>3</v>
      </c>
      <c r="AD22" s="33">
        <f t="shared" si="13"/>
        <v>4</v>
      </c>
      <c r="AE22" s="33">
        <f t="shared" si="14"/>
        <v>2</v>
      </c>
      <c r="AF22" s="28">
        <v>68.493099999999998</v>
      </c>
      <c r="AG22" s="28">
        <v>25.531199999999998</v>
      </c>
      <c r="AH22" s="28">
        <v>5.9756999999999998</v>
      </c>
      <c r="AI22" s="28">
        <v>24.8611</v>
      </c>
      <c r="AJ22" s="28">
        <v>0.67010000000000003</v>
      </c>
      <c r="AK22" s="28">
        <v>2.2721</v>
      </c>
      <c r="AL22" s="28">
        <v>10.11</v>
      </c>
      <c r="AM22" s="28">
        <v>5.08</v>
      </c>
      <c r="AN22" s="94">
        <v>7.71</v>
      </c>
      <c r="AO22" s="35">
        <v>1.71</v>
      </c>
    </row>
    <row r="23" spans="1:41">
      <c r="A23" s="48" t="s">
        <v>2943</v>
      </c>
      <c r="B23" s="29">
        <v>40581</v>
      </c>
      <c r="C23" s="30">
        <v>5458.6863000000003</v>
      </c>
      <c r="D23" s="31">
        <v>5005.3369000000002</v>
      </c>
      <c r="E23" s="28">
        <v>55.656399999999998</v>
      </c>
      <c r="F23" s="28">
        <v>8.4832999999999998</v>
      </c>
      <c r="G23" s="28">
        <v>0.60940000000000005</v>
      </c>
      <c r="H23" s="28">
        <v>-3.3418999999999999</v>
      </c>
      <c r="I23" s="32">
        <v>-1.5381</v>
      </c>
      <c r="J23" s="28">
        <v>9.5283999999999995</v>
      </c>
      <c r="K23" s="28">
        <v>5.9452999999999996</v>
      </c>
      <c r="L23" s="28">
        <v>14.4733</v>
      </c>
      <c r="M23" s="28">
        <v>11.409599999999999</v>
      </c>
      <c r="N23" s="28">
        <v>11.341699999999999</v>
      </c>
      <c r="O23" s="28">
        <v>11.3522</v>
      </c>
      <c r="P23" s="28">
        <v>11.099299999999999</v>
      </c>
      <c r="Q23" s="28">
        <v>11.8772</v>
      </c>
      <c r="R23" s="28">
        <v>11.926399999999999</v>
      </c>
      <c r="S23" s="33">
        <f t="shared" si="2"/>
        <v>1</v>
      </c>
      <c r="T23" s="33">
        <f t="shared" si="3"/>
        <v>1</v>
      </c>
      <c r="U23" s="33">
        <f t="shared" si="4"/>
        <v>2</v>
      </c>
      <c r="V23" s="34">
        <f t="shared" si="5"/>
        <v>1</v>
      </c>
      <c r="W23" s="33">
        <f t="shared" si="6"/>
        <v>1</v>
      </c>
      <c r="X23" s="33">
        <f t="shared" si="7"/>
        <v>2</v>
      </c>
      <c r="Y23" s="33">
        <f t="shared" si="8"/>
        <v>1</v>
      </c>
      <c r="Z23" s="33">
        <f t="shared" si="9"/>
        <v>2</v>
      </c>
      <c r="AA23" s="33">
        <f t="shared" si="10"/>
        <v>2</v>
      </c>
      <c r="AB23" s="33">
        <f t="shared" si="11"/>
        <v>3</v>
      </c>
      <c r="AC23" s="33">
        <f t="shared" si="12"/>
        <v>3</v>
      </c>
      <c r="AD23" s="33">
        <f t="shared" si="13"/>
        <v>1</v>
      </c>
      <c r="AE23" s="33">
        <f t="shared" si="14"/>
        <v>2</v>
      </c>
      <c r="AF23" s="28">
        <v>72.533100000000005</v>
      </c>
      <c r="AG23" s="28">
        <v>26.640699999999999</v>
      </c>
      <c r="AH23" s="28">
        <v>0.82609999999999995</v>
      </c>
      <c r="AI23" s="28">
        <v>26.640699999999999</v>
      </c>
      <c r="AJ23" s="28"/>
      <c r="AK23" s="28">
        <v>0.82609999999999995</v>
      </c>
      <c r="AL23" s="28"/>
      <c r="AM23" s="28"/>
      <c r="AN23" s="94"/>
      <c r="AO23" s="35">
        <v>1.88</v>
      </c>
    </row>
    <row r="24" spans="1:41">
      <c r="A24" s="48" t="s">
        <v>2944</v>
      </c>
      <c r="B24" s="29">
        <v>36467</v>
      </c>
      <c r="C24" s="30">
        <v>50205.348100000003</v>
      </c>
      <c r="D24" s="31">
        <v>46700.416100000002</v>
      </c>
      <c r="E24" s="28">
        <v>399.84</v>
      </c>
      <c r="F24" s="28">
        <v>6.6097999999999999</v>
      </c>
      <c r="G24" s="28">
        <v>-0.80379999999999996</v>
      </c>
      <c r="H24" s="28">
        <v>-2.2658999999999998</v>
      </c>
      <c r="I24" s="32">
        <v>-2.7343000000000002</v>
      </c>
      <c r="J24" s="28">
        <v>5.0744999999999996</v>
      </c>
      <c r="K24" s="28">
        <v>7.6844999999999999</v>
      </c>
      <c r="L24" s="28">
        <v>17.625399999999999</v>
      </c>
      <c r="M24" s="28">
        <v>15.3119</v>
      </c>
      <c r="N24" s="28">
        <v>18.262899999999998</v>
      </c>
      <c r="O24" s="28">
        <v>16.822900000000001</v>
      </c>
      <c r="P24" s="28">
        <v>15.8332</v>
      </c>
      <c r="Q24" s="28">
        <v>15.3659</v>
      </c>
      <c r="R24" s="28">
        <v>14.9299</v>
      </c>
      <c r="S24" s="33">
        <f t="shared" si="2"/>
        <v>3</v>
      </c>
      <c r="T24" s="33">
        <f t="shared" si="3"/>
        <v>2</v>
      </c>
      <c r="U24" s="33">
        <f t="shared" si="4"/>
        <v>1</v>
      </c>
      <c r="V24" s="34">
        <f t="shared" si="5"/>
        <v>2</v>
      </c>
      <c r="W24" s="33">
        <f t="shared" si="6"/>
        <v>2</v>
      </c>
      <c r="X24" s="33">
        <f t="shared" si="7"/>
        <v>1</v>
      </c>
      <c r="Y24" s="33">
        <f t="shared" si="8"/>
        <v>1</v>
      </c>
      <c r="Z24" s="33">
        <f t="shared" si="9"/>
        <v>1</v>
      </c>
      <c r="AA24" s="33">
        <f t="shared" si="10"/>
        <v>1</v>
      </c>
      <c r="AB24" s="33">
        <f t="shared" si="11"/>
        <v>1</v>
      </c>
      <c r="AC24" s="33">
        <f t="shared" si="12"/>
        <v>1</v>
      </c>
      <c r="AD24" s="33">
        <f t="shared" si="13"/>
        <v>1</v>
      </c>
      <c r="AE24" s="33">
        <f t="shared" si="14"/>
        <v>1</v>
      </c>
      <c r="AF24" s="28">
        <v>74.375299999999996</v>
      </c>
      <c r="AG24" s="28">
        <v>22.124099999999999</v>
      </c>
      <c r="AH24" s="28">
        <v>3.5005999999999999</v>
      </c>
      <c r="AI24" s="28">
        <v>21.2318</v>
      </c>
      <c r="AJ24" s="28">
        <v>0.89229999999999998</v>
      </c>
      <c r="AK24" s="28">
        <v>1.248</v>
      </c>
      <c r="AL24" s="28">
        <v>7.51</v>
      </c>
      <c r="AM24" s="28">
        <v>3.59</v>
      </c>
      <c r="AN24" s="94">
        <v>7.74</v>
      </c>
      <c r="AO24" s="35">
        <v>1.54</v>
      </c>
    </row>
    <row r="25" spans="1:41">
      <c r="A25" s="48" t="s">
        <v>2945</v>
      </c>
      <c r="B25" s="29">
        <v>43281</v>
      </c>
      <c r="C25" s="30">
        <v>789.15089999999998</v>
      </c>
      <c r="D25" s="31">
        <v>712.91369999999995</v>
      </c>
      <c r="E25" s="28">
        <v>20.772099999999998</v>
      </c>
      <c r="F25" s="28">
        <v>6.5077999999999996</v>
      </c>
      <c r="G25" s="28">
        <v>-5.1159999999999997</v>
      </c>
      <c r="H25" s="28">
        <v>-9.0609999999999999</v>
      </c>
      <c r="I25" s="32">
        <v>-8.2965999999999998</v>
      </c>
      <c r="J25" s="28">
        <v>-4.1462000000000003</v>
      </c>
      <c r="K25" s="28">
        <v>3.0181</v>
      </c>
      <c r="L25" s="28">
        <v>12.449199999999999</v>
      </c>
      <c r="M25" s="28">
        <v>10.4621</v>
      </c>
      <c r="N25" s="28">
        <v>10.435</v>
      </c>
      <c r="O25" s="28">
        <v>10.324400000000001</v>
      </c>
      <c r="P25" s="28"/>
      <c r="Q25" s="28"/>
      <c r="R25" s="28">
        <v>9.7750000000000004</v>
      </c>
      <c r="S25" s="33">
        <f t="shared" si="2"/>
        <v>4</v>
      </c>
      <c r="T25" s="33">
        <f t="shared" si="3"/>
        <v>4</v>
      </c>
      <c r="U25" s="33">
        <f t="shared" si="4"/>
        <v>4</v>
      </c>
      <c r="V25" s="34">
        <f t="shared" si="5"/>
        <v>4</v>
      </c>
      <c r="W25" s="33">
        <f t="shared" si="6"/>
        <v>4</v>
      </c>
      <c r="X25" s="33">
        <f t="shared" si="7"/>
        <v>4</v>
      </c>
      <c r="Y25" s="33">
        <f t="shared" si="8"/>
        <v>3</v>
      </c>
      <c r="Z25" s="33">
        <f t="shared" si="9"/>
        <v>3</v>
      </c>
      <c r="AA25" s="33">
        <f t="shared" si="10"/>
        <v>4</v>
      </c>
      <c r="AB25" s="33">
        <f t="shared" si="11"/>
        <v>3</v>
      </c>
      <c r="AC25" s="33">
        <f t="shared" si="12"/>
        <v>0</v>
      </c>
      <c r="AD25" s="33">
        <f t="shared" si="13"/>
        <v>0</v>
      </c>
      <c r="AE25" s="33">
        <f t="shared" si="14"/>
        <v>4</v>
      </c>
      <c r="AF25" s="28">
        <v>69.234099999999998</v>
      </c>
      <c r="AG25" s="28">
        <v>21.543500000000002</v>
      </c>
      <c r="AH25" s="28">
        <v>9.2224000000000004</v>
      </c>
      <c r="AI25" s="28">
        <v>20.743200000000002</v>
      </c>
      <c r="AJ25" s="28">
        <v>0.80030000000000001</v>
      </c>
      <c r="AK25" s="28">
        <v>1.1969000000000001</v>
      </c>
      <c r="AL25" s="28">
        <v>2.2400000000000002</v>
      </c>
      <c r="AM25" s="28">
        <v>1.9</v>
      </c>
      <c r="AN25" s="94">
        <v>7.57</v>
      </c>
      <c r="AO25" s="35">
        <v>2.27</v>
      </c>
    </row>
    <row r="26" spans="1:41">
      <c r="A26" s="48" t="s">
        <v>4961</v>
      </c>
      <c r="B26" s="29">
        <v>34790</v>
      </c>
      <c r="C26" s="30">
        <v>735.49030000000005</v>
      </c>
      <c r="D26" s="31">
        <v>651.98379999999997</v>
      </c>
      <c r="E26" s="28">
        <v>114.29600000000001</v>
      </c>
      <c r="F26" s="28">
        <v>8.1303999999999998</v>
      </c>
      <c r="G26" s="28">
        <v>-2.4857999999999998</v>
      </c>
      <c r="H26" s="28">
        <v>-7.2344999999999997</v>
      </c>
      <c r="I26" s="32">
        <v>-4.6281999999999996</v>
      </c>
      <c r="J26" s="28">
        <v>-0.93559999999999999</v>
      </c>
      <c r="K26" s="28">
        <v>0.35</v>
      </c>
      <c r="L26" s="28">
        <v>16.2746</v>
      </c>
      <c r="M26" s="28">
        <v>14.699400000000001</v>
      </c>
      <c r="N26" s="28">
        <v>14.061400000000001</v>
      </c>
      <c r="O26" s="28">
        <v>13.6982</v>
      </c>
      <c r="P26" s="28">
        <v>12.087199999999999</v>
      </c>
      <c r="Q26" s="28">
        <v>11.357699999999999</v>
      </c>
      <c r="R26" s="28">
        <v>12.009</v>
      </c>
      <c r="S26" s="33">
        <f t="shared" si="2"/>
        <v>2</v>
      </c>
      <c r="T26" s="33">
        <f t="shared" si="3"/>
        <v>3</v>
      </c>
      <c r="U26" s="33">
        <f t="shared" si="4"/>
        <v>4</v>
      </c>
      <c r="V26" s="34">
        <f t="shared" si="5"/>
        <v>3</v>
      </c>
      <c r="W26" s="33">
        <f t="shared" si="6"/>
        <v>4</v>
      </c>
      <c r="X26" s="33">
        <f t="shared" si="7"/>
        <v>4</v>
      </c>
      <c r="Y26" s="33">
        <f t="shared" si="8"/>
        <v>1</v>
      </c>
      <c r="Z26" s="33">
        <f t="shared" si="9"/>
        <v>1</v>
      </c>
      <c r="AA26" s="33">
        <f t="shared" si="10"/>
        <v>1</v>
      </c>
      <c r="AB26" s="33">
        <f t="shared" si="11"/>
        <v>1</v>
      </c>
      <c r="AC26" s="33">
        <f t="shared" si="12"/>
        <v>2</v>
      </c>
      <c r="AD26" s="33">
        <f t="shared" si="13"/>
        <v>3</v>
      </c>
      <c r="AE26" s="33">
        <f t="shared" si="14"/>
        <v>2</v>
      </c>
      <c r="AF26" s="28">
        <v>73.519300000000001</v>
      </c>
      <c r="AG26" s="28">
        <v>24.3752</v>
      </c>
      <c r="AH26" s="28">
        <v>2.1055999999999999</v>
      </c>
      <c r="AI26" s="28">
        <v>24.3752</v>
      </c>
      <c r="AJ26" s="28"/>
      <c r="AK26" s="28">
        <v>2.1055999999999999</v>
      </c>
      <c r="AL26" s="28">
        <v>4.83</v>
      </c>
      <c r="AM26" s="28">
        <v>3.39</v>
      </c>
      <c r="AN26" s="94">
        <v>7.39</v>
      </c>
      <c r="AO26" s="35">
        <v>2.36</v>
      </c>
    </row>
    <row r="27" spans="1:41">
      <c r="A27" s="48" t="s">
        <v>5010</v>
      </c>
      <c r="B27" s="29">
        <v>41946</v>
      </c>
      <c r="C27" s="30">
        <v>8653.4784</v>
      </c>
      <c r="D27" s="31">
        <v>7811.5886</v>
      </c>
      <c r="E27" s="28">
        <v>63.018000000000001</v>
      </c>
      <c r="F27" s="28">
        <v>9.6080000000000005</v>
      </c>
      <c r="G27" s="28">
        <v>0.8901</v>
      </c>
      <c r="H27" s="28">
        <v>-2.1718000000000002</v>
      </c>
      <c r="I27" s="32">
        <v>-0.8075</v>
      </c>
      <c r="J27" s="28">
        <v>7.8411</v>
      </c>
      <c r="K27" s="28">
        <v>8.4270999999999994</v>
      </c>
      <c r="L27" s="28">
        <v>14.430099999999999</v>
      </c>
      <c r="M27" s="28">
        <v>12.3238</v>
      </c>
      <c r="N27" s="28">
        <v>13.0922</v>
      </c>
      <c r="O27" s="28">
        <v>14.273099999999999</v>
      </c>
      <c r="P27" s="28">
        <v>13.0029</v>
      </c>
      <c r="Q27" s="28"/>
      <c r="R27" s="28">
        <v>11.6898</v>
      </c>
      <c r="S27" s="33">
        <f t="shared" si="2"/>
        <v>1</v>
      </c>
      <c r="T27" s="33">
        <f t="shared" si="3"/>
        <v>1</v>
      </c>
      <c r="U27" s="33">
        <f t="shared" si="4"/>
        <v>1</v>
      </c>
      <c r="V27" s="34">
        <f t="shared" si="5"/>
        <v>1</v>
      </c>
      <c r="W27" s="33">
        <f t="shared" si="6"/>
        <v>1</v>
      </c>
      <c r="X27" s="33">
        <f t="shared" si="7"/>
        <v>1</v>
      </c>
      <c r="Y27" s="33">
        <f t="shared" si="8"/>
        <v>1</v>
      </c>
      <c r="Z27" s="33">
        <f t="shared" si="9"/>
        <v>1</v>
      </c>
      <c r="AA27" s="33">
        <f t="shared" si="10"/>
        <v>1</v>
      </c>
      <c r="AB27" s="33">
        <f t="shared" si="11"/>
        <v>1</v>
      </c>
      <c r="AC27" s="33">
        <f t="shared" si="12"/>
        <v>1</v>
      </c>
      <c r="AD27" s="33">
        <f t="shared" si="13"/>
        <v>0</v>
      </c>
      <c r="AE27" s="33">
        <f t="shared" si="14"/>
        <v>3</v>
      </c>
      <c r="AF27" s="28">
        <v>79.720699999999994</v>
      </c>
      <c r="AG27" s="28">
        <v>14.8324</v>
      </c>
      <c r="AH27" s="28">
        <v>5.4469000000000003</v>
      </c>
      <c r="AI27" s="28">
        <v>14.8324</v>
      </c>
      <c r="AJ27" s="28"/>
      <c r="AK27" s="28">
        <v>5.4469000000000003</v>
      </c>
      <c r="AL27" s="28">
        <v>12.82</v>
      </c>
      <c r="AM27" s="28">
        <v>5.3</v>
      </c>
      <c r="AN27" s="94">
        <v>7.36</v>
      </c>
      <c r="AO27" s="35">
        <v>1.74</v>
      </c>
    </row>
    <row r="28" spans="1:41">
      <c r="A28" s="48" t="s">
        <v>2946</v>
      </c>
      <c r="B28" s="29">
        <v>33239</v>
      </c>
      <c r="C28" s="30">
        <v>518.22159999999997</v>
      </c>
      <c r="D28" s="31">
        <v>470.35219999999998</v>
      </c>
      <c r="E28" s="28">
        <v>192.11709999999999</v>
      </c>
      <c r="F28" s="28">
        <v>8.2664000000000009</v>
      </c>
      <c r="G28" s="28">
        <v>-1.2198</v>
      </c>
      <c r="H28" s="28">
        <v>-4.6006999999999998</v>
      </c>
      <c r="I28" s="32">
        <v>-4.4875999999999996</v>
      </c>
      <c r="J28" s="28">
        <v>3.3311000000000002</v>
      </c>
      <c r="K28" s="28">
        <v>4.6635</v>
      </c>
      <c r="L28" s="28">
        <v>11.831</v>
      </c>
      <c r="M28" s="28">
        <v>9.7728999999999999</v>
      </c>
      <c r="N28" s="28">
        <v>9.7471999999999994</v>
      </c>
      <c r="O28" s="28">
        <v>9.5765999999999991</v>
      </c>
      <c r="P28" s="28">
        <v>9.3367000000000004</v>
      </c>
      <c r="Q28" s="28">
        <v>8.5361999999999991</v>
      </c>
      <c r="R28" s="28">
        <v>8.7200000000000006</v>
      </c>
      <c r="S28" s="33">
        <f t="shared" si="2"/>
        <v>2</v>
      </c>
      <c r="T28" s="33">
        <f t="shared" si="3"/>
        <v>3</v>
      </c>
      <c r="U28" s="33">
        <f t="shared" si="4"/>
        <v>3</v>
      </c>
      <c r="V28" s="34">
        <f t="shared" si="5"/>
        <v>3</v>
      </c>
      <c r="W28" s="33">
        <f t="shared" si="6"/>
        <v>2</v>
      </c>
      <c r="X28" s="33">
        <f t="shared" si="7"/>
        <v>3</v>
      </c>
      <c r="Y28" s="33">
        <f t="shared" si="8"/>
        <v>3</v>
      </c>
      <c r="Z28" s="33">
        <f t="shared" si="9"/>
        <v>3</v>
      </c>
      <c r="AA28" s="33">
        <f t="shared" si="10"/>
        <v>4</v>
      </c>
      <c r="AB28" s="33">
        <f t="shared" si="11"/>
        <v>4</v>
      </c>
      <c r="AC28" s="33">
        <f t="shared" si="12"/>
        <v>4</v>
      </c>
      <c r="AD28" s="33">
        <f t="shared" si="13"/>
        <v>4</v>
      </c>
      <c r="AE28" s="33">
        <f t="shared" si="14"/>
        <v>4</v>
      </c>
      <c r="AF28" s="28">
        <v>72.915300000000002</v>
      </c>
      <c r="AG28" s="28">
        <v>23.892800000000001</v>
      </c>
      <c r="AH28" s="28">
        <v>3.1919</v>
      </c>
      <c r="AI28" s="28">
        <v>23.892800000000001</v>
      </c>
      <c r="AJ28" s="28"/>
      <c r="AK28" s="28">
        <v>3.1919</v>
      </c>
      <c r="AL28" s="28"/>
      <c r="AM28" s="28"/>
      <c r="AN28" s="94"/>
      <c r="AO28" s="35">
        <v>2.4900000000000002</v>
      </c>
    </row>
    <row r="29" spans="1:41">
      <c r="A29" s="48" t="s">
        <v>2947</v>
      </c>
      <c r="B29" s="29">
        <v>43665</v>
      </c>
      <c r="C29" s="30">
        <v>2196.5630999999998</v>
      </c>
      <c r="D29" s="31">
        <v>2057.9279000000001</v>
      </c>
      <c r="E29" s="28">
        <v>26.4177</v>
      </c>
      <c r="F29" s="28">
        <v>6.1974999999999998</v>
      </c>
      <c r="G29" s="28">
        <v>-3.1107999999999998</v>
      </c>
      <c r="H29" s="28">
        <v>-5.0065</v>
      </c>
      <c r="I29" s="32">
        <v>-5.4142999999999999</v>
      </c>
      <c r="J29" s="28">
        <v>1.0724</v>
      </c>
      <c r="K29" s="28">
        <v>5.8015999999999996</v>
      </c>
      <c r="L29" s="28">
        <v>14.700900000000001</v>
      </c>
      <c r="M29" s="28">
        <v>12.37</v>
      </c>
      <c r="N29" s="28">
        <v>13.4656</v>
      </c>
      <c r="O29" s="28"/>
      <c r="P29" s="28"/>
      <c r="Q29" s="28"/>
      <c r="R29" s="28">
        <v>15.3901</v>
      </c>
      <c r="S29" s="33">
        <f t="shared" si="2"/>
        <v>4</v>
      </c>
      <c r="T29" s="33">
        <f t="shared" si="3"/>
        <v>4</v>
      </c>
      <c r="U29" s="33">
        <f t="shared" si="4"/>
        <v>3</v>
      </c>
      <c r="V29" s="34">
        <f t="shared" si="5"/>
        <v>4</v>
      </c>
      <c r="W29" s="33">
        <f t="shared" si="6"/>
        <v>3</v>
      </c>
      <c r="X29" s="33">
        <f t="shared" si="7"/>
        <v>2</v>
      </c>
      <c r="Y29" s="33">
        <f t="shared" si="8"/>
        <v>1</v>
      </c>
      <c r="Z29" s="33">
        <f t="shared" si="9"/>
        <v>1</v>
      </c>
      <c r="AA29" s="33">
        <f t="shared" si="10"/>
        <v>1</v>
      </c>
      <c r="AB29" s="33">
        <f t="shared" si="11"/>
        <v>0</v>
      </c>
      <c r="AC29" s="33">
        <f t="shared" si="12"/>
        <v>0</v>
      </c>
      <c r="AD29" s="33">
        <f t="shared" si="13"/>
        <v>0</v>
      </c>
      <c r="AE29" s="33">
        <f t="shared" si="14"/>
        <v>1</v>
      </c>
      <c r="AF29" s="28">
        <v>76.055800000000005</v>
      </c>
      <c r="AG29" s="28">
        <v>18.826000000000001</v>
      </c>
      <c r="AH29" s="28">
        <v>5.1181999999999999</v>
      </c>
      <c r="AI29" s="28">
        <v>18.826000000000001</v>
      </c>
      <c r="AJ29" s="28"/>
      <c r="AK29" s="28">
        <v>2.4257</v>
      </c>
      <c r="AL29" s="28">
        <v>4.5</v>
      </c>
      <c r="AM29" s="28">
        <v>2.75</v>
      </c>
      <c r="AN29" s="94">
        <v>7.63</v>
      </c>
      <c r="AO29" s="35">
        <v>2</v>
      </c>
    </row>
    <row r="30" spans="1:41">
      <c r="A30" s="48" t="s">
        <v>2948</v>
      </c>
      <c r="B30" s="29">
        <v>42214</v>
      </c>
      <c r="C30" s="30">
        <v>9530.0149000000001</v>
      </c>
      <c r="D30" s="31">
        <v>8681.9794999999995</v>
      </c>
      <c r="E30" s="28">
        <v>32.667000000000002</v>
      </c>
      <c r="F30" s="28">
        <v>7.7194000000000003</v>
      </c>
      <c r="G30" s="28">
        <v>-0.98209999999999997</v>
      </c>
      <c r="H30" s="28">
        <v>-1.4897</v>
      </c>
      <c r="I30" s="32">
        <v>-2.5301999999999998</v>
      </c>
      <c r="J30" s="28">
        <v>6.0548000000000002</v>
      </c>
      <c r="K30" s="28">
        <v>7.4275000000000002</v>
      </c>
      <c r="L30" s="28">
        <v>12.9521</v>
      </c>
      <c r="M30" s="28">
        <v>10.9916</v>
      </c>
      <c r="N30" s="28">
        <v>11.5823</v>
      </c>
      <c r="O30" s="28">
        <v>11.907999999999999</v>
      </c>
      <c r="P30" s="28">
        <v>12.598800000000001</v>
      </c>
      <c r="Q30" s="28"/>
      <c r="R30" s="28">
        <v>11.627800000000001</v>
      </c>
      <c r="S30" s="33">
        <f t="shared" si="2"/>
        <v>2</v>
      </c>
      <c r="T30" s="33">
        <f t="shared" si="3"/>
        <v>2</v>
      </c>
      <c r="U30" s="33">
        <f t="shared" si="4"/>
        <v>1</v>
      </c>
      <c r="V30" s="34">
        <f t="shared" si="5"/>
        <v>1</v>
      </c>
      <c r="W30" s="33">
        <f t="shared" si="6"/>
        <v>1</v>
      </c>
      <c r="X30" s="33">
        <f t="shared" si="7"/>
        <v>1</v>
      </c>
      <c r="Y30" s="33">
        <f t="shared" si="8"/>
        <v>2</v>
      </c>
      <c r="Z30" s="33">
        <f t="shared" si="9"/>
        <v>3</v>
      </c>
      <c r="AA30" s="33">
        <f t="shared" si="10"/>
        <v>2</v>
      </c>
      <c r="AB30" s="33">
        <f t="shared" si="11"/>
        <v>2</v>
      </c>
      <c r="AC30" s="33">
        <f t="shared" si="12"/>
        <v>1</v>
      </c>
      <c r="AD30" s="33">
        <f t="shared" si="13"/>
        <v>0</v>
      </c>
      <c r="AE30" s="33">
        <f t="shared" si="14"/>
        <v>3</v>
      </c>
      <c r="AF30" s="28">
        <v>76.221100000000007</v>
      </c>
      <c r="AG30" s="28">
        <v>22.683299999999999</v>
      </c>
      <c r="AH30" s="28">
        <v>1.0955999999999999</v>
      </c>
      <c r="AI30" s="28">
        <v>22.683299999999999</v>
      </c>
      <c r="AJ30" s="28"/>
      <c r="AK30" s="28">
        <v>1.0955999999999999</v>
      </c>
      <c r="AL30" s="28">
        <v>5.08</v>
      </c>
      <c r="AM30" s="28">
        <v>2.91</v>
      </c>
      <c r="AN30" s="94">
        <v>7.76</v>
      </c>
      <c r="AO30" s="35">
        <v>1.73</v>
      </c>
    </row>
    <row r="31" spans="1:41">
      <c r="A31" s="48" t="s">
        <v>2949</v>
      </c>
      <c r="B31" s="29">
        <v>43220</v>
      </c>
      <c r="C31" s="30">
        <v>112.09829999999999</v>
      </c>
      <c r="D31" s="31">
        <v>100.90600000000001</v>
      </c>
      <c r="E31" s="28">
        <v>20.555599999999998</v>
      </c>
      <c r="F31" s="28">
        <v>9.6245999999999992</v>
      </c>
      <c r="G31" s="28">
        <v>1.2306999999999999</v>
      </c>
      <c r="H31" s="28">
        <v>-2.4011</v>
      </c>
      <c r="I31" s="32">
        <v>-2.6156000000000001</v>
      </c>
      <c r="J31" s="28">
        <v>6.819</v>
      </c>
      <c r="K31" s="28">
        <v>6.2320000000000002</v>
      </c>
      <c r="L31" s="28">
        <v>11.762700000000001</v>
      </c>
      <c r="M31" s="28">
        <v>9.9085999999999999</v>
      </c>
      <c r="N31" s="28">
        <v>10.834</v>
      </c>
      <c r="O31" s="28">
        <v>9.9898000000000007</v>
      </c>
      <c r="P31" s="28"/>
      <c r="Q31" s="28"/>
      <c r="R31" s="28">
        <v>9.4182000000000006</v>
      </c>
      <c r="S31" s="33">
        <f t="shared" si="2"/>
        <v>1</v>
      </c>
      <c r="T31" s="33">
        <f t="shared" si="3"/>
        <v>1</v>
      </c>
      <c r="U31" s="33">
        <f t="shared" si="4"/>
        <v>2</v>
      </c>
      <c r="V31" s="34">
        <f t="shared" si="5"/>
        <v>2</v>
      </c>
      <c r="W31" s="33">
        <f t="shared" si="6"/>
        <v>1</v>
      </c>
      <c r="X31" s="33">
        <f t="shared" si="7"/>
        <v>2</v>
      </c>
      <c r="Y31" s="33">
        <f t="shared" si="8"/>
        <v>4</v>
      </c>
      <c r="Z31" s="33">
        <f t="shared" si="9"/>
        <v>3</v>
      </c>
      <c r="AA31" s="33">
        <f t="shared" si="10"/>
        <v>3</v>
      </c>
      <c r="AB31" s="33">
        <f t="shared" si="11"/>
        <v>4</v>
      </c>
      <c r="AC31" s="33">
        <f t="shared" si="12"/>
        <v>0</v>
      </c>
      <c r="AD31" s="33">
        <f t="shared" si="13"/>
        <v>0</v>
      </c>
      <c r="AE31" s="33">
        <f t="shared" si="14"/>
        <v>4</v>
      </c>
      <c r="AF31" s="28">
        <v>72.747100000000003</v>
      </c>
      <c r="AG31" s="28">
        <v>23.5047</v>
      </c>
      <c r="AH31" s="28">
        <v>3.7482000000000002</v>
      </c>
      <c r="AI31" s="28">
        <v>23.5047</v>
      </c>
      <c r="AJ31" s="28"/>
      <c r="AK31" s="28">
        <v>3.7482000000000002</v>
      </c>
      <c r="AL31" s="28">
        <v>0.11</v>
      </c>
      <c r="AM31" s="28">
        <v>0.1</v>
      </c>
      <c r="AN31" s="94">
        <v>7.3</v>
      </c>
      <c r="AO31" s="35">
        <v>2.2400000000000002</v>
      </c>
    </row>
    <row r="32" spans="1:41">
      <c r="A32" s="48" t="s">
        <v>2950</v>
      </c>
      <c r="B32" s="29">
        <v>38511</v>
      </c>
      <c r="C32" s="30">
        <v>4063.0630000000001</v>
      </c>
      <c r="D32" s="31">
        <v>3700.5266999999999</v>
      </c>
      <c r="E32" s="28">
        <v>104.25060000000001</v>
      </c>
      <c r="F32" s="28">
        <v>6.9980000000000002</v>
      </c>
      <c r="G32" s="28">
        <v>-1.0627</v>
      </c>
      <c r="H32" s="28">
        <v>-3.2416999999999998</v>
      </c>
      <c r="I32" s="32">
        <v>-2.9306999999999999</v>
      </c>
      <c r="J32" s="28">
        <v>3.7273999999999998</v>
      </c>
      <c r="K32" s="28">
        <v>5.6816000000000004</v>
      </c>
      <c r="L32" s="28">
        <v>13.472099999999999</v>
      </c>
      <c r="M32" s="28">
        <v>12.1533</v>
      </c>
      <c r="N32" s="28">
        <v>12.8085</v>
      </c>
      <c r="O32" s="28">
        <v>10.107799999999999</v>
      </c>
      <c r="P32" s="28">
        <v>9.9816000000000003</v>
      </c>
      <c r="Q32" s="28">
        <v>10.763400000000001</v>
      </c>
      <c r="R32" s="28">
        <v>11.865399999999999</v>
      </c>
      <c r="S32" s="33">
        <f t="shared" si="2"/>
        <v>3</v>
      </c>
      <c r="T32" s="33">
        <f t="shared" si="3"/>
        <v>2</v>
      </c>
      <c r="U32" s="33">
        <f t="shared" si="4"/>
        <v>2</v>
      </c>
      <c r="V32" s="34">
        <f t="shared" si="5"/>
        <v>2</v>
      </c>
      <c r="W32" s="33">
        <f t="shared" si="6"/>
        <v>2</v>
      </c>
      <c r="X32" s="33">
        <f t="shared" si="7"/>
        <v>2</v>
      </c>
      <c r="Y32" s="33">
        <f t="shared" si="8"/>
        <v>2</v>
      </c>
      <c r="Z32" s="33">
        <f t="shared" si="9"/>
        <v>2</v>
      </c>
      <c r="AA32" s="33">
        <f t="shared" si="10"/>
        <v>2</v>
      </c>
      <c r="AB32" s="33">
        <f t="shared" si="11"/>
        <v>4</v>
      </c>
      <c r="AC32" s="33">
        <f t="shared" si="12"/>
        <v>4</v>
      </c>
      <c r="AD32" s="33">
        <f t="shared" si="13"/>
        <v>4</v>
      </c>
      <c r="AE32" s="33">
        <f t="shared" si="14"/>
        <v>3</v>
      </c>
      <c r="AF32" s="28">
        <v>71.0197</v>
      </c>
      <c r="AG32" s="28">
        <v>19.440999999999999</v>
      </c>
      <c r="AH32" s="28">
        <v>9.5391999999999992</v>
      </c>
      <c r="AI32" s="28">
        <v>18.800699999999999</v>
      </c>
      <c r="AJ32" s="28">
        <v>0.65869999999999995</v>
      </c>
      <c r="AK32" s="28">
        <v>1.8918999999999999</v>
      </c>
      <c r="AL32" s="28">
        <v>5.6</v>
      </c>
      <c r="AM32" s="28">
        <v>3.64</v>
      </c>
      <c r="AN32" s="94">
        <v>8.4499999999999993</v>
      </c>
      <c r="AO32" s="35">
        <v>1.96</v>
      </c>
    </row>
    <row r="33" spans="1:41">
      <c r="A33" s="48" t="s">
        <v>2951</v>
      </c>
      <c r="B33" s="29">
        <v>38022</v>
      </c>
      <c r="C33" s="30">
        <v>206.90690000000001</v>
      </c>
      <c r="D33" s="31">
        <v>189.90960000000001</v>
      </c>
      <c r="E33" s="28">
        <v>126.18</v>
      </c>
      <c r="F33" s="28">
        <v>8.5606000000000009</v>
      </c>
      <c r="G33" s="28">
        <v>-0.94210000000000005</v>
      </c>
      <c r="H33" s="28">
        <v>-5.2915999999999999</v>
      </c>
      <c r="I33" s="32">
        <v>-3.7454999999999998</v>
      </c>
      <c r="J33" s="28">
        <v>-3.9600000000000003E-2</v>
      </c>
      <c r="K33" s="28">
        <v>4.6345000000000001</v>
      </c>
      <c r="L33" s="28">
        <v>9.7757000000000005</v>
      </c>
      <c r="M33" s="28">
        <v>8.8956999999999997</v>
      </c>
      <c r="N33" s="28">
        <v>8.1408000000000005</v>
      </c>
      <c r="O33" s="28">
        <v>9.0774000000000008</v>
      </c>
      <c r="P33" s="28">
        <v>8.7799999999999994</v>
      </c>
      <c r="Q33" s="28">
        <v>8.5515000000000008</v>
      </c>
      <c r="R33" s="28">
        <v>12.0702</v>
      </c>
      <c r="S33" s="33">
        <f t="shared" si="2"/>
        <v>1</v>
      </c>
      <c r="T33" s="33">
        <f t="shared" si="3"/>
        <v>2</v>
      </c>
      <c r="U33" s="33">
        <f t="shared" si="4"/>
        <v>4</v>
      </c>
      <c r="V33" s="34">
        <f t="shared" si="5"/>
        <v>2</v>
      </c>
      <c r="W33" s="33">
        <f t="shared" si="6"/>
        <v>4</v>
      </c>
      <c r="X33" s="33">
        <f t="shared" si="7"/>
        <v>3</v>
      </c>
      <c r="Y33" s="33">
        <f t="shared" si="8"/>
        <v>4</v>
      </c>
      <c r="Z33" s="33">
        <f t="shared" si="9"/>
        <v>4</v>
      </c>
      <c r="AA33" s="33">
        <f t="shared" si="10"/>
        <v>4</v>
      </c>
      <c r="AB33" s="33">
        <f t="shared" si="11"/>
        <v>4</v>
      </c>
      <c r="AC33" s="33">
        <f t="shared" si="12"/>
        <v>4</v>
      </c>
      <c r="AD33" s="33">
        <f t="shared" si="13"/>
        <v>4</v>
      </c>
      <c r="AE33" s="33">
        <f t="shared" si="14"/>
        <v>2</v>
      </c>
      <c r="AF33" s="28">
        <v>64.919300000000007</v>
      </c>
      <c r="AG33" s="28">
        <v>20.559899999999999</v>
      </c>
      <c r="AH33" s="28">
        <v>14.520799999999999</v>
      </c>
      <c r="AI33" s="28">
        <v>20.559899999999999</v>
      </c>
      <c r="AJ33" s="28"/>
      <c r="AK33" s="28">
        <v>4.3129</v>
      </c>
      <c r="AL33" s="28">
        <v>4.37</v>
      </c>
      <c r="AM33" s="28">
        <v>3.32</v>
      </c>
      <c r="AN33" s="94">
        <v>6.91</v>
      </c>
      <c r="AO33" s="35">
        <v>2.34</v>
      </c>
    </row>
    <row r="34" spans="1:41">
      <c r="A34" s="48" t="s">
        <v>2952</v>
      </c>
      <c r="B34" s="29">
        <v>36970</v>
      </c>
      <c r="C34" s="30">
        <v>1990.3907999999999</v>
      </c>
      <c r="D34" s="31">
        <v>1808.8806</v>
      </c>
      <c r="E34" s="28">
        <v>441.52620000000002</v>
      </c>
      <c r="F34" s="28">
        <v>12.970700000000001</v>
      </c>
      <c r="G34" s="28">
        <v>6.4842000000000004</v>
      </c>
      <c r="H34" s="28">
        <v>0.73370000000000002</v>
      </c>
      <c r="I34" s="32">
        <v>1.64</v>
      </c>
      <c r="J34" s="28">
        <v>9.8941999999999997</v>
      </c>
      <c r="K34" s="28">
        <v>3.5573999999999999</v>
      </c>
      <c r="L34" s="28">
        <v>13.7902</v>
      </c>
      <c r="M34" s="28">
        <v>11.451700000000001</v>
      </c>
      <c r="N34" s="28">
        <v>14.6952</v>
      </c>
      <c r="O34" s="28">
        <v>18.194099999999999</v>
      </c>
      <c r="P34" s="28">
        <v>15.5421</v>
      </c>
      <c r="Q34" s="28">
        <v>13.9038</v>
      </c>
      <c r="R34" s="28">
        <v>16.2682</v>
      </c>
      <c r="S34" s="33">
        <f t="shared" si="2"/>
        <v>1</v>
      </c>
      <c r="T34" s="33">
        <f t="shared" si="3"/>
        <v>1</v>
      </c>
      <c r="U34" s="33">
        <f t="shared" si="4"/>
        <v>1</v>
      </c>
      <c r="V34" s="34">
        <f t="shared" si="5"/>
        <v>1</v>
      </c>
      <c r="W34" s="33">
        <f t="shared" si="6"/>
        <v>1</v>
      </c>
      <c r="X34" s="33">
        <f t="shared" si="7"/>
        <v>4</v>
      </c>
      <c r="Y34" s="33">
        <f t="shared" si="8"/>
        <v>2</v>
      </c>
      <c r="Z34" s="33">
        <f t="shared" si="9"/>
        <v>2</v>
      </c>
      <c r="AA34" s="33">
        <f t="shared" si="10"/>
        <v>1</v>
      </c>
      <c r="AB34" s="33">
        <f t="shared" si="11"/>
        <v>1</v>
      </c>
      <c r="AC34" s="33">
        <f t="shared" si="12"/>
        <v>1</v>
      </c>
      <c r="AD34" s="33">
        <f t="shared" si="13"/>
        <v>1</v>
      </c>
      <c r="AE34" s="33">
        <f t="shared" si="14"/>
        <v>1</v>
      </c>
      <c r="AF34" s="28">
        <v>68.127300000000005</v>
      </c>
      <c r="AG34" s="28">
        <v>25.436</v>
      </c>
      <c r="AH34" s="28">
        <v>6.4367999999999999</v>
      </c>
      <c r="AI34" s="28">
        <v>25.436</v>
      </c>
      <c r="AJ34" s="28"/>
      <c r="AK34" s="28">
        <v>3.0931000000000002</v>
      </c>
      <c r="AL34" s="28"/>
      <c r="AM34" s="28"/>
      <c r="AN34" s="94"/>
      <c r="AO34" s="35">
        <v>2.09</v>
      </c>
    </row>
    <row r="35" spans="1:41">
      <c r="A35" s="48" t="s">
        <v>2953</v>
      </c>
      <c r="B35" s="29">
        <v>35070</v>
      </c>
      <c r="C35" s="30">
        <v>82317.645399999994</v>
      </c>
      <c r="D35" s="31">
        <v>76291.794999999998</v>
      </c>
      <c r="E35" s="28">
        <v>307.34359999999998</v>
      </c>
      <c r="F35" s="28">
        <v>9.1052</v>
      </c>
      <c r="G35" s="28">
        <v>1.7562</v>
      </c>
      <c r="H35" s="28">
        <v>-1.2277</v>
      </c>
      <c r="I35" s="32">
        <v>-0.97460000000000002</v>
      </c>
      <c r="J35" s="28">
        <v>6.4622000000000002</v>
      </c>
      <c r="K35" s="28">
        <v>9.0145</v>
      </c>
      <c r="L35" s="28">
        <v>14.292899999999999</v>
      </c>
      <c r="M35" s="28">
        <v>11.0717</v>
      </c>
      <c r="N35" s="28">
        <v>12.0389</v>
      </c>
      <c r="O35" s="28">
        <v>12.5252</v>
      </c>
      <c r="P35" s="28">
        <v>12.31</v>
      </c>
      <c r="Q35" s="28">
        <v>12.752700000000001</v>
      </c>
      <c r="R35" s="28">
        <v>15.169499999999999</v>
      </c>
      <c r="S35" s="33">
        <f t="shared" si="2"/>
        <v>1</v>
      </c>
      <c r="T35" s="33">
        <f t="shared" si="3"/>
        <v>1</v>
      </c>
      <c r="U35" s="33">
        <f t="shared" si="4"/>
        <v>1</v>
      </c>
      <c r="V35" s="34">
        <f t="shared" si="5"/>
        <v>1</v>
      </c>
      <c r="W35" s="33">
        <f t="shared" si="6"/>
        <v>1</v>
      </c>
      <c r="X35" s="33">
        <f t="shared" si="7"/>
        <v>1</v>
      </c>
      <c r="Y35" s="33">
        <f t="shared" si="8"/>
        <v>2</v>
      </c>
      <c r="Z35" s="33">
        <f t="shared" si="9"/>
        <v>2</v>
      </c>
      <c r="AA35" s="33">
        <f t="shared" si="10"/>
        <v>2</v>
      </c>
      <c r="AB35" s="33">
        <f t="shared" si="11"/>
        <v>2</v>
      </c>
      <c r="AC35" s="33">
        <f t="shared" si="12"/>
        <v>2</v>
      </c>
      <c r="AD35" s="33">
        <f t="shared" si="13"/>
        <v>1</v>
      </c>
      <c r="AE35" s="33">
        <f t="shared" si="14"/>
        <v>1</v>
      </c>
      <c r="AF35" s="28">
        <v>75.0017</v>
      </c>
      <c r="AG35" s="28">
        <v>21.6313</v>
      </c>
      <c r="AH35" s="28">
        <v>3.367</v>
      </c>
      <c r="AI35" s="28">
        <v>20.043800000000001</v>
      </c>
      <c r="AJ35" s="28">
        <v>1.5874999999999999</v>
      </c>
      <c r="AK35" s="28">
        <v>3.367</v>
      </c>
      <c r="AL35" s="28">
        <v>6.68</v>
      </c>
      <c r="AM35" s="28">
        <v>3.61</v>
      </c>
      <c r="AN35" s="94">
        <v>7.94</v>
      </c>
      <c r="AO35" s="35">
        <v>1.39</v>
      </c>
    </row>
    <row r="36" spans="1:41">
      <c r="A36" s="48" t="s">
        <v>2954</v>
      </c>
      <c r="B36" s="29">
        <v>41607</v>
      </c>
      <c r="C36" s="30">
        <v>49.759599999999999</v>
      </c>
      <c r="D36" s="31">
        <v>45.557200000000002</v>
      </c>
      <c r="E36" s="28">
        <v>31.241399999999999</v>
      </c>
      <c r="F36" s="28">
        <v>6.7816000000000001</v>
      </c>
      <c r="G36" s="28">
        <v>-1.2975000000000001</v>
      </c>
      <c r="H36" s="28">
        <v>-3.2723</v>
      </c>
      <c r="I36" s="32">
        <v>-3.9346999999999999</v>
      </c>
      <c r="J36" s="28">
        <v>2.7593000000000001</v>
      </c>
      <c r="K36" s="28">
        <v>0.99150000000000005</v>
      </c>
      <c r="L36" s="28">
        <v>10.367699999999999</v>
      </c>
      <c r="M36" s="28">
        <v>8.58</v>
      </c>
      <c r="N36" s="28">
        <v>9.0117999999999991</v>
      </c>
      <c r="O36" s="28">
        <v>9.3256999999999994</v>
      </c>
      <c r="P36" s="28">
        <v>9.4603000000000002</v>
      </c>
      <c r="Q36" s="28"/>
      <c r="R36" s="28">
        <v>9.6020000000000003</v>
      </c>
      <c r="S36" s="33">
        <f t="shared" si="2"/>
        <v>3</v>
      </c>
      <c r="T36" s="33">
        <f t="shared" si="3"/>
        <v>3</v>
      </c>
      <c r="U36" s="33">
        <f t="shared" si="4"/>
        <v>2</v>
      </c>
      <c r="V36" s="34">
        <f t="shared" si="5"/>
        <v>3</v>
      </c>
      <c r="W36" s="33">
        <f t="shared" si="6"/>
        <v>3</v>
      </c>
      <c r="X36" s="33">
        <f t="shared" si="7"/>
        <v>4</v>
      </c>
      <c r="Y36" s="33">
        <f t="shared" si="8"/>
        <v>4</v>
      </c>
      <c r="Z36" s="33">
        <f t="shared" si="9"/>
        <v>4</v>
      </c>
      <c r="AA36" s="33">
        <f t="shared" si="10"/>
        <v>4</v>
      </c>
      <c r="AB36" s="33">
        <f t="shared" si="11"/>
        <v>4</v>
      </c>
      <c r="AC36" s="33">
        <f t="shared" si="12"/>
        <v>4</v>
      </c>
      <c r="AD36" s="33">
        <f t="shared" si="13"/>
        <v>0</v>
      </c>
      <c r="AE36" s="33">
        <f t="shared" si="14"/>
        <v>4</v>
      </c>
      <c r="AF36" s="28">
        <v>71.792199999999994</v>
      </c>
      <c r="AG36" s="28">
        <v>22.5227</v>
      </c>
      <c r="AH36" s="28">
        <v>5.6852</v>
      </c>
      <c r="AI36" s="28">
        <v>22.541799999999999</v>
      </c>
      <c r="AJ36" s="28"/>
      <c r="AK36" s="28">
        <v>8.4543999999999997</v>
      </c>
      <c r="AL36" s="28">
        <v>2.65</v>
      </c>
      <c r="AM36" s="28">
        <v>2.2000000000000002</v>
      </c>
      <c r="AN36" s="94">
        <v>7.22</v>
      </c>
      <c r="AO36" s="35">
        <v>2.4</v>
      </c>
    </row>
    <row r="37" spans="1:41">
      <c r="A37" s="48" t="s">
        <v>2955</v>
      </c>
      <c r="B37" s="29">
        <v>36539</v>
      </c>
      <c r="C37" s="30">
        <v>8141.7947999999997</v>
      </c>
      <c r="D37" s="31">
        <v>7653.4849999999997</v>
      </c>
      <c r="E37" s="28">
        <v>157.017</v>
      </c>
      <c r="F37" s="28">
        <v>6.7370000000000001</v>
      </c>
      <c r="G37" s="28">
        <v>-2.8691</v>
      </c>
      <c r="H37" s="28">
        <v>-5.0726000000000004</v>
      </c>
      <c r="I37" s="32">
        <v>-4.9623999999999997</v>
      </c>
      <c r="J37" s="28">
        <v>-0.1328</v>
      </c>
      <c r="K37" s="28">
        <v>4.2266000000000004</v>
      </c>
      <c r="L37" s="28">
        <v>11.4564</v>
      </c>
      <c r="M37" s="28">
        <v>9.6504999999999992</v>
      </c>
      <c r="N37" s="28">
        <v>10.6427</v>
      </c>
      <c r="O37" s="28">
        <v>10.5962</v>
      </c>
      <c r="P37" s="28">
        <v>12.084099999999999</v>
      </c>
      <c r="Q37" s="28">
        <v>11.512600000000001</v>
      </c>
      <c r="R37" s="28">
        <v>11.0342</v>
      </c>
      <c r="S37" s="33">
        <f t="shared" si="2"/>
        <v>3</v>
      </c>
      <c r="T37" s="33">
        <f t="shared" si="3"/>
        <v>4</v>
      </c>
      <c r="U37" s="33">
        <f t="shared" si="4"/>
        <v>4</v>
      </c>
      <c r="V37" s="34">
        <f t="shared" si="5"/>
        <v>4</v>
      </c>
      <c r="W37" s="33">
        <f t="shared" si="6"/>
        <v>4</v>
      </c>
      <c r="X37" s="33">
        <f t="shared" si="7"/>
        <v>3</v>
      </c>
      <c r="Y37" s="33">
        <f t="shared" si="8"/>
        <v>4</v>
      </c>
      <c r="Z37" s="33">
        <f t="shared" si="9"/>
        <v>4</v>
      </c>
      <c r="AA37" s="33">
        <f t="shared" si="10"/>
        <v>3</v>
      </c>
      <c r="AB37" s="33">
        <f t="shared" si="11"/>
        <v>3</v>
      </c>
      <c r="AC37" s="33">
        <f t="shared" si="12"/>
        <v>3</v>
      </c>
      <c r="AD37" s="33">
        <f t="shared" si="13"/>
        <v>2</v>
      </c>
      <c r="AE37" s="33">
        <f t="shared" si="14"/>
        <v>4</v>
      </c>
      <c r="AF37" s="28">
        <v>68.683199999999999</v>
      </c>
      <c r="AG37" s="28">
        <v>22.8583</v>
      </c>
      <c r="AH37" s="28">
        <v>8.4585000000000008</v>
      </c>
      <c r="AI37" s="28">
        <v>22.597300000000001</v>
      </c>
      <c r="AJ37" s="28">
        <v>0.26090000000000002</v>
      </c>
      <c r="AK37" s="28">
        <v>2.2805</v>
      </c>
      <c r="AL37" s="28">
        <v>4.16</v>
      </c>
      <c r="AM37" s="28">
        <v>3.19</v>
      </c>
      <c r="AN37" s="94">
        <v>6.92</v>
      </c>
      <c r="AO37" s="35">
        <v>1.76</v>
      </c>
    </row>
    <row r="38" spans="1:41" s="93" customFormat="1">
      <c r="A38" s="48" t="s">
        <v>2956</v>
      </c>
      <c r="B38" s="29">
        <v>34980</v>
      </c>
      <c r="C38" s="30">
        <v>4024.3150999999998</v>
      </c>
      <c r="D38" s="31">
        <v>3608.2293</v>
      </c>
      <c r="E38" s="28">
        <v>426.46780000000001</v>
      </c>
      <c r="F38" s="28">
        <v>7.2469999999999999</v>
      </c>
      <c r="G38" s="28">
        <v>-2.9203999999999999</v>
      </c>
      <c r="H38" s="28">
        <v>-4.8613</v>
      </c>
      <c r="I38" s="32">
        <v>-5.8936000000000002</v>
      </c>
      <c r="J38" s="28">
        <v>0.85329999999999995</v>
      </c>
      <c r="K38" s="28">
        <v>3.1282000000000001</v>
      </c>
      <c r="L38" s="28">
        <v>9.4829000000000008</v>
      </c>
      <c r="M38" s="28">
        <v>9.4383999999999997</v>
      </c>
      <c r="N38" s="28">
        <v>10.660500000000001</v>
      </c>
      <c r="O38" s="28">
        <v>10.396800000000001</v>
      </c>
      <c r="P38" s="28">
        <v>9.8765999999999998</v>
      </c>
      <c r="Q38" s="28">
        <v>11.4375</v>
      </c>
      <c r="R38" s="28">
        <v>14.2064</v>
      </c>
      <c r="S38" s="33">
        <f t="shared" si="2"/>
        <v>3</v>
      </c>
      <c r="T38" s="33">
        <f t="shared" si="3"/>
        <v>4</v>
      </c>
      <c r="U38" s="33">
        <f t="shared" si="4"/>
        <v>3</v>
      </c>
      <c r="V38" s="34">
        <f t="shared" si="5"/>
        <v>4</v>
      </c>
      <c r="W38" s="33">
        <f t="shared" si="6"/>
        <v>3</v>
      </c>
      <c r="X38" s="33">
        <f t="shared" si="7"/>
        <v>4</v>
      </c>
      <c r="Y38" s="33">
        <f t="shared" si="8"/>
        <v>4</v>
      </c>
      <c r="Z38" s="33">
        <f t="shared" si="9"/>
        <v>4</v>
      </c>
      <c r="AA38" s="33">
        <f t="shared" si="10"/>
        <v>3</v>
      </c>
      <c r="AB38" s="33">
        <f t="shared" si="11"/>
        <v>3</v>
      </c>
      <c r="AC38" s="33">
        <f t="shared" si="12"/>
        <v>4</v>
      </c>
      <c r="AD38" s="33">
        <f t="shared" si="13"/>
        <v>2</v>
      </c>
      <c r="AE38" s="33">
        <f t="shared" si="14"/>
        <v>1</v>
      </c>
      <c r="AF38" s="28">
        <v>75.085800000000006</v>
      </c>
      <c r="AG38" s="28">
        <v>21.977900000000002</v>
      </c>
      <c r="AH38" s="28">
        <v>2.9363999999999999</v>
      </c>
      <c r="AI38" s="28">
        <v>20.974</v>
      </c>
      <c r="AJ38" s="28">
        <v>1.0039</v>
      </c>
      <c r="AK38" s="28">
        <v>1.4107000000000001</v>
      </c>
      <c r="AL38" s="28">
        <v>6.63</v>
      </c>
      <c r="AM38" s="28">
        <v>3.84</v>
      </c>
      <c r="AN38" s="94">
        <v>7.72</v>
      </c>
      <c r="AO38" s="35">
        <v>1.93</v>
      </c>
    </row>
    <row r="39" spans="1:41" s="118" customFormat="1">
      <c r="A39" s="48" t="s">
        <v>2957</v>
      </c>
      <c r="B39" s="29">
        <v>44183</v>
      </c>
      <c r="C39" s="30">
        <v>704.55250000000001</v>
      </c>
      <c r="D39" s="31">
        <v>651.99760000000003</v>
      </c>
      <c r="E39" s="28">
        <v>17.84</v>
      </c>
      <c r="F39" s="28">
        <v>7.3406000000000002</v>
      </c>
      <c r="G39" s="28">
        <v>-1.1086</v>
      </c>
      <c r="H39" s="28">
        <v>-3.5154000000000001</v>
      </c>
      <c r="I39" s="32">
        <v>-3.2538</v>
      </c>
      <c r="J39" s="28">
        <v>3.4203000000000001</v>
      </c>
      <c r="K39" s="28">
        <v>4.6494</v>
      </c>
      <c r="L39" s="28">
        <v>12.343500000000001</v>
      </c>
      <c r="M39" s="28">
        <v>9.9292999999999996</v>
      </c>
      <c r="N39" s="28">
        <v>10.9459</v>
      </c>
      <c r="O39" s="28"/>
      <c r="P39" s="28"/>
      <c r="Q39" s="28"/>
      <c r="R39" s="28">
        <v>11.388400000000001</v>
      </c>
      <c r="S39" s="33">
        <f t="shared" ref="S39:AE39" si="15">IF(F39="",0,IF(F39&lt;=CB$3,4,IF(F39&gt;=CB$5,1,IF(F39&gt;=CB$4,2,3))))</f>
        <v>2</v>
      </c>
      <c r="T39" s="33">
        <f t="shared" si="15"/>
        <v>2</v>
      </c>
      <c r="U39" s="33">
        <f t="shared" si="15"/>
        <v>3</v>
      </c>
      <c r="V39" s="34">
        <f t="shared" si="15"/>
        <v>2</v>
      </c>
      <c r="W39" s="33">
        <f t="shared" si="15"/>
        <v>2</v>
      </c>
      <c r="X39" s="33">
        <f t="shared" si="15"/>
        <v>3</v>
      </c>
      <c r="Y39" s="33">
        <f t="shared" si="15"/>
        <v>3</v>
      </c>
      <c r="Z39" s="33">
        <f t="shared" si="15"/>
        <v>3</v>
      </c>
      <c r="AA39" s="33">
        <f t="shared" si="15"/>
        <v>3</v>
      </c>
      <c r="AB39" s="33">
        <f t="shared" si="15"/>
        <v>0</v>
      </c>
      <c r="AC39" s="33">
        <f t="shared" si="15"/>
        <v>0</v>
      </c>
      <c r="AD39" s="33">
        <f t="shared" si="15"/>
        <v>0</v>
      </c>
      <c r="AE39" s="33">
        <f t="shared" si="15"/>
        <v>3</v>
      </c>
      <c r="AF39" s="28">
        <v>71.706000000000003</v>
      </c>
      <c r="AG39" s="28">
        <v>22.1968</v>
      </c>
      <c r="AH39" s="28">
        <v>6.0972</v>
      </c>
      <c r="AI39" s="28">
        <v>22.2211</v>
      </c>
      <c r="AJ39" s="28"/>
      <c r="AK39" s="28">
        <v>6.0728999999999997</v>
      </c>
      <c r="AL39" s="28">
        <v>4.3899999999999997</v>
      </c>
      <c r="AM39" s="28">
        <v>3.15</v>
      </c>
      <c r="AN39" s="94">
        <v>7.24</v>
      </c>
      <c r="AO39" s="35">
        <v>2.4300000000000002</v>
      </c>
    </row>
    <row r="40" spans="1:41">
      <c r="A40" s="48" t="s">
        <v>2958</v>
      </c>
      <c r="B40" s="29">
        <v>34701</v>
      </c>
      <c r="C40" s="30">
        <v>6663.3544000000002</v>
      </c>
      <c r="D40" s="31">
        <v>6115.2677999999996</v>
      </c>
      <c r="E40" s="28">
        <v>398.96929999999998</v>
      </c>
      <c r="F40" s="28">
        <v>6.0023</v>
      </c>
      <c r="G40" s="28">
        <v>-3.0505</v>
      </c>
      <c r="H40" s="28">
        <v>-3.1360000000000001</v>
      </c>
      <c r="I40" s="32">
        <v>-4.8859000000000004</v>
      </c>
      <c r="J40" s="28">
        <v>1.9474</v>
      </c>
      <c r="K40" s="28">
        <v>6.1360999999999999</v>
      </c>
      <c r="L40" s="28">
        <v>14.1416</v>
      </c>
      <c r="M40" s="28">
        <v>13.0405</v>
      </c>
      <c r="N40" s="28">
        <v>13.7966</v>
      </c>
      <c r="O40" s="28">
        <v>13.1228</v>
      </c>
      <c r="P40" s="28">
        <v>12.2394</v>
      </c>
      <c r="Q40" s="28">
        <v>11.187799999999999</v>
      </c>
      <c r="R40" s="28">
        <v>12.57</v>
      </c>
      <c r="S40" s="33">
        <f t="shared" si="2"/>
        <v>4</v>
      </c>
      <c r="T40" s="33">
        <f t="shared" si="3"/>
        <v>4</v>
      </c>
      <c r="U40" s="33">
        <f t="shared" si="4"/>
        <v>2</v>
      </c>
      <c r="V40" s="34">
        <f t="shared" si="5"/>
        <v>3</v>
      </c>
      <c r="W40" s="33">
        <f t="shared" si="6"/>
        <v>3</v>
      </c>
      <c r="X40" s="33">
        <f t="shared" si="7"/>
        <v>2</v>
      </c>
      <c r="Y40" s="33">
        <f t="shared" si="8"/>
        <v>2</v>
      </c>
      <c r="Z40" s="33">
        <f t="shared" si="9"/>
        <v>1</v>
      </c>
      <c r="AA40" s="33">
        <f t="shared" si="10"/>
        <v>1</v>
      </c>
      <c r="AB40" s="33">
        <f t="shared" si="11"/>
        <v>1</v>
      </c>
      <c r="AC40" s="33">
        <f t="shared" si="12"/>
        <v>2</v>
      </c>
      <c r="AD40" s="33">
        <f t="shared" si="13"/>
        <v>3</v>
      </c>
      <c r="AE40" s="33">
        <f t="shared" si="14"/>
        <v>2</v>
      </c>
      <c r="AF40" s="28">
        <v>68.454800000000006</v>
      </c>
      <c r="AG40" s="28">
        <v>26.386199999999999</v>
      </c>
      <c r="AH40" s="28">
        <v>5.1589999999999998</v>
      </c>
      <c r="AI40" s="28">
        <v>26.386199999999999</v>
      </c>
      <c r="AJ40" s="28">
        <v>0</v>
      </c>
      <c r="AK40" s="28">
        <v>1.1203000000000001</v>
      </c>
      <c r="AL40" s="28">
        <v>11.93</v>
      </c>
      <c r="AM40" s="28">
        <v>6.24</v>
      </c>
      <c r="AN40" s="94">
        <v>7.82</v>
      </c>
      <c r="AO40" s="35">
        <v>1.88</v>
      </c>
    </row>
    <row r="41" spans="1:41">
      <c r="A41" s="58" t="s">
        <v>235</v>
      </c>
      <c r="B41" s="59"/>
      <c r="C41" s="60"/>
      <c r="D41" s="60"/>
      <c r="E41" s="60"/>
      <c r="F41" s="60">
        <f t="shared" ref="F41:R41" si="16">SUMPRODUCT($D12:$D40,F12:F40)/SUMIF(F12:F40,"&lt;&gt;"&amp;"",$D12:$D40)</f>
        <v>7.6163048587044155</v>
      </c>
      <c r="G41" s="60">
        <f t="shared" si="16"/>
        <v>-0.59283167183783025</v>
      </c>
      <c r="H41" s="60">
        <f t="shared" si="16"/>
        <v>-2.9346607825808757</v>
      </c>
      <c r="I41" s="60">
        <f t="shared" si="16"/>
        <v>-2.926518656579626</v>
      </c>
      <c r="J41" s="60">
        <f t="shared" si="16"/>
        <v>4.1078665420611991</v>
      </c>
      <c r="K41" s="60">
        <f t="shared" si="16"/>
        <v>6.9984149576686558</v>
      </c>
      <c r="L41" s="60">
        <f t="shared" si="16"/>
        <v>14.012680866941073</v>
      </c>
      <c r="M41" s="60">
        <f t="shared" si="16"/>
        <v>11.763208560758779</v>
      </c>
      <c r="N41" s="60">
        <f t="shared" si="16"/>
        <v>13.063197385359077</v>
      </c>
      <c r="O41" s="60">
        <f t="shared" si="16"/>
        <v>13.117063002859283</v>
      </c>
      <c r="P41" s="60">
        <f t="shared" si="16"/>
        <v>12.787485285471849</v>
      </c>
      <c r="Q41" s="60">
        <f t="shared" si="16"/>
        <v>12.628939794491444</v>
      </c>
      <c r="R41" s="60">
        <f t="shared" si="16"/>
        <v>13.895831805341752</v>
      </c>
      <c r="S41" s="61"/>
      <c r="T41" s="61"/>
      <c r="U41" s="61"/>
      <c r="V41" s="61"/>
      <c r="W41" s="61"/>
      <c r="X41" s="61"/>
      <c r="Y41" s="61"/>
      <c r="Z41" s="61"/>
      <c r="AA41" s="61"/>
      <c r="AB41" s="61"/>
      <c r="AC41" s="61"/>
      <c r="AD41" s="61"/>
      <c r="AE41" s="61"/>
      <c r="AF41" s="60"/>
      <c r="AG41" s="60"/>
      <c r="AH41" s="60"/>
      <c r="AI41" s="60"/>
      <c r="AJ41" s="60"/>
      <c r="AK41" s="60"/>
      <c r="AL41" s="60"/>
      <c r="AM41" s="60"/>
      <c r="AN41" s="95"/>
      <c r="AO41" s="62"/>
    </row>
    <row r="42" spans="1:41">
      <c r="A42" s="56" t="s">
        <v>236</v>
      </c>
      <c r="B42" s="51"/>
      <c r="C42" s="52"/>
      <c r="D42" s="53"/>
      <c r="E42" s="54"/>
      <c r="F42" s="54">
        <f t="shared" ref="F42:R42" si="17">MIN(F12:F40)</f>
        <v>5.19</v>
      </c>
      <c r="G42" s="54">
        <f t="shared" si="17"/>
        <v>-5.3311999999999999</v>
      </c>
      <c r="H42" s="54">
        <f t="shared" si="17"/>
        <v>-9.0609999999999999</v>
      </c>
      <c r="I42" s="54">
        <f t="shared" si="17"/>
        <v>-8.2965999999999998</v>
      </c>
      <c r="J42" s="54">
        <f t="shared" si="17"/>
        <v>-4.1462000000000003</v>
      </c>
      <c r="K42" s="54">
        <f t="shared" si="17"/>
        <v>0.35</v>
      </c>
      <c r="L42" s="54">
        <f t="shared" si="17"/>
        <v>8.3720999999999997</v>
      </c>
      <c r="M42" s="54">
        <f t="shared" si="17"/>
        <v>7.7415000000000003</v>
      </c>
      <c r="N42" s="54">
        <f t="shared" si="17"/>
        <v>8.1408000000000005</v>
      </c>
      <c r="O42" s="54">
        <f t="shared" si="17"/>
        <v>9.0774000000000008</v>
      </c>
      <c r="P42" s="54">
        <f t="shared" si="17"/>
        <v>8.7799999999999994</v>
      </c>
      <c r="Q42" s="54">
        <f t="shared" si="17"/>
        <v>8.5361999999999991</v>
      </c>
      <c r="R42" s="54">
        <f t="shared" si="17"/>
        <v>8.7200000000000006</v>
      </c>
      <c r="S42" s="55"/>
      <c r="T42" s="55"/>
      <c r="U42" s="55"/>
      <c r="V42" s="55"/>
      <c r="W42" s="55"/>
      <c r="X42" s="55"/>
      <c r="Y42" s="55"/>
      <c r="Z42" s="55"/>
      <c r="AA42" s="55"/>
      <c r="AB42" s="55"/>
      <c r="AC42" s="55"/>
      <c r="AD42" s="55"/>
      <c r="AE42" s="55"/>
      <c r="AF42" s="54"/>
      <c r="AG42" s="54"/>
      <c r="AH42" s="54"/>
      <c r="AI42" s="54"/>
      <c r="AJ42" s="54"/>
      <c r="AK42" s="54"/>
      <c r="AL42" s="54"/>
      <c r="AM42" s="54"/>
      <c r="AN42" s="96"/>
      <c r="AO42" s="57"/>
    </row>
    <row r="43" spans="1:41">
      <c r="A43" s="63" t="s">
        <v>237</v>
      </c>
      <c r="B43" s="51"/>
      <c r="C43" s="52"/>
      <c r="D43" s="53"/>
      <c r="E43" s="54"/>
      <c r="F43" s="54">
        <f t="shared" ref="F43:R43" si="18">MAX(F12:F40)</f>
        <v>12.970700000000001</v>
      </c>
      <c r="G43" s="54">
        <f t="shared" si="18"/>
        <v>6.4842000000000004</v>
      </c>
      <c r="H43" s="54">
        <f t="shared" si="18"/>
        <v>3.8940999999999999</v>
      </c>
      <c r="I43" s="54">
        <f t="shared" si="18"/>
        <v>3.6518999999999999</v>
      </c>
      <c r="J43" s="54">
        <f t="shared" si="18"/>
        <v>13.6286</v>
      </c>
      <c r="K43" s="54">
        <f t="shared" si="18"/>
        <v>9.9620999999999995</v>
      </c>
      <c r="L43" s="54">
        <f t="shared" si="18"/>
        <v>19.802399999999999</v>
      </c>
      <c r="M43" s="54">
        <f t="shared" si="18"/>
        <v>15.3119</v>
      </c>
      <c r="N43" s="54">
        <f t="shared" si="18"/>
        <v>18.262899999999998</v>
      </c>
      <c r="O43" s="54">
        <f t="shared" si="18"/>
        <v>18.194099999999999</v>
      </c>
      <c r="P43" s="54">
        <f t="shared" si="18"/>
        <v>15.8332</v>
      </c>
      <c r="Q43" s="54">
        <f t="shared" si="18"/>
        <v>15.3659</v>
      </c>
      <c r="R43" s="54">
        <f t="shared" si="18"/>
        <v>17.365600000000001</v>
      </c>
      <c r="S43" s="55"/>
      <c r="T43" s="55"/>
      <c r="U43" s="55"/>
      <c r="V43" s="55"/>
      <c r="W43" s="55"/>
      <c r="X43" s="55"/>
      <c r="Y43" s="55"/>
      <c r="Z43" s="55"/>
      <c r="AA43" s="55"/>
      <c r="AB43" s="55"/>
      <c r="AC43" s="55"/>
      <c r="AD43" s="55"/>
      <c r="AE43" s="55"/>
      <c r="AF43" s="54"/>
      <c r="AG43" s="54"/>
      <c r="AH43" s="54"/>
      <c r="AI43" s="54"/>
      <c r="AJ43" s="54"/>
      <c r="AK43" s="54"/>
      <c r="AL43" s="54"/>
      <c r="AM43" s="54"/>
      <c r="AN43" s="96"/>
      <c r="AO43" s="57"/>
    </row>
    <row r="44" spans="1:41">
      <c r="A44" s="56" t="s">
        <v>238</v>
      </c>
      <c r="B44" s="51"/>
      <c r="C44" s="52"/>
      <c r="D44" s="53"/>
      <c r="E44" s="54"/>
      <c r="F44" s="54">
        <f>MEDIAN(F12:F40)</f>
        <v>7.3406000000000002</v>
      </c>
      <c r="G44" s="54">
        <f t="shared" ref="G44:R44" si="19">MEDIAN(G12:G40)</f>
        <v>-1.1086</v>
      </c>
      <c r="H44" s="54">
        <f t="shared" si="19"/>
        <v>-3.3418999999999999</v>
      </c>
      <c r="I44" s="54">
        <f t="shared" si="19"/>
        <v>-3.7454999999999998</v>
      </c>
      <c r="J44" s="54">
        <f t="shared" si="19"/>
        <v>3.3311000000000002</v>
      </c>
      <c r="K44" s="54">
        <f t="shared" si="19"/>
        <v>5.6816000000000004</v>
      </c>
      <c r="L44" s="54">
        <f t="shared" si="19"/>
        <v>12.9521</v>
      </c>
      <c r="M44" s="54">
        <f t="shared" si="19"/>
        <v>11.0717</v>
      </c>
      <c r="N44" s="54">
        <f t="shared" si="19"/>
        <v>11.337999999999999</v>
      </c>
      <c r="O44" s="54">
        <f t="shared" si="19"/>
        <v>11.6761</v>
      </c>
      <c r="P44" s="54">
        <f t="shared" si="19"/>
        <v>12.085649999999999</v>
      </c>
      <c r="Q44" s="54">
        <f t="shared" si="19"/>
        <v>11.4375</v>
      </c>
      <c r="R44" s="54">
        <f t="shared" si="19"/>
        <v>11.8956</v>
      </c>
      <c r="S44" s="55"/>
      <c r="T44" s="55"/>
      <c r="U44" s="55"/>
      <c r="V44" s="55"/>
      <c r="W44" s="55"/>
      <c r="X44" s="55"/>
      <c r="Y44" s="55"/>
      <c r="Z44" s="55"/>
      <c r="AA44" s="55"/>
      <c r="AB44" s="55"/>
      <c r="AC44" s="55"/>
      <c r="AD44" s="55"/>
      <c r="AE44" s="55"/>
      <c r="AF44" s="54"/>
      <c r="AG44" s="54"/>
      <c r="AH44" s="54"/>
      <c r="AI44" s="54"/>
      <c r="AJ44" s="54"/>
      <c r="AK44" s="54"/>
      <c r="AL44" s="54"/>
      <c r="AM44" s="54"/>
      <c r="AN44" s="96"/>
      <c r="AO44" s="57"/>
    </row>
    <row r="45" spans="1:41">
      <c r="A45" s="66" t="s">
        <v>265</v>
      </c>
      <c r="B45" s="67"/>
      <c r="C45" s="68"/>
      <c r="D45" s="69"/>
      <c r="E45" s="66"/>
      <c r="F45" s="66"/>
      <c r="G45" s="66"/>
      <c r="H45" s="66"/>
      <c r="I45" s="66"/>
      <c r="J45" s="66"/>
      <c r="K45" s="66"/>
      <c r="L45" s="66"/>
      <c r="M45" s="66"/>
      <c r="N45" s="66"/>
      <c r="O45" s="66"/>
      <c r="P45" s="66"/>
      <c r="Q45" s="66"/>
      <c r="R45" s="66"/>
      <c r="S45" s="70"/>
      <c r="T45" s="70"/>
      <c r="U45" s="70"/>
      <c r="V45" s="70"/>
      <c r="W45" s="70"/>
      <c r="X45" s="70"/>
      <c r="Y45" s="70"/>
      <c r="Z45" s="70"/>
      <c r="AA45" s="70"/>
      <c r="AB45" s="70"/>
      <c r="AC45" s="70"/>
      <c r="AD45" s="70"/>
      <c r="AE45" s="70"/>
      <c r="AF45" s="66"/>
      <c r="AG45" s="66"/>
      <c r="AH45" s="66"/>
      <c r="AI45" s="66"/>
      <c r="AJ45" s="66"/>
      <c r="AK45" s="66"/>
      <c r="AL45" s="66"/>
      <c r="AM45" s="66"/>
      <c r="AN45" s="97"/>
      <c r="AO45" s="71"/>
    </row>
    <row r="46" spans="1:41">
      <c r="A46" s="48" t="s">
        <v>662</v>
      </c>
      <c r="B46" s="29" t="s">
        <v>199</v>
      </c>
      <c r="C46" s="30"/>
      <c r="D46" s="31"/>
      <c r="E46" s="28" t="s">
        <v>199</v>
      </c>
      <c r="F46" s="28" t="s">
        <v>199</v>
      </c>
      <c r="G46" s="28" t="s">
        <v>199</v>
      </c>
      <c r="H46" s="28" t="s">
        <v>199</v>
      </c>
      <c r="I46" s="32" t="s">
        <v>199</v>
      </c>
      <c r="J46" s="28" t="s">
        <v>199</v>
      </c>
      <c r="K46" s="28" t="s">
        <v>199</v>
      </c>
      <c r="L46" s="28" t="s">
        <v>199</v>
      </c>
      <c r="M46" s="28" t="s">
        <v>199</v>
      </c>
      <c r="N46" s="28" t="s">
        <v>199</v>
      </c>
      <c r="O46" s="28" t="s">
        <v>199</v>
      </c>
      <c r="P46" s="28"/>
      <c r="Q46" s="28" t="s">
        <v>199</v>
      </c>
      <c r="R46" s="28" t="s">
        <v>199</v>
      </c>
      <c r="S46" s="33"/>
      <c r="T46" s="33"/>
      <c r="U46" s="33"/>
      <c r="V46" s="34"/>
      <c r="W46" s="33"/>
      <c r="X46" s="33"/>
      <c r="Y46" s="33"/>
      <c r="Z46" s="33"/>
      <c r="AA46" s="33"/>
      <c r="AB46" s="33"/>
      <c r="AC46" s="33"/>
      <c r="AD46" s="33"/>
      <c r="AE46" s="33"/>
      <c r="AF46" s="28"/>
      <c r="AG46" s="28"/>
      <c r="AH46" s="28"/>
      <c r="AI46" s="28"/>
      <c r="AJ46" s="28"/>
      <c r="AK46" s="28"/>
      <c r="AL46" s="28"/>
      <c r="AM46" s="28"/>
      <c r="AN46" s="94"/>
      <c r="AO46" s="35"/>
    </row>
    <row r="47" spans="1:41" ht="15" thickBot="1">
      <c r="A47" s="49"/>
      <c r="B47" s="37"/>
      <c r="C47" s="38"/>
      <c r="D47" s="39"/>
      <c r="E47" s="36"/>
      <c r="F47" s="36"/>
      <c r="G47" s="36"/>
      <c r="H47" s="36"/>
      <c r="I47" s="40"/>
      <c r="J47" s="36"/>
      <c r="K47" s="36"/>
      <c r="L47" s="36"/>
      <c r="M47" s="36"/>
      <c r="N47" s="36"/>
      <c r="O47" s="36"/>
      <c r="P47" s="36"/>
      <c r="Q47" s="36"/>
      <c r="R47" s="36"/>
      <c r="S47" s="41"/>
      <c r="T47" s="41"/>
      <c r="U47" s="41"/>
      <c r="V47" s="42"/>
      <c r="W47" s="41"/>
      <c r="X47" s="41"/>
      <c r="Y47" s="41"/>
      <c r="Z47" s="41"/>
      <c r="AA47" s="41"/>
      <c r="AB47" s="41"/>
      <c r="AC47" s="41"/>
      <c r="AD47" s="41"/>
      <c r="AE47" s="41"/>
      <c r="AF47" s="36"/>
      <c r="AG47" s="36"/>
      <c r="AH47" s="36"/>
      <c r="AI47" s="36"/>
      <c r="AJ47" s="36"/>
      <c r="AK47" s="36"/>
      <c r="AL47" s="36"/>
      <c r="AM47" s="36"/>
      <c r="AN47" s="98"/>
      <c r="AO47" s="43"/>
    </row>
    <row r="48" spans="1:41">
      <c r="A48" s="50" t="s">
        <v>239</v>
      </c>
      <c r="B48" s="45"/>
      <c r="C48" s="44"/>
      <c r="D48" s="44"/>
      <c r="E48" s="44"/>
      <c r="F48" s="44"/>
      <c r="G48" s="44"/>
      <c r="H48" s="44"/>
      <c r="I48" s="46"/>
      <c r="J48" s="44"/>
      <c r="K48" s="44"/>
      <c r="L48" s="44"/>
      <c r="M48" s="44"/>
      <c r="N48" s="44"/>
      <c r="O48" s="44"/>
      <c r="P48" s="44"/>
      <c r="Q48" s="44"/>
      <c r="R48" s="44"/>
      <c r="S48" s="45"/>
      <c r="T48" s="45"/>
      <c r="U48" s="45"/>
      <c r="V48" s="47"/>
      <c r="W48" s="45"/>
      <c r="X48" s="45"/>
      <c r="Y48" s="45"/>
      <c r="Z48" s="45"/>
      <c r="AA48" s="45"/>
      <c r="AB48" s="45"/>
      <c r="AC48" s="45"/>
      <c r="AD48" s="45"/>
      <c r="AE48" s="45"/>
      <c r="AF48" s="44"/>
      <c r="AG48" s="44"/>
      <c r="AH48" s="44"/>
      <c r="AI48" s="44"/>
      <c r="AJ48" s="44"/>
      <c r="AK48" s="44"/>
      <c r="AL48" s="44"/>
      <c r="AM48" s="44"/>
      <c r="AN48" s="44"/>
      <c r="AO48" s="44"/>
    </row>
    <row r="49" spans="1:41">
      <c r="A49" s="50" t="s">
        <v>240</v>
      </c>
      <c r="B49" s="45"/>
      <c r="C49" s="44"/>
      <c r="D49" s="44"/>
      <c r="E49" s="44"/>
      <c r="F49" s="44"/>
      <c r="G49" s="44"/>
      <c r="H49" s="44"/>
      <c r="I49" s="46"/>
      <c r="J49" s="44"/>
      <c r="K49" s="44"/>
      <c r="L49" s="44"/>
      <c r="M49" s="44"/>
      <c r="N49" s="44"/>
      <c r="O49" s="44"/>
      <c r="P49" s="44"/>
      <c r="Q49" s="44"/>
      <c r="R49" s="44"/>
      <c r="S49" s="45"/>
      <c r="T49" s="45"/>
      <c r="U49" s="45"/>
      <c r="V49" s="47"/>
      <c r="W49" s="45"/>
      <c r="X49" s="45"/>
      <c r="Y49" s="45"/>
      <c r="Z49" s="45"/>
      <c r="AA49" s="45"/>
      <c r="AB49" s="45"/>
      <c r="AC49" s="45"/>
      <c r="AD49" s="45"/>
      <c r="AE49" s="45"/>
      <c r="AF49" s="44"/>
      <c r="AG49" s="44"/>
      <c r="AH49" s="44"/>
      <c r="AI49" s="44"/>
      <c r="AJ49" s="44"/>
      <c r="AK49" s="44"/>
      <c r="AL49" s="44"/>
      <c r="AM49" s="44"/>
      <c r="AN49" s="44"/>
      <c r="AO49" s="44"/>
    </row>
    <row r="50" spans="1:41">
      <c r="A50" s="50"/>
      <c r="B50" s="45"/>
      <c r="C50" s="44"/>
      <c r="D50" s="44"/>
      <c r="E50" s="44"/>
      <c r="F50" s="44"/>
      <c r="G50" s="44"/>
      <c r="H50" s="44"/>
      <c r="I50" s="44"/>
      <c r="J50" s="44"/>
      <c r="K50" s="44"/>
      <c r="L50" s="44"/>
      <c r="M50" s="44"/>
      <c r="N50" s="44"/>
      <c r="O50" s="44"/>
      <c r="P50" s="44"/>
      <c r="Q50" s="44"/>
      <c r="R50" s="44"/>
      <c r="S50" s="45"/>
      <c r="T50" s="45"/>
      <c r="U50" s="45"/>
      <c r="V50" s="45"/>
      <c r="W50" s="45"/>
      <c r="X50" s="45"/>
      <c r="Y50" s="45"/>
      <c r="Z50" s="45"/>
      <c r="AA50" s="45"/>
      <c r="AB50" s="45"/>
      <c r="AC50" s="45"/>
      <c r="AD50" s="45"/>
      <c r="AE50" s="45"/>
      <c r="AF50" s="44"/>
      <c r="AG50" s="44"/>
      <c r="AH50" s="44"/>
      <c r="AI50" s="44"/>
      <c r="AJ50" s="44"/>
      <c r="AK50" s="44"/>
      <c r="AL50" s="44"/>
      <c r="AM50" s="44"/>
      <c r="AN50" s="44"/>
      <c r="AO50" s="44"/>
    </row>
    <row r="51" spans="1:41">
      <c r="A51" s="50"/>
      <c r="B51" s="45"/>
      <c r="C51" s="44"/>
      <c r="D51" s="44"/>
      <c r="E51" s="44"/>
      <c r="F51" s="44"/>
      <c r="G51" s="44"/>
      <c r="H51" s="44"/>
      <c r="I51" s="44"/>
      <c r="J51" s="44"/>
      <c r="K51" s="44"/>
      <c r="L51" s="44"/>
      <c r="M51" s="44"/>
      <c r="N51" s="44"/>
      <c r="O51" s="44"/>
      <c r="P51" s="44"/>
      <c r="Q51" s="44"/>
      <c r="R51" s="44"/>
      <c r="S51" s="45"/>
      <c r="T51" s="45"/>
      <c r="U51" s="45"/>
      <c r="V51" s="45"/>
      <c r="W51" s="45"/>
      <c r="X51" s="45"/>
      <c r="Y51" s="45"/>
      <c r="Z51" s="45"/>
      <c r="AA51" s="45"/>
      <c r="AB51" s="45"/>
      <c r="AC51" s="45"/>
      <c r="AD51" s="45"/>
      <c r="AE51" s="45"/>
      <c r="AF51" s="44"/>
      <c r="AG51" s="44"/>
      <c r="AH51" s="44"/>
      <c r="AI51" s="44"/>
      <c r="AJ51" s="44"/>
      <c r="AK51" s="44"/>
      <c r="AL51" s="44"/>
      <c r="AM51" s="44"/>
      <c r="AN51" s="44"/>
      <c r="AO51" s="44"/>
    </row>
    <row r="52" spans="1:41">
      <c r="A52" s="50"/>
      <c r="B52" s="45"/>
      <c r="C52" s="44"/>
      <c r="D52" s="44"/>
      <c r="E52" s="44"/>
      <c r="F52" s="44"/>
      <c r="G52" s="44"/>
      <c r="H52" s="44"/>
      <c r="I52" s="44"/>
      <c r="J52" s="44"/>
      <c r="K52" s="44"/>
      <c r="L52" s="44"/>
      <c r="M52" s="44"/>
      <c r="N52" s="44"/>
      <c r="O52" s="44"/>
      <c r="P52" s="44"/>
      <c r="Q52" s="44"/>
      <c r="R52" s="44"/>
      <c r="S52" s="45"/>
      <c r="T52" s="45"/>
      <c r="U52" s="45"/>
      <c r="V52" s="45"/>
      <c r="W52" s="45"/>
      <c r="X52" s="45"/>
      <c r="Y52" s="45"/>
      <c r="Z52" s="45"/>
      <c r="AA52" s="45"/>
      <c r="AB52" s="45"/>
      <c r="AC52" s="45"/>
      <c r="AD52" s="45"/>
      <c r="AE52" s="45"/>
      <c r="AF52" s="44"/>
      <c r="AG52" s="44"/>
      <c r="AH52" s="44"/>
      <c r="AI52" s="44"/>
      <c r="AJ52" s="44"/>
      <c r="AK52" s="44"/>
      <c r="AL52" s="44"/>
      <c r="AM52" s="44"/>
      <c r="AN52" s="44"/>
      <c r="AO52" s="44"/>
    </row>
  </sheetData>
  <mergeCells count="11">
    <mergeCell ref="AN8:AN9"/>
    <mergeCell ref="J8:Q8"/>
    <mergeCell ref="B8:E8"/>
    <mergeCell ref="F8:I8"/>
    <mergeCell ref="AL8:AL9"/>
    <mergeCell ref="AM8:AM9"/>
    <mergeCell ref="AO8:AO9"/>
    <mergeCell ref="AF8:AH8"/>
    <mergeCell ref="AI8:AK8"/>
    <mergeCell ref="R8:R9"/>
    <mergeCell ref="S8:AE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CN39"/>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27"/>
    </sheetView>
  </sheetViews>
  <sheetFormatPr defaultRowHeight="14.4"/>
  <cols>
    <col min="1" max="1" width="40.44140625" style="14" customWidth="1"/>
    <col min="2" max="2" width="9.109375" customWidth="1"/>
    <col min="3" max="18" width="9.109375" style="14" customWidth="1"/>
    <col min="19" max="28" width="9.109375" customWidth="1"/>
    <col min="29" max="29" width="9.109375" style="93" customWidth="1"/>
    <col min="30" max="31" width="9.109375" customWidth="1"/>
    <col min="32" max="41"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_xlfn.QUARTILE.INC(F$12:F$27,$CA2)</f>
        <v>0.64839999999999998</v>
      </c>
      <c r="CC2" s="93">
        <f t="shared" ref="CC2:CN2" si="1">_xlfn.QUARTILE.INC(G$12:G$27,$CA2)</f>
        <v>-3.8915000000000002</v>
      </c>
      <c r="CD2" s="93">
        <f t="shared" si="1"/>
        <v>-12.167899999999999</v>
      </c>
      <c r="CE2" s="93">
        <f t="shared" si="1"/>
        <v>-7.0331999999999999</v>
      </c>
      <c r="CF2" s="93">
        <f t="shared" si="1"/>
        <v>-1.6462000000000001</v>
      </c>
      <c r="CG2" s="93">
        <f t="shared" si="1"/>
        <v>-4.8777999999999997</v>
      </c>
      <c r="CH2" s="93">
        <f t="shared" si="1"/>
        <v>5.6470000000000002</v>
      </c>
      <c r="CI2" s="93">
        <f t="shared" si="1"/>
        <v>4.5583</v>
      </c>
      <c r="CJ2" s="93">
        <f t="shared" si="1"/>
        <v>4.3978999999999999</v>
      </c>
      <c r="CK2" s="93">
        <f t="shared" si="1"/>
        <v>5.5834999999999999</v>
      </c>
      <c r="CL2" s="93">
        <f t="shared" si="1"/>
        <v>7.3116000000000003</v>
      </c>
      <c r="CM2" s="93">
        <f t="shared" si="1"/>
        <v>7.9882</v>
      </c>
      <c r="CN2" s="93">
        <f t="shared" si="1"/>
        <v>0.25600000000000001</v>
      </c>
    </row>
    <row r="3" spans="1:92">
      <c r="CA3" s="93">
        <v>1</v>
      </c>
      <c r="CB3" s="93">
        <f t="shared" si="0"/>
        <v>4.2591749999999999</v>
      </c>
      <c r="CC3" s="93">
        <f t="shared" ref="CC3:CN7" si="2">_xlfn.QUARTILE.INC(G$12:G$27,$CA3)</f>
        <v>-2.097375</v>
      </c>
      <c r="CD3" s="93">
        <f t="shared" si="2"/>
        <v>-4.6903500000000005</v>
      </c>
      <c r="CE3" s="93">
        <f t="shared" si="2"/>
        <v>-4.6520000000000001</v>
      </c>
      <c r="CF3" s="93">
        <f t="shared" si="2"/>
        <v>-0.37090000000000001</v>
      </c>
      <c r="CG3" s="93">
        <f t="shared" si="2"/>
        <v>1.4908000000000001</v>
      </c>
      <c r="CH3" s="93">
        <f t="shared" si="2"/>
        <v>7.7813499999999998</v>
      </c>
      <c r="CI3" s="93">
        <f t="shared" si="2"/>
        <v>6.242775</v>
      </c>
      <c r="CJ3" s="93">
        <f t="shared" si="2"/>
        <v>6.6557750000000002</v>
      </c>
      <c r="CK3" s="93">
        <f t="shared" si="2"/>
        <v>7.0071499999999993</v>
      </c>
      <c r="CL3" s="93">
        <f t="shared" si="2"/>
        <v>7.5618999999999996</v>
      </c>
      <c r="CM3" s="93">
        <f t="shared" si="2"/>
        <v>8.4847749999999991</v>
      </c>
      <c r="CN3" s="93">
        <f t="shared" si="2"/>
        <v>7.3003499999999999</v>
      </c>
    </row>
    <row r="4" spans="1:92">
      <c r="CA4" s="93">
        <v>2</v>
      </c>
      <c r="CB4" s="93">
        <f t="shared" si="0"/>
        <v>5.2735500000000002</v>
      </c>
      <c r="CC4" s="93">
        <f t="shared" si="2"/>
        <v>-1.4254</v>
      </c>
      <c r="CD4" s="93">
        <f t="shared" si="2"/>
        <v>-4.0846999999999998</v>
      </c>
      <c r="CE4" s="93">
        <f t="shared" si="2"/>
        <v>-3.5438999999999998</v>
      </c>
      <c r="CF4" s="93">
        <f t="shared" si="2"/>
        <v>0.8004</v>
      </c>
      <c r="CG4" s="93">
        <f t="shared" si="2"/>
        <v>4.2363999999999997</v>
      </c>
      <c r="CH4" s="93">
        <f t="shared" si="2"/>
        <v>10.014099999999999</v>
      </c>
      <c r="CI4" s="93">
        <f t="shared" si="2"/>
        <v>7.7562499999999996</v>
      </c>
      <c r="CJ4" s="93">
        <f t="shared" si="2"/>
        <v>7.8712999999999997</v>
      </c>
      <c r="CK4" s="93">
        <f t="shared" si="2"/>
        <v>8.0174000000000003</v>
      </c>
      <c r="CL4" s="93">
        <f t="shared" si="2"/>
        <v>8.8735999999999997</v>
      </c>
      <c r="CM4" s="93">
        <f t="shared" si="2"/>
        <v>9.2169500000000006</v>
      </c>
      <c r="CN4" s="93">
        <f t="shared" si="2"/>
        <v>8.1812500000000004</v>
      </c>
    </row>
    <row r="5" spans="1:92">
      <c r="CA5" s="93">
        <v>3</v>
      </c>
      <c r="CB5" s="93">
        <f t="shared" si="0"/>
        <v>6.0157499999999997</v>
      </c>
      <c r="CC5" s="93">
        <f t="shared" si="2"/>
        <v>-0.44980000000000003</v>
      </c>
      <c r="CD5" s="93">
        <f t="shared" si="2"/>
        <v>-1.2536750000000001</v>
      </c>
      <c r="CE5" s="93">
        <f t="shared" si="2"/>
        <v>-2.1960500000000001</v>
      </c>
      <c r="CF5" s="93">
        <f t="shared" si="2"/>
        <v>4.1900750000000002</v>
      </c>
      <c r="CG5" s="93">
        <f t="shared" si="2"/>
        <v>5.1101000000000001</v>
      </c>
      <c r="CH5" s="93">
        <f t="shared" si="2"/>
        <v>11.547000000000001</v>
      </c>
      <c r="CI5" s="93">
        <f t="shared" si="2"/>
        <v>9.3370250000000006</v>
      </c>
      <c r="CJ5" s="93">
        <f t="shared" si="2"/>
        <v>8.5810500000000012</v>
      </c>
      <c r="CK5" s="93">
        <f t="shared" si="2"/>
        <v>9.0311000000000003</v>
      </c>
      <c r="CL5" s="93">
        <f t="shared" si="2"/>
        <v>9.3651999999999997</v>
      </c>
      <c r="CM5" s="93">
        <f t="shared" si="2"/>
        <v>10.000450000000001</v>
      </c>
      <c r="CN5" s="93">
        <f t="shared" si="2"/>
        <v>10.0284</v>
      </c>
    </row>
    <row r="6" spans="1:92" hidden="1">
      <c r="CA6" s="93"/>
      <c r="CB6" s="93">
        <f t="shared" si="0"/>
        <v>0.64839999999999998</v>
      </c>
      <c r="CC6" s="93">
        <f t="shared" si="2"/>
        <v>-3.8915000000000002</v>
      </c>
      <c r="CD6" s="93">
        <f t="shared" si="2"/>
        <v>-12.167899999999999</v>
      </c>
      <c r="CE6" s="93">
        <f t="shared" si="2"/>
        <v>-7.0331999999999999</v>
      </c>
      <c r="CF6" s="93">
        <f t="shared" si="2"/>
        <v>-1.6462000000000001</v>
      </c>
      <c r="CG6" s="93">
        <f t="shared" si="2"/>
        <v>-4.8777999999999997</v>
      </c>
      <c r="CH6" s="93">
        <f t="shared" si="2"/>
        <v>5.6470000000000002</v>
      </c>
      <c r="CI6" s="93">
        <f t="shared" si="2"/>
        <v>4.5583</v>
      </c>
      <c r="CJ6" s="93">
        <f t="shared" si="2"/>
        <v>4.3978999999999999</v>
      </c>
      <c r="CK6" s="93">
        <f t="shared" si="2"/>
        <v>5.5834999999999999</v>
      </c>
      <c r="CL6" s="93">
        <f t="shared" si="2"/>
        <v>7.3116000000000003</v>
      </c>
      <c r="CM6" s="93">
        <f t="shared" si="2"/>
        <v>7.9882</v>
      </c>
      <c r="CN6" s="93">
        <f t="shared" si="2"/>
        <v>0.25600000000000001</v>
      </c>
    </row>
    <row r="7" spans="1:92" ht="21" thickBot="1">
      <c r="A7" s="16" t="s">
        <v>2959</v>
      </c>
      <c r="CA7" s="93">
        <v>4</v>
      </c>
      <c r="CB7" s="93">
        <f t="shared" si="0"/>
        <v>10.6083</v>
      </c>
      <c r="CC7" s="93">
        <f t="shared" si="2"/>
        <v>1.7342</v>
      </c>
      <c r="CD7" s="93">
        <f t="shared" si="2"/>
        <v>3.4683000000000002</v>
      </c>
      <c r="CE7" s="93">
        <f t="shared" si="2"/>
        <v>2.1389</v>
      </c>
      <c r="CF7" s="93">
        <f t="shared" si="2"/>
        <v>6.8539000000000003</v>
      </c>
      <c r="CG7" s="93">
        <f t="shared" si="2"/>
        <v>7.5810000000000004</v>
      </c>
      <c r="CH7" s="93">
        <f t="shared" si="2"/>
        <v>16.760200000000001</v>
      </c>
      <c r="CI7" s="93">
        <f t="shared" si="2"/>
        <v>9.8515999999999995</v>
      </c>
      <c r="CJ7" s="93">
        <f t="shared" si="2"/>
        <v>10.2315</v>
      </c>
      <c r="CK7" s="93">
        <f t="shared" si="2"/>
        <v>11.7638</v>
      </c>
      <c r="CL7" s="93">
        <f t="shared" si="2"/>
        <v>10.895099999999999</v>
      </c>
      <c r="CM7" s="93">
        <f t="shared" si="2"/>
        <v>10.651</v>
      </c>
      <c r="CN7" s="93">
        <f t="shared" si="2"/>
        <v>16.824100000000001</v>
      </c>
    </row>
    <row r="8" spans="1:92" ht="15.6">
      <c r="A8" s="17" t="str">
        <f>'Balanced Advantage'!A8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609</v>
      </c>
      <c r="AG8" s="136"/>
      <c r="AH8" s="136"/>
      <c r="AI8" s="136" t="s">
        <v>176</v>
      </c>
      <c r="AJ8" s="136"/>
      <c r="AK8" s="136"/>
      <c r="AL8" s="139" t="s">
        <v>177</v>
      </c>
      <c r="AM8" s="139" t="s">
        <v>178</v>
      </c>
      <c r="AN8" s="134" t="s">
        <v>180</v>
      </c>
      <c r="AO8" s="134"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610</v>
      </c>
      <c r="AG9" s="26" t="s">
        <v>611</v>
      </c>
      <c r="AH9" s="26" t="s">
        <v>612</v>
      </c>
      <c r="AI9" s="26" t="s">
        <v>195</v>
      </c>
      <c r="AJ9" s="26" t="s">
        <v>196</v>
      </c>
      <c r="AK9" s="26" t="s">
        <v>197</v>
      </c>
      <c r="AL9" s="140"/>
      <c r="AM9" s="140"/>
      <c r="AN9" s="135"/>
      <c r="AO9" s="135"/>
    </row>
    <row r="10" spans="1:92" ht="15" customHeight="1" thickBot="1">
      <c r="A10" s="20" t="s">
        <v>38</v>
      </c>
    </row>
    <row r="11" spans="1:92" ht="18.600000000000001" thickBot="1">
      <c r="A11" s="21" t="s">
        <v>2960</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4"/>
    </row>
    <row r="12" spans="1:92">
      <c r="A12" s="48" t="s">
        <v>2961</v>
      </c>
      <c r="B12" s="29">
        <v>41676</v>
      </c>
      <c r="C12" s="30">
        <v>3731.9594000000002</v>
      </c>
      <c r="D12" s="31">
        <v>3548.3849</v>
      </c>
      <c r="E12" s="28">
        <v>28.021000000000001</v>
      </c>
      <c r="F12" s="28">
        <v>3.9662999999999999</v>
      </c>
      <c r="G12" s="28">
        <v>-0.83520000000000005</v>
      </c>
      <c r="H12" s="28">
        <v>-0.70520000000000005</v>
      </c>
      <c r="I12" s="32">
        <v>-1.7255</v>
      </c>
      <c r="J12" s="28">
        <v>4.2718999999999996</v>
      </c>
      <c r="K12" s="28">
        <v>7.5810000000000004</v>
      </c>
      <c r="L12" s="28">
        <v>11.5831</v>
      </c>
      <c r="M12" s="28">
        <v>9.6379999999999999</v>
      </c>
      <c r="N12" s="28">
        <v>8.5280000000000005</v>
      </c>
      <c r="O12" s="28">
        <v>9.1997</v>
      </c>
      <c r="P12" s="28">
        <v>8.8735999999999997</v>
      </c>
      <c r="Q12" s="28"/>
      <c r="R12" s="28">
        <v>8.7858000000000001</v>
      </c>
      <c r="S12" s="33">
        <f>IF(F12="",0,IF(F12&lt;=CB$3,4,IF(F12&gt;=CB$5,1,IF(F12&gt;=CB$4,2,3))))</f>
        <v>4</v>
      </c>
      <c r="T12" s="33">
        <f t="shared" ref="T12:AE12" si="3">IF(G12="",0,IF(G12&lt;=CC$3,4,IF(G12&gt;=CC$5,1,IF(G12&gt;=CC$4,2,3))))</f>
        <v>2</v>
      </c>
      <c r="U12" s="33">
        <f t="shared" si="3"/>
        <v>1</v>
      </c>
      <c r="V12" s="34">
        <f t="shared" si="3"/>
        <v>1</v>
      </c>
      <c r="W12" s="33">
        <f t="shared" si="3"/>
        <v>1</v>
      </c>
      <c r="X12" s="33">
        <f t="shared" si="3"/>
        <v>1</v>
      </c>
      <c r="Y12" s="33">
        <f t="shared" si="3"/>
        <v>1</v>
      </c>
      <c r="Z12" s="33">
        <f t="shared" si="3"/>
        <v>1</v>
      </c>
      <c r="AA12" s="33">
        <f t="shared" si="3"/>
        <v>2</v>
      </c>
      <c r="AB12" s="33">
        <f t="shared" si="3"/>
        <v>1</v>
      </c>
      <c r="AC12" s="33">
        <f t="shared" si="3"/>
        <v>2</v>
      </c>
      <c r="AD12" s="33">
        <f t="shared" si="3"/>
        <v>0</v>
      </c>
      <c r="AE12" s="33">
        <f t="shared" si="3"/>
        <v>2</v>
      </c>
      <c r="AF12" s="28">
        <v>65.273799999999994</v>
      </c>
      <c r="AG12" s="28">
        <v>31.045100000000001</v>
      </c>
      <c r="AH12" s="28">
        <v>3.6810999999999998</v>
      </c>
      <c r="AI12" s="28">
        <v>31.045100000000001</v>
      </c>
      <c r="AJ12" s="28"/>
      <c r="AK12" s="28">
        <v>3.6810999999999998</v>
      </c>
      <c r="AL12" s="28">
        <v>3.07</v>
      </c>
      <c r="AM12" s="28">
        <v>2.3199999999999998</v>
      </c>
      <c r="AN12" s="94">
        <v>7.43</v>
      </c>
      <c r="AO12" s="35">
        <v>1.89</v>
      </c>
    </row>
    <row r="13" spans="1:92">
      <c r="A13" s="48" t="s">
        <v>2962</v>
      </c>
      <c r="B13" s="29">
        <v>40045</v>
      </c>
      <c r="C13" s="30">
        <v>13176.436600000001</v>
      </c>
      <c r="D13" s="31">
        <v>12234.2693</v>
      </c>
      <c r="E13" s="28">
        <v>51.46</v>
      </c>
      <c r="F13" s="28">
        <v>5.5373000000000001</v>
      </c>
      <c r="G13" s="28">
        <v>-0.44500000000000001</v>
      </c>
      <c r="H13" s="28">
        <v>-1.4365000000000001</v>
      </c>
      <c r="I13" s="32">
        <v>-2.3529</v>
      </c>
      <c r="J13" s="28">
        <v>4.9134000000000002</v>
      </c>
      <c r="K13" s="28">
        <v>4.8380999999999998</v>
      </c>
      <c r="L13" s="28">
        <v>11.620200000000001</v>
      </c>
      <c r="M13" s="28">
        <v>9.8515999999999995</v>
      </c>
      <c r="N13" s="28">
        <v>10.2315</v>
      </c>
      <c r="O13" s="28">
        <v>11.7638</v>
      </c>
      <c r="P13" s="28">
        <v>10.895099999999999</v>
      </c>
      <c r="Q13" s="28">
        <v>10.651</v>
      </c>
      <c r="R13" s="28">
        <v>10.3043</v>
      </c>
      <c r="S13" s="33">
        <f t="shared" ref="S13:S27" si="4">IF(F13="",0,IF(F13&lt;=CB$3,4,IF(F13&gt;=CB$5,1,IF(F13&gt;=CB$4,2,3))))</f>
        <v>2</v>
      </c>
      <c r="T13" s="33">
        <f t="shared" ref="T13:T27" si="5">IF(G13="",0,IF(G13&lt;=CC$3,4,IF(G13&gt;=CC$5,1,IF(G13&gt;=CC$4,2,3))))</f>
        <v>1</v>
      </c>
      <c r="U13" s="33">
        <f t="shared" ref="U13:U27" si="6">IF(H13="",0,IF(H13&lt;=CD$3,4,IF(H13&gt;=CD$5,1,IF(H13&gt;=CD$4,2,3))))</f>
        <v>2</v>
      </c>
      <c r="V13" s="34">
        <f t="shared" ref="V13:V27" si="7">IF(I13="",0,IF(I13&lt;=CE$3,4,IF(I13&gt;=CE$5,1,IF(I13&gt;=CE$4,2,3))))</f>
        <v>2</v>
      </c>
      <c r="W13" s="33">
        <f t="shared" ref="W13:W27" si="8">IF(J13="",0,IF(J13&lt;=CF$3,4,IF(J13&gt;=CF$5,1,IF(J13&gt;=CF$4,2,3))))</f>
        <v>1</v>
      </c>
      <c r="X13" s="33">
        <f t="shared" ref="X13:X27" si="9">IF(K13="",0,IF(K13&lt;=CG$3,4,IF(K13&gt;=CG$5,1,IF(K13&gt;=CG$4,2,3))))</f>
        <v>2</v>
      </c>
      <c r="Y13" s="33">
        <f t="shared" ref="Y13:Y27" si="10">IF(L13="",0,IF(L13&lt;=CH$3,4,IF(L13&gt;=CH$5,1,IF(L13&gt;=CH$4,2,3))))</f>
        <v>1</v>
      </c>
      <c r="Z13" s="33">
        <f t="shared" ref="Z13:Z27" si="11">IF(M13="",0,IF(M13&lt;=CI$3,4,IF(M13&gt;=CI$5,1,IF(M13&gt;=CI$4,2,3))))</f>
        <v>1</v>
      </c>
      <c r="AA13" s="33">
        <f t="shared" ref="AA13:AA27" si="12">IF(N13="",0,IF(N13&lt;=CJ$3,4,IF(N13&gt;=CJ$5,1,IF(N13&gt;=CJ$4,2,3))))</f>
        <v>1</v>
      </c>
      <c r="AB13" s="33">
        <f t="shared" ref="AB13:AB27" si="13">IF(O13="",0,IF(O13&lt;=CK$3,4,IF(O13&gt;=CK$5,1,IF(O13&gt;=CK$4,2,3))))</f>
        <v>1</v>
      </c>
      <c r="AC13" s="33">
        <f t="shared" ref="AC13:AC27" si="14">IF(P13="",0,IF(P13&lt;=CL$3,4,IF(P13&gt;=CL$5,1,IF(P13&gt;=CL$4,2,3))))</f>
        <v>1</v>
      </c>
      <c r="AD13" s="33">
        <f t="shared" ref="AD13:AD27" si="15">IF(Q13="",0,IF(Q13&lt;=CM$3,4,IF(Q13&gt;=CM$5,1,IF(Q13&gt;=CM$4,2,3))))</f>
        <v>1</v>
      </c>
      <c r="AE13" s="33">
        <f t="shared" ref="AE13:AE27" si="16">IF(R13="",0,IF(R13&lt;=CN$3,4,IF(R13&gt;=CN$5,1,IF(R13&gt;=CN$4,2,3))))</f>
        <v>1</v>
      </c>
      <c r="AF13" s="28">
        <v>74.809600000000003</v>
      </c>
      <c r="AG13" s="28">
        <v>8.4039000000000001</v>
      </c>
      <c r="AH13" s="28">
        <v>16.7865</v>
      </c>
      <c r="AI13" s="28">
        <v>8.0733999999999995</v>
      </c>
      <c r="AJ13" s="28">
        <v>0.33050000000000002</v>
      </c>
      <c r="AK13" s="28">
        <v>9.9712999999999994</v>
      </c>
      <c r="AL13" s="28">
        <v>0.8</v>
      </c>
      <c r="AM13" s="28">
        <v>0.69</v>
      </c>
      <c r="AN13" s="94">
        <v>6.51</v>
      </c>
      <c r="AO13" s="35">
        <v>1.64</v>
      </c>
    </row>
    <row r="14" spans="1:92">
      <c r="A14" s="48" t="s">
        <v>2963</v>
      </c>
      <c r="B14" s="29">
        <v>44810</v>
      </c>
      <c r="C14" s="30">
        <v>2859.9760000000001</v>
      </c>
      <c r="D14" s="31">
        <v>2662.5241000000001</v>
      </c>
      <c r="E14" s="28">
        <v>14.151999999999999</v>
      </c>
      <c r="F14" s="28">
        <v>5.2201000000000004</v>
      </c>
      <c r="G14" s="28">
        <v>-1.6094999999999999</v>
      </c>
      <c r="H14" s="28">
        <v>-3.3637000000000001</v>
      </c>
      <c r="I14" s="32">
        <v>-2.9588000000000001</v>
      </c>
      <c r="J14" s="28">
        <v>1.0237000000000001</v>
      </c>
      <c r="K14" s="28">
        <v>4.6151</v>
      </c>
      <c r="L14" s="28">
        <v>11.510899999999999</v>
      </c>
      <c r="M14" s="28"/>
      <c r="N14" s="28"/>
      <c r="O14" s="28"/>
      <c r="P14" s="28"/>
      <c r="Q14" s="28"/>
      <c r="R14" s="28">
        <v>9.9834999999999994</v>
      </c>
      <c r="S14" s="33">
        <f t="shared" si="4"/>
        <v>3</v>
      </c>
      <c r="T14" s="33">
        <f t="shared" si="5"/>
        <v>3</v>
      </c>
      <c r="U14" s="33">
        <f t="shared" si="6"/>
        <v>2</v>
      </c>
      <c r="V14" s="34">
        <f t="shared" si="7"/>
        <v>2</v>
      </c>
      <c r="W14" s="33">
        <f t="shared" si="8"/>
        <v>2</v>
      </c>
      <c r="X14" s="33">
        <f t="shared" si="9"/>
        <v>2</v>
      </c>
      <c r="Y14" s="33">
        <f t="shared" si="10"/>
        <v>2</v>
      </c>
      <c r="Z14" s="33">
        <f t="shared" si="11"/>
        <v>0</v>
      </c>
      <c r="AA14" s="33">
        <f t="shared" si="12"/>
        <v>0</v>
      </c>
      <c r="AB14" s="33">
        <f t="shared" si="13"/>
        <v>0</v>
      </c>
      <c r="AC14" s="33">
        <f t="shared" si="14"/>
        <v>0</v>
      </c>
      <c r="AD14" s="33">
        <f t="shared" si="15"/>
        <v>0</v>
      </c>
      <c r="AE14" s="33">
        <f t="shared" si="16"/>
        <v>2</v>
      </c>
      <c r="AF14" s="28">
        <v>65.928200000000004</v>
      </c>
      <c r="AG14" s="28">
        <v>32.475099999999998</v>
      </c>
      <c r="AH14" s="28">
        <v>1.5967</v>
      </c>
      <c r="AI14" s="28">
        <v>32.475099999999998</v>
      </c>
      <c r="AJ14" s="28"/>
      <c r="AK14" s="28">
        <v>1.5967</v>
      </c>
      <c r="AL14" s="28">
        <v>5.56</v>
      </c>
      <c r="AM14" s="28">
        <v>3.31</v>
      </c>
      <c r="AN14" s="94">
        <v>7.88</v>
      </c>
      <c r="AO14" s="35">
        <v>1.96</v>
      </c>
    </row>
    <row r="15" spans="1:92">
      <c r="A15" s="48" t="s">
        <v>2964</v>
      </c>
      <c r="B15" s="29">
        <v>45378</v>
      </c>
      <c r="C15" s="30">
        <v>316.12759999999997</v>
      </c>
      <c r="D15" s="31">
        <v>291.86160000000001</v>
      </c>
      <c r="E15" s="28">
        <v>11.26</v>
      </c>
      <c r="F15" s="28">
        <v>7.4427000000000003</v>
      </c>
      <c r="G15" s="28">
        <v>-1.0545</v>
      </c>
      <c r="H15" s="28">
        <v>-3.5133000000000001</v>
      </c>
      <c r="I15" s="32">
        <v>-3.8429000000000002</v>
      </c>
      <c r="J15" s="28">
        <v>4.1627999999999998</v>
      </c>
      <c r="K15" s="28">
        <v>3.8530000000000002</v>
      </c>
      <c r="L15" s="28"/>
      <c r="M15" s="28"/>
      <c r="N15" s="28"/>
      <c r="O15" s="28"/>
      <c r="P15" s="28"/>
      <c r="Q15" s="28"/>
      <c r="R15" s="28">
        <v>5.8333000000000004</v>
      </c>
      <c r="S15" s="33">
        <f t="shared" si="4"/>
        <v>1</v>
      </c>
      <c r="T15" s="33">
        <f t="shared" si="5"/>
        <v>2</v>
      </c>
      <c r="U15" s="33">
        <f t="shared" si="6"/>
        <v>2</v>
      </c>
      <c r="V15" s="34">
        <f t="shared" si="7"/>
        <v>3</v>
      </c>
      <c r="W15" s="33">
        <f t="shared" si="8"/>
        <v>2</v>
      </c>
      <c r="X15" s="33">
        <f t="shared" si="9"/>
        <v>3</v>
      </c>
      <c r="Y15" s="33">
        <f t="shared" si="10"/>
        <v>0</v>
      </c>
      <c r="Z15" s="33">
        <f t="shared" si="11"/>
        <v>0</v>
      </c>
      <c r="AA15" s="33">
        <f t="shared" si="12"/>
        <v>0</v>
      </c>
      <c r="AB15" s="33">
        <f t="shared" si="13"/>
        <v>0</v>
      </c>
      <c r="AC15" s="33">
        <f t="shared" si="14"/>
        <v>0</v>
      </c>
      <c r="AD15" s="33">
        <f t="shared" si="15"/>
        <v>0</v>
      </c>
      <c r="AE15" s="33">
        <f t="shared" si="16"/>
        <v>4</v>
      </c>
      <c r="AF15" s="28">
        <v>79.969200000000001</v>
      </c>
      <c r="AG15" s="28">
        <v>7.9724000000000004</v>
      </c>
      <c r="AH15" s="28">
        <v>12.0585</v>
      </c>
      <c r="AI15" s="28">
        <v>7.9724000000000004</v>
      </c>
      <c r="AJ15" s="28"/>
      <c r="AK15" s="28">
        <v>10.001799999999999</v>
      </c>
      <c r="AL15" s="28"/>
      <c r="AM15" s="28"/>
      <c r="AN15" s="94"/>
      <c r="AO15" s="35">
        <v>2.4300000000000002</v>
      </c>
    </row>
    <row r="16" spans="1:92">
      <c r="A16" s="48" t="s">
        <v>4922</v>
      </c>
      <c r="B16" s="29">
        <v>39359</v>
      </c>
      <c r="C16" s="30">
        <v>1066.4458999999999</v>
      </c>
      <c r="D16" s="31">
        <v>984.4076</v>
      </c>
      <c r="E16" s="28">
        <v>51.37</v>
      </c>
      <c r="F16" s="28">
        <v>4.4530000000000003</v>
      </c>
      <c r="G16" s="28">
        <v>-3.8915000000000002</v>
      </c>
      <c r="H16" s="28">
        <v>-6.3958000000000004</v>
      </c>
      <c r="I16" s="32">
        <v>-6.0190000000000001</v>
      </c>
      <c r="J16" s="28">
        <v>-1.3633</v>
      </c>
      <c r="K16" s="28">
        <v>2.8738000000000001</v>
      </c>
      <c r="L16" s="28">
        <v>10.014099999999999</v>
      </c>
      <c r="M16" s="28">
        <v>9.2367000000000008</v>
      </c>
      <c r="N16" s="28">
        <v>8.7401999999999997</v>
      </c>
      <c r="O16" s="28">
        <v>8.5252999999999997</v>
      </c>
      <c r="P16" s="28">
        <v>9.3651999999999997</v>
      </c>
      <c r="Q16" s="28">
        <v>9.7835999999999999</v>
      </c>
      <c r="R16" s="28">
        <v>9.2053999999999991</v>
      </c>
      <c r="S16" s="33">
        <f t="shared" si="4"/>
        <v>3</v>
      </c>
      <c r="T16" s="33">
        <f t="shared" si="5"/>
        <v>4</v>
      </c>
      <c r="U16" s="33">
        <f t="shared" si="6"/>
        <v>4</v>
      </c>
      <c r="V16" s="34">
        <f t="shared" si="7"/>
        <v>4</v>
      </c>
      <c r="W16" s="33">
        <f t="shared" si="8"/>
        <v>4</v>
      </c>
      <c r="X16" s="33">
        <f t="shared" si="9"/>
        <v>3</v>
      </c>
      <c r="Y16" s="33">
        <f t="shared" si="10"/>
        <v>2</v>
      </c>
      <c r="Z16" s="33">
        <f t="shared" si="11"/>
        <v>2</v>
      </c>
      <c r="AA16" s="33">
        <f t="shared" si="12"/>
        <v>1</v>
      </c>
      <c r="AB16" s="33">
        <f t="shared" si="13"/>
        <v>2</v>
      </c>
      <c r="AC16" s="33">
        <f t="shared" si="14"/>
        <v>1</v>
      </c>
      <c r="AD16" s="33">
        <f t="shared" si="15"/>
        <v>2</v>
      </c>
      <c r="AE16" s="33">
        <f t="shared" si="16"/>
        <v>2</v>
      </c>
      <c r="AF16" s="28">
        <v>69.040999999999997</v>
      </c>
      <c r="AG16" s="28">
        <v>9.0053000000000001</v>
      </c>
      <c r="AH16" s="28">
        <v>21.953700000000001</v>
      </c>
      <c r="AI16" s="28">
        <v>8.0779999999999994</v>
      </c>
      <c r="AJ16" s="28">
        <v>0.92730000000000001</v>
      </c>
      <c r="AK16" s="28">
        <v>13.473100000000001</v>
      </c>
      <c r="AL16" s="28">
        <v>2.13</v>
      </c>
      <c r="AM16" s="28">
        <v>1.75</v>
      </c>
      <c r="AN16" s="94">
        <v>6.95</v>
      </c>
      <c r="AO16" s="35">
        <v>2.09</v>
      </c>
    </row>
    <row r="17" spans="1:41">
      <c r="A17" s="48" t="s">
        <v>2965</v>
      </c>
      <c r="B17" s="29">
        <v>44784</v>
      </c>
      <c r="C17" s="30">
        <v>2053.0879</v>
      </c>
      <c r="D17" s="31">
        <v>1939.8508999999999</v>
      </c>
      <c r="E17" s="28">
        <v>14.335000000000001</v>
      </c>
      <c r="F17" s="28">
        <v>5.327</v>
      </c>
      <c r="G17" s="28">
        <v>-0.45140000000000002</v>
      </c>
      <c r="H17" s="28">
        <v>-0.62390000000000001</v>
      </c>
      <c r="I17" s="32">
        <v>-1.5993999999999999</v>
      </c>
      <c r="J17" s="28">
        <v>5.1955999999999998</v>
      </c>
      <c r="K17" s="28">
        <v>6.6544999999999996</v>
      </c>
      <c r="L17" s="28">
        <v>11.457000000000001</v>
      </c>
      <c r="M17" s="28"/>
      <c r="N17" s="28"/>
      <c r="O17" s="28"/>
      <c r="P17" s="28"/>
      <c r="Q17" s="28"/>
      <c r="R17" s="28">
        <v>10.1631</v>
      </c>
      <c r="S17" s="33">
        <f t="shared" si="4"/>
        <v>2</v>
      </c>
      <c r="T17" s="33">
        <f t="shared" si="5"/>
        <v>2</v>
      </c>
      <c r="U17" s="33">
        <f t="shared" si="6"/>
        <v>1</v>
      </c>
      <c r="V17" s="34">
        <f t="shared" si="7"/>
        <v>1</v>
      </c>
      <c r="W17" s="33">
        <f t="shared" si="8"/>
        <v>1</v>
      </c>
      <c r="X17" s="33">
        <f t="shared" si="9"/>
        <v>1</v>
      </c>
      <c r="Y17" s="33">
        <f t="shared" si="10"/>
        <v>2</v>
      </c>
      <c r="Z17" s="33">
        <f t="shared" si="11"/>
        <v>0</v>
      </c>
      <c r="AA17" s="33">
        <f t="shared" si="12"/>
        <v>0</v>
      </c>
      <c r="AB17" s="33">
        <f t="shared" si="13"/>
        <v>0</v>
      </c>
      <c r="AC17" s="33">
        <f t="shared" si="14"/>
        <v>0</v>
      </c>
      <c r="AD17" s="33">
        <f t="shared" si="15"/>
        <v>0</v>
      </c>
      <c r="AE17" s="33">
        <f t="shared" si="16"/>
        <v>1</v>
      </c>
      <c r="AF17" s="28">
        <v>67.480099999999993</v>
      </c>
      <c r="AG17" s="28">
        <v>28.464700000000001</v>
      </c>
      <c r="AH17" s="28">
        <v>4.0552999999999999</v>
      </c>
      <c r="AI17" s="28">
        <v>28.464700000000001</v>
      </c>
      <c r="AJ17" s="28"/>
      <c r="AK17" s="28">
        <v>4.0552999999999999</v>
      </c>
      <c r="AL17" s="28">
        <v>4.67</v>
      </c>
      <c r="AM17" s="28">
        <v>3.31</v>
      </c>
      <c r="AN17" s="94">
        <v>6.92</v>
      </c>
      <c r="AO17" s="35">
        <v>2.0499999999999998</v>
      </c>
    </row>
    <row r="18" spans="1:41">
      <c r="A18" s="48" t="s">
        <v>2966</v>
      </c>
      <c r="B18" s="29">
        <v>42640</v>
      </c>
      <c r="C18" s="30">
        <v>768.93010000000004</v>
      </c>
      <c r="D18" s="31">
        <v>701.80589999999995</v>
      </c>
      <c r="E18" s="28">
        <v>17.8935</v>
      </c>
      <c r="F18" s="28">
        <v>6.6650999999999998</v>
      </c>
      <c r="G18" s="28">
        <v>-1.2413000000000001</v>
      </c>
      <c r="H18" s="28">
        <v>-12.167899999999999</v>
      </c>
      <c r="I18" s="32">
        <v>-7.0331999999999999</v>
      </c>
      <c r="J18" s="28">
        <v>-0.58779999999999999</v>
      </c>
      <c r="K18" s="28">
        <v>-4.8777999999999997</v>
      </c>
      <c r="L18" s="28">
        <v>5.6470000000000002</v>
      </c>
      <c r="M18" s="28">
        <v>4.5583</v>
      </c>
      <c r="N18" s="28">
        <v>4.3978999999999999</v>
      </c>
      <c r="O18" s="28">
        <v>5.5834999999999999</v>
      </c>
      <c r="P18" s="28"/>
      <c r="Q18" s="28"/>
      <c r="R18" s="28">
        <v>6.2521000000000004</v>
      </c>
      <c r="S18" s="33">
        <f t="shared" si="4"/>
        <v>1</v>
      </c>
      <c r="T18" s="33">
        <f t="shared" si="5"/>
        <v>2</v>
      </c>
      <c r="U18" s="33">
        <f t="shared" si="6"/>
        <v>4</v>
      </c>
      <c r="V18" s="34">
        <f t="shared" si="7"/>
        <v>4</v>
      </c>
      <c r="W18" s="33">
        <f t="shared" si="8"/>
        <v>4</v>
      </c>
      <c r="X18" s="33">
        <f t="shared" si="9"/>
        <v>4</v>
      </c>
      <c r="Y18" s="33">
        <f t="shared" si="10"/>
        <v>4</v>
      </c>
      <c r="Z18" s="33">
        <f t="shared" si="11"/>
        <v>4</v>
      </c>
      <c r="AA18" s="33">
        <f t="shared" si="12"/>
        <v>4</v>
      </c>
      <c r="AB18" s="33">
        <f t="shared" si="13"/>
        <v>4</v>
      </c>
      <c r="AC18" s="33">
        <f t="shared" si="14"/>
        <v>0</v>
      </c>
      <c r="AD18" s="33">
        <f t="shared" si="15"/>
        <v>0</v>
      </c>
      <c r="AE18" s="33">
        <f t="shared" si="16"/>
        <v>4</v>
      </c>
      <c r="AF18" s="28">
        <v>68.593699999999998</v>
      </c>
      <c r="AG18" s="28">
        <v>14.067600000000001</v>
      </c>
      <c r="AH18" s="28">
        <v>17.338699999999999</v>
      </c>
      <c r="AI18" s="28">
        <v>14.067600000000001</v>
      </c>
      <c r="AJ18" s="28"/>
      <c r="AK18" s="28">
        <v>26.702200000000001</v>
      </c>
      <c r="AL18" s="28"/>
      <c r="AM18" s="28"/>
      <c r="AN18" s="94"/>
      <c r="AO18" s="35">
        <v>2.37</v>
      </c>
    </row>
    <row r="19" spans="1:41">
      <c r="A19" s="48" t="s">
        <v>2967</v>
      </c>
      <c r="B19" s="29">
        <v>45349</v>
      </c>
      <c r="C19" s="30">
        <v>2768.3191999999999</v>
      </c>
      <c r="D19" s="31">
        <v>2666.0151999999998</v>
      </c>
      <c r="E19" s="28">
        <v>11.621600000000001</v>
      </c>
      <c r="F19" s="28">
        <v>2.1265999999999998</v>
      </c>
      <c r="G19" s="28">
        <v>1.3879999999999999</v>
      </c>
      <c r="H19" s="28">
        <v>1.504</v>
      </c>
      <c r="I19" s="32">
        <v>1.3420000000000001</v>
      </c>
      <c r="J19" s="28">
        <v>3.7976000000000001</v>
      </c>
      <c r="K19" s="28">
        <v>6.7744</v>
      </c>
      <c r="L19" s="28"/>
      <c r="M19" s="28"/>
      <c r="N19" s="28"/>
      <c r="O19" s="28"/>
      <c r="P19" s="28"/>
      <c r="Q19" s="28"/>
      <c r="R19" s="28">
        <v>7.1619000000000002</v>
      </c>
      <c r="S19" s="33">
        <f t="shared" si="4"/>
        <v>4</v>
      </c>
      <c r="T19" s="33">
        <f t="shared" si="5"/>
        <v>1</v>
      </c>
      <c r="U19" s="33">
        <f t="shared" si="6"/>
        <v>1</v>
      </c>
      <c r="V19" s="34">
        <f t="shared" si="7"/>
        <v>1</v>
      </c>
      <c r="W19" s="33">
        <f t="shared" si="8"/>
        <v>2</v>
      </c>
      <c r="X19" s="33">
        <f t="shared" si="9"/>
        <v>1</v>
      </c>
      <c r="Y19" s="33">
        <f t="shared" si="10"/>
        <v>0</v>
      </c>
      <c r="Z19" s="33">
        <f t="shared" si="11"/>
        <v>0</v>
      </c>
      <c r="AA19" s="33">
        <f t="shared" si="12"/>
        <v>0</v>
      </c>
      <c r="AB19" s="33">
        <f t="shared" si="13"/>
        <v>0</v>
      </c>
      <c r="AC19" s="33">
        <f t="shared" si="14"/>
        <v>0</v>
      </c>
      <c r="AD19" s="33">
        <f t="shared" si="15"/>
        <v>0</v>
      </c>
      <c r="AE19" s="33">
        <f t="shared" si="16"/>
        <v>4</v>
      </c>
      <c r="AF19" s="28">
        <v>26.3629</v>
      </c>
      <c r="AG19" s="28">
        <v>54.945099999999996</v>
      </c>
      <c r="AH19" s="28">
        <v>18.692</v>
      </c>
      <c r="AI19" s="28">
        <v>54.945099999999996</v>
      </c>
      <c r="AJ19" s="28"/>
      <c r="AK19" s="28">
        <v>3.8269000000000002</v>
      </c>
      <c r="AL19" s="28">
        <v>4.6100000000000003</v>
      </c>
      <c r="AM19" s="28">
        <v>3.6432000000000002</v>
      </c>
      <c r="AN19" s="94">
        <v>7.36</v>
      </c>
      <c r="AO19" s="35">
        <v>0.64</v>
      </c>
    </row>
    <row r="20" spans="1:41">
      <c r="A20" s="48" t="s">
        <v>2968</v>
      </c>
      <c r="B20" s="29">
        <v>44231</v>
      </c>
      <c r="C20" s="30">
        <v>885.02650000000006</v>
      </c>
      <c r="D20" s="31">
        <v>799.80799999999999</v>
      </c>
      <c r="E20" s="28">
        <v>14.83</v>
      </c>
      <c r="F20" s="28">
        <v>6.0800999999999998</v>
      </c>
      <c r="G20" s="28">
        <v>-2.0476000000000001</v>
      </c>
      <c r="H20" s="28">
        <v>-4.9968000000000004</v>
      </c>
      <c r="I20" s="32">
        <v>-4.5689000000000002</v>
      </c>
      <c r="J20" s="28">
        <v>0</v>
      </c>
      <c r="K20" s="28">
        <v>3.5897000000000001</v>
      </c>
      <c r="L20" s="28">
        <v>8.0460999999999991</v>
      </c>
      <c r="M20" s="28">
        <v>7.1649000000000003</v>
      </c>
      <c r="N20" s="28">
        <v>7.4957000000000003</v>
      </c>
      <c r="O20" s="28"/>
      <c r="P20" s="28"/>
      <c r="Q20" s="28"/>
      <c r="R20" s="28">
        <v>7.8171999999999997</v>
      </c>
      <c r="S20" s="33">
        <f t="shared" si="4"/>
        <v>1</v>
      </c>
      <c r="T20" s="33">
        <f t="shared" si="5"/>
        <v>3</v>
      </c>
      <c r="U20" s="33">
        <f t="shared" si="6"/>
        <v>4</v>
      </c>
      <c r="V20" s="34">
        <f t="shared" si="7"/>
        <v>3</v>
      </c>
      <c r="W20" s="33">
        <f t="shared" si="8"/>
        <v>3</v>
      </c>
      <c r="X20" s="33">
        <f t="shared" si="9"/>
        <v>3</v>
      </c>
      <c r="Y20" s="33">
        <f t="shared" si="10"/>
        <v>3</v>
      </c>
      <c r="Z20" s="33">
        <f t="shared" si="11"/>
        <v>3</v>
      </c>
      <c r="AA20" s="33">
        <f t="shared" si="12"/>
        <v>3</v>
      </c>
      <c r="AB20" s="33">
        <f t="shared" si="13"/>
        <v>0</v>
      </c>
      <c r="AC20" s="33">
        <f t="shared" si="14"/>
        <v>0</v>
      </c>
      <c r="AD20" s="33">
        <f t="shared" si="15"/>
        <v>0</v>
      </c>
      <c r="AE20" s="33">
        <f t="shared" si="16"/>
        <v>3</v>
      </c>
      <c r="AF20" s="28">
        <v>66.086799999999997</v>
      </c>
      <c r="AG20" s="28">
        <v>32.165399999999998</v>
      </c>
      <c r="AH20" s="28">
        <v>1.7478</v>
      </c>
      <c r="AI20" s="28">
        <v>32.165399999999998</v>
      </c>
      <c r="AJ20" s="28"/>
      <c r="AK20" s="28">
        <v>1.7343999999999999</v>
      </c>
      <c r="AL20" s="28">
        <v>8.41</v>
      </c>
      <c r="AM20" s="28">
        <v>4.1500000000000004</v>
      </c>
      <c r="AN20" s="94">
        <v>7.39</v>
      </c>
      <c r="AO20" s="35">
        <v>2.2799999999999998</v>
      </c>
    </row>
    <row r="21" spans="1:41">
      <c r="A21" s="48" t="s">
        <v>2969</v>
      </c>
      <c r="B21" s="29">
        <v>45028</v>
      </c>
      <c r="C21" s="30">
        <v>953.02840000000003</v>
      </c>
      <c r="D21" s="31">
        <v>833.98249999999996</v>
      </c>
      <c r="E21" s="28">
        <v>16.073599999999999</v>
      </c>
      <c r="F21" s="28">
        <v>10.6083</v>
      </c>
      <c r="G21" s="28">
        <v>1.7342</v>
      </c>
      <c r="H21" s="28">
        <v>-4.5635000000000003</v>
      </c>
      <c r="I21" s="32">
        <v>-3.2818000000000001</v>
      </c>
      <c r="J21" s="28">
        <v>1.1923999999999999</v>
      </c>
      <c r="K21" s="28">
        <v>0.10780000000000001</v>
      </c>
      <c r="L21" s="28">
        <v>16.760200000000001</v>
      </c>
      <c r="M21" s="28"/>
      <c r="N21" s="28"/>
      <c r="O21" s="28"/>
      <c r="P21" s="28"/>
      <c r="Q21" s="28"/>
      <c r="R21" s="28">
        <v>16.824100000000001</v>
      </c>
      <c r="S21" s="33">
        <f t="shared" si="4"/>
        <v>1</v>
      </c>
      <c r="T21" s="33">
        <f t="shared" si="5"/>
        <v>1</v>
      </c>
      <c r="U21" s="33">
        <f t="shared" si="6"/>
        <v>3</v>
      </c>
      <c r="V21" s="34">
        <f t="shared" si="7"/>
        <v>2</v>
      </c>
      <c r="W21" s="33">
        <f t="shared" si="8"/>
        <v>2</v>
      </c>
      <c r="X21" s="33">
        <f t="shared" si="9"/>
        <v>4</v>
      </c>
      <c r="Y21" s="33">
        <f t="shared" si="10"/>
        <v>1</v>
      </c>
      <c r="Z21" s="33">
        <f t="shared" si="11"/>
        <v>0</v>
      </c>
      <c r="AA21" s="33">
        <f t="shared" si="12"/>
        <v>0</v>
      </c>
      <c r="AB21" s="33">
        <f t="shared" si="13"/>
        <v>0</v>
      </c>
      <c r="AC21" s="33">
        <f t="shared" si="14"/>
        <v>0</v>
      </c>
      <c r="AD21" s="33">
        <f t="shared" si="15"/>
        <v>0</v>
      </c>
      <c r="AE21" s="33">
        <f t="shared" si="16"/>
        <v>1</v>
      </c>
      <c r="AF21" s="28">
        <v>70.323400000000007</v>
      </c>
      <c r="AG21" s="28">
        <v>10.4367</v>
      </c>
      <c r="AH21" s="28">
        <v>19.239899999999999</v>
      </c>
      <c r="AI21" s="28">
        <v>10.4367</v>
      </c>
      <c r="AJ21" s="28"/>
      <c r="AK21" s="28">
        <v>8.4283000000000001</v>
      </c>
      <c r="AL21" s="28"/>
      <c r="AM21" s="28"/>
      <c r="AN21" s="94"/>
      <c r="AO21" s="35">
        <v>2.29</v>
      </c>
    </row>
    <row r="22" spans="1:41">
      <c r="A22" s="48" t="s">
        <v>2970</v>
      </c>
      <c r="B22" s="29">
        <v>45288</v>
      </c>
      <c r="C22" s="30">
        <v>220.5889</v>
      </c>
      <c r="D22" s="31">
        <v>198.6336</v>
      </c>
      <c r="E22" s="28">
        <v>10.06</v>
      </c>
      <c r="F22" s="28">
        <v>4.3567999999999998</v>
      </c>
      <c r="G22" s="28">
        <v>-1.8536999999999999</v>
      </c>
      <c r="H22" s="28">
        <v>-4.4634</v>
      </c>
      <c r="I22" s="32">
        <v>-3.4548999999999999</v>
      </c>
      <c r="J22" s="28">
        <v>0.3992</v>
      </c>
      <c r="K22" s="28">
        <v>-0.63990000000000002</v>
      </c>
      <c r="L22" s="28"/>
      <c r="M22" s="28"/>
      <c r="N22" s="28"/>
      <c r="O22" s="28"/>
      <c r="P22" s="28"/>
      <c r="Q22" s="28"/>
      <c r="R22" s="28">
        <v>0.25600000000000001</v>
      </c>
      <c r="S22" s="33">
        <f t="shared" si="4"/>
        <v>3</v>
      </c>
      <c r="T22" s="33">
        <f t="shared" si="5"/>
        <v>3</v>
      </c>
      <c r="U22" s="33">
        <f t="shared" si="6"/>
        <v>3</v>
      </c>
      <c r="V22" s="34">
        <f t="shared" si="7"/>
        <v>2</v>
      </c>
      <c r="W22" s="33">
        <f t="shared" si="8"/>
        <v>3</v>
      </c>
      <c r="X22" s="33">
        <f t="shared" si="9"/>
        <v>4</v>
      </c>
      <c r="Y22" s="33">
        <f t="shared" si="10"/>
        <v>0</v>
      </c>
      <c r="Z22" s="33">
        <f t="shared" si="11"/>
        <v>0</v>
      </c>
      <c r="AA22" s="33">
        <f t="shared" si="12"/>
        <v>0</v>
      </c>
      <c r="AB22" s="33">
        <f t="shared" si="13"/>
        <v>0</v>
      </c>
      <c r="AC22" s="33">
        <f t="shared" si="14"/>
        <v>0</v>
      </c>
      <c r="AD22" s="33">
        <f t="shared" si="15"/>
        <v>0</v>
      </c>
      <c r="AE22" s="33">
        <f t="shared" si="16"/>
        <v>4</v>
      </c>
      <c r="AF22" s="28">
        <v>68.7166</v>
      </c>
      <c r="AG22" s="28">
        <v>12.812799999999999</v>
      </c>
      <c r="AH22" s="28">
        <v>18.470600000000001</v>
      </c>
      <c r="AI22" s="28">
        <v>12.812799999999999</v>
      </c>
      <c r="AJ22" s="28"/>
      <c r="AK22" s="28">
        <v>75.594800000000006</v>
      </c>
      <c r="AL22" s="28">
        <v>1.22</v>
      </c>
      <c r="AM22" s="28">
        <v>1.1299999999999999</v>
      </c>
      <c r="AN22" s="94">
        <v>5.82</v>
      </c>
      <c r="AO22" s="35">
        <v>2.41</v>
      </c>
    </row>
    <row r="23" spans="1:41">
      <c r="A23" s="48" t="s">
        <v>2971</v>
      </c>
      <c r="B23" s="29">
        <v>43651</v>
      </c>
      <c r="C23" s="30">
        <v>54.780799999999999</v>
      </c>
      <c r="D23" s="31">
        <v>50.313299999999998</v>
      </c>
      <c r="E23" s="28">
        <v>16.424499999999998</v>
      </c>
      <c r="F23" s="28">
        <v>5.5145</v>
      </c>
      <c r="G23" s="28">
        <v>-2.2764000000000002</v>
      </c>
      <c r="H23" s="28">
        <v>-4.1296999999999997</v>
      </c>
      <c r="I23" s="32">
        <v>-4.9013</v>
      </c>
      <c r="J23" s="28">
        <v>-0.7853</v>
      </c>
      <c r="K23" s="28">
        <v>-2.2494000000000001</v>
      </c>
      <c r="L23" s="28">
        <v>7.0407000000000002</v>
      </c>
      <c r="M23" s="28">
        <v>6.3061999999999996</v>
      </c>
      <c r="N23" s="28">
        <v>6.5632999999999999</v>
      </c>
      <c r="O23" s="28"/>
      <c r="P23" s="28"/>
      <c r="Q23" s="28"/>
      <c r="R23" s="28">
        <v>7.5414000000000003</v>
      </c>
      <c r="S23" s="33">
        <f t="shared" si="4"/>
        <v>2</v>
      </c>
      <c r="T23" s="33">
        <f t="shared" si="5"/>
        <v>4</v>
      </c>
      <c r="U23" s="33">
        <f t="shared" si="6"/>
        <v>3</v>
      </c>
      <c r="V23" s="34">
        <f t="shared" si="7"/>
        <v>4</v>
      </c>
      <c r="W23" s="33">
        <f t="shared" si="8"/>
        <v>4</v>
      </c>
      <c r="X23" s="33">
        <f t="shared" si="9"/>
        <v>4</v>
      </c>
      <c r="Y23" s="33">
        <f t="shared" si="10"/>
        <v>4</v>
      </c>
      <c r="Z23" s="33">
        <f t="shared" si="11"/>
        <v>3</v>
      </c>
      <c r="AA23" s="33">
        <f t="shared" si="12"/>
        <v>4</v>
      </c>
      <c r="AB23" s="33">
        <f t="shared" si="13"/>
        <v>0</v>
      </c>
      <c r="AC23" s="33">
        <f t="shared" si="14"/>
        <v>0</v>
      </c>
      <c r="AD23" s="33">
        <f t="shared" si="15"/>
        <v>0</v>
      </c>
      <c r="AE23" s="33">
        <f t="shared" si="16"/>
        <v>3</v>
      </c>
      <c r="AF23" s="28">
        <v>72.693100000000001</v>
      </c>
      <c r="AG23" s="28">
        <v>24.419</v>
      </c>
      <c r="AH23" s="28">
        <v>2.8879000000000001</v>
      </c>
      <c r="AI23" s="28">
        <v>24.430299999999999</v>
      </c>
      <c r="AJ23" s="28"/>
      <c r="AK23" s="28">
        <v>10.3323</v>
      </c>
      <c r="AL23" s="28">
        <v>2.4300000000000002</v>
      </c>
      <c r="AM23" s="28">
        <v>2.04</v>
      </c>
      <c r="AN23" s="94">
        <v>7.31</v>
      </c>
      <c r="AO23" s="35">
        <v>2.34</v>
      </c>
    </row>
    <row r="24" spans="1:41">
      <c r="A24" s="48" t="s">
        <v>2972</v>
      </c>
      <c r="B24" s="29">
        <v>40528</v>
      </c>
      <c r="C24" s="30">
        <v>1694.6054999999999</v>
      </c>
      <c r="D24" s="31">
        <v>1564.62</v>
      </c>
      <c r="E24" s="28">
        <v>34.576599999999999</v>
      </c>
      <c r="F24" s="28">
        <v>5.9943</v>
      </c>
      <c r="G24" s="28">
        <v>-2.2467000000000001</v>
      </c>
      <c r="H24" s="28">
        <v>-4.0396999999999998</v>
      </c>
      <c r="I24" s="32">
        <v>-3.9712000000000001</v>
      </c>
      <c r="J24" s="28">
        <v>0.57709999999999995</v>
      </c>
      <c r="K24" s="28">
        <v>4.2363999999999997</v>
      </c>
      <c r="L24" s="28">
        <v>9.4530999999999992</v>
      </c>
      <c r="M24" s="28">
        <v>8.3475999999999999</v>
      </c>
      <c r="N24" s="28">
        <v>8.2469000000000001</v>
      </c>
      <c r="O24" s="28">
        <v>7.5095000000000001</v>
      </c>
      <c r="P24" s="28">
        <v>7.5618999999999996</v>
      </c>
      <c r="Q24" s="28">
        <v>8.6502999999999997</v>
      </c>
      <c r="R24" s="28">
        <v>8.4001000000000001</v>
      </c>
      <c r="S24" s="33">
        <f t="shared" si="4"/>
        <v>2</v>
      </c>
      <c r="T24" s="33">
        <f t="shared" si="5"/>
        <v>4</v>
      </c>
      <c r="U24" s="33">
        <f t="shared" si="6"/>
        <v>2</v>
      </c>
      <c r="V24" s="34">
        <f t="shared" si="7"/>
        <v>3</v>
      </c>
      <c r="W24" s="33">
        <f t="shared" si="8"/>
        <v>3</v>
      </c>
      <c r="X24" s="33">
        <f t="shared" si="9"/>
        <v>2</v>
      </c>
      <c r="Y24" s="33">
        <f t="shared" si="10"/>
        <v>3</v>
      </c>
      <c r="Z24" s="33">
        <f t="shared" si="11"/>
        <v>2</v>
      </c>
      <c r="AA24" s="33">
        <f t="shared" si="12"/>
        <v>2</v>
      </c>
      <c r="AB24" s="33">
        <f t="shared" si="13"/>
        <v>3</v>
      </c>
      <c r="AC24" s="33">
        <f t="shared" si="14"/>
        <v>4</v>
      </c>
      <c r="AD24" s="33">
        <f t="shared" si="15"/>
        <v>3</v>
      </c>
      <c r="AE24" s="33">
        <f t="shared" si="16"/>
        <v>2</v>
      </c>
      <c r="AF24" s="28">
        <v>69.7209</v>
      </c>
      <c r="AG24" s="28">
        <v>23.034400000000002</v>
      </c>
      <c r="AH24" s="28">
        <v>7.2446999999999999</v>
      </c>
      <c r="AI24" s="28">
        <v>22.487500000000001</v>
      </c>
      <c r="AJ24" s="28">
        <v>0.54700000000000004</v>
      </c>
      <c r="AK24" s="28">
        <v>4.5403000000000002</v>
      </c>
      <c r="AL24" s="28">
        <v>5.75</v>
      </c>
      <c r="AM24" s="28">
        <v>3.66</v>
      </c>
      <c r="AN24" s="94">
        <v>7.18</v>
      </c>
      <c r="AO24" s="35">
        <v>2.08</v>
      </c>
    </row>
    <row r="25" spans="1:41">
      <c r="A25" s="48" t="s">
        <v>2973</v>
      </c>
      <c r="B25" s="29">
        <v>45729</v>
      </c>
      <c r="C25" s="30">
        <v>1153.9577999999999</v>
      </c>
      <c r="D25" s="31">
        <v>1150.2552000000001</v>
      </c>
      <c r="E25" s="28">
        <v>10.8352</v>
      </c>
      <c r="F25" s="28">
        <v>0.64839999999999998</v>
      </c>
      <c r="G25" s="28">
        <v>1.5359</v>
      </c>
      <c r="H25" s="28">
        <v>3.4683000000000002</v>
      </c>
      <c r="I25" s="32">
        <v>2.1389</v>
      </c>
      <c r="J25" s="28">
        <v>6.8539000000000003</v>
      </c>
      <c r="K25" s="28"/>
      <c r="L25" s="28"/>
      <c r="M25" s="28"/>
      <c r="N25" s="28"/>
      <c r="O25" s="28"/>
      <c r="P25" s="28"/>
      <c r="Q25" s="28"/>
      <c r="R25" s="28">
        <v>7.3464999999999998</v>
      </c>
      <c r="S25" s="33">
        <f t="shared" si="4"/>
        <v>4</v>
      </c>
      <c r="T25" s="33">
        <f t="shared" si="5"/>
        <v>1</v>
      </c>
      <c r="U25" s="33">
        <f t="shared" si="6"/>
        <v>1</v>
      </c>
      <c r="V25" s="34">
        <f t="shared" si="7"/>
        <v>1</v>
      </c>
      <c r="W25" s="33">
        <f t="shared" si="8"/>
        <v>1</v>
      </c>
      <c r="X25" s="33">
        <f t="shared" si="9"/>
        <v>0</v>
      </c>
      <c r="Y25" s="33">
        <f t="shared" si="10"/>
        <v>0</v>
      </c>
      <c r="Z25" s="33">
        <f t="shared" si="11"/>
        <v>0</v>
      </c>
      <c r="AA25" s="33">
        <f t="shared" si="12"/>
        <v>0</v>
      </c>
      <c r="AB25" s="33">
        <f t="shared" si="13"/>
        <v>0</v>
      </c>
      <c r="AC25" s="33">
        <f t="shared" si="14"/>
        <v>0</v>
      </c>
      <c r="AD25" s="33">
        <f t="shared" si="15"/>
        <v>0</v>
      </c>
      <c r="AE25" s="33">
        <f t="shared" si="16"/>
        <v>3</v>
      </c>
      <c r="AF25" s="28">
        <v>34.481699999999996</v>
      </c>
      <c r="AG25" s="28">
        <v>55.397199999999998</v>
      </c>
      <c r="AH25" s="28">
        <v>10.1211</v>
      </c>
      <c r="AI25" s="28">
        <v>30.114699999999999</v>
      </c>
      <c r="AJ25" s="28">
        <v>25.282499999999999</v>
      </c>
      <c r="AK25" s="28">
        <v>4.6006999999999998</v>
      </c>
      <c r="AL25" s="28">
        <v>2.31</v>
      </c>
      <c r="AM25" s="28">
        <v>1.85</v>
      </c>
      <c r="AN25" s="94">
        <v>9.9600000000000009</v>
      </c>
      <c r="AO25" s="35">
        <v>1.52</v>
      </c>
    </row>
    <row r="26" spans="1:41">
      <c r="A26" s="48" t="s">
        <v>2974</v>
      </c>
      <c r="B26" s="29">
        <v>45148</v>
      </c>
      <c r="C26" s="30">
        <v>3141.6262999999999</v>
      </c>
      <c r="D26" s="31">
        <v>2877.6500999999998</v>
      </c>
      <c r="E26" s="28">
        <v>12.32</v>
      </c>
      <c r="F26" s="28">
        <v>5.1490999999999998</v>
      </c>
      <c r="G26" s="28">
        <v>-3.6303000000000001</v>
      </c>
      <c r="H26" s="28">
        <v>-4.9448999999999996</v>
      </c>
      <c r="I26" s="32">
        <v>-5.6704999999999997</v>
      </c>
      <c r="J26" s="28">
        <v>-0.29859999999999998</v>
      </c>
      <c r="K26" s="28">
        <v>4.8977000000000004</v>
      </c>
      <c r="L26" s="28"/>
      <c r="M26" s="28"/>
      <c r="N26" s="28"/>
      <c r="O26" s="28"/>
      <c r="P26" s="28"/>
      <c r="Q26" s="28"/>
      <c r="R26" s="28">
        <v>7.9623999999999997</v>
      </c>
      <c r="S26" s="33">
        <f t="shared" si="4"/>
        <v>3</v>
      </c>
      <c r="T26" s="33">
        <f t="shared" si="5"/>
        <v>4</v>
      </c>
      <c r="U26" s="33">
        <f t="shared" si="6"/>
        <v>4</v>
      </c>
      <c r="V26" s="34">
        <f t="shared" si="7"/>
        <v>4</v>
      </c>
      <c r="W26" s="33">
        <f t="shared" si="8"/>
        <v>3</v>
      </c>
      <c r="X26" s="33">
        <f t="shared" si="9"/>
        <v>2</v>
      </c>
      <c r="Y26" s="33">
        <f t="shared" si="10"/>
        <v>0</v>
      </c>
      <c r="Z26" s="33">
        <f t="shared" si="11"/>
        <v>0</v>
      </c>
      <c r="AA26" s="33">
        <f t="shared" si="12"/>
        <v>0</v>
      </c>
      <c r="AB26" s="33">
        <f t="shared" si="13"/>
        <v>0</v>
      </c>
      <c r="AC26" s="33">
        <f t="shared" si="14"/>
        <v>0</v>
      </c>
      <c r="AD26" s="33">
        <f t="shared" si="15"/>
        <v>0</v>
      </c>
      <c r="AE26" s="33">
        <f t="shared" si="16"/>
        <v>3</v>
      </c>
      <c r="AF26" s="28">
        <v>67.464799999999997</v>
      </c>
      <c r="AG26" s="28">
        <v>24.307600000000001</v>
      </c>
      <c r="AH26" s="28">
        <v>8.2276000000000007</v>
      </c>
      <c r="AI26" s="28">
        <v>24.307600000000001</v>
      </c>
      <c r="AJ26" s="28"/>
      <c r="AK26" s="28">
        <v>4.5109000000000004</v>
      </c>
      <c r="AL26" s="28">
        <v>1.84</v>
      </c>
      <c r="AM26" s="28">
        <v>1.53</v>
      </c>
      <c r="AN26" s="94">
        <v>7.11</v>
      </c>
      <c r="AO26" s="35">
        <v>1.92</v>
      </c>
    </row>
    <row r="27" spans="1:41">
      <c r="A27" s="48" t="s">
        <v>2975</v>
      </c>
      <c r="B27" s="29">
        <v>26207</v>
      </c>
      <c r="C27" s="30">
        <v>5034.8064000000004</v>
      </c>
      <c r="D27" s="31">
        <v>4761.7916999999998</v>
      </c>
      <c r="E27" s="28">
        <v>40.633400000000002</v>
      </c>
      <c r="F27" s="28">
        <v>3.8898999999999999</v>
      </c>
      <c r="G27" s="28">
        <v>-1.8322000000000001</v>
      </c>
      <c r="H27" s="28">
        <v>-4.6055000000000001</v>
      </c>
      <c r="I27" s="32">
        <v>-3.6328999999999998</v>
      </c>
      <c r="J27" s="28">
        <v>-1.6462000000000001</v>
      </c>
      <c r="K27" s="28">
        <v>5.3224999999999998</v>
      </c>
      <c r="L27" s="28">
        <v>7.5166000000000004</v>
      </c>
      <c r="M27" s="28">
        <v>6.0525000000000002</v>
      </c>
      <c r="N27" s="28">
        <v>6.6866000000000003</v>
      </c>
      <c r="O27" s="28">
        <v>6.8396999999999997</v>
      </c>
      <c r="P27" s="28">
        <v>7.3116000000000003</v>
      </c>
      <c r="Q27" s="28">
        <v>7.9882</v>
      </c>
      <c r="R27" s="28">
        <v>10.331099999999999</v>
      </c>
      <c r="S27" s="33">
        <f t="shared" si="4"/>
        <v>4</v>
      </c>
      <c r="T27" s="33">
        <f t="shared" si="5"/>
        <v>3</v>
      </c>
      <c r="U27" s="33">
        <f t="shared" si="6"/>
        <v>3</v>
      </c>
      <c r="V27" s="34">
        <f t="shared" si="7"/>
        <v>3</v>
      </c>
      <c r="W27" s="33">
        <f t="shared" si="8"/>
        <v>4</v>
      </c>
      <c r="X27" s="33">
        <f t="shared" si="9"/>
        <v>1</v>
      </c>
      <c r="Y27" s="33">
        <f t="shared" si="10"/>
        <v>4</v>
      </c>
      <c r="Z27" s="33">
        <f t="shared" si="11"/>
        <v>4</v>
      </c>
      <c r="AA27" s="33">
        <f t="shared" si="12"/>
        <v>3</v>
      </c>
      <c r="AB27" s="33">
        <f t="shared" si="13"/>
        <v>4</v>
      </c>
      <c r="AC27" s="33">
        <f t="shared" si="14"/>
        <v>4</v>
      </c>
      <c r="AD27" s="33">
        <f t="shared" si="15"/>
        <v>4</v>
      </c>
      <c r="AE27" s="33">
        <f t="shared" si="16"/>
        <v>1</v>
      </c>
      <c r="AF27" s="28">
        <v>37.7348</v>
      </c>
      <c r="AG27" s="28">
        <v>59.484699999999997</v>
      </c>
      <c r="AH27" s="28">
        <v>2.7805</v>
      </c>
      <c r="AI27" s="28">
        <v>59.484699999999997</v>
      </c>
      <c r="AJ27" s="28">
        <v>0</v>
      </c>
      <c r="AK27" s="28">
        <v>2.3740000000000001</v>
      </c>
      <c r="AL27" s="28">
        <v>9.91</v>
      </c>
      <c r="AM27" s="28">
        <v>6.04</v>
      </c>
      <c r="AN27" s="94">
        <v>7.62</v>
      </c>
      <c r="AO27" s="35">
        <v>1.68</v>
      </c>
    </row>
    <row r="28" spans="1:41">
      <c r="A28" s="58" t="s">
        <v>235</v>
      </c>
      <c r="B28" s="59"/>
      <c r="C28" s="60"/>
      <c r="D28" s="60"/>
      <c r="E28" s="60"/>
      <c r="F28" s="60">
        <f>SUMPRODUCT($D12:$D27,F12:F27)/SUMIF(F12:F27,"&lt;&gt;"&amp;"",$D12:$D27)</f>
        <v>4.8642424105228574</v>
      </c>
      <c r="G28" s="60">
        <f t="shared" ref="G28:Q28" si="17">SUMPRODUCT($D12:$D27,G12:G27)/SUMIF(G12:G27,"&lt;&gt;"&amp;"",$D12:$D27)</f>
        <v>-0.97869270002225783</v>
      </c>
      <c r="H28" s="60">
        <f t="shared" si="17"/>
        <v>-2.4011681962837619</v>
      </c>
      <c r="I28" s="60">
        <f t="shared" si="17"/>
        <v>-2.6562466548064374</v>
      </c>
      <c r="J28" s="60">
        <f t="shared" si="17"/>
        <v>2.6507188232047079</v>
      </c>
      <c r="K28" s="60">
        <f t="shared" si="17"/>
        <v>4.9470137934547393</v>
      </c>
      <c r="L28" s="60">
        <f t="shared" si="17"/>
        <v>10.681231060966711</v>
      </c>
      <c r="M28" s="60">
        <f t="shared" si="17"/>
        <v>8.7216101486586908</v>
      </c>
      <c r="N28" s="60">
        <f t="shared" si="17"/>
        <v>8.8533657888544699</v>
      </c>
      <c r="O28" s="60">
        <f t="shared" si="17"/>
        <v>9.8000621791938283</v>
      </c>
      <c r="P28" s="60">
        <f t="shared" si="17"/>
        <v>9.5545404170710828</v>
      </c>
      <c r="Q28" s="60">
        <f t="shared" si="17"/>
        <v>9.7984119321720531</v>
      </c>
      <c r="R28" s="60">
        <f>SUMPRODUCT($D12:$D27,R12:R27)/SUMIF(R12:R27,"&lt;&gt;"&amp;"",$D12:$D27)</f>
        <v>9.4508622156169366</v>
      </c>
      <c r="S28" s="61"/>
      <c r="T28" s="61"/>
      <c r="U28" s="61"/>
      <c r="V28" s="61"/>
      <c r="W28" s="61"/>
      <c r="X28" s="61"/>
      <c r="Y28" s="61"/>
      <c r="Z28" s="61"/>
      <c r="AA28" s="61"/>
      <c r="AB28" s="61"/>
      <c r="AC28" s="61"/>
      <c r="AD28" s="61"/>
      <c r="AE28" s="61"/>
      <c r="AF28" s="60"/>
      <c r="AG28" s="60"/>
      <c r="AH28" s="60"/>
      <c r="AI28" s="60"/>
      <c r="AJ28" s="60"/>
      <c r="AK28" s="60"/>
      <c r="AL28" s="60"/>
      <c r="AM28" s="60"/>
      <c r="AN28" s="95"/>
      <c r="AO28" s="62"/>
    </row>
    <row r="29" spans="1:41">
      <c r="A29" s="56" t="s">
        <v>236</v>
      </c>
      <c r="B29" s="51"/>
      <c r="C29" s="52"/>
      <c r="D29" s="53"/>
      <c r="E29" s="54"/>
      <c r="F29" s="54">
        <f>MIN(F12:F27)</f>
        <v>0.64839999999999998</v>
      </c>
      <c r="G29" s="54">
        <f t="shared" ref="G29:Q29" si="18">MIN(G12:G27)</f>
        <v>-3.8915000000000002</v>
      </c>
      <c r="H29" s="54">
        <f t="shared" si="18"/>
        <v>-12.167899999999999</v>
      </c>
      <c r="I29" s="54">
        <f t="shared" si="18"/>
        <v>-7.0331999999999999</v>
      </c>
      <c r="J29" s="54">
        <f t="shared" si="18"/>
        <v>-1.6462000000000001</v>
      </c>
      <c r="K29" s="54">
        <f t="shared" si="18"/>
        <v>-4.8777999999999997</v>
      </c>
      <c r="L29" s="54">
        <f t="shared" si="18"/>
        <v>5.6470000000000002</v>
      </c>
      <c r="M29" s="54">
        <f t="shared" si="18"/>
        <v>4.5583</v>
      </c>
      <c r="N29" s="54">
        <f t="shared" si="18"/>
        <v>4.3978999999999999</v>
      </c>
      <c r="O29" s="54">
        <f t="shared" si="18"/>
        <v>5.5834999999999999</v>
      </c>
      <c r="P29" s="54">
        <f t="shared" si="18"/>
        <v>7.3116000000000003</v>
      </c>
      <c r="Q29" s="54">
        <f t="shared" si="18"/>
        <v>7.9882</v>
      </c>
      <c r="R29" s="54">
        <v>1.74</v>
      </c>
      <c r="S29" s="55"/>
      <c r="T29" s="55"/>
      <c r="U29" s="55"/>
      <c r="V29" s="55"/>
      <c r="W29" s="55"/>
      <c r="X29" s="55"/>
      <c r="Y29" s="55"/>
      <c r="Z29" s="55"/>
      <c r="AA29" s="55"/>
      <c r="AB29" s="55"/>
      <c r="AC29" s="55"/>
      <c r="AD29" s="55"/>
      <c r="AE29" s="55"/>
      <c r="AF29" s="54"/>
      <c r="AG29" s="54"/>
      <c r="AH29" s="54"/>
      <c r="AI29" s="54"/>
      <c r="AJ29" s="54"/>
      <c r="AK29" s="54"/>
      <c r="AL29" s="54"/>
      <c r="AM29" s="54"/>
      <c r="AN29" s="96"/>
      <c r="AO29" s="57"/>
    </row>
    <row r="30" spans="1:41">
      <c r="A30" s="63" t="s">
        <v>237</v>
      </c>
      <c r="B30" s="51"/>
      <c r="C30" s="52"/>
      <c r="D30" s="53"/>
      <c r="E30" s="54"/>
      <c r="F30" s="54">
        <f>MAX(F12:F27)</f>
        <v>10.6083</v>
      </c>
      <c r="G30" s="54">
        <f t="shared" ref="G30:Q30" si="19">MAX(G12:G27)</f>
        <v>1.7342</v>
      </c>
      <c r="H30" s="54">
        <f t="shared" si="19"/>
        <v>3.4683000000000002</v>
      </c>
      <c r="I30" s="54">
        <f t="shared" si="19"/>
        <v>2.1389</v>
      </c>
      <c r="J30" s="54">
        <f t="shared" si="19"/>
        <v>6.8539000000000003</v>
      </c>
      <c r="K30" s="54">
        <f t="shared" si="19"/>
        <v>7.5810000000000004</v>
      </c>
      <c r="L30" s="54">
        <f t="shared" si="19"/>
        <v>16.760200000000001</v>
      </c>
      <c r="M30" s="54">
        <f t="shared" si="19"/>
        <v>9.8515999999999995</v>
      </c>
      <c r="N30" s="54">
        <f t="shared" si="19"/>
        <v>10.2315</v>
      </c>
      <c r="O30" s="54">
        <f t="shared" si="19"/>
        <v>11.7638</v>
      </c>
      <c r="P30" s="54">
        <f t="shared" si="19"/>
        <v>10.895099999999999</v>
      </c>
      <c r="Q30" s="54">
        <f t="shared" si="19"/>
        <v>10.651</v>
      </c>
      <c r="R30" s="54">
        <v>21.85</v>
      </c>
      <c r="S30" s="55"/>
      <c r="T30" s="55"/>
      <c r="U30" s="55"/>
      <c r="V30" s="55"/>
      <c r="W30" s="55"/>
      <c r="X30" s="55"/>
      <c r="Y30" s="55"/>
      <c r="Z30" s="55"/>
      <c r="AA30" s="55"/>
      <c r="AB30" s="55"/>
      <c r="AC30" s="55"/>
      <c r="AD30" s="55"/>
      <c r="AE30" s="55"/>
      <c r="AF30" s="54"/>
      <c r="AG30" s="54"/>
      <c r="AH30" s="54"/>
      <c r="AI30" s="54"/>
      <c r="AJ30" s="54"/>
      <c r="AK30" s="54"/>
      <c r="AL30" s="54"/>
      <c r="AM30" s="54"/>
      <c r="AN30" s="96"/>
      <c r="AO30" s="57"/>
    </row>
    <row r="31" spans="1:41">
      <c r="A31" s="56" t="s">
        <v>238</v>
      </c>
      <c r="B31" s="51"/>
      <c r="C31" s="52"/>
      <c r="D31" s="53"/>
      <c r="E31" s="54"/>
      <c r="F31" s="54">
        <f>MEDIAN(F12:F27)</f>
        <v>5.2735500000000002</v>
      </c>
      <c r="G31" s="54">
        <f t="shared" ref="G31:Q31" si="20">MEDIAN(G12:G27)</f>
        <v>-1.4254</v>
      </c>
      <c r="H31" s="54">
        <f t="shared" si="20"/>
        <v>-4.0846999999999998</v>
      </c>
      <c r="I31" s="54">
        <f t="shared" si="20"/>
        <v>-3.5438999999999998</v>
      </c>
      <c r="J31" s="54">
        <f t="shared" si="20"/>
        <v>0.8004</v>
      </c>
      <c r="K31" s="54">
        <f t="shared" si="20"/>
        <v>4.2363999999999997</v>
      </c>
      <c r="L31" s="54">
        <f t="shared" si="20"/>
        <v>10.014099999999999</v>
      </c>
      <c r="M31" s="54">
        <f t="shared" si="20"/>
        <v>7.7562499999999996</v>
      </c>
      <c r="N31" s="54">
        <f t="shared" si="20"/>
        <v>7.8712999999999997</v>
      </c>
      <c r="O31" s="54">
        <f t="shared" si="20"/>
        <v>8.0174000000000003</v>
      </c>
      <c r="P31" s="54">
        <f t="shared" si="20"/>
        <v>8.8735999999999997</v>
      </c>
      <c r="Q31" s="54">
        <f t="shared" si="20"/>
        <v>9.2169500000000006</v>
      </c>
      <c r="R31" s="54">
        <v>9.73</v>
      </c>
      <c r="S31" s="55"/>
      <c r="T31" s="55"/>
      <c r="U31" s="55"/>
      <c r="V31" s="55"/>
      <c r="W31" s="55"/>
      <c r="X31" s="55"/>
      <c r="Y31" s="55"/>
      <c r="Z31" s="55"/>
      <c r="AA31" s="55"/>
      <c r="AB31" s="55"/>
      <c r="AC31" s="55"/>
      <c r="AD31" s="55"/>
      <c r="AE31" s="55"/>
      <c r="AF31" s="54"/>
      <c r="AG31" s="54"/>
      <c r="AH31" s="54"/>
      <c r="AI31" s="54"/>
      <c r="AJ31" s="54"/>
      <c r="AK31" s="54"/>
      <c r="AL31" s="54"/>
      <c r="AM31" s="54"/>
      <c r="AN31" s="96"/>
      <c r="AO31" s="57"/>
    </row>
    <row r="32" spans="1:41">
      <c r="A32" s="66" t="s">
        <v>265</v>
      </c>
      <c r="B32" s="67"/>
      <c r="C32" s="68"/>
      <c r="D32" s="69"/>
      <c r="E32" s="66"/>
      <c r="F32" s="66"/>
      <c r="G32" s="66"/>
      <c r="H32" s="66"/>
      <c r="I32" s="66"/>
      <c r="J32" s="66"/>
      <c r="K32" s="66"/>
      <c r="L32" s="66"/>
      <c r="M32" s="66"/>
      <c r="N32" s="66"/>
      <c r="O32" s="66"/>
      <c r="P32" s="66"/>
      <c r="Q32" s="66"/>
      <c r="R32" s="66"/>
      <c r="S32" s="70"/>
      <c r="T32" s="70"/>
      <c r="U32" s="70"/>
      <c r="V32" s="70"/>
      <c r="W32" s="70"/>
      <c r="X32" s="70"/>
      <c r="Y32" s="70"/>
      <c r="Z32" s="70"/>
      <c r="AA32" s="70"/>
      <c r="AB32" s="70"/>
      <c r="AC32" s="70"/>
      <c r="AD32" s="70"/>
      <c r="AE32" s="70"/>
      <c r="AF32" s="66"/>
      <c r="AG32" s="66"/>
      <c r="AH32" s="66"/>
      <c r="AI32" s="66"/>
      <c r="AJ32" s="66"/>
      <c r="AK32" s="66"/>
      <c r="AL32" s="66"/>
      <c r="AM32" s="66"/>
      <c r="AN32" s="97"/>
      <c r="AO32" s="71"/>
    </row>
    <row r="33" spans="1:41">
      <c r="A33" s="48" t="s">
        <v>662</v>
      </c>
      <c r="B33" s="29" t="s">
        <v>199</v>
      </c>
      <c r="C33" s="30"/>
      <c r="D33" s="31"/>
      <c r="E33" s="28" t="s">
        <v>199</v>
      </c>
      <c r="F33" s="28" t="s">
        <v>199</v>
      </c>
      <c r="G33" s="28" t="s">
        <v>199</v>
      </c>
      <c r="H33" s="28" t="s">
        <v>199</v>
      </c>
      <c r="I33" s="32" t="s">
        <v>199</v>
      </c>
      <c r="J33" s="28" t="s">
        <v>199</v>
      </c>
      <c r="K33" s="28" t="s">
        <v>199</v>
      </c>
      <c r="L33" s="28" t="s">
        <v>199</v>
      </c>
      <c r="M33" s="28" t="s">
        <v>199</v>
      </c>
      <c r="N33" s="28" t="s">
        <v>199</v>
      </c>
      <c r="O33" s="28" t="s">
        <v>199</v>
      </c>
      <c r="P33" s="28"/>
      <c r="Q33" s="28" t="s">
        <v>199</v>
      </c>
      <c r="R33" s="28" t="s">
        <v>199</v>
      </c>
      <c r="S33" s="33"/>
      <c r="T33" s="33"/>
      <c r="U33" s="33"/>
      <c r="V33" s="34"/>
      <c r="W33" s="33"/>
      <c r="X33" s="33"/>
      <c r="Y33" s="33"/>
      <c r="Z33" s="33"/>
      <c r="AA33" s="33"/>
      <c r="AB33" s="33"/>
      <c r="AC33" s="33"/>
      <c r="AD33" s="33"/>
      <c r="AE33" s="33"/>
      <c r="AF33" s="28"/>
      <c r="AG33" s="28"/>
      <c r="AH33" s="28"/>
      <c r="AI33" s="28"/>
      <c r="AJ33" s="28"/>
      <c r="AK33" s="28"/>
      <c r="AL33" s="28"/>
      <c r="AM33" s="28"/>
      <c r="AN33" s="94"/>
      <c r="AO33" s="35"/>
    </row>
    <row r="34" spans="1:41" ht="15" thickBot="1">
      <c r="A34" s="49"/>
      <c r="B34" s="37"/>
      <c r="C34" s="38"/>
      <c r="D34" s="39"/>
      <c r="E34" s="36"/>
      <c r="F34" s="36"/>
      <c r="G34" s="36"/>
      <c r="H34" s="36"/>
      <c r="I34" s="40"/>
      <c r="J34" s="36"/>
      <c r="K34" s="36"/>
      <c r="L34" s="36"/>
      <c r="M34" s="36"/>
      <c r="N34" s="36"/>
      <c r="O34" s="36"/>
      <c r="P34" s="36"/>
      <c r="Q34" s="36"/>
      <c r="R34" s="36"/>
      <c r="S34" s="41"/>
      <c r="T34" s="41"/>
      <c r="U34" s="41"/>
      <c r="V34" s="42"/>
      <c r="W34" s="41"/>
      <c r="X34" s="41"/>
      <c r="Y34" s="41"/>
      <c r="Z34" s="41"/>
      <c r="AA34" s="41"/>
      <c r="AB34" s="41"/>
      <c r="AC34" s="41"/>
      <c r="AD34" s="41"/>
      <c r="AE34" s="41"/>
      <c r="AF34" s="36"/>
      <c r="AG34" s="36"/>
      <c r="AH34" s="36"/>
      <c r="AI34" s="36"/>
      <c r="AJ34" s="36"/>
      <c r="AK34" s="36"/>
      <c r="AL34" s="36"/>
      <c r="AM34" s="36"/>
      <c r="AN34" s="98"/>
      <c r="AO34" s="43"/>
    </row>
    <row r="35" spans="1:41">
      <c r="A35" s="50" t="s">
        <v>239</v>
      </c>
      <c r="B35" s="45"/>
      <c r="C35" s="44"/>
      <c r="D35" s="44"/>
      <c r="E35" s="44"/>
      <c r="F35" s="44"/>
      <c r="G35" s="44"/>
      <c r="H35" s="44"/>
      <c r="I35" s="46"/>
      <c r="J35" s="44"/>
      <c r="K35" s="44"/>
      <c r="L35" s="44"/>
      <c r="M35" s="44"/>
      <c r="N35" s="44"/>
      <c r="O35" s="44"/>
      <c r="P35" s="44"/>
      <c r="Q35" s="44"/>
      <c r="R35" s="44"/>
      <c r="S35" s="45"/>
      <c r="T35" s="45"/>
      <c r="U35" s="45"/>
      <c r="V35" s="47"/>
      <c r="W35" s="45"/>
      <c r="X35" s="45"/>
      <c r="Y35" s="45"/>
      <c r="Z35" s="45"/>
      <c r="AA35" s="45"/>
      <c r="AB35" s="45"/>
      <c r="AC35" s="45"/>
      <c r="AD35" s="45"/>
      <c r="AE35" s="45"/>
      <c r="AF35" s="44"/>
      <c r="AG35" s="44"/>
      <c r="AH35" s="44"/>
      <c r="AI35" s="44"/>
      <c r="AJ35" s="44"/>
      <c r="AK35" s="44"/>
      <c r="AL35" s="44"/>
      <c r="AM35" s="44"/>
      <c r="AN35" s="44"/>
      <c r="AO35" s="44"/>
    </row>
    <row r="36" spans="1:41">
      <c r="A36" s="50" t="s">
        <v>240</v>
      </c>
      <c r="B36" s="45"/>
      <c r="C36" s="44"/>
      <c r="D36" s="44"/>
      <c r="E36" s="44"/>
      <c r="F36" s="44"/>
      <c r="G36" s="44"/>
      <c r="H36" s="44"/>
      <c r="I36" s="46"/>
      <c r="J36" s="44"/>
      <c r="K36" s="44"/>
      <c r="L36" s="44"/>
      <c r="M36" s="44"/>
      <c r="N36" s="44"/>
      <c r="O36" s="44"/>
      <c r="P36" s="44"/>
      <c r="Q36" s="44"/>
      <c r="R36" s="44"/>
      <c r="S36" s="45"/>
      <c r="T36" s="45"/>
      <c r="U36" s="45"/>
      <c r="V36" s="47"/>
      <c r="W36" s="45"/>
      <c r="X36" s="45"/>
      <c r="Y36" s="45"/>
      <c r="Z36" s="45"/>
      <c r="AA36" s="45"/>
      <c r="AB36" s="45"/>
      <c r="AC36" s="45"/>
      <c r="AD36" s="45"/>
      <c r="AE36" s="45"/>
      <c r="AF36" s="44"/>
      <c r="AG36" s="44"/>
      <c r="AH36" s="44"/>
      <c r="AI36" s="44"/>
      <c r="AJ36" s="44"/>
      <c r="AK36" s="44"/>
      <c r="AL36" s="44"/>
      <c r="AM36" s="44"/>
      <c r="AN36" s="44"/>
      <c r="AO36" s="44"/>
    </row>
    <row r="37" spans="1:41">
      <c r="A37" s="50"/>
      <c r="B37" s="45"/>
      <c r="C37" s="44"/>
      <c r="D37" s="44"/>
      <c r="E37" s="44"/>
      <c r="F37" s="44"/>
      <c r="G37" s="44"/>
      <c r="H37" s="44"/>
      <c r="I37" s="44"/>
      <c r="J37" s="44"/>
      <c r="K37" s="44"/>
      <c r="L37" s="44"/>
      <c r="M37" s="44"/>
      <c r="N37" s="44"/>
      <c r="O37" s="44"/>
      <c r="P37" s="44"/>
      <c r="Q37" s="44"/>
      <c r="R37" s="44"/>
      <c r="S37" s="45"/>
      <c r="T37" s="45"/>
      <c r="U37" s="45"/>
      <c r="V37" s="45"/>
      <c r="W37" s="45"/>
      <c r="X37" s="45"/>
      <c r="Y37" s="45"/>
      <c r="Z37" s="45"/>
      <c r="AA37" s="45"/>
      <c r="AB37" s="45"/>
      <c r="AC37" s="45"/>
      <c r="AD37" s="45"/>
      <c r="AE37" s="45"/>
      <c r="AF37" s="44"/>
      <c r="AG37" s="44"/>
      <c r="AH37" s="44"/>
      <c r="AI37" s="44"/>
      <c r="AJ37" s="44"/>
      <c r="AK37" s="44"/>
      <c r="AL37" s="44"/>
      <c r="AM37" s="44"/>
      <c r="AN37" s="44"/>
      <c r="AO37" s="44"/>
    </row>
    <row r="38" spans="1:41">
      <c r="A38" s="50"/>
      <c r="B38" s="45"/>
      <c r="C38" s="44"/>
      <c r="D38" s="44"/>
      <c r="E38" s="44"/>
      <c r="F38" s="44"/>
      <c r="G38" s="44"/>
      <c r="H38" s="44"/>
      <c r="I38" s="44"/>
      <c r="J38" s="44"/>
      <c r="K38" s="44"/>
      <c r="L38" s="44"/>
      <c r="M38" s="44"/>
      <c r="N38" s="44"/>
      <c r="O38" s="44"/>
      <c r="P38" s="44"/>
      <c r="Q38" s="44"/>
      <c r="R38" s="44"/>
      <c r="S38" s="45"/>
      <c r="T38" s="45"/>
      <c r="U38" s="45"/>
      <c r="V38" s="45"/>
      <c r="W38" s="45"/>
      <c r="X38" s="45"/>
      <c r="Y38" s="45"/>
      <c r="Z38" s="45"/>
      <c r="AA38" s="45"/>
      <c r="AB38" s="45"/>
      <c r="AC38" s="45"/>
      <c r="AD38" s="45"/>
      <c r="AE38" s="45"/>
      <c r="AF38" s="44"/>
      <c r="AG38" s="44"/>
      <c r="AH38" s="44"/>
      <c r="AI38" s="44"/>
      <c r="AJ38" s="44"/>
      <c r="AK38" s="44"/>
      <c r="AL38" s="44"/>
      <c r="AM38" s="44"/>
      <c r="AN38" s="44"/>
      <c r="AO38" s="44"/>
    </row>
    <row r="39" spans="1:41">
      <c r="A39" s="50"/>
      <c r="B39" s="45"/>
      <c r="C39" s="44"/>
      <c r="D39" s="44"/>
      <c r="E39" s="44"/>
      <c r="F39" s="44"/>
      <c r="G39" s="44"/>
      <c r="H39" s="44"/>
      <c r="I39" s="44"/>
      <c r="J39" s="44"/>
      <c r="K39" s="44"/>
      <c r="L39" s="44"/>
      <c r="M39" s="44"/>
      <c r="N39" s="44"/>
      <c r="O39" s="44"/>
      <c r="P39" s="44"/>
      <c r="Q39" s="44"/>
      <c r="R39" s="44"/>
      <c r="S39" s="45"/>
      <c r="T39" s="45"/>
      <c r="U39" s="45"/>
      <c r="V39" s="45"/>
      <c r="W39" s="45"/>
      <c r="X39" s="45"/>
      <c r="Y39" s="45"/>
      <c r="Z39" s="45"/>
      <c r="AA39" s="45"/>
      <c r="AB39" s="45"/>
      <c r="AC39" s="45"/>
      <c r="AD39" s="45"/>
      <c r="AE39" s="45"/>
      <c r="AF39" s="44"/>
      <c r="AG39" s="44"/>
      <c r="AH39" s="44"/>
      <c r="AI39" s="44"/>
      <c r="AJ39" s="44"/>
      <c r="AK39" s="44"/>
      <c r="AL39" s="44"/>
      <c r="AM39" s="44"/>
      <c r="AN39" s="44"/>
      <c r="AO39" s="44"/>
    </row>
  </sheetData>
  <mergeCells count="11">
    <mergeCell ref="AN8:AN9"/>
    <mergeCell ref="J8:Q8"/>
    <mergeCell ref="B8:E8"/>
    <mergeCell ref="F8:I8"/>
    <mergeCell ref="AL8:AL9"/>
    <mergeCell ref="AM8:AM9"/>
    <mergeCell ref="AO8:AO9"/>
    <mergeCell ref="AF8:AH8"/>
    <mergeCell ref="AI8:AK8"/>
    <mergeCell ref="R8:R9"/>
    <mergeCell ref="S8:AE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41"/>
  <sheetViews>
    <sheetView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32"/>
    </sheetView>
  </sheetViews>
  <sheetFormatPr defaultRowHeight="14.4"/>
  <cols>
    <col min="1" max="1" width="39.109375" customWidth="1"/>
    <col min="2" max="2" width="11.21875" customWidth="1"/>
    <col min="16" max="16" width="8.77734375" style="93" customWidth="1"/>
    <col min="29" max="29" width="8.77734375" style="93" customWidth="1"/>
    <col min="40" max="40" width="8.77734375" style="93" customWidth="1"/>
  </cols>
  <sheetData>
    <row r="1" spans="1:92">
      <c r="A1" s="13" t="s">
        <v>0</v>
      </c>
      <c r="C1" s="14"/>
      <c r="D1" s="14"/>
      <c r="E1" s="15" t="s">
        <v>3953</v>
      </c>
      <c r="F1" s="14"/>
      <c r="G1" s="14"/>
      <c r="H1" s="14"/>
      <c r="I1" s="14"/>
      <c r="J1" s="14"/>
      <c r="K1" s="14"/>
      <c r="L1" s="14"/>
      <c r="M1" s="14"/>
      <c r="N1" s="14"/>
      <c r="O1" s="14"/>
      <c r="P1" s="14"/>
      <c r="Q1" s="14"/>
      <c r="R1" s="14"/>
      <c r="AF1" s="14"/>
      <c r="AG1" s="14"/>
      <c r="AH1" s="14"/>
      <c r="AI1" s="14"/>
      <c r="AJ1" s="14"/>
      <c r="AK1" s="14"/>
      <c r="AL1" s="14"/>
      <c r="AM1" s="14"/>
      <c r="AN1" s="14"/>
      <c r="AO1" s="14"/>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A2" s="14"/>
      <c r="C2" s="14"/>
      <c r="D2" s="14"/>
      <c r="E2" s="14"/>
      <c r="F2" s="14"/>
      <c r="G2" s="14"/>
      <c r="H2" s="14"/>
      <c r="I2" s="14"/>
      <c r="J2" s="14"/>
      <c r="K2" s="14"/>
      <c r="L2" s="14"/>
      <c r="M2" s="14"/>
      <c r="N2" s="14"/>
      <c r="O2" s="14"/>
      <c r="P2" s="14"/>
      <c r="Q2" s="14"/>
      <c r="R2" s="14"/>
      <c r="AF2" s="14"/>
      <c r="AG2" s="14"/>
      <c r="AH2" s="14"/>
      <c r="AI2" s="14"/>
      <c r="AJ2" s="14"/>
      <c r="AK2" s="14"/>
      <c r="AL2" s="14"/>
      <c r="AM2" s="14"/>
      <c r="AN2" s="14"/>
      <c r="AO2" s="14"/>
      <c r="CA2" s="93">
        <v>0</v>
      </c>
      <c r="CB2" s="93">
        <f t="shared" ref="CB2:CB7" si="0">_xlfn.QUARTILE.INC(F$12:F$32,$CA2)</f>
        <v>2.8226</v>
      </c>
      <c r="CC2" s="93">
        <f t="shared" ref="CC2:CN2" si="1">_xlfn.QUARTILE.INC(G$12:G$32,$CA2)</f>
        <v>-2.8574999999999999</v>
      </c>
      <c r="CD2" s="93">
        <f t="shared" si="1"/>
        <v>-5.6410999999999998</v>
      </c>
      <c r="CE2" s="93">
        <f t="shared" si="1"/>
        <v>-5.8239000000000001</v>
      </c>
      <c r="CF2" s="93">
        <f t="shared" si="1"/>
        <v>-1.0508</v>
      </c>
      <c r="CG2" s="93">
        <f t="shared" si="1"/>
        <v>1.2689999999999999</v>
      </c>
      <c r="CH2" s="93">
        <f t="shared" si="1"/>
        <v>7.6584000000000003</v>
      </c>
      <c r="CI2" s="93">
        <f t="shared" si="1"/>
        <v>7.4294000000000002</v>
      </c>
      <c r="CJ2" s="93">
        <f t="shared" si="1"/>
        <v>7.4714</v>
      </c>
      <c r="CK2" s="93">
        <f t="shared" si="1"/>
        <v>8.0075000000000003</v>
      </c>
      <c r="CL2" s="93">
        <f t="shared" si="1"/>
        <v>7.4557000000000002</v>
      </c>
      <c r="CM2" s="93">
        <f t="shared" si="1"/>
        <v>9.8383000000000003</v>
      </c>
      <c r="CN2" s="93">
        <f t="shared" si="1"/>
        <v>-4.2893999999999997</v>
      </c>
    </row>
    <row r="3" spans="1:92">
      <c r="A3" s="14"/>
      <c r="C3" s="14"/>
      <c r="D3" s="14"/>
      <c r="E3" s="14"/>
      <c r="F3" s="14"/>
      <c r="G3" s="14"/>
      <c r="H3" s="14"/>
      <c r="I3" s="14"/>
      <c r="J3" s="14"/>
      <c r="K3" s="14"/>
      <c r="L3" s="14"/>
      <c r="M3" s="14"/>
      <c r="N3" s="14"/>
      <c r="O3" s="14"/>
      <c r="P3" s="14"/>
      <c r="Q3" s="14"/>
      <c r="R3" s="14"/>
      <c r="AF3" s="14"/>
      <c r="AG3" s="14"/>
      <c r="AH3" s="14"/>
      <c r="AI3" s="14"/>
      <c r="AJ3" s="14"/>
      <c r="AK3" s="14"/>
      <c r="AL3" s="14"/>
      <c r="AM3" s="14"/>
      <c r="AN3" s="14"/>
      <c r="AO3" s="14"/>
      <c r="CA3" s="93">
        <v>1</v>
      </c>
      <c r="CB3" s="93">
        <f t="shared" si="0"/>
        <v>5.3258999999999999</v>
      </c>
      <c r="CC3" s="93">
        <f t="shared" ref="CC3:CN7" si="2">_xlfn.QUARTILE.INC(G$12:G$32,$CA3)</f>
        <v>-1.6668750000000001</v>
      </c>
      <c r="CD3" s="93">
        <f t="shared" si="2"/>
        <v>-3.3817500000000003</v>
      </c>
      <c r="CE3" s="93">
        <f t="shared" si="2"/>
        <v>-3.5842000000000001</v>
      </c>
      <c r="CF3" s="93">
        <f t="shared" si="2"/>
        <v>2.0646</v>
      </c>
      <c r="CG3" s="93">
        <f t="shared" si="2"/>
        <v>3.9872000000000001</v>
      </c>
      <c r="CH3" s="93">
        <f t="shared" si="2"/>
        <v>9.8354250000000008</v>
      </c>
      <c r="CI3" s="93">
        <f t="shared" si="2"/>
        <v>8.6964000000000006</v>
      </c>
      <c r="CJ3" s="93">
        <f t="shared" si="2"/>
        <v>8.3620999999999999</v>
      </c>
      <c r="CK3" s="93">
        <f t="shared" si="2"/>
        <v>9.3352500000000003</v>
      </c>
      <c r="CL3" s="93">
        <f t="shared" si="2"/>
        <v>8.5098000000000003</v>
      </c>
      <c r="CM3" s="93">
        <f t="shared" si="2"/>
        <v>10.0867</v>
      </c>
      <c r="CN3" s="93">
        <f t="shared" si="2"/>
        <v>6.4471999999999996</v>
      </c>
    </row>
    <row r="4" spans="1:92">
      <c r="A4" s="14"/>
      <c r="C4" s="14"/>
      <c r="D4" s="14"/>
      <c r="E4" s="14"/>
      <c r="F4" s="14"/>
      <c r="G4" s="14"/>
      <c r="H4" s="14"/>
      <c r="I4" s="14"/>
      <c r="J4" s="14"/>
      <c r="K4" s="14"/>
      <c r="L4" s="14"/>
      <c r="M4" s="14"/>
      <c r="N4" s="14"/>
      <c r="O4" s="14"/>
      <c r="P4" s="14"/>
      <c r="Q4" s="14"/>
      <c r="R4" s="14"/>
      <c r="AF4" s="14"/>
      <c r="AG4" s="14"/>
      <c r="AH4" s="14"/>
      <c r="AI4" s="14"/>
      <c r="AJ4" s="14"/>
      <c r="AK4" s="14"/>
      <c r="AL4" s="14"/>
      <c r="AM4" s="14"/>
      <c r="AN4" s="14"/>
      <c r="AO4" s="14"/>
      <c r="CA4" s="93">
        <v>2</v>
      </c>
      <c r="CB4" s="93">
        <f t="shared" si="0"/>
        <v>5.8085000000000004</v>
      </c>
      <c r="CC4" s="93">
        <f t="shared" si="2"/>
        <v>-1.2839</v>
      </c>
      <c r="CD4" s="93">
        <f t="shared" si="2"/>
        <v>-2.4814500000000002</v>
      </c>
      <c r="CE4" s="93">
        <f t="shared" si="2"/>
        <v>-2.78315</v>
      </c>
      <c r="CF4" s="93">
        <f t="shared" si="2"/>
        <v>2.5441000000000003</v>
      </c>
      <c r="CG4" s="93">
        <f t="shared" si="2"/>
        <v>4.8696000000000002</v>
      </c>
      <c r="CH4" s="93">
        <f t="shared" si="2"/>
        <v>11.30735</v>
      </c>
      <c r="CI4" s="93">
        <f t="shared" si="2"/>
        <v>9.4268000000000001</v>
      </c>
      <c r="CJ4" s="93">
        <f t="shared" si="2"/>
        <v>10.2662</v>
      </c>
      <c r="CK4" s="93">
        <f t="shared" si="2"/>
        <v>10.03185</v>
      </c>
      <c r="CL4" s="93">
        <f t="shared" si="2"/>
        <v>10.929500000000001</v>
      </c>
      <c r="CM4" s="93">
        <f t="shared" si="2"/>
        <v>10.3447</v>
      </c>
      <c r="CN4" s="93">
        <f t="shared" si="2"/>
        <v>8.8544</v>
      </c>
    </row>
    <row r="5" spans="1:92">
      <c r="A5" s="14"/>
      <c r="C5" s="14"/>
      <c r="D5" s="14"/>
      <c r="E5" s="14"/>
      <c r="F5" s="14"/>
      <c r="G5" s="14"/>
      <c r="H5" s="14"/>
      <c r="I5" s="14"/>
      <c r="J5" s="14"/>
      <c r="K5" s="14"/>
      <c r="L5" s="14"/>
      <c r="M5" s="14"/>
      <c r="N5" s="14"/>
      <c r="O5" s="14"/>
      <c r="P5" s="14"/>
      <c r="Q5" s="14"/>
      <c r="R5" s="14"/>
      <c r="AF5" s="14"/>
      <c r="AG5" s="14"/>
      <c r="AH5" s="14"/>
      <c r="AI5" s="14"/>
      <c r="AJ5" s="14"/>
      <c r="AK5" s="14"/>
      <c r="AL5" s="14"/>
      <c r="AM5" s="14"/>
      <c r="AN5" s="14"/>
      <c r="AO5" s="14"/>
      <c r="CA5" s="93">
        <v>3</v>
      </c>
      <c r="CB5" s="93">
        <f t="shared" si="0"/>
        <v>6.4649999999999999</v>
      </c>
      <c r="CC5" s="93">
        <f t="shared" si="2"/>
        <v>-0.63590000000000002</v>
      </c>
      <c r="CD5" s="93">
        <f t="shared" si="2"/>
        <v>-1.0866500000000001</v>
      </c>
      <c r="CE5" s="93">
        <f t="shared" si="2"/>
        <v>-2.1767500000000002</v>
      </c>
      <c r="CF5" s="93">
        <f t="shared" si="2"/>
        <v>4.4196</v>
      </c>
      <c r="CG5" s="93">
        <f t="shared" si="2"/>
        <v>6.6013999999999999</v>
      </c>
      <c r="CH5" s="93">
        <f t="shared" si="2"/>
        <v>12.26525</v>
      </c>
      <c r="CI5" s="93">
        <f t="shared" si="2"/>
        <v>11.004099999999999</v>
      </c>
      <c r="CJ5" s="93">
        <f t="shared" si="2"/>
        <v>10.673299999999999</v>
      </c>
      <c r="CK5" s="93">
        <f t="shared" si="2"/>
        <v>10.9626</v>
      </c>
      <c r="CL5" s="93">
        <f t="shared" si="2"/>
        <v>11.08935</v>
      </c>
      <c r="CM5" s="93">
        <f t="shared" si="2"/>
        <v>11.8901</v>
      </c>
      <c r="CN5" s="93">
        <f t="shared" si="2"/>
        <v>10.4079</v>
      </c>
    </row>
    <row r="6" spans="1:92" hidden="1">
      <c r="A6" s="14"/>
      <c r="C6" s="14"/>
      <c r="D6" s="14"/>
      <c r="E6" s="14"/>
      <c r="F6" s="14"/>
      <c r="G6" s="14"/>
      <c r="H6" s="14"/>
      <c r="I6" s="14"/>
      <c r="J6" s="14"/>
      <c r="K6" s="14"/>
      <c r="L6" s="14"/>
      <c r="M6" s="14"/>
      <c r="N6" s="14"/>
      <c r="O6" s="14"/>
      <c r="P6" s="14"/>
      <c r="Q6" s="14"/>
      <c r="R6" s="14"/>
      <c r="AF6" s="14"/>
      <c r="AG6" s="14"/>
      <c r="AH6" s="14"/>
      <c r="AI6" s="14"/>
      <c r="AJ6" s="14"/>
      <c r="AK6" s="14"/>
      <c r="AL6" s="14"/>
      <c r="AM6" s="14"/>
      <c r="AN6" s="14"/>
      <c r="AO6" s="14"/>
      <c r="CA6" s="93"/>
      <c r="CB6" s="93">
        <f t="shared" si="0"/>
        <v>2.8226</v>
      </c>
      <c r="CC6" s="93">
        <f t="shared" si="2"/>
        <v>-2.8574999999999999</v>
      </c>
      <c r="CD6" s="93">
        <f t="shared" si="2"/>
        <v>-5.6410999999999998</v>
      </c>
      <c r="CE6" s="93">
        <f t="shared" si="2"/>
        <v>-5.8239000000000001</v>
      </c>
      <c r="CF6" s="93">
        <f t="shared" si="2"/>
        <v>-1.0508</v>
      </c>
      <c r="CG6" s="93">
        <f t="shared" si="2"/>
        <v>1.2689999999999999</v>
      </c>
      <c r="CH6" s="93">
        <f t="shared" si="2"/>
        <v>7.6584000000000003</v>
      </c>
      <c r="CI6" s="93">
        <f t="shared" si="2"/>
        <v>7.4294000000000002</v>
      </c>
      <c r="CJ6" s="93">
        <f t="shared" si="2"/>
        <v>7.4714</v>
      </c>
      <c r="CK6" s="93">
        <f t="shared" si="2"/>
        <v>8.0075000000000003</v>
      </c>
      <c r="CL6" s="93">
        <f t="shared" si="2"/>
        <v>7.4557000000000002</v>
      </c>
      <c r="CM6" s="93">
        <f t="shared" si="2"/>
        <v>9.8383000000000003</v>
      </c>
      <c r="CN6" s="93">
        <f t="shared" si="2"/>
        <v>-4.2893999999999997</v>
      </c>
    </row>
    <row r="7" spans="1:92" ht="21" thickBot="1">
      <c r="A7" s="16" t="s">
        <v>2435</v>
      </c>
      <c r="C7" s="14"/>
      <c r="D7" s="14"/>
      <c r="E7" s="14"/>
      <c r="F7" s="14"/>
      <c r="G7" s="14"/>
      <c r="H7" s="14"/>
      <c r="I7" s="14"/>
      <c r="J7" s="14"/>
      <c r="K7" s="14"/>
      <c r="L7" s="14"/>
      <c r="M7" s="14"/>
      <c r="N7" s="14"/>
      <c r="O7" s="14"/>
      <c r="P7" s="14"/>
      <c r="Q7" s="14"/>
      <c r="R7" s="14"/>
      <c r="AF7" s="14"/>
      <c r="AG7" s="14"/>
      <c r="AH7" s="14"/>
      <c r="AI7" s="14"/>
      <c r="AJ7" s="14"/>
      <c r="AK7" s="14"/>
      <c r="AL7" s="14"/>
      <c r="AM7" s="14"/>
      <c r="AN7" s="14"/>
      <c r="AO7" s="14"/>
      <c r="CA7" s="93">
        <v>4</v>
      </c>
      <c r="CB7" s="93">
        <f t="shared" si="0"/>
        <v>8.5830000000000002</v>
      </c>
      <c r="CC7" s="93">
        <f t="shared" si="2"/>
        <v>1.3688</v>
      </c>
      <c r="CD7" s="93">
        <f t="shared" si="2"/>
        <v>1.1355</v>
      </c>
      <c r="CE7" s="93">
        <f t="shared" si="2"/>
        <v>-7.4399999999999994E-2</v>
      </c>
      <c r="CF7" s="93">
        <f t="shared" si="2"/>
        <v>7.8163999999999998</v>
      </c>
      <c r="CG7" s="93">
        <f t="shared" si="2"/>
        <v>7.9701000000000004</v>
      </c>
      <c r="CH7" s="93">
        <f t="shared" si="2"/>
        <v>15.3886</v>
      </c>
      <c r="CI7" s="93">
        <f t="shared" si="2"/>
        <v>15.3727</v>
      </c>
      <c r="CJ7" s="93">
        <f t="shared" si="2"/>
        <v>17.026299999999999</v>
      </c>
      <c r="CK7" s="93">
        <f t="shared" si="2"/>
        <v>14.5162</v>
      </c>
      <c r="CL7" s="93">
        <f t="shared" si="2"/>
        <v>14.884</v>
      </c>
      <c r="CM7" s="93">
        <f t="shared" si="2"/>
        <v>12.445399999999999</v>
      </c>
      <c r="CN7" s="93">
        <f t="shared" si="2"/>
        <v>16.608499999999999</v>
      </c>
    </row>
    <row r="8" spans="1:92" ht="15" customHeight="1">
      <c r="A8" s="17" t="str">
        <f>'Balanced Hybrid'!A8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609</v>
      </c>
      <c r="AG8" s="136"/>
      <c r="AH8" s="136"/>
      <c r="AI8" s="136" t="s">
        <v>176</v>
      </c>
      <c r="AJ8" s="136"/>
      <c r="AK8" s="136"/>
      <c r="AL8" s="139" t="s">
        <v>177</v>
      </c>
      <c r="AM8" s="139" t="s">
        <v>178</v>
      </c>
      <c r="AN8" s="134" t="s">
        <v>180</v>
      </c>
      <c r="AO8" s="134" t="s">
        <v>179</v>
      </c>
    </row>
    <row r="9" spans="1:92" ht="36">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610</v>
      </c>
      <c r="AG9" s="26" t="s">
        <v>611</v>
      </c>
      <c r="AH9" s="26" t="s">
        <v>612</v>
      </c>
      <c r="AI9" s="26" t="s">
        <v>195</v>
      </c>
      <c r="AJ9" s="26" t="s">
        <v>196</v>
      </c>
      <c r="AK9" s="26" t="s">
        <v>197</v>
      </c>
      <c r="AL9" s="140"/>
      <c r="AM9" s="140"/>
      <c r="AN9" s="135"/>
      <c r="AO9" s="135"/>
    </row>
    <row r="10" spans="1:92" ht="15" thickBot="1">
      <c r="A10" s="20" t="s">
        <v>38</v>
      </c>
      <c r="C10" s="14"/>
      <c r="D10" s="14"/>
      <c r="E10" s="14"/>
      <c r="F10" s="14"/>
      <c r="G10" s="14"/>
      <c r="H10" s="14"/>
      <c r="I10" s="14"/>
      <c r="J10" s="14"/>
      <c r="K10" s="14"/>
      <c r="L10" s="14"/>
      <c r="M10" s="14"/>
      <c r="N10" s="14"/>
      <c r="O10" s="14"/>
      <c r="P10" s="14"/>
      <c r="Q10" s="14"/>
      <c r="R10" s="14"/>
      <c r="AF10" s="14"/>
      <c r="AG10" s="14"/>
      <c r="AH10" s="14"/>
      <c r="AI10" s="14"/>
      <c r="AJ10" s="14"/>
      <c r="AK10" s="14"/>
      <c r="AL10" s="14"/>
      <c r="AM10" s="14"/>
      <c r="AN10" s="14"/>
      <c r="AO10" s="14"/>
    </row>
    <row r="11" spans="1:92" ht="18.600000000000001" thickBot="1">
      <c r="A11" s="21" t="s">
        <v>2434</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4"/>
    </row>
    <row r="12" spans="1:92">
      <c r="A12" s="48" t="s">
        <v>2976</v>
      </c>
      <c r="B12" s="29">
        <v>36641</v>
      </c>
      <c r="C12" s="30">
        <v>9103.6885999999995</v>
      </c>
      <c r="D12" s="31">
        <v>8539.8772000000008</v>
      </c>
      <c r="E12" s="28">
        <v>108.52</v>
      </c>
      <c r="F12" s="28">
        <v>6.1319999999999997</v>
      </c>
      <c r="G12" s="28">
        <v>-5.5300000000000002E-2</v>
      </c>
      <c r="H12" s="28">
        <v>-0.47689999999999999</v>
      </c>
      <c r="I12" s="32">
        <v>-1.3365</v>
      </c>
      <c r="J12" s="28">
        <v>5.1753999999999998</v>
      </c>
      <c r="K12" s="28">
        <v>7.9701000000000004</v>
      </c>
      <c r="L12" s="28">
        <v>12.2522</v>
      </c>
      <c r="M12" s="28">
        <v>10.835599999999999</v>
      </c>
      <c r="N12" s="28">
        <v>10.3575</v>
      </c>
      <c r="O12" s="28">
        <v>10.822100000000001</v>
      </c>
      <c r="P12" s="28">
        <v>10.929500000000001</v>
      </c>
      <c r="Q12" s="28">
        <v>10.0867</v>
      </c>
      <c r="R12" s="28">
        <v>9.5925999999999991</v>
      </c>
      <c r="S12" s="33">
        <f>IF(F12="",0,IF(F12&lt;=CB$3,4,IF(F12&gt;=CB$5,1,IF(F12&gt;=CB$4,2,3))))</f>
        <v>2</v>
      </c>
      <c r="T12" s="33">
        <f t="shared" ref="T12:AE12" si="3">IF(G12="",0,IF(G12&lt;=CC$3,4,IF(G12&gt;=CC$5,1,IF(G12&gt;=CC$4,2,3))))</f>
        <v>1</v>
      </c>
      <c r="U12" s="33">
        <f t="shared" si="3"/>
        <v>1</v>
      </c>
      <c r="V12" s="34">
        <f t="shared" si="3"/>
        <v>1</v>
      </c>
      <c r="W12" s="33">
        <f t="shared" si="3"/>
        <v>1</v>
      </c>
      <c r="X12" s="33">
        <f t="shared" si="3"/>
        <v>1</v>
      </c>
      <c r="Y12" s="33">
        <f t="shared" si="3"/>
        <v>2</v>
      </c>
      <c r="Z12" s="33">
        <f t="shared" si="3"/>
        <v>2</v>
      </c>
      <c r="AA12" s="33">
        <f t="shared" si="3"/>
        <v>2</v>
      </c>
      <c r="AB12" s="33">
        <f t="shared" si="3"/>
        <v>2</v>
      </c>
      <c r="AC12" s="33">
        <f t="shared" si="3"/>
        <v>2</v>
      </c>
      <c r="AD12" s="33">
        <f t="shared" si="3"/>
        <v>4</v>
      </c>
      <c r="AE12" s="33">
        <f t="shared" si="3"/>
        <v>2</v>
      </c>
      <c r="AF12" s="28">
        <v>69.341399999999993</v>
      </c>
      <c r="AG12" s="28">
        <v>18.9649</v>
      </c>
      <c r="AH12" s="28">
        <v>11.6937</v>
      </c>
      <c r="AI12" s="28">
        <v>17.273299999999999</v>
      </c>
      <c r="AJ12" s="28">
        <v>1.6915</v>
      </c>
      <c r="AK12" s="28">
        <v>5.4535</v>
      </c>
      <c r="AL12" s="28">
        <v>3.72</v>
      </c>
      <c r="AM12" s="28">
        <v>2.66</v>
      </c>
      <c r="AN12" s="94">
        <v>7.66</v>
      </c>
      <c r="AO12" s="35">
        <v>1.77</v>
      </c>
    </row>
    <row r="13" spans="1:92">
      <c r="A13" s="48" t="s">
        <v>2977</v>
      </c>
      <c r="B13" s="29">
        <v>42948</v>
      </c>
      <c r="C13" s="30">
        <v>3799.232</v>
      </c>
      <c r="D13" s="31">
        <v>3557.6024000000002</v>
      </c>
      <c r="E13" s="28">
        <v>21.01</v>
      </c>
      <c r="F13" s="28">
        <v>4.8926999999999996</v>
      </c>
      <c r="G13" s="28">
        <v>-1.3151999999999999</v>
      </c>
      <c r="H13" s="28">
        <v>-2.2791000000000001</v>
      </c>
      <c r="I13" s="32">
        <v>-3.0457000000000001</v>
      </c>
      <c r="J13" s="28">
        <v>2.0893999999999999</v>
      </c>
      <c r="K13" s="28">
        <v>7.4132999999999996</v>
      </c>
      <c r="L13" s="28">
        <v>13.2239</v>
      </c>
      <c r="M13" s="28">
        <v>11.004099999999999</v>
      </c>
      <c r="N13" s="28">
        <v>10.673299999999999</v>
      </c>
      <c r="O13" s="28">
        <v>9.6771999999999991</v>
      </c>
      <c r="P13" s="28"/>
      <c r="Q13" s="28"/>
      <c r="R13" s="28">
        <v>8.8544</v>
      </c>
      <c r="S13" s="33">
        <f t="shared" ref="S13:S32" si="4">IF(F13="",0,IF(F13&lt;=CB$3,4,IF(F13&gt;=CB$5,1,IF(F13&gt;=CB$4,2,3))))</f>
        <v>4</v>
      </c>
      <c r="T13" s="33">
        <f t="shared" ref="T13:T32" si="5">IF(G13="",0,IF(G13&lt;=CC$3,4,IF(G13&gt;=CC$5,1,IF(G13&gt;=CC$4,2,3))))</f>
        <v>3</v>
      </c>
      <c r="U13" s="33">
        <f t="shared" ref="U13:U32" si="6">IF(H13="",0,IF(H13&lt;=CD$3,4,IF(H13&gt;=CD$5,1,IF(H13&gt;=CD$4,2,3))))</f>
        <v>2</v>
      </c>
      <c r="V13" s="34">
        <f t="shared" ref="V13:V32" si="7">IF(I13="",0,IF(I13&lt;=CE$3,4,IF(I13&gt;=CE$5,1,IF(I13&gt;=CE$4,2,3))))</f>
        <v>3</v>
      </c>
      <c r="W13" s="33">
        <f t="shared" ref="W13:W32" si="8">IF(J13="",0,IF(J13&lt;=CF$3,4,IF(J13&gt;=CF$5,1,IF(J13&gt;=CF$4,2,3))))</f>
        <v>3</v>
      </c>
      <c r="X13" s="33">
        <f t="shared" ref="X13:X32" si="9">IF(K13="",0,IF(K13&lt;=CG$3,4,IF(K13&gt;=CG$5,1,IF(K13&gt;=CG$4,2,3))))</f>
        <v>1</v>
      </c>
      <c r="Y13" s="33">
        <f t="shared" ref="Y13:Y32" si="10">IF(L13="",0,IF(L13&lt;=CH$3,4,IF(L13&gt;=CH$5,1,IF(L13&gt;=CH$4,2,3))))</f>
        <v>1</v>
      </c>
      <c r="Z13" s="33">
        <f t="shared" ref="Z13:Z32" si="11">IF(M13="",0,IF(M13&lt;=CI$3,4,IF(M13&gt;=CI$5,1,IF(M13&gt;=CI$4,2,3))))</f>
        <v>1</v>
      </c>
      <c r="AA13" s="33">
        <f t="shared" ref="AA13:AA32" si="12">IF(N13="",0,IF(N13&lt;=CJ$3,4,IF(N13&gt;=CJ$5,1,IF(N13&gt;=CJ$4,2,3))))</f>
        <v>1</v>
      </c>
      <c r="AB13" s="33">
        <f t="shared" ref="AB13:AB32" si="13">IF(O13="",0,IF(O13&lt;=CK$3,4,IF(O13&gt;=CK$5,1,IF(O13&gt;=CK$4,2,3))))</f>
        <v>3</v>
      </c>
      <c r="AC13" s="33">
        <f t="shared" ref="AC13:AC32" si="14">IF(P13="",0,IF(P13&lt;=CL$3,4,IF(P13&gt;=CL$5,1,IF(P13&gt;=CL$4,2,3))))</f>
        <v>0</v>
      </c>
      <c r="AD13" s="33">
        <f t="shared" ref="AD13:AD32" si="15">IF(Q13="",0,IF(Q13&lt;=CM$3,4,IF(Q13&gt;=CM$5,1,IF(Q13&gt;=CM$4,2,3))))</f>
        <v>0</v>
      </c>
      <c r="AE13" s="33">
        <f t="shared" ref="AE13:AE32" si="16">IF(R13="",0,IF(R13&lt;=CN$3,4,IF(R13&gt;=CN$5,1,IF(R13&gt;=CN$4,2,3))))</f>
        <v>2</v>
      </c>
      <c r="AF13" s="28">
        <v>66.385199999999998</v>
      </c>
      <c r="AG13" s="28">
        <v>28.7621</v>
      </c>
      <c r="AH13" s="28">
        <v>4.8526999999999996</v>
      </c>
      <c r="AI13" s="28">
        <v>28.187200000000001</v>
      </c>
      <c r="AJ13" s="28">
        <v>0.57730000000000004</v>
      </c>
      <c r="AK13" s="28">
        <v>15.806100000000001</v>
      </c>
      <c r="AL13" s="28">
        <v>3.17</v>
      </c>
      <c r="AM13" s="28">
        <v>2.4900000000000002</v>
      </c>
      <c r="AN13" s="94">
        <v>7.45</v>
      </c>
      <c r="AO13" s="35">
        <v>1.9</v>
      </c>
    </row>
    <row r="14" spans="1:92">
      <c r="A14" s="48" t="s">
        <v>2978</v>
      </c>
      <c r="B14" s="29">
        <v>45275</v>
      </c>
      <c r="C14" s="30">
        <v>1281.4349</v>
      </c>
      <c r="D14" s="31">
        <v>1129.5035</v>
      </c>
      <c r="E14" s="28">
        <v>11.256</v>
      </c>
      <c r="F14" s="28">
        <v>6.6616</v>
      </c>
      <c r="G14" s="28">
        <v>-2.4779</v>
      </c>
      <c r="H14" s="28">
        <v>-3.4068000000000001</v>
      </c>
      <c r="I14" s="32">
        <v>-4.2286999999999999</v>
      </c>
      <c r="J14" s="28">
        <v>2.1415999999999999</v>
      </c>
      <c r="K14" s="28">
        <v>2.8637000000000001</v>
      </c>
      <c r="L14" s="28"/>
      <c r="M14" s="28"/>
      <c r="N14" s="28"/>
      <c r="O14" s="28"/>
      <c r="P14" s="28"/>
      <c r="Q14" s="28"/>
      <c r="R14" s="28">
        <v>5.1071999999999997</v>
      </c>
      <c r="S14" s="33">
        <f t="shared" si="4"/>
        <v>1</v>
      </c>
      <c r="T14" s="33">
        <f t="shared" si="5"/>
        <v>4</v>
      </c>
      <c r="U14" s="33">
        <f t="shared" si="6"/>
        <v>4</v>
      </c>
      <c r="V14" s="34">
        <f t="shared" si="7"/>
        <v>4</v>
      </c>
      <c r="W14" s="33">
        <f t="shared" si="8"/>
        <v>3</v>
      </c>
      <c r="X14" s="33">
        <f t="shared" si="9"/>
        <v>4</v>
      </c>
      <c r="Y14" s="33">
        <f t="shared" si="10"/>
        <v>0</v>
      </c>
      <c r="Z14" s="33">
        <f t="shared" si="11"/>
        <v>0</v>
      </c>
      <c r="AA14" s="33">
        <f t="shared" si="12"/>
        <v>0</v>
      </c>
      <c r="AB14" s="33">
        <f t="shared" si="13"/>
        <v>0</v>
      </c>
      <c r="AC14" s="33">
        <f t="shared" si="14"/>
        <v>0</v>
      </c>
      <c r="AD14" s="33">
        <f t="shared" si="15"/>
        <v>0</v>
      </c>
      <c r="AE14" s="33">
        <f t="shared" si="16"/>
        <v>4</v>
      </c>
      <c r="AF14" s="28">
        <v>77.649600000000007</v>
      </c>
      <c r="AG14" s="28">
        <v>0.62139999999999995</v>
      </c>
      <c r="AH14" s="28">
        <v>21.728999999999999</v>
      </c>
      <c r="AI14" s="28">
        <v>0.62139999999999995</v>
      </c>
      <c r="AJ14" s="28"/>
      <c r="AK14" s="28">
        <v>14.842599999999999</v>
      </c>
      <c r="AL14" s="28">
        <v>3.55</v>
      </c>
      <c r="AM14" s="28">
        <v>1.93</v>
      </c>
      <c r="AN14" s="94">
        <v>7.25</v>
      </c>
      <c r="AO14" s="35">
        <v>2.1</v>
      </c>
    </row>
    <row r="15" spans="1:92">
      <c r="A15" s="48" t="s">
        <v>2979</v>
      </c>
      <c r="B15" s="29">
        <v>41922</v>
      </c>
      <c r="C15" s="30">
        <v>2230.8465000000001</v>
      </c>
      <c r="D15" s="31">
        <v>2071.1732999999999</v>
      </c>
      <c r="E15" s="28">
        <v>24.524000000000001</v>
      </c>
      <c r="F15" s="28">
        <v>6.9002999999999997</v>
      </c>
      <c r="G15" s="28">
        <v>0.1593</v>
      </c>
      <c r="H15" s="28">
        <v>-0.93710000000000004</v>
      </c>
      <c r="I15" s="32">
        <v>-1.7153</v>
      </c>
      <c r="J15" s="28">
        <v>4.282</v>
      </c>
      <c r="K15" s="28">
        <v>5.8963999999999999</v>
      </c>
      <c r="L15" s="28">
        <v>10.5533</v>
      </c>
      <c r="M15" s="28">
        <v>8.7123000000000008</v>
      </c>
      <c r="N15" s="28">
        <v>8.3620999999999999</v>
      </c>
      <c r="O15" s="28">
        <v>9.1272000000000002</v>
      </c>
      <c r="P15" s="28">
        <v>8.7355999999999998</v>
      </c>
      <c r="Q15" s="28"/>
      <c r="R15" s="28">
        <v>8.0678999999999998</v>
      </c>
      <c r="S15" s="33">
        <f t="shared" si="4"/>
        <v>1</v>
      </c>
      <c r="T15" s="33">
        <f t="shared" si="5"/>
        <v>1</v>
      </c>
      <c r="U15" s="33">
        <f t="shared" si="6"/>
        <v>1</v>
      </c>
      <c r="V15" s="34">
        <f t="shared" si="7"/>
        <v>1</v>
      </c>
      <c r="W15" s="33">
        <f t="shared" si="8"/>
        <v>2</v>
      </c>
      <c r="X15" s="33">
        <f t="shared" si="9"/>
        <v>2</v>
      </c>
      <c r="Y15" s="33">
        <f t="shared" si="10"/>
        <v>3</v>
      </c>
      <c r="Z15" s="33">
        <f t="shared" si="11"/>
        <v>3</v>
      </c>
      <c r="AA15" s="33">
        <f t="shared" si="12"/>
        <v>4</v>
      </c>
      <c r="AB15" s="33">
        <f t="shared" si="13"/>
        <v>4</v>
      </c>
      <c r="AC15" s="33">
        <f t="shared" si="14"/>
        <v>3</v>
      </c>
      <c r="AD15" s="33">
        <f t="shared" si="15"/>
        <v>0</v>
      </c>
      <c r="AE15" s="33">
        <f t="shared" si="16"/>
        <v>3</v>
      </c>
      <c r="AF15" s="28">
        <v>64.966700000000003</v>
      </c>
      <c r="AG15" s="28">
        <v>23.571200000000001</v>
      </c>
      <c r="AH15" s="28">
        <v>11.4621</v>
      </c>
      <c r="AI15" s="28">
        <v>23.571200000000001</v>
      </c>
      <c r="AJ15" s="28"/>
      <c r="AK15" s="28">
        <v>11.4621</v>
      </c>
      <c r="AL15" s="28">
        <v>1.8</v>
      </c>
      <c r="AM15" s="28">
        <v>1.04</v>
      </c>
      <c r="AN15" s="94">
        <v>6.76</v>
      </c>
      <c r="AO15" s="35">
        <v>2.06</v>
      </c>
    </row>
    <row r="16" spans="1:92">
      <c r="A16" s="48" t="s">
        <v>2980</v>
      </c>
      <c r="B16" s="29">
        <v>41712</v>
      </c>
      <c r="C16" s="30">
        <v>147.85499999999999</v>
      </c>
      <c r="D16" s="31">
        <v>139.8426</v>
      </c>
      <c r="E16" s="28">
        <v>25.926500000000001</v>
      </c>
      <c r="F16" s="28">
        <v>5.5502000000000002</v>
      </c>
      <c r="G16" s="28">
        <v>1.3688</v>
      </c>
      <c r="H16" s="28">
        <v>1.1355</v>
      </c>
      <c r="I16" s="32">
        <v>-7.4399999999999994E-2</v>
      </c>
      <c r="J16" s="28">
        <v>7.8163999999999998</v>
      </c>
      <c r="K16" s="28">
        <v>4.2506000000000004</v>
      </c>
      <c r="L16" s="28">
        <v>10.8825</v>
      </c>
      <c r="M16" s="28">
        <v>9.1740999999999993</v>
      </c>
      <c r="N16" s="28">
        <v>10.6432</v>
      </c>
      <c r="O16" s="28">
        <v>8.0075000000000003</v>
      </c>
      <c r="P16" s="28">
        <v>7.4557000000000002</v>
      </c>
      <c r="Q16" s="28"/>
      <c r="R16" s="28">
        <v>8.1656999999999993</v>
      </c>
      <c r="S16" s="33">
        <f t="shared" si="4"/>
        <v>3</v>
      </c>
      <c r="T16" s="33">
        <f t="shared" si="5"/>
        <v>1</v>
      </c>
      <c r="U16" s="33">
        <f t="shared" si="6"/>
        <v>1</v>
      </c>
      <c r="V16" s="34">
        <f t="shared" si="7"/>
        <v>1</v>
      </c>
      <c r="W16" s="33">
        <f t="shared" si="8"/>
        <v>1</v>
      </c>
      <c r="X16" s="33">
        <f t="shared" si="9"/>
        <v>3</v>
      </c>
      <c r="Y16" s="33">
        <f t="shared" si="10"/>
        <v>3</v>
      </c>
      <c r="Z16" s="33">
        <f t="shared" si="11"/>
        <v>3</v>
      </c>
      <c r="AA16" s="33">
        <f t="shared" si="12"/>
        <v>2</v>
      </c>
      <c r="AB16" s="33">
        <f t="shared" si="13"/>
        <v>4</v>
      </c>
      <c r="AC16" s="33">
        <f t="shared" si="14"/>
        <v>4</v>
      </c>
      <c r="AD16" s="33">
        <f t="shared" si="15"/>
        <v>0</v>
      </c>
      <c r="AE16" s="33">
        <f t="shared" si="16"/>
        <v>3</v>
      </c>
      <c r="AF16" s="28">
        <v>59.609299999999998</v>
      </c>
      <c r="AG16" s="28">
        <v>21.7255</v>
      </c>
      <c r="AH16" s="28">
        <v>18.665199999999999</v>
      </c>
      <c r="AI16" s="28">
        <v>21.7255</v>
      </c>
      <c r="AJ16" s="28"/>
      <c r="AK16" s="28">
        <v>4.3924000000000003</v>
      </c>
      <c r="AL16" s="28">
        <v>2.69</v>
      </c>
      <c r="AM16" s="28">
        <v>2.19</v>
      </c>
      <c r="AN16" s="94">
        <v>7.23</v>
      </c>
      <c r="AO16" s="35">
        <v>2.2999999999999998</v>
      </c>
    </row>
    <row r="17" spans="1:41">
      <c r="A17" s="48" t="s">
        <v>2981</v>
      </c>
      <c r="B17" s="29">
        <v>43418</v>
      </c>
      <c r="C17" s="30">
        <v>4766.5636000000004</v>
      </c>
      <c r="D17" s="31">
        <v>4365.2313999999997</v>
      </c>
      <c r="E17" s="28">
        <v>24.94</v>
      </c>
      <c r="F17" s="28">
        <v>8.5830000000000002</v>
      </c>
      <c r="G17" s="28">
        <v>0.81859999999999999</v>
      </c>
      <c r="H17" s="28">
        <v>-0.39019999999999999</v>
      </c>
      <c r="I17" s="32">
        <v>-1.4968999999999999</v>
      </c>
      <c r="J17" s="28">
        <v>7.5129999999999999</v>
      </c>
      <c r="K17" s="28">
        <v>7.101</v>
      </c>
      <c r="L17" s="28">
        <v>13.343400000000001</v>
      </c>
      <c r="M17" s="28">
        <v>11.867599999999999</v>
      </c>
      <c r="N17" s="28">
        <v>11.480700000000001</v>
      </c>
      <c r="O17" s="28">
        <v>13.0212</v>
      </c>
      <c r="P17" s="28"/>
      <c r="Q17" s="28"/>
      <c r="R17" s="28">
        <v>13.026899999999999</v>
      </c>
      <c r="S17" s="33">
        <f t="shared" si="4"/>
        <v>1</v>
      </c>
      <c r="T17" s="33">
        <f t="shared" si="5"/>
        <v>1</v>
      </c>
      <c r="U17" s="33">
        <f t="shared" si="6"/>
        <v>1</v>
      </c>
      <c r="V17" s="34">
        <f t="shared" si="7"/>
        <v>1</v>
      </c>
      <c r="W17" s="33">
        <f t="shared" si="8"/>
        <v>1</v>
      </c>
      <c r="X17" s="33">
        <f t="shared" si="9"/>
        <v>1</v>
      </c>
      <c r="Y17" s="33">
        <f t="shared" si="10"/>
        <v>1</v>
      </c>
      <c r="Z17" s="33">
        <f t="shared" si="11"/>
        <v>1</v>
      </c>
      <c r="AA17" s="33">
        <f t="shared" si="12"/>
        <v>1</v>
      </c>
      <c r="AB17" s="33">
        <f t="shared" si="13"/>
        <v>1</v>
      </c>
      <c r="AC17" s="33">
        <f t="shared" si="14"/>
        <v>0</v>
      </c>
      <c r="AD17" s="33">
        <f t="shared" si="15"/>
        <v>0</v>
      </c>
      <c r="AE17" s="33">
        <f t="shared" si="16"/>
        <v>1</v>
      </c>
      <c r="AF17" s="28">
        <v>77.4161</v>
      </c>
      <c r="AG17" s="28">
        <v>16.060199999999998</v>
      </c>
      <c r="AH17" s="28">
        <v>6.5236999999999998</v>
      </c>
      <c r="AI17" s="28">
        <v>16.060199999999998</v>
      </c>
      <c r="AJ17" s="28">
        <v>0</v>
      </c>
      <c r="AK17" s="28">
        <v>1.6147</v>
      </c>
      <c r="AL17" s="28">
        <v>5.1100000000000003</v>
      </c>
      <c r="AM17" s="28">
        <v>3.16</v>
      </c>
      <c r="AN17" s="94">
        <v>7.48</v>
      </c>
      <c r="AO17" s="35">
        <v>1.89</v>
      </c>
    </row>
    <row r="18" spans="1:41">
      <c r="A18" s="48" t="s">
        <v>2982</v>
      </c>
      <c r="B18" s="29">
        <v>45506</v>
      </c>
      <c r="C18" s="30">
        <v>1244.6754000000001</v>
      </c>
      <c r="D18" s="31">
        <v>1105.8400999999999</v>
      </c>
      <c r="E18" s="28">
        <v>10.039999999999999</v>
      </c>
      <c r="F18" s="28">
        <v>6.5816999999999997</v>
      </c>
      <c r="G18" s="28">
        <v>-2.0488</v>
      </c>
      <c r="H18" s="28">
        <v>-4.7438000000000002</v>
      </c>
      <c r="I18" s="32">
        <v>-4.1985000000000001</v>
      </c>
      <c r="J18" s="28">
        <v>1.1077999999999999</v>
      </c>
      <c r="K18" s="28"/>
      <c r="L18" s="28"/>
      <c r="M18" s="28"/>
      <c r="N18" s="28"/>
      <c r="O18" s="28"/>
      <c r="P18" s="28"/>
      <c r="Q18" s="28"/>
      <c r="R18" s="28">
        <v>0.22939999999999999</v>
      </c>
      <c r="S18" s="33">
        <f t="shared" si="4"/>
        <v>1</v>
      </c>
      <c r="T18" s="33">
        <f t="shared" si="5"/>
        <v>4</v>
      </c>
      <c r="U18" s="33">
        <f t="shared" si="6"/>
        <v>4</v>
      </c>
      <c r="V18" s="34">
        <f t="shared" si="7"/>
        <v>4</v>
      </c>
      <c r="W18" s="33">
        <f t="shared" si="8"/>
        <v>4</v>
      </c>
      <c r="X18" s="33">
        <f t="shared" si="9"/>
        <v>0</v>
      </c>
      <c r="Y18" s="33">
        <f t="shared" si="10"/>
        <v>0</v>
      </c>
      <c r="Z18" s="33">
        <f t="shared" si="11"/>
        <v>0</v>
      </c>
      <c r="AA18" s="33">
        <f t="shared" si="12"/>
        <v>0</v>
      </c>
      <c r="AB18" s="33">
        <f t="shared" si="13"/>
        <v>0</v>
      </c>
      <c r="AC18" s="33">
        <f t="shared" si="14"/>
        <v>0</v>
      </c>
      <c r="AD18" s="33">
        <f t="shared" si="15"/>
        <v>0</v>
      </c>
      <c r="AE18" s="33">
        <f t="shared" si="16"/>
        <v>4</v>
      </c>
      <c r="AF18" s="28">
        <v>70.5565</v>
      </c>
      <c r="AG18" s="28">
        <v>25.047699999999999</v>
      </c>
      <c r="AH18" s="28">
        <v>4.3958000000000004</v>
      </c>
      <c r="AI18" s="28">
        <v>25.047699999999999</v>
      </c>
      <c r="AJ18" s="28"/>
      <c r="AK18" s="28">
        <v>4.3768000000000002</v>
      </c>
      <c r="AL18" s="28">
        <v>3.8</v>
      </c>
      <c r="AM18" s="28">
        <v>2.78</v>
      </c>
      <c r="AN18" s="94">
        <v>7.13</v>
      </c>
      <c r="AO18" s="35">
        <v>2.21</v>
      </c>
    </row>
    <row r="19" spans="1:41">
      <c r="A19" s="48" t="s">
        <v>2983</v>
      </c>
      <c r="B19" s="29">
        <v>36780</v>
      </c>
      <c r="C19" s="30">
        <v>107589.6743</v>
      </c>
      <c r="D19" s="31">
        <v>98457.754400000005</v>
      </c>
      <c r="E19" s="28">
        <v>514.73500000000001</v>
      </c>
      <c r="F19" s="28">
        <v>6.4649999999999999</v>
      </c>
      <c r="G19" s="28">
        <v>-2.1472000000000002</v>
      </c>
      <c r="H19" s="28">
        <v>-3.3332000000000002</v>
      </c>
      <c r="I19" s="32">
        <v>-3.7732999999999999</v>
      </c>
      <c r="J19" s="28">
        <v>2.5183</v>
      </c>
      <c r="K19" s="28">
        <v>4.8696000000000002</v>
      </c>
      <c r="L19" s="28">
        <v>15.3886</v>
      </c>
      <c r="M19" s="28">
        <v>15.3727</v>
      </c>
      <c r="N19" s="28">
        <v>17.026299999999999</v>
      </c>
      <c r="O19" s="28">
        <v>14.5162</v>
      </c>
      <c r="P19" s="28">
        <v>14.884</v>
      </c>
      <c r="Q19" s="28">
        <v>12.445399999999999</v>
      </c>
      <c r="R19" s="28">
        <v>16.608499999999999</v>
      </c>
      <c r="S19" s="33">
        <f t="shared" si="4"/>
        <v>1</v>
      </c>
      <c r="T19" s="33">
        <f t="shared" si="5"/>
        <v>4</v>
      </c>
      <c r="U19" s="33">
        <f t="shared" si="6"/>
        <v>3</v>
      </c>
      <c r="V19" s="34">
        <f t="shared" si="7"/>
        <v>4</v>
      </c>
      <c r="W19" s="33">
        <f t="shared" si="8"/>
        <v>3</v>
      </c>
      <c r="X19" s="33">
        <f t="shared" si="9"/>
        <v>2</v>
      </c>
      <c r="Y19" s="33">
        <f t="shared" si="10"/>
        <v>1</v>
      </c>
      <c r="Z19" s="33">
        <f t="shared" si="11"/>
        <v>1</v>
      </c>
      <c r="AA19" s="33">
        <f t="shared" si="12"/>
        <v>1</v>
      </c>
      <c r="AB19" s="33">
        <f t="shared" si="13"/>
        <v>1</v>
      </c>
      <c r="AC19" s="33">
        <f t="shared" si="14"/>
        <v>1</v>
      </c>
      <c r="AD19" s="33">
        <f t="shared" si="15"/>
        <v>1</v>
      </c>
      <c r="AE19" s="33">
        <f t="shared" si="16"/>
        <v>1</v>
      </c>
      <c r="AF19" s="28">
        <v>68.179500000000004</v>
      </c>
      <c r="AG19" s="28">
        <v>28.161999999999999</v>
      </c>
      <c r="AH19" s="28">
        <v>3.6585000000000001</v>
      </c>
      <c r="AI19" s="28">
        <v>28.161999999999999</v>
      </c>
      <c r="AJ19" s="28"/>
      <c r="AK19" s="28">
        <v>2.0226000000000002</v>
      </c>
      <c r="AL19" s="28">
        <v>7.62</v>
      </c>
      <c r="AM19" s="28">
        <v>4.2</v>
      </c>
      <c r="AN19" s="94">
        <v>7.53</v>
      </c>
      <c r="AO19" s="35">
        <v>1.36</v>
      </c>
    </row>
    <row r="20" spans="1:41">
      <c r="A20" s="48" t="s">
        <v>2984</v>
      </c>
      <c r="B20" s="29">
        <v>40581</v>
      </c>
      <c r="C20" s="30">
        <v>1534.9537</v>
      </c>
      <c r="D20" s="31">
        <v>1447.6932999999999</v>
      </c>
      <c r="E20" s="28">
        <v>42.872900000000001</v>
      </c>
      <c r="F20" s="28">
        <v>4.3156999999999996</v>
      </c>
      <c r="G20" s="28">
        <v>-0.95889999999999997</v>
      </c>
      <c r="H20" s="28">
        <v>-2.6583000000000001</v>
      </c>
      <c r="I20" s="32">
        <v>-2.8439999999999999</v>
      </c>
      <c r="J20" s="28">
        <v>1.9902</v>
      </c>
      <c r="K20" s="28">
        <v>4.3802000000000003</v>
      </c>
      <c r="L20" s="28">
        <v>9.9228000000000005</v>
      </c>
      <c r="M20" s="28">
        <v>8.6964000000000006</v>
      </c>
      <c r="N20" s="28">
        <v>8.1966999999999999</v>
      </c>
      <c r="O20" s="28">
        <v>8.4733000000000001</v>
      </c>
      <c r="P20" s="28">
        <v>8.2840000000000007</v>
      </c>
      <c r="Q20" s="28">
        <v>9.8383000000000003</v>
      </c>
      <c r="R20" s="28">
        <v>10.025600000000001</v>
      </c>
      <c r="S20" s="33">
        <f t="shared" si="4"/>
        <v>4</v>
      </c>
      <c r="T20" s="33">
        <f t="shared" si="5"/>
        <v>2</v>
      </c>
      <c r="U20" s="33">
        <f t="shared" si="6"/>
        <v>3</v>
      </c>
      <c r="V20" s="34">
        <f t="shared" si="7"/>
        <v>3</v>
      </c>
      <c r="W20" s="33">
        <f t="shared" si="8"/>
        <v>4</v>
      </c>
      <c r="X20" s="33">
        <f t="shared" si="9"/>
        <v>3</v>
      </c>
      <c r="Y20" s="33">
        <f t="shared" si="10"/>
        <v>3</v>
      </c>
      <c r="Z20" s="33">
        <f t="shared" si="11"/>
        <v>4</v>
      </c>
      <c r="AA20" s="33">
        <f t="shared" si="12"/>
        <v>4</v>
      </c>
      <c r="AB20" s="33">
        <f t="shared" si="13"/>
        <v>4</v>
      </c>
      <c r="AC20" s="33">
        <f t="shared" si="14"/>
        <v>4</v>
      </c>
      <c r="AD20" s="33">
        <f t="shared" si="15"/>
        <v>4</v>
      </c>
      <c r="AE20" s="33">
        <f t="shared" si="16"/>
        <v>2</v>
      </c>
      <c r="AF20" s="28">
        <v>66.302300000000002</v>
      </c>
      <c r="AG20" s="28">
        <v>27.9801</v>
      </c>
      <c r="AH20" s="28">
        <v>5.7176999999999998</v>
      </c>
      <c r="AI20" s="28">
        <v>27.9801</v>
      </c>
      <c r="AJ20" s="28"/>
      <c r="AK20" s="28">
        <v>5.7176999999999998</v>
      </c>
      <c r="AL20" s="28"/>
      <c r="AM20" s="28"/>
      <c r="AN20" s="94"/>
      <c r="AO20" s="35">
        <v>2.12</v>
      </c>
    </row>
    <row r="21" spans="1:41">
      <c r="A21" s="48" t="s">
        <v>2985</v>
      </c>
      <c r="B21" s="29">
        <v>39081</v>
      </c>
      <c r="C21" s="30">
        <v>71150.7503</v>
      </c>
      <c r="D21" s="31">
        <v>66397.797000000006</v>
      </c>
      <c r="E21" s="28">
        <v>75.680000000000007</v>
      </c>
      <c r="F21" s="28">
        <v>5.4185999999999996</v>
      </c>
      <c r="G21" s="28">
        <v>-1.2525999999999999</v>
      </c>
      <c r="H21" s="28">
        <v>-1.1365000000000001</v>
      </c>
      <c r="I21" s="32">
        <v>-2.4994000000000001</v>
      </c>
      <c r="J21" s="28">
        <v>5.8166000000000002</v>
      </c>
      <c r="K21" s="28">
        <v>7.8449999999999998</v>
      </c>
      <c r="L21" s="28">
        <v>12.185600000000001</v>
      </c>
      <c r="M21" s="28">
        <v>11.1251</v>
      </c>
      <c r="N21" s="28">
        <v>11.198499999999999</v>
      </c>
      <c r="O21" s="28">
        <v>11.3841</v>
      </c>
      <c r="P21" s="28">
        <v>11.1851</v>
      </c>
      <c r="Q21" s="28">
        <v>11.8901</v>
      </c>
      <c r="R21" s="28">
        <v>11.0291</v>
      </c>
      <c r="S21" s="33">
        <f t="shared" si="4"/>
        <v>3</v>
      </c>
      <c r="T21" s="33">
        <f t="shared" si="5"/>
        <v>2</v>
      </c>
      <c r="U21" s="33">
        <f t="shared" si="6"/>
        <v>2</v>
      </c>
      <c r="V21" s="34">
        <f t="shared" si="7"/>
        <v>2</v>
      </c>
      <c r="W21" s="33">
        <f t="shared" si="8"/>
        <v>1</v>
      </c>
      <c r="X21" s="33">
        <f t="shared" si="9"/>
        <v>1</v>
      </c>
      <c r="Y21" s="33">
        <f t="shared" si="10"/>
        <v>2</v>
      </c>
      <c r="Z21" s="33">
        <f t="shared" si="11"/>
        <v>1</v>
      </c>
      <c r="AA21" s="33">
        <f t="shared" si="12"/>
        <v>1</v>
      </c>
      <c r="AB21" s="33">
        <f t="shared" si="13"/>
        <v>1</v>
      </c>
      <c r="AC21" s="33">
        <f t="shared" si="14"/>
        <v>1</v>
      </c>
      <c r="AD21" s="33">
        <f t="shared" si="15"/>
        <v>1</v>
      </c>
      <c r="AE21" s="33">
        <f t="shared" si="16"/>
        <v>1</v>
      </c>
      <c r="AF21" s="28">
        <v>69.054100000000005</v>
      </c>
      <c r="AG21" s="28">
        <v>20.8443</v>
      </c>
      <c r="AH21" s="28">
        <v>10.101599999999999</v>
      </c>
      <c r="AI21" s="28">
        <v>20.189399999999999</v>
      </c>
      <c r="AJ21" s="28">
        <v>0.65490000000000004</v>
      </c>
      <c r="AK21" s="28">
        <v>5.4922000000000004</v>
      </c>
      <c r="AL21" s="28">
        <v>5.83</v>
      </c>
      <c r="AM21" s="28">
        <v>2.63</v>
      </c>
      <c r="AN21" s="94">
        <v>7.29</v>
      </c>
      <c r="AO21" s="35">
        <v>1.45</v>
      </c>
    </row>
    <row r="22" spans="1:41">
      <c r="A22" s="48" t="s">
        <v>2986</v>
      </c>
      <c r="B22" s="29">
        <v>43830</v>
      </c>
      <c r="C22" s="30">
        <v>379.17509999999999</v>
      </c>
      <c r="D22" s="31">
        <v>347.67439999999999</v>
      </c>
      <c r="E22" s="28">
        <v>13.952</v>
      </c>
      <c r="F22" s="28">
        <v>2.8226</v>
      </c>
      <c r="G22" s="28">
        <v>-2.8574999999999999</v>
      </c>
      <c r="H22" s="28">
        <v>-5.6410999999999998</v>
      </c>
      <c r="I22" s="32">
        <v>-5.8239000000000001</v>
      </c>
      <c r="J22" s="28">
        <v>-0.22459999999999999</v>
      </c>
      <c r="K22" s="28">
        <v>1.7470000000000001</v>
      </c>
      <c r="L22" s="28">
        <v>9.1876999999999995</v>
      </c>
      <c r="M22" s="28">
        <v>7.7089999999999996</v>
      </c>
      <c r="N22" s="28">
        <v>8.1234000000000002</v>
      </c>
      <c r="O22" s="28"/>
      <c r="P22" s="28"/>
      <c r="Q22" s="28"/>
      <c r="R22" s="28">
        <v>5.3983999999999996</v>
      </c>
      <c r="S22" s="33">
        <f t="shared" si="4"/>
        <v>4</v>
      </c>
      <c r="T22" s="33">
        <f t="shared" si="5"/>
        <v>4</v>
      </c>
      <c r="U22" s="33">
        <f t="shared" si="6"/>
        <v>4</v>
      </c>
      <c r="V22" s="34">
        <f t="shared" si="7"/>
        <v>4</v>
      </c>
      <c r="W22" s="33">
        <f t="shared" si="8"/>
        <v>4</v>
      </c>
      <c r="X22" s="33">
        <f t="shared" si="9"/>
        <v>4</v>
      </c>
      <c r="Y22" s="33">
        <f t="shared" si="10"/>
        <v>4</v>
      </c>
      <c r="Z22" s="33">
        <f t="shared" si="11"/>
        <v>4</v>
      </c>
      <c r="AA22" s="33">
        <f t="shared" si="12"/>
        <v>4</v>
      </c>
      <c r="AB22" s="33">
        <f t="shared" si="13"/>
        <v>0</v>
      </c>
      <c r="AC22" s="33">
        <f t="shared" si="14"/>
        <v>0</v>
      </c>
      <c r="AD22" s="33">
        <f t="shared" si="15"/>
        <v>0</v>
      </c>
      <c r="AE22" s="33">
        <f t="shared" si="16"/>
        <v>4</v>
      </c>
      <c r="AF22" s="28">
        <v>67.758499999999998</v>
      </c>
      <c r="AG22" s="28">
        <v>23.817799999999998</v>
      </c>
      <c r="AH22" s="28">
        <v>8.4236000000000004</v>
      </c>
      <c r="AI22" s="28">
        <v>23.817799999999998</v>
      </c>
      <c r="AJ22" s="28"/>
      <c r="AK22" s="28">
        <v>8.4236000000000004</v>
      </c>
      <c r="AL22" s="28">
        <v>0.4</v>
      </c>
      <c r="AM22" s="28">
        <v>0.35</v>
      </c>
      <c r="AN22" s="94">
        <v>6.43</v>
      </c>
      <c r="AO22" s="35">
        <v>2.39</v>
      </c>
    </row>
    <row r="23" spans="1:41">
      <c r="A23" s="48" t="s">
        <v>2987</v>
      </c>
      <c r="B23" s="29">
        <v>43315</v>
      </c>
      <c r="C23" s="30">
        <v>17590.570899999999</v>
      </c>
      <c r="D23" s="31">
        <v>16203.6932</v>
      </c>
      <c r="E23" s="28">
        <v>20.475000000000001</v>
      </c>
      <c r="F23" s="28">
        <v>5.8085000000000004</v>
      </c>
      <c r="G23" s="28">
        <v>-1.1634</v>
      </c>
      <c r="H23" s="28">
        <v>-2.3046000000000002</v>
      </c>
      <c r="I23" s="32">
        <v>-2.7223000000000002</v>
      </c>
      <c r="J23" s="28">
        <v>2.5699000000000001</v>
      </c>
      <c r="K23" s="28">
        <v>6.2091000000000003</v>
      </c>
      <c r="L23" s="28">
        <v>10.184100000000001</v>
      </c>
      <c r="M23" s="28">
        <v>9.4268000000000001</v>
      </c>
      <c r="N23" s="28">
        <v>9.1829999999999998</v>
      </c>
      <c r="O23" s="28">
        <v>10.0471</v>
      </c>
      <c r="P23" s="28"/>
      <c r="Q23" s="28"/>
      <c r="R23" s="28">
        <v>9.6940000000000008</v>
      </c>
      <c r="S23" s="33">
        <f t="shared" si="4"/>
        <v>2</v>
      </c>
      <c r="T23" s="33">
        <f t="shared" si="5"/>
        <v>2</v>
      </c>
      <c r="U23" s="33">
        <f t="shared" si="6"/>
        <v>2</v>
      </c>
      <c r="V23" s="34">
        <f t="shared" si="7"/>
        <v>2</v>
      </c>
      <c r="W23" s="33">
        <f t="shared" si="8"/>
        <v>2</v>
      </c>
      <c r="X23" s="33">
        <f t="shared" si="9"/>
        <v>2</v>
      </c>
      <c r="Y23" s="33">
        <f t="shared" si="10"/>
        <v>3</v>
      </c>
      <c r="Z23" s="33">
        <f t="shared" si="11"/>
        <v>2</v>
      </c>
      <c r="AA23" s="33">
        <f t="shared" si="12"/>
        <v>3</v>
      </c>
      <c r="AB23" s="33">
        <f t="shared" si="13"/>
        <v>2</v>
      </c>
      <c r="AC23" s="33">
        <f t="shared" si="14"/>
        <v>0</v>
      </c>
      <c r="AD23" s="33">
        <f t="shared" si="15"/>
        <v>0</v>
      </c>
      <c r="AE23" s="33">
        <f t="shared" si="16"/>
        <v>2</v>
      </c>
      <c r="AF23" s="28">
        <v>63.879800000000003</v>
      </c>
      <c r="AG23" s="28">
        <v>25.436499999999999</v>
      </c>
      <c r="AH23" s="28">
        <v>10.6838</v>
      </c>
      <c r="AI23" s="28">
        <v>25.436499999999999</v>
      </c>
      <c r="AJ23" s="28"/>
      <c r="AK23" s="28">
        <v>8.0444999999999993</v>
      </c>
      <c r="AL23" s="28">
        <v>11.87</v>
      </c>
      <c r="AM23" s="28">
        <v>4.7</v>
      </c>
      <c r="AN23" s="94">
        <v>7.39</v>
      </c>
      <c r="AO23" s="35">
        <v>1.67</v>
      </c>
    </row>
    <row r="24" spans="1:41">
      <c r="A24" s="48" t="s">
        <v>2988</v>
      </c>
      <c r="B24" s="29">
        <v>44512</v>
      </c>
      <c r="C24" s="30">
        <v>709.58839999999998</v>
      </c>
      <c r="D24" s="31">
        <v>652.80930000000001</v>
      </c>
      <c r="E24" s="28">
        <v>13.1927</v>
      </c>
      <c r="F24" s="28">
        <v>5.1580000000000004</v>
      </c>
      <c r="G24" s="28">
        <v>-1.8896999999999999</v>
      </c>
      <c r="H24" s="28">
        <v>-4.7485999999999997</v>
      </c>
      <c r="I24" s="32">
        <v>-3.7423000000000002</v>
      </c>
      <c r="J24" s="28">
        <v>-1.0508</v>
      </c>
      <c r="K24" s="28">
        <v>4.0815000000000001</v>
      </c>
      <c r="L24" s="28">
        <v>7.6584000000000003</v>
      </c>
      <c r="M24" s="28">
        <v>7.4294000000000002</v>
      </c>
      <c r="N24" s="28"/>
      <c r="O24" s="28"/>
      <c r="P24" s="28"/>
      <c r="Q24" s="28"/>
      <c r="R24" s="28">
        <v>6.4009999999999998</v>
      </c>
      <c r="S24" s="33">
        <f t="shared" si="4"/>
        <v>4</v>
      </c>
      <c r="T24" s="33">
        <f t="shared" si="5"/>
        <v>4</v>
      </c>
      <c r="U24" s="33">
        <f t="shared" si="6"/>
        <v>4</v>
      </c>
      <c r="V24" s="34">
        <f t="shared" si="7"/>
        <v>4</v>
      </c>
      <c r="W24" s="33">
        <f t="shared" si="8"/>
        <v>4</v>
      </c>
      <c r="X24" s="33">
        <f t="shared" si="9"/>
        <v>3</v>
      </c>
      <c r="Y24" s="33">
        <f t="shared" si="10"/>
        <v>4</v>
      </c>
      <c r="Z24" s="33">
        <f t="shared" si="11"/>
        <v>4</v>
      </c>
      <c r="AA24" s="33">
        <f t="shared" si="12"/>
        <v>0</v>
      </c>
      <c r="AB24" s="33">
        <f t="shared" si="13"/>
        <v>0</v>
      </c>
      <c r="AC24" s="33">
        <f t="shared" si="14"/>
        <v>0</v>
      </c>
      <c r="AD24" s="33">
        <f t="shared" si="15"/>
        <v>0</v>
      </c>
      <c r="AE24" s="33">
        <f t="shared" si="16"/>
        <v>4</v>
      </c>
      <c r="AF24" s="28">
        <v>71.928700000000006</v>
      </c>
      <c r="AG24" s="28">
        <v>20.944199999999999</v>
      </c>
      <c r="AH24" s="28">
        <v>7.1271000000000004</v>
      </c>
      <c r="AI24" s="28">
        <v>20.944199999999999</v>
      </c>
      <c r="AJ24" s="28"/>
      <c r="AK24" s="28">
        <v>7.1271000000000004</v>
      </c>
      <c r="AL24" s="28">
        <v>5.47</v>
      </c>
      <c r="AM24" s="28">
        <v>3.91</v>
      </c>
      <c r="AN24" s="94">
        <v>7.41</v>
      </c>
      <c r="AO24" s="35">
        <v>2.42</v>
      </c>
    </row>
    <row r="25" spans="1:41">
      <c r="A25" s="48" t="s">
        <v>2989</v>
      </c>
      <c r="B25" s="29">
        <v>44560</v>
      </c>
      <c r="C25" s="30">
        <v>912.31389999999999</v>
      </c>
      <c r="D25" s="31">
        <v>833.19150000000002</v>
      </c>
      <c r="E25" s="28">
        <v>14.3058</v>
      </c>
      <c r="F25" s="28">
        <v>6.8554000000000004</v>
      </c>
      <c r="G25" s="28">
        <v>-1.3555999999999999</v>
      </c>
      <c r="H25" s="28">
        <v>-3.0831</v>
      </c>
      <c r="I25" s="32">
        <v>-2.4281000000000001</v>
      </c>
      <c r="J25" s="28">
        <v>3.0632999999999999</v>
      </c>
      <c r="K25" s="28">
        <v>3.7978000000000001</v>
      </c>
      <c r="L25" s="28">
        <v>12.269600000000001</v>
      </c>
      <c r="M25" s="28">
        <v>9.5795999999999992</v>
      </c>
      <c r="N25" s="28"/>
      <c r="O25" s="28"/>
      <c r="P25" s="28"/>
      <c r="Q25" s="28"/>
      <c r="R25" s="28">
        <v>8.6125000000000007</v>
      </c>
      <c r="S25" s="33">
        <f t="shared" si="4"/>
        <v>1</v>
      </c>
      <c r="T25" s="33">
        <f t="shared" si="5"/>
        <v>3</v>
      </c>
      <c r="U25" s="33">
        <f t="shared" si="6"/>
        <v>3</v>
      </c>
      <c r="V25" s="34">
        <f t="shared" si="7"/>
        <v>2</v>
      </c>
      <c r="W25" s="33">
        <f t="shared" si="8"/>
        <v>2</v>
      </c>
      <c r="X25" s="33">
        <f t="shared" si="9"/>
        <v>4</v>
      </c>
      <c r="Y25" s="33">
        <f t="shared" si="10"/>
        <v>1</v>
      </c>
      <c r="Z25" s="33">
        <f t="shared" si="11"/>
        <v>2</v>
      </c>
      <c r="AA25" s="33">
        <f t="shared" si="12"/>
        <v>0</v>
      </c>
      <c r="AB25" s="33">
        <f t="shared" si="13"/>
        <v>0</v>
      </c>
      <c r="AC25" s="33">
        <f t="shared" si="14"/>
        <v>0</v>
      </c>
      <c r="AD25" s="33">
        <f t="shared" si="15"/>
        <v>0</v>
      </c>
      <c r="AE25" s="33">
        <f t="shared" si="16"/>
        <v>3</v>
      </c>
      <c r="AF25" s="28">
        <v>68.795500000000004</v>
      </c>
      <c r="AG25" s="28">
        <v>22.549600000000002</v>
      </c>
      <c r="AH25" s="28">
        <v>8.6548999999999996</v>
      </c>
      <c r="AI25" s="28">
        <v>22.549600000000002</v>
      </c>
      <c r="AJ25" s="28"/>
      <c r="AK25" s="28">
        <v>6.2518000000000002</v>
      </c>
      <c r="AL25" s="28">
        <v>4.28</v>
      </c>
      <c r="AM25" s="28">
        <v>2.7</v>
      </c>
      <c r="AN25" s="94">
        <v>7.23</v>
      </c>
      <c r="AO25" s="35">
        <v>2.2599999999999998</v>
      </c>
    </row>
    <row r="26" spans="1:41">
      <c r="A26" s="48" t="s">
        <v>2990</v>
      </c>
      <c r="B26" s="29">
        <v>38306</v>
      </c>
      <c r="C26" s="30">
        <v>9687.9428000000007</v>
      </c>
      <c r="D26" s="31">
        <v>9031.5789999999997</v>
      </c>
      <c r="E26" s="28">
        <v>178.095</v>
      </c>
      <c r="F26" s="28">
        <v>5.7062999999999997</v>
      </c>
      <c r="G26" s="28">
        <v>-0.20599999999999999</v>
      </c>
      <c r="H26" s="28">
        <v>-1.841</v>
      </c>
      <c r="I26" s="32">
        <v>-1.8673</v>
      </c>
      <c r="J26" s="28">
        <v>3.5811999999999999</v>
      </c>
      <c r="K26" s="28">
        <v>5.8212000000000002</v>
      </c>
      <c r="L26" s="28">
        <v>11.732200000000001</v>
      </c>
      <c r="M26" s="28">
        <v>10.322100000000001</v>
      </c>
      <c r="N26" s="28">
        <v>10.2662</v>
      </c>
      <c r="O26" s="28">
        <v>10.0166</v>
      </c>
      <c r="P26" s="28">
        <v>10.993600000000001</v>
      </c>
      <c r="Q26" s="28">
        <v>10.3447</v>
      </c>
      <c r="R26" s="28">
        <v>14.355</v>
      </c>
      <c r="S26" s="33">
        <f t="shared" si="4"/>
        <v>3</v>
      </c>
      <c r="T26" s="33">
        <f t="shared" si="5"/>
        <v>1</v>
      </c>
      <c r="U26" s="33">
        <f t="shared" si="6"/>
        <v>2</v>
      </c>
      <c r="V26" s="34">
        <f t="shared" si="7"/>
        <v>1</v>
      </c>
      <c r="W26" s="33">
        <f t="shared" si="8"/>
        <v>2</v>
      </c>
      <c r="X26" s="33">
        <f t="shared" si="9"/>
        <v>2</v>
      </c>
      <c r="Y26" s="33">
        <f t="shared" si="10"/>
        <v>2</v>
      </c>
      <c r="Z26" s="33">
        <f t="shared" si="11"/>
        <v>2</v>
      </c>
      <c r="AA26" s="33">
        <f t="shared" si="12"/>
        <v>2</v>
      </c>
      <c r="AB26" s="33">
        <f t="shared" si="13"/>
        <v>3</v>
      </c>
      <c r="AC26" s="33">
        <f t="shared" si="14"/>
        <v>2</v>
      </c>
      <c r="AD26" s="33">
        <f t="shared" si="15"/>
        <v>2</v>
      </c>
      <c r="AE26" s="33">
        <f t="shared" si="16"/>
        <v>1</v>
      </c>
      <c r="AF26" s="28">
        <v>66.965500000000006</v>
      </c>
      <c r="AG26" s="28">
        <v>18.107900000000001</v>
      </c>
      <c r="AH26" s="28">
        <v>14.9267</v>
      </c>
      <c r="AI26" s="28">
        <v>18.1203</v>
      </c>
      <c r="AJ26" s="28"/>
      <c r="AK26" s="28">
        <v>6.0941999999999998</v>
      </c>
      <c r="AL26" s="28">
        <v>3.5</v>
      </c>
      <c r="AM26" s="28">
        <v>2.3199999999999998</v>
      </c>
      <c r="AN26" s="94">
        <v>7.8</v>
      </c>
      <c r="AO26" s="35">
        <v>1.74</v>
      </c>
    </row>
    <row r="27" spans="1:41">
      <c r="A27" s="48" t="s">
        <v>2991</v>
      </c>
      <c r="B27" s="29">
        <v>44498</v>
      </c>
      <c r="C27" s="30">
        <v>3567.2139999999999</v>
      </c>
      <c r="D27" s="31">
        <v>3302.7359999999999</v>
      </c>
      <c r="E27" s="28">
        <v>13.25</v>
      </c>
      <c r="F27" s="28">
        <v>5.3258999999999999</v>
      </c>
      <c r="G27" s="28">
        <v>-1.4137</v>
      </c>
      <c r="H27" s="28">
        <v>-2.7166000000000001</v>
      </c>
      <c r="I27" s="32">
        <v>-3.0724</v>
      </c>
      <c r="J27" s="28">
        <v>1.0679000000000001</v>
      </c>
      <c r="K27" s="28">
        <v>1.2689999999999999</v>
      </c>
      <c r="L27" s="28">
        <v>9.8063000000000002</v>
      </c>
      <c r="M27" s="28">
        <v>8.0973000000000006</v>
      </c>
      <c r="N27" s="28"/>
      <c r="O27" s="28"/>
      <c r="P27" s="28"/>
      <c r="Q27" s="28"/>
      <c r="R27" s="28">
        <v>6.4471999999999996</v>
      </c>
      <c r="S27" s="33">
        <f t="shared" si="4"/>
        <v>4</v>
      </c>
      <c r="T27" s="33">
        <f t="shared" si="5"/>
        <v>3</v>
      </c>
      <c r="U27" s="33">
        <f t="shared" si="6"/>
        <v>3</v>
      </c>
      <c r="V27" s="34">
        <f t="shared" si="7"/>
        <v>3</v>
      </c>
      <c r="W27" s="33">
        <f t="shared" si="8"/>
        <v>4</v>
      </c>
      <c r="X27" s="33">
        <f t="shared" si="9"/>
        <v>4</v>
      </c>
      <c r="Y27" s="33">
        <f t="shared" si="10"/>
        <v>4</v>
      </c>
      <c r="Z27" s="33">
        <f t="shared" si="11"/>
        <v>4</v>
      </c>
      <c r="AA27" s="33">
        <f t="shared" si="12"/>
        <v>0</v>
      </c>
      <c r="AB27" s="33">
        <f t="shared" si="13"/>
        <v>0</v>
      </c>
      <c r="AC27" s="33">
        <f t="shared" si="14"/>
        <v>0</v>
      </c>
      <c r="AD27" s="33">
        <f t="shared" si="15"/>
        <v>0</v>
      </c>
      <c r="AE27" s="33">
        <f t="shared" si="16"/>
        <v>4</v>
      </c>
      <c r="AF27" s="28">
        <v>78.373800000000003</v>
      </c>
      <c r="AG27" s="28">
        <v>6.4581</v>
      </c>
      <c r="AH27" s="28">
        <v>15.167999999999999</v>
      </c>
      <c r="AI27" s="28">
        <v>6.4581</v>
      </c>
      <c r="AJ27" s="28"/>
      <c r="AK27" s="28">
        <v>15.167999999999999</v>
      </c>
      <c r="AL27" s="28">
        <v>7.1199999999999999E-2</v>
      </c>
      <c r="AM27" s="28">
        <v>6.8500000000000005E-2</v>
      </c>
      <c r="AN27" s="94">
        <v>5.96</v>
      </c>
      <c r="AO27" s="35">
        <v>1.92</v>
      </c>
    </row>
    <row r="28" spans="1:41">
      <c r="A28" s="48" t="s">
        <v>2992</v>
      </c>
      <c r="B28" s="29">
        <v>44439</v>
      </c>
      <c r="C28" s="30">
        <v>40952.465700000001</v>
      </c>
      <c r="D28" s="31">
        <v>38487.869100000004</v>
      </c>
      <c r="E28" s="28">
        <v>15.764699999999999</v>
      </c>
      <c r="F28" s="28">
        <v>5.1666999999999996</v>
      </c>
      <c r="G28" s="28">
        <v>-1.1821999999999999</v>
      </c>
      <c r="H28" s="28">
        <v>-0.60529999999999995</v>
      </c>
      <c r="I28" s="32">
        <v>-2.2799</v>
      </c>
      <c r="J28" s="28">
        <v>4.8323999999999998</v>
      </c>
      <c r="K28" s="28">
        <v>6.3188000000000004</v>
      </c>
      <c r="L28" s="28">
        <v>12.2873</v>
      </c>
      <c r="M28" s="28">
        <v>11.334300000000001</v>
      </c>
      <c r="N28" s="28"/>
      <c r="O28" s="28"/>
      <c r="P28" s="28"/>
      <c r="Q28" s="28"/>
      <c r="R28" s="28">
        <v>10.2477</v>
      </c>
      <c r="S28" s="33">
        <f t="shared" si="4"/>
        <v>4</v>
      </c>
      <c r="T28" s="33">
        <f t="shared" si="5"/>
        <v>2</v>
      </c>
      <c r="U28" s="33">
        <f t="shared" si="6"/>
        <v>1</v>
      </c>
      <c r="V28" s="34">
        <f t="shared" si="7"/>
        <v>2</v>
      </c>
      <c r="W28" s="33">
        <f t="shared" si="8"/>
        <v>1</v>
      </c>
      <c r="X28" s="33">
        <f t="shared" si="9"/>
        <v>2</v>
      </c>
      <c r="Y28" s="33">
        <f t="shared" si="10"/>
        <v>1</v>
      </c>
      <c r="Z28" s="33">
        <f t="shared" si="11"/>
        <v>1</v>
      </c>
      <c r="AA28" s="33">
        <f t="shared" si="12"/>
        <v>0</v>
      </c>
      <c r="AB28" s="33">
        <f t="shared" si="13"/>
        <v>0</v>
      </c>
      <c r="AC28" s="33">
        <f t="shared" si="14"/>
        <v>0</v>
      </c>
      <c r="AD28" s="33">
        <f t="shared" si="15"/>
        <v>0</v>
      </c>
      <c r="AE28" s="33">
        <f t="shared" si="16"/>
        <v>2</v>
      </c>
      <c r="AF28" s="28">
        <v>66.543999999999997</v>
      </c>
      <c r="AG28" s="28">
        <v>26.835000000000001</v>
      </c>
      <c r="AH28" s="28">
        <v>6.6210000000000004</v>
      </c>
      <c r="AI28" s="28">
        <v>26.242100000000001</v>
      </c>
      <c r="AJ28" s="28">
        <v>0.59289999999999998</v>
      </c>
      <c r="AK28" s="28">
        <v>4.3235000000000001</v>
      </c>
      <c r="AL28" s="28">
        <v>6.32</v>
      </c>
      <c r="AM28" s="28">
        <v>3.2</v>
      </c>
      <c r="AN28" s="94">
        <v>7.44</v>
      </c>
      <c r="AO28" s="35">
        <v>1.55</v>
      </c>
    </row>
    <row r="29" spans="1:41">
      <c r="A29" s="48" t="s">
        <v>2993</v>
      </c>
      <c r="B29" s="29">
        <v>43493</v>
      </c>
      <c r="C29" s="30">
        <v>9604.3273000000008</v>
      </c>
      <c r="D29" s="31">
        <v>8725.1442000000006</v>
      </c>
      <c r="E29" s="28">
        <v>20.5151</v>
      </c>
      <c r="F29" s="28">
        <v>5.9040999999999997</v>
      </c>
      <c r="G29" s="28">
        <v>-0.7792</v>
      </c>
      <c r="H29" s="28">
        <v>-1.9864999999999999</v>
      </c>
      <c r="I29" s="32">
        <v>-2.5527000000000002</v>
      </c>
      <c r="J29" s="28">
        <v>3.1371000000000002</v>
      </c>
      <c r="K29" s="28">
        <v>4.1108000000000002</v>
      </c>
      <c r="L29" s="28">
        <v>9.5642999999999994</v>
      </c>
      <c r="M29" s="28">
        <v>8.8628</v>
      </c>
      <c r="N29" s="28">
        <v>9.3871000000000002</v>
      </c>
      <c r="O29" s="28">
        <v>10.219200000000001</v>
      </c>
      <c r="P29" s="28"/>
      <c r="Q29" s="28"/>
      <c r="R29" s="28">
        <v>10.4079</v>
      </c>
      <c r="S29" s="33">
        <f t="shared" si="4"/>
        <v>2</v>
      </c>
      <c r="T29" s="33">
        <f t="shared" si="5"/>
        <v>2</v>
      </c>
      <c r="U29" s="33">
        <f t="shared" si="6"/>
        <v>2</v>
      </c>
      <c r="V29" s="34">
        <f t="shared" si="7"/>
        <v>2</v>
      </c>
      <c r="W29" s="33">
        <f t="shared" si="8"/>
        <v>2</v>
      </c>
      <c r="X29" s="33">
        <f t="shared" si="9"/>
        <v>3</v>
      </c>
      <c r="Y29" s="33">
        <f t="shared" si="10"/>
        <v>4</v>
      </c>
      <c r="Z29" s="33">
        <f t="shared" si="11"/>
        <v>3</v>
      </c>
      <c r="AA29" s="33">
        <f t="shared" si="12"/>
        <v>3</v>
      </c>
      <c r="AB29" s="33">
        <f t="shared" si="13"/>
        <v>2</v>
      </c>
      <c r="AC29" s="33">
        <f t="shared" si="14"/>
        <v>0</v>
      </c>
      <c r="AD29" s="33">
        <f t="shared" si="15"/>
        <v>0</v>
      </c>
      <c r="AE29" s="33">
        <f t="shared" si="16"/>
        <v>1</v>
      </c>
      <c r="AF29" s="28">
        <v>65.688500000000005</v>
      </c>
      <c r="AG29" s="28">
        <v>29.111499999999999</v>
      </c>
      <c r="AH29" s="28">
        <v>5.2</v>
      </c>
      <c r="AI29" s="28">
        <v>29.052199999999999</v>
      </c>
      <c r="AJ29" s="28">
        <v>5.9299999999999999E-2</v>
      </c>
      <c r="AK29" s="28">
        <v>1.0818000000000001</v>
      </c>
      <c r="AL29" s="28">
        <v>7.82</v>
      </c>
      <c r="AM29" s="28">
        <v>4.1100000000000003</v>
      </c>
      <c r="AN29" s="94">
        <v>7.53</v>
      </c>
      <c r="AO29" s="35">
        <v>1.72</v>
      </c>
    </row>
    <row r="30" spans="1:41" s="124" customFormat="1">
      <c r="A30" s="48" t="s">
        <v>5054</v>
      </c>
      <c r="B30" s="29">
        <v>46069</v>
      </c>
      <c r="C30" s="30">
        <v>43.831499999999998</v>
      </c>
      <c r="D30" s="31">
        <v>42.03</v>
      </c>
      <c r="E30" s="28">
        <v>9.9126999999999992</v>
      </c>
      <c r="F30" s="28">
        <v>5.8811999999999998</v>
      </c>
      <c r="G30" s="28"/>
      <c r="H30" s="28"/>
      <c r="I30" s="32"/>
      <c r="J30" s="28"/>
      <c r="K30" s="28"/>
      <c r="L30" s="28"/>
      <c r="M30" s="28"/>
      <c r="N30" s="28"/>
      <c r="O30" s="28"/>
      <c r="P30" s="28"/>
      <c r="Q30" s="28"/>
      <c r="R30" s="28">
        <v>-4.2893999999999997</v>
      </c>
      <c r="S30" s="33">
        <f t="shared" ref="S30:AE30" si="17">IF(F30="",0,IF(F30&lt;=CB$3,4,IF(F30&gt;=CB$5,1,IF(F30&gt;=CB$4,2,3))))</f>
        <v>2</v>
      </c>
      <c r="T30" s="33">
        <f t="shared" si="17"/>
        <v>0</v>
      </c>
      <c r="U30" s="33">
        <f t="shared" si="17"/>
        <v>0</v>
      </c>
      <c r="V30" s="34">
        <f t="shared" si="17"/>
        <v>0</v>
      </c>
      <c r="W30" s="33">
        <f t="shared" si="17"/>
        <v>0</v>
      </c>
      <c r="X30" s="33">
        <f t="shared" si="17"/>
        <v>0</v>
      </c>
      <c r="Y30" s="33">
        <f t="shared" si="17"/>
        <v>0</v>
      </c>
      <c r="Z30" s="33">
        <f t="shared" si="17"/>
        <v>0</v>
      </c>
      <c r="AA30" s="33">
        <f t="shared" si="17"/>
        <v>0</v>
      </c>
      <c r="AB30" s="33">
        <f t="shared" si="17"/>
        <v>0</v>
      </c>
      <c r="AC30" s="33">
        <f t="shared" si="17"/>
        <v>0</v>
      </c>
      <c r="AD30" s="33">
        <f t="shared" si="17"/>
        <v>0</v>
      </c>
      <c r="AE30" s="33">
        <f t="shared" si="17"/>
        <v>4</v>
      </c>
      <c r="AF30" s="28">
        <v>66.234099999999998</v>
      </c>
      <c r="AG30" s="28">
        <v>30.509899999999998</v>
      </c>
      <c r="AH30" s="28">
        <v>3.2559999999999998</v>
      </c>
      <c r="AI30" s="28">
        <v>30.509899999999998</v>
      </c>
      <c r="AJ30" s="28"/>
      <c r="AK30" s="28">
        <v>3.2559999999999998</v>
      </c>
      <c r="AL30" s="28"/>
      <c r="AM30" s="28"/>
      <c r="AN30" s="94"/>
      <c r="AO30" s="35">
        <v>2.33</v>
      </c>
    </row>
    <row r="31" spans="1:41">
      <c r="A31" s="48" t="s">
        <v>2994</v>
      </c>
      <c r="B31" s="29">
        <v>43098</v>
      </c>
      <c r="C31" s="30">
        <v>1304.7804000000001</v>
      </c>
      <c r="D31" s="31">
        <v>1191.6447000000001</v>
      </c>
      <c r="E31" s="28">
        <v>19.989999999999998</v>
      </c>
      <c r="F31" s="28">
        <v>5.4325000000000001</v>
      </c>
      <c r="G31" s="28">
        <v>-1.5270999999999999</v>
      </c>
      <c r="H31" s="28">
        <v>-3.6162000000000001</v>
      </c>
      <c r="I31" s="32">
        <v>-3.3365999999999998</v>
      </c>
      <c r="J31" s="28">
        <v>2.1461000000000001</v>
      </c>
      <c r="K31" s="28">
        <v>3.8929</v>
      </c>
      <c r="L31" s="28">
        <v>8.6847999999999992</v>
      </c>
      <c r="M31" s="28">
        <v>7.83</v>
      </c>
      <c r="N31" s="28">
        <v>7.4714</v>
      </c>
      <c r="O31" s="28">
        <v>9.4046000000000003</v>
      </c>
      <c r="P31" s="28"/>
      <c r="Q31" s="28"/>
      <c r="R31" s="28">
        <v>8.66</v>
      </c>
      <c r="S31" s="33">
        <f t="shared" si="4"/>
        <v>3</v>
      </c>
      <c r="T31" s="33">
        <f t="shared" si="5"/>
        <v>3</v>
      </c>
      <c r="U31" s="33">
        <f t="shared" si="6"/>
        <v>4</v>
      </c>
      <c r="V31" s="34">
        <f t="shared" si="7"/>
        <v>3</v>
      </c>
      <c r="W31" s="33">
        <f t="shared" si="8"/>
        <v>3</v>
      </c>
      <c r="X31" s="33">
        <f t="shared" si="9"/>
        <v>4</v>
      </c>
      <c r="Y31" s="33">
        <f t="shared" si="10"/>
        <v>4</v>
      </c>
      <c r="Z31" s="33">
        <f t="shared" si="11"/>
        <v>4</v>
      </c>
      <c r="AA31" s="33">
        <f t="shared" si="12"/>
        <v>4</v>
      </c>
      <c r="AB31" s="33">
        <f t="shared" si="13"/>
        <v>3</v>
      </c>
      <c r="AC31" s="33">
        <f t="shared" si="14"/>
        <v>0</v>
      </c>
      <c r="AD31" s="33">
        <f t="shared" si="15"/>
        <v>0</v>
      </c>
      <c r="AE31" s="33">
        <f t="shared" si="16"/>
        <v>3</v>
      </c>
      <c r="AF31" s="28">
        <v>66.842600000000004</v>
      </c>
      <c r="AG31" s="28">
        <v>21.352</v>
      </c>
      <c r="AH31" s="28">
        <v>11.805400000000001</v>
      </c>
      <c r="AI31" s="28">
        <v>21.372299999999999</v>
      </c>
      <c r="AJ31" s="28"/>
      <c r="AK31" s="28">
        <v>11.7851</v>
      </c>
      <c r="AL31" s="28">
        <v>3.46</v>
      </c>
      <c r="AM31" s="28">
        <v>2.58</v>
      </c>
      <c r="AN31" s="94">
        <v>7.11</v>
      </c>
      <c r="AO31" s="35">
        <v>2.23</v>
      </c>
    </row>
    <row r="32" spans="1:41">
      <c r="A32" s="48" t="s">
        <v>2995</v>
      </c>
      <c r="B32" s="29">
        <v>44967</v>
      </c>
      <c r="C32" s="30">
        <v>2158.2858999999999</v>
      </c>
      <c r="D32" s="31">
        <v>2004.896</v>
      </c>
      <c r="E32" s="28">
        <v>14.15</v>
      </c>
      <c r="F32" s="28">
        <v>6.319</v>
      </c>
      <c r="G32" s="28">
        <v>-1.5926</v>
      </c>
      <c r="H32" s="28">
        <v>-3.3734000000000002</v>
      </c>
      <c r="I32" s="32">
        <v>-3.5314999999999999</v>
      </c>
      <c r="J32" s="28">
        <v>2.2989999999999999</v>
      </c>
      <c r="K32" s="28">
        <v>6.8840000000000003</v>
      </c>
      <c r="L32" s="28">
        <v>11.747</v>
      </c>
      <c r="M32" s="28"/>
      <c r="N32" s="28"/>
      <c r="O32" s="28"/>
      <c r="P32" s="28"/>
      <c r="Q32" s="28"/>
      <c r="R32" s="28">
        <v>11.385999999999999</v>
      </c>
      <c r="S32" s="33">
        <f t="shared" si="4"/>
        <v>2</v>
      </c>
      <c r="T32" s="33">
        <f t="shared" si="5"/>
        <v>3</v>
      </c>
      <c r="U32" s="33">
        <f t="shared" si="6"/>
        <v>3</v>
      </c>
      <c r="V32" s="34">
        <f t="shared" si="7"/>
        <v>3</v>
      </c>
      <c r="W32" s="33">
        <f t="shared" si="8"/>
        <v>3</v>
      </c>
      <c r="X32" s="33">
        <f t="shared" si="9"/>
        <v>1</v>
      </c>
      <c r="Y32" s="33">
        <f t="shared" si="10"/>
        <v>2</v>
      </c>
      <c r="Z32" s="33">
        <f t="shared" si="11"/>
        <v>0</v>
      </c>
      <c r="AA32" s="33">
        <f t="shared" si="12"/>
        <v>0</v>
      </c>
      <c r="AB32" s="33">
        <f t="shared" si="13"/>
        <v>0</v>
      </c>
      <c r="AC32" s="33">
        <f t="shared" si="14"/>
        <v>0</v>
      </c>
      <c r="AD32" s="33">
        <f t="shared" si="15"/>
        <v>0</v>
      </c>
      <c r="AE32" s="33">
        <f t="shared" si="16"/>
        <v>1</v>
      </c>
      <c r="AF32" s="28">
        <v>66.668700000000001</v>
      </c>
      <c r="AG32" s="28">
        <v>24.900099999999998</v>
      </c>
      <c r="AH32" s="28">
        <v>8.4312000000000005</v>
      </c>
      <c r="AI32" s="28">
        <v>24.900099999999998</v>
      </c>
      <c r="AJ32" s="28"/>
      <c r="AK32" s="28">
        <v>3.1347</v>
      </c>
      <c r="AL32" s="28">
        <v>2.7</v>
      </c>
      <c r="AM32" s="28">
        <v>2.16</v>
      </c>
      <c r="AN32" s="94">
        <v>7.34</v>
      </c>
      <c r="AO32" s="35">
        <v>2.06</v>
      </c>
    </row>
    <row r="33" spans="1:41">
      <c r="A33" s="58" t="s">
        <v>235</v>
      </c>
      <c r="B33" s="59"/>
      <c r="C33" s="60"/>
      <c r="D33" s="60"/>
      <c r="E33" s="60"/>
      <c r="F33" s="60">
        <f>SUMPRODUCT($D12:$D32,F12:F32)/SUMIF(F12:F32,"&lt;&gt;"&amp;"",$D12:$D32)</f>
        <v>5.9049472852398432</v>
      </c>
      <c r="G33" s="60">
        <f t="shared" ref="G33:R33" si="18">SUMPRODUCT($D12:$D32,G12:G32)/SUMIF(G12:G32,"&lt;&gt;"&amp;"",$D12:$D32)</f>
        <v>-1.4483063483823901</v>
      </c>
      <c r="H33" s="60">
        <f t="shared" si="18"/>
        <v>-2.0691658926907337</v>
      </c>
      <c r="I33" s="60">
        <f t="shared" si="18"/>
        <v>-2.9181291091273067</v>
      </c>
      <c r="J33" s="60">
        <f t="shared" si="18"/>
        <v>3.8616496674596501</v>
      </c>
      <c r="K33" s="60">
        <f t="shared" si="18"/>
        <v>6.0305338487885995</v>
      </c>
      <c r="L33" s="60">
        <f t="shared" si="18"/>
        <v>13.109437678870719</v>
      </c>
      <c r="M33" s="60">
        <f t="shared" si="18"/>
        <v>12.431201112618895</v>
      </c>
      <c r="N33" s="60">
        <f t="shared" si="18"/>
        <v>13.435840835797023</v>
      </c>
      <c r="O33" s="60">
        <f t="shared" si="18"/>
        <v>12.514144478242599</v>
      </c>
      <c r="P33" s="60">
        <f t="shared" si="18"/>
        <v>13.068523847691676</v>
      </c>
      <c r="Q33" s="60">
        <f t="shared" si="18"/>
        <v>12.011622955941895</v>
      </c>
      <c r="R33" s="60">
        <f t="shared" si="18"/>
        <v>12.743302925026677</v>
      </c>
      <c r="S33" s="61"/>
      <c r="T33" s="61"/>
      <c r="U33" s="61"/>
      <c r="V33" s="61"/>
      <c r="W33" s="61"/>
      <c r="X33" s="61"/>
      <c r="Y33" s="61"/>
      <c r="Z33" s="61"/>
      <c r="AA33" s="61"/>
      <c r="AB33" s="61"/>
      <c r="AC33" s="61"/>
      <c r="AD33" s="61"/>
      <c r="AE33" s="61"/>
      <c r="AF33" s="60"/>
      <c r="AG33" s="60"/>
      <c r="AH33" s="60"/>
      <c r="AI33" s="60"/>
      <c r="AJ33" s="60"/>
      <c r="AK33" s="60"/>
      <c r="AL33" s="60"/>
      <c r="AM33" s="60"/>
      <c r="AN33" s="95"/>
      <c r="AO33" s="62"/>
    </row>
    <row r="34" spans="1:41">
      <c r="A34" s="56" t="s">
        <v>236</v>
      </c>
      <c r="B34" s="51"/>
      <c r="C34" s="52"/>
      <c r="D34" s="53"/>
      <c r="E34" s="54"/>
      <c r="F34" s="54">
        <f>MIN(F12:F32)</f>
        <v>2.8226</v>
      </c>
      <c r="G34" s="54">
        <f t="shared" ref="G34:R34" si="19">MIN(G12:G32)</f>
        <v>-2.8574999999999999</v>
      </c>
      <c r="H34" s="54">
        <f t="shared" si="19"/>
        <v>-5.6410999999999998</v>
      </c>
      <c r="I34" s="54">
        <f t="shared" si="19"/>
        <v>-5.8239000000000001</v>
      </c>
      <c r="J34" s="54">
        <f t="shared" si="19"/>
        <v>-1.0508</v>
      </c>
      <c r="K34" s="54">
        <f t="shared" si="19"/>
        <v>1.2689999999999999</v>
      </c>
      <c r="L34" s="54">
        <f t="shared" si="19"/>
        <v>7.6584000000000003</v>
      </c>
      <c r="M34" s="54">
        <f t="shared" si="19"/>
        <v>7.4294000000000002</v>
      </c>
      <c r="N34" s="54">
        <f t="shared" si="19"/>
        <v>7.4714</v>
      </c>
      <c r="O34" s="54">
        <f t="shared" si="19"/>
        <v>8.0075000000000003</v>
      </c>
      <c r="P34" s="54">
        <f t="shared" si="19"/>
        <v>7.4557000000000002</v>
      </c>
      <c r="Q34" s="54">
        <f t="shared" si="19"/>
        <v>9.8383000000000003</v>
      </c>
      <c r="R34" s="54">
        <f t="shared" si="19"/>
        <v>-4.2893999999999997</v>
      </c>
      <c r="S34" s="55"/>
      <c r="T34" s="55"/>
      <c r="U34" s="55"/>
      <c r="V34" s="55"/>
      <c r="W34" s="55"/>
      <c r="X34" s="55"/>
      <c r="Y34" s="55"/>
      <c r="Z34" s="55"/>
      <c r="AA34" s="55"/>
      <c r="AB34" s="55"/>
      <c r="AC34" s="55"/>
      <c r="AD34" s="55"/>
      <c r="AE34" s="55"/>
      <c r="AF34" s="54"/>
      <c r="AG34" s="54"/>
      <c r="AH34" s="54"/>
      <c r="AI34" s="54"/>
      <c r="AJ34" s="54"/>
      <c r="AK34" s="54"/>
      <c r="AL34" s="54"/>
      <c r="AM34" s="54"/>
      <c r="AN34" s="96"/>
      <c r="AO34" s="57"/>
    </row>
    <row r="35" spans="1:41">
      <c r="A35" s="63" t="s">
        <v>237</v>
      </c>
      <c r="B35" s="51"/>
      <c r="C35" s="52"/>
      <c r="D35" s="53"/>
      <c r="E35" s="54"/>
      <c r="F35" s="54">
        <f>MAX(F12:F32)</f>
        <v>8.5830000000000002</v>
      </c>
      <c r="G35" s="54">
        <f t="shared" ref="G35:R35" si="20">MAX(G12:G32)</f>
        <v>1.3688</v>
      </c>
      <c r="H35" s="54">
        <f t="shared" si="20"/>
        <v>1.1355</v>
      </c>
      <c r="I35" s="54">
        <f t="shared" si="20"/>
        <v>-7.4399999999999994E-2</v>
      </c>
      <c r="J35" s="54">
        <f t="shared" si="20"/>
        <v>7.8163999999999998</v>
      </c>
      <c r="K35" s="54">
        <f t="shared" si="20"/>
        <v>7.9701000000000004</v>
      </c>
      <c r="L35" s="54">
        <f t="shared" si="20"/>
        <v>15.3886</v>
      </c>
      <c r="M35" s="54">
        <f t="shared" si="20"/>
        <v>15.3727</v>
      </c>
      <c r="N35" s="54">
        <f t="shared" si="20"/>
        <v>17.026299999999999</v>
      </c>
      <c r="O35" s="54">
        <f t="shared" si="20"/>
        <v>14.5162</v>
      </c>
      <c r="P35" s="54">
        <f t="shared" si="20"/>
        <v>14.884</v>
      </c>
      <c r="Q35" s="54">
        <f t="shared" si="20"/>
        <v>12.445399999999999</v>
      </c>
      <c r="R35" s="54">
        <f t="shared" si="20"/>
        <v>16.608499999999999</v>
      </c>
      <c r="S35" s="55"/>
      <c r="T35" s="55"/>
      <c r="U35" s="55"/>
      <c r="V35" s="55"/>
      <c r="W35" s="55"/>
      <c r="X35" s="55"/>
      <c r="Y35" s="55"/>
      <c r="Z35" s="55"/>
      <c r="AA35" s="55"/>
      <c r="AB35" s="55"/>
      <c r="AC35" s="55"/>
      <c r="AD35" s="55"/>
      <c r="AE35" s="55"/>
      <c r="AF35" s="54"/>
      <c r="AG35" s="54"/>
      <c r="AH35" s="54"/>
      <c r="AI35" s="54"/>
      <c r="AJ35" s="54"/>
      <c r="AK35" s="54"/>
      <c r="AL35" s="54"/>
      <c r="AM35" s="54"/>
      <c r="AN35" s="96"/>
      <c r="AO35" s="57"/>
    </row>
    <row r="36" spans="1:41">
      <c r="A36" s="56" t="s">
        <v>238</v>
      </c>
      <c r="B36" s="51"/>
      <c r="C36" s="52"/>
      <c r="D36" s="53"/>
      <c r="E36" s="54"/>
      <c r="F36" s="54">
        <f>MEDIAN(F12:F32)</f>
        <v>5.8085000000000004</v>
      </c>
      <c r="G36" s="54">
        <f t="shared" ref="G36:R36" si="21">MEDIAN(G12:G32)</f>
        <v>-1.2839</v>
      </c>
      <c r="H36" s="54">
        <f t="shared" si="21"/>
        <v>-2.4814500000000002</v>
      </c>
      <c r="I36" s="54">
        <f t="shared" si="21"/>
        <v>-2.78315</v>
      </c>
      <c r="J36" s="54">
        <f t="shared" si="21"/>
        <v>2.5441000000000003</v>
      </c>
      <c r="K36" s="54">
        <f t="shared" si="21"/>
        <v>4.8696000000000002</v>
      </c>
      <c r="L36" s="54">
        <f t="shared" si="21"/>
        <v>11.30735</v>
      </c>
      <c r="M36" s="54">
        <f t="shared" si="21"/>
        <v>9.4268000000000001</v>
      </c>
      <c r="N36" s="54">
        <f t="shared" si="21"/>
        <v>10.2662</v>
      </c>
      <c r="O36" s="54">
        <f t="shared" si="21"/>
        <v>10.03185</v>
      </c>
      <c r="P36" s="54">
        <f t="shared" si="21"/>
        <v>10.929500000000001</v>
      </c>
      <c r="Q36" s="54">
        <f t="shared" si="21"/>
        <v>10.3447</v>
      </c>
      <c r="R36" s="54">
        <f t="shared" si="21"/>
        <v>8.8544</v>
      </c>
      <c r="S36" s="55"/>
      <c r="T36" s="55"/>
      <c r="U36" s="55"/>
      <c r="V36" s="55"/>
      <c r="W36" s="55"/>
      <c r="X36" s="55"/>
      <c r="Y36" s="55"/>
      <c r="Z36" s="55"/>
      <c r="AA36" s="55"/>
      <c r="AB36" s="55"/>
      <c r="AC36" s="55"/>
      <c r="AD36" s="55"/>
      <c r="AE36" s="55"/>
      <c r="AF36" s="54"/>
      <c r="AG36" s="54"/>
      <c r="AH36" s="54"/>
      <c r="AI36" s="54"/>
      <c r="AJ36" s="54"/>
      <c r="AK36" s="54"/>
      <c r="AL36" s="54"/>
      <c r="AM36" s="54"/>
      <c r="AN36" s="96"/>
      <c r="AO36" s="57"/>
    </row>
    <row r="37" spans="1:41">
      <c r="A37" s="66" t="s">
        <v>265</v>
      </c>
      <c r="B37" s="67"/>
      <c r="C37" s="68"/>
      <c r="D37" s="69"/>
      <c r="E37" s="66"/>
      <c r="F37" s="66"/>
      <c r="G37" s="66"/>
      <c r="H37" s="66"/>
      <c r="I37" s="66"/>
      <c r="J37" s="66"/>
      <c r="K37" s="66"/>
      <c r="L37" s="66"/>
      <c r="M37" s="66"/>
      <c r="N37" s="66"/>
      <c r="O37" s="66"/>
      <c r="P37" s="66"/>
      <c r="Q37" s="66"/>
      <c r="R37" s="66"/>
      <c r="S37" s="70"/>
      <c r="T37" s="70"/>
      <c r="U37" s="70"/>
      <c r="V37" s="70"/>
      <c r="W37" s="70"/>
      <c r="X37" s="70"/>
      <c r="Y37" s="70"/>
      <c r="Z37" s="70"/>
      <c r="AA37" s="70"/>
      <c r="AB37" s="70"/>
      <c r="AC37" s="70"/>
      <c r="AD37" s="70"/>
      <c r="AE37" s="70"/>
      <c r="AF37" s="66"/>
      <c r="AG37" s="66"/>
      <c r="AH37" s="66"/>
      <c r="AI37" s="66"/>
      <c r="AJ37" s="66"/>
      <c r="AK37" s="66"/>
      <c r="AL37" s="66"/>
      <c r="AM37" s="66"/>
      <c r="AN37" s="97"/>
      <c r="AO37" s="71"/>
    </row>
    <row r="38" spans="1:41">
      <c r="A38" s="48" t="s">
        <v>662</v>
      </c>
      <c r="B38" s="29" t="s">
        <v>199</v>
      </c>
      <c r="C38" s="30"/>
      <c r="D38" s="31"/>
      <c r="E38" s="28" t="s">
        <v>199</v>
      </c>
      <c r="F38" s="28" t="s">
        <v>199</v>
      </c>
      <c r="G38" s="28" t="s">
        <v>199</v>
      </c>
      <c r="H38" s="28" t="s">
        <v>199</v>
      </c>
      <c r="I38" s="32" t="s">
        <v>199</v>
      </c>
      <c r="J38" s="28" t="s">
        <v>199</v>
      </c>
      <c r="K38" s="28" t="s">
        <v>199</v>
      </c>
      <c r="L38" s="28" t="s">
        <v>199</v>
      </c>
      <c r="M38" s="28" t="s">
        <v>199</v>
      </c>
      <c r="N38" s="28" t="s">
        <v>199</v>
      </c>
      <c r="O38" s="28" t="s">
        <v>199</v>
      </c>
      <c r="P38" s="28"/>
      <c r="Q38" s="28" t="s">
        <v>199</v>
      </c>
      <c r="R38" s="28" t="s">
        <v>199</v>
      </c>
      <c r="S38" s="33"/>
      <c r="T38" s="33"/>
      <c r="U38" s="33"/>
      <c r="V38" s="34"/>
      <c r="W38" s="33"/>
      <c r="X38" s="33"/>
      <c r="Y38" s="33"/>
      <c r="Z38" s="33"/>
      <c r="AA38" s="33"/>
      <c r="AB38" s="33"/>
      <c r="AC38" s="33"/>
      <c r="AD38" s="33"/>
      <c r="AE38" s="33"/>
      <c r="AF38" s="28"/>
      <c r="AG38" s="28"/>
      <c r="AH38" s="28"/>
      <c r="AI38" s="28"/>
      <c r="AJ38" s="28"/>
      <c r="AK38" s="28"/>
      <c r="AL38" s="28"/>
      <c r="AM38" s="28"/>
      <c r="AN38" s="94"/>
      <c r="AO38" s="35"/>
    </row>
    <row r="39" spans="1:41" ht="15" thickBot="1">
      <c r="A39" s="49"/>
      <c r="B39" s="37"/>
      <c r="C39" s="38"/>
      <c r="D39" s="39"/>
      <c r="E39" s="36"/>
      <c r="F39" s="36"/>
      <c r="G39" s="36"/>
      <c r="H39" s="36"/>
      <c r="I39" s="40"/>
      <c r="J39" s="36"/>
      <c r="K39" s="36"/>
      <c r="L39" s="36"/>
      <c r="M39" s="36"/>
      <c r="N39" s="36"/>
      <c r="O39" s="36"/>
      <c r="P39" s="36"/>
      <c r="Q39" s="36"/>
      <c r="R39" s="36"/>
      <c r="S39" s="41"/>
      <c r="T39" s="41"/>
      <c r="U39" s="41"/>
      <c r="V39" s="42"/>
      <c r="W39" s="41"/>
      <c r="X39" s="41"/>
      <c r="Y39" s="41"/>
      <c r="Z39" s="41"/>
      <c r="AA39" s="41"/>
      <c r="AB39" s="41"/>
      <c r="AC39" s="41"/>
      <c r="AD39" s="41"/>
      <c r="AE39" s="41"/>
      <c r="AF39" s="36"/>
      <c r="AG39" s="36"/>
      <c r="AH39" s="36"/>
      <c r="AI39" s="36"/>
      <c r="AJ39" s="36"/>
      <c r="AK39" s="36"/>
      <c r="AL39" s="36"/>
      <c r="AM39" s="36"/>
      <c r="AN39" s="98"/>
      <c r="AO39" s="43"/>
    </row>
    <row r="40" spans="1:41">
      <c r="A40" s="50" t="s">
        <v>239</v>
      </c>
      <c r="B40" s="45"/>
      <c r="C40" s="44"/>
      <c r="D40" s="44"/>
      <c r="E40" s="44"/>
      <c r="F40" s="44"/>
      <c r="G40" s="44"/>
      <c r="H40" s="44"/>
      <c r="I40" s="46"/>
      <c r="J40" s="44"/>
      <c r="K40" s="44"/>
      <c r="L40" s="44"/>
      <c r="M40" s="44"/>
      <c r="N40" s="44"/>
      <c r="O40" s="44"/>
      <c r="P40" s="44"/>
      <c r="Q40" s="44"/>
      <c r="R40" s="44"/>
      <c r="S40" s="45"/>
      <c r="T40" s="45"/>
      <c r="U40" s="45"/>
      <c r="V40" s="47"/>
      <c r="W40" s="45"/>
      <c r="X40" s="45"/>
      <c r="Y40" s="45"/>
      <c r="Z40" s="45"/>
      <c r="AA40" s="45"/>
      <c r="AB40" s="45"/>
      <c r="AC40" s="45"/>
      <c r="AD40" s="45"/>
      <c r="AE40" s="45"/>
      <c r="AF40" s="44"/>
      <c r="AG40" s="44"/>
      <c r="AH40" s="44"/>
      <c r="AI40" s="44"/>
      <c r="AJ40" s="44"/>
      <c r="AK40" s="44"/>
      <c r="AL40" s="44"/>
      <c r="AM40" s="44"/>
      <c r="AN40" s="44"/>
      <c r="AO40" s="44"/>
    </row>
    <row r="41" spans="1:41">
      <c r="A41" s="50" t="s">
        <v>240</v>
      </c>
      <c r="B41" s="45"/>
      <c r="C41" s="44"/>
      <c r="D41" s="44"/>
      <c r="E41" s="44"/>
      <c r="F41" s="44"/>
      <c r="G41" s="44"/>
      <c r="H41" s="44"/>
      <c r="I41" s="46"/>
      <c r="J41" s="44"/>
      <c r="K41" s="44"/>
      <c r="L41" s="44"/>
      <c r="M41" s="44"/>
      <c r="N41" s="44"/>
      <c r="O41" s="44"/>
      <c r="P41" s="44"/>
      <c r="Q41" s="44"/>
      <c r="R41" s="44"/>
      <c r="S41" s="45"/>
      <c r="T41" s="45"/>
      <c r="U41" s="45"/>
      <c r="V41" s="47"/>
      <c r="W41" s="45"/>
      <c r="X41" s="45"/>
      <c r="Y41" s="45"/>
      <c r="Z41" s="45"/>
      <c r="AA41" s="45"/>
      <c r="AB41" s="45"/>
      <c r="AC41" s="45"/>
      <c r="AD41" s="45"/>
      <c r="AE41" s="45"/>
      <c r="AF41" s="44"/>
      <c r="AG41" s="44"/>
      <c r="AH41" s="44"/>
      <c r="AI41" s="44"/>
      <c r="AJ41" s="44"/>
      <c r="AK41" s="44"/>
      <c r="AL41" s="44"/>
      <c r="AM41" s="44"/>
      <c r="AN41" s="44"/>
      <c r="AO41" s="44"/>
    </row>
  </sheetData>
  <mergeCells count="11">
    <mergeCell ref="AN8:AN9"/>
    <mergeCell ref="AI8:AK8"/>
    <mergeCell ref="AL8:AL9"/>
    <mergeCell ref="AM8:AM9"/>
    <mergeCell ref="AO8:AO9"/>
    <mergeCell ref="B8:E8"/>
    <mergeCell ref="F8:I8"/>
    <mergeCell ref="J8:Q8"/>
    <mergeCell ref="R8:R9"/>
    <mergeCell ref="S8:AE8"/>
    <mergeCell ref="AF8:AH8"/>
  </mergeCells>
  <hyperlinks>
    <hyperlink ref="A1" location="'Main Page'!A1" tooltip="E:\ACEMFV2\AceCustomTemplates - #'Main Page'!A1" display="'Main Page'!A1"/>
    <hyperlink ref="A10" location="'Load'!A1" tooltip="E:\ACEMFV2\AceCustomTemplates - #'Load'!A1" display="'Load'!A1"/>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CP31"/>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19"/>
    </sheetView>
  </sheetViews>
  <sheetFormatPr defaultRowHeight="14.4"/>
  <cols>
    <col min="1" max="1" width="31.21875" style="14" customWidth="1"/>
    <col min="2" max="2" width="9.109375" customWidth="1"/>
    <col min="3" max="3" width="9.109375" style="14" customWidth="1"/>
    <col min="4" max="4" width="10.21875" style="14" customWidth="1"/>
    <col min="5" max="18" width="9.109375" style="14" customWidth="1"/>
    <col min="19" max="28" width="9.109375" customWidth="1"/>
    <col min="29" max="29" width="9.109375" style="93" customWidth="1"/>
    <col min="30" max="31" width="9.109375" customWidth="1"/>
    <col min="32" max="40" width="9.109375" style="14" customWidth="1"/>
  </cols>
  <sheetData>
    <row r="1" spans="1:94" ht="15" customHeight="1">
      <c r="A1" s="13" t="s">
        <v>0</v>
      </c>
      <c r="E1" s="15" t="s">
        <v>3953</v>
      </c>
      <c r="CC1" s="93" t="s">
        <v>3954</v>
      </c>
      <c r="CD1" s="27" t="s">
        <v>184</v>
      </c>
      <c r="CE1" s="27" t="s">
        <v>3955</v>
      </c>
      <c r="CF1" s="27" t="s">
        <v>186</v>
      </c>
      <c r="CG1" s="27" t="s">
        <v>187</v>
      </c>
      <c r="CH1" s="27" t="s">
        <v>188</v>
      </c>
      <c r="CI1" s="27" t="s">
        <v>3956</v>
      </c>
      <c r="CJ1" s="27" t="s">
        <v>3957</v>
      </c>
      <c r="CK1" s="27" t="s">
        <v>191</v>
      </c>
      <c r="CL1" s="27" t="s">
        <v>192</v>
      </c>
      <c r="CM1" s="27" t="s">
        <v>193</v>
      </c>
      <c r="CN1" s="27" t="s">
        <v>194</v>
      </c>
      <c r="CO1" s="27" t="s">
        <v>2437</v>
      </c>
      <c r="CP1" s="27" t="s">
        <v>3958</v>
      </c>
    </row>
    <row r="2" spans="1:94">
      <c r="CC2" s="93">
        <v>0</v>
      </c>
      <c r="CD2" s="93">
        <f t="shared" ref="CD2:CM7" si="0">_xlfn.QUARTILE.INC(F$12:F$19,$CC2)</f>
        <v>0.2994</v>
      </c>
      <c r="CE2" s="93">
        <f t="shared" si="0"/>
        <v>-1.4835</v>
      </c>
      <c r="CF2" s="93">
        <f t="shared" si="0"/>
        <v>-3.1362999999999999</v>
      </c>
      <c r="CG2" s="93">
        <f t="shared" si="0"/>
        <v>-3.2387000000000001</v>
      </c>
      <c r="CH2" s="93">
        <f t="shared" si="0"/>
        <v>2.5007000000000001</v>
      </c>
      <c r="CI2" s="93">
        <f t="shared" si="0"/>
        <v>5.6444000000000001</v>
      </c>
      <c r="CJ2" s="93" t="e">
        <f t="shared" si="0"/>
        <v>#NUM!</v>
      </c>
      <c r="CK2" s="93" t="e">
        <f t="shared" si="0"/>
        <v>#NUM!</v>
      </c>
      <c r="CL2" s="93" t="e">
        <f t="shared" si="0"/>
        <v>#NUM!</v>
      </c>
      <c r="CM2" s="93" t="e">
        <f t="shared" si="0"/>
        <v>#NUM!</v>
      </c>
      <c r="CN2" s="93" t="e">
        <f t="shared" ref="CN2:CP7" si="1">_xlfn.QUARTILE.INC(Q$12:Q$19,$CC2)</f>
        <v>#NUM!</v>
      </c>
      <c r="CO2" s="93">
        <f t="shared" si="1"/>
        <v>-4.8289999999999997</v>
      </c>
      <c r="CP2" s="93">
        <f t="shared" si="1"/>
        <v>1</v>
      </c>
    </row>
    <row r="3" spans="1:94">
      <c r="CC3" s="93">
        <v>1</v>
      </c>
      <c r="CD3" s="93">
        <f t="shared" si="0"/>
        <v>2.8767749999999999</v>
      </c>
      <c r="CE3" s="93">
        <f t="shared" si="0"/>
        <v>-0.598325</v>
      </c>
      <c r="CF3" s="93">
        <f t="shared" si="0"/>
        <v>-2.2088999999999999</v>
      </c>
      <c r="CG3" s="93">
        <f t="shared" si="0"/>
        <v>-1.8599749999999999</v>
      </c>
      <c r="CH3" s="93">
        <f t="shared" si="0"/>
        <v>2.66425</v>
      </c>
      <c r="CI3" s="93">
        <f t="shared" si="0"/>
        <v>5.8022</v>
      </c>
      <c r="CJ3" s="93" t="e">
        <f t="shared" si="0"/>
        <v>#NUM!</v>
      </c>
      <c r="CK3" s="93" t="e">
        <f t="shared" si="0"/>
        <v>#NUM!</v>
      </c>
      <c r="CL3" s="93" t="e">
        <f t="shared" si="0"/>
        <v>#NUM!</v>
      </c>
      <c r="CM3" s="93" t="e">
        <f t="shared" si="0"/>
        <v>#NUM!</v>
      </c>
      <c r="CN3" s="93" t="e">
        <f t="shared" si="1"/>
        <v>#NUM!</v>
      </c>
      <c r="CO3" s="93">
        <f t="shared" si="1"/>
        <v>1.7587749999999995</v>
      </c>
      <c r="CP3" s="93">
        <f t="shared" si="1"/>
        <v>1</v>
      </c>
    </row>
    <row r="4" spans="1:94">
      <c r="CC4" s="93">
        <v>2</v>
      </c>
      <c r="CD4" s="93">
        <f t="shared" si="0"/>
        <v>5.1487999999999996</v>
      </c>
      <c r="CE4" s="93">
        <f t="shared" si="0"/>
        <v>0.30875000000000002</v>
      </c>
      <c r="CF4" s="93">
        <f t="shared" si="0"/>
        <v>1.5864</v>
      </c>
      <c r="CG4" s="93">
        <f t="shared" si="0"/>
        <v>-0.9274</v>
      </c>
      <c r="CH4" s="93">
        <f t="shared" si="0"/>
        <v>2.8277999999999999</v>
      </c>
      <c r="CI4" s="93">
        <f t="shared" si="0"/>
        <v>5.96</v>
      </c>
      <c r="CJ4" s="93" t="e">
        <f t="shared" si="0"/>
        <v>#NUM!</v>
      </c>
      <c r="CK4" s="93" t="e">
        <f t="shared" si="0"/>
        <v>#NUM!</v>
      </c>
      <c r="CL4" s="93" t="e">
        <f t="shared" si="0"/>
        <v>#NUM!</v>
      </c>
      <c r="CM4" s="93" t="e">
        <f t="shared" si="0"/>
        <v>#NUM!</v>
      </c>
      <c r="CN4" s="93" t="e">
        <f t="shared" si="1"/>
        <v>#NUM!</v>
      </c>
      <c r="CO4" s="93">
        <f t="shared" si="1"/>
        <v>6.7507000000000001</v>
      </c>
      <c r="CP4" s="93">
        <f t="shared" si="1"/>
        <v>1</v>
      </c>
    </row>
    <row r="5" spans="1:94">
      <c r="CC5" s="93">
        <v>3</v>
      </c>
      <c r="CD5" s="93">
        <f t="shared" si="0"/>
        <v>5.7129500000000002</v>
      </c>
      <c r="CE5" s="93">
        <f t="shared" si="0"/>
        <v>1.7178</v>
      </c>
      <c r="CF5" s="93">
        <f t="shared" si="0"/>
        <v>3.6566000000000001</v>
      </c>
      <c r="CG5" s="93">
        <f t="shared" si="0"/>
        <v>1.529175</v>
      </c>
      <c r="CH5" s="93">
        <f t="shared" si="0"/>
        <v>2.9913500000000002</v>
      </c>
      <c r="CI5" s="93">
        <f t="shared" si="0"/>
        <v>6.1177999999999999</v>
      </c>
      <c r="CJ5" s="93" t="e">
        <f t="shared" si="0"/>
        <v>#NUM!</v>
      </c>
      <c r="CK5" s="93" t="e">
        <f t="shared" si="0"/>
        <v>#NUM!</v>
      </c>
      <c r="CL5" s="93" t="e">
        <f t="shared" si="0"/>
        <v>#NUM!</v>
      </c>
      <c r="CM5" s="93" t="e">
        <f t="shared" si="0"/>
        <v>#NUM!</v>
      </c>
      <c r="CN5" s="93" t="e">
        <f t="shared" si="1"/>
        <v>#NUM!</v>
      </c>
      <c r="CO5" s="93">
        <f t="shared" si="1"/>
        <v>9.3602249999999998</v>
      </c>
      <c r="CP5" s="93">
        <f t="shared" si="1"/>
        <v>1</v>
      </c>
    </row>
    <row r="6" spans="1:94" hidden="1">
      <c r="CC6" s="93"/>
      <c r="CD6" s="93">
        <f t="shared" si="0"/>
        <v>0.2994</v>
      </c>
      <c r="CE6" s="93">
        <f t="shared" si="0"/>
        <v>-1.4835</v>
      </c>
      <c r="CF6" s="93">
        <f t="shared" si="0"/>
        <v>-3.1362999999999999</v>
      </c>
      <c r="CG6" s="93">
        <f t="shared" si="0"/>
        <v>-3.2387000000000001</v>
      </c>
      <c r="CH6" s="93">
        <f t="shared" si="0"/>
        <v>2.5007000000000001</v>
      </c>
      <c r="CI6" s="93">
        <f t="shared" si="0"/>
        <v>5.6444000000000001</v>
      </c>
      <c r="CJ6" s="93" t="e">
        <f t="shared" si="0"/>
        <v>#NUM!</v>
      </c>
      <c r="CK6" s="93" t="e">
        <f t="shared" si="0"/>
        <v>#NUM!</v>
      </c>
      <c r="CL6" s="93" t="e">
        <f t="shared" si="0"/>
        <v>#NUM!</v>
      </c>
      <c r="CM6" s="93" t="e">
        <f t="shared" si="0"/>
        <v>#NUM!</v>
      </c>
      <c r="CN6" s="93" t="e">
        <f t="shared" si="1"/>
        <v>#NUM!</v>
      </c>
      <c r="CO6" s="93">
        <f t="shared" si="1"/>
        <v>-4.8289999999999997</v>
      </c>
      <c r="CP6" s="93">
        <f t="shared" si="1"/>
        <v>1</v>
      </c>
    </row>
    <row r="7" spans="1:94" ht="21" thickBot="1">
      <c r="A7" s="16" t="s">
        <v>2427</v>
      </c>
      <c r="CC7" s="93">
        <v>4</v>
      </c>
      <c r="CD7" s="93">
        <f t="shared" si="0"/>
        <v>7.3216999999999999</v>
      </c>
      <c r="CE7" s="93">
        <f t="shared" si="0"/>
        <v>6.0692000000000004</v>
      </c>
      <c r="CF7" s="93">
        <f t="shared" si="0"/>
        <v>4.6863000000000001</v>
      </c>
      <c r="CG7" s="93">
        <f t="shared" si="0"/>
        <v>4.5701999999999998</v>
      </c>
      <c r="CH7" s="93">
        <f t="shared" si="0"/>
        <v>3.1549</v>
      </c>
      <c r="CI7" s="93">
        <f t="shared" si="0"/>
        <v>6.2755999999999998</v>
      </c>
      <c r="CJ7" s="93" t="e">
        <f t="shared" si="0"/>
        <v>#NUM!</v>
      </c>
      <c r="CK7" s="93" t="e">
        <f t="shared" si="0"/>
        <v>#NUM!</v>
      </c>
      <c r="CL7" s="93" t="e">
        <f t="shared" si="0"/>
        <v>#NUM!</v>
      </c>
      <c r="CM7" s="93" t="e">
        <f t="shared" si="0"/>
        <v>#NUM!</v>
      </c>
      <c r="CN7" s="93" t="e">
        <f t="shared" si="1"/>
        <v>#NUM!</v>
      </c>
      <c r="CO7" s="93">
        <f t="shared" si="1"/>
        <v>10.395099999999999</v>
      </c>
      <c r="CP7" s="93">
        <f t="shared" si="1"/>
        <v>1</v>
      </c>
    </row>
    <row r="8" spans="1:94" ht="15" customHeight="1">
      <c r="A8" s="17" t="str">
        <f>'Equity Savings'!A8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609</v>
      </c>
      <c r="AG8" s="136"/>
      <c r="AH8" s="136"/>
      <c r="AI8" s="136" t="s">
        <v>176</v>
      </c>
      <c r="AJ8" s="136"/>
      <c r="AK8" s="136"/>
      <c r="AL8" s="139" t="s">
        <v>177</v>
      </c>
      <c r="AM8" s="139" t="s">
        <v>178</v>
      </c>
      <c r="AN8" s="134" t="s">
        <v>180</v>
      </c>
      <c r="AO8" s="134" t="s">
        <v>179</v>
      </c>
    </row>
    <row r="9" spans="1:94"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610</v>
      </c>
      <c r="AG9" s="26" t="s">
        <v>611</v>
      </c>
      <c r="AH9" s="26" t="s">
        <v>612</v>
      </c>
      <c r="AI9" s="26" t="s">
        <v>195</v>
      </c>
      <c r="AJ9" s="26" t="s">
        <v>196</v>
      </c>
      <c r="AK9" s="26" t="s">
        <v>197</v>
      </c>
      <c r="AL9" s="140"/>
      <c r="AM9" s="140"/>
      <c r="AN9" s="135"/>
      <c r="AO9" s="135"/>
    </row>
    <row r="10" spans="1:94" ht="15" customHeight="1" thickBot="1">
      <c r="A10" s="20" t="s">
        <v>38</v>
      </c>
    </row>
    <row r="11" spans="1:94" ht="18.600000000000001" thickBot="1">
      <c r="A11" s="21" t="s">
        <v>2428</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104"/>
      <c r="AO11" s="105"/>
    </row>
    <row r="12" spans="1:94">
      <c r="A12" s="48" t="s">
        <v>2996</v>
      </c>
      <c r="B12" s="29">
        <v>45194</v>
      </c>
      <c r="C12" s="30">
        <v>780.03660000000002</v>
      </c>
      <c r="D12" s="31">
        <v>714.19349999999997</v>
      </c>
      <c r="E12" s="28">
        <v>12.5998</v>
      </c>
      <c r="F12" s="28">
        <v>5.1368</v>
      </c>
      <c r="G12" s="28">
        <v>-3.8899999999999997E-2</v>
      </c>
      <c r="H12" s="28">
        <v>-2.2088999999999999</v>
      </c>
      <c r="I12" s="32">
        <v>-1.6079000000000001</v>
      </c>
      <c r="J12" s="28">
        <v>2.5007000000000001</v>
      </c>
      <c r="K12" s="28">
        <v>5.6444000000000001</v>
      </c>
      <c r="L12" s="28"/>
      <c r="M12" s="28"/>
      <c r="N12" s="28"/>
      <c r="O12" s="28"/>
      <c r="P12" s="28"/>
      <c r="Q12" s="28"/>
      <c r="R12" s="28">
        <v>9.3055000000000003</v>
      </c>
      <c r="S12" s="33">
        <f t="shared" ref="S12:AC12" si="2">IF(E12="",0,IF(E12&lt;=CC$3,4,IF(E12&gt;=CC$5,1,IF(E12&gt;=CC$4,2,3))))</f>
        <v>1</v>
      </c>
      <c r="T12" s="33">
        <f t="shared" si="2"/>
        <v>3</v>
      </c>
      <c r="U12" s="33">
        <f t="shared" si="2"/>
        <v>3</v>
      </c>
      <c r="V12" s="33">
        <f t="shared" si="2"/>
        <v>4</v>
      </c>
      <c r="W12" s="33">
        <f t="shared" si="2"/>
        <v>3</v>
      </c>
      <c r="X12" s="33">
        <f t="shared" si="2"/>
        <v>4</v>
      </c>
      <c r="Y12" s="33">
        <f t="shared" si="2"/>
        <v>4</v>
      </c>
      <c r="Z12" s="33">
        <f t="shared" si="2"/>
        <v>0</v>
      </c>
      <c r="AA12" s="33">
        <f t="shared" si="2"/>
        <v>0</v>
      </c>
      <c r="AB12" s="33">
        <f t="shared" si="2"/>
        <v>0</v>
      </c>
      <c r="AC12" s="33">
        <f t="shared" si="2"/>
        <v>0</v>
      </c>
      <c r="AD12" s="33">
        <f>IF(O12="",0,IF(O12&lt;=CM$3,4,IF(O12&gt;=CM$5,1,IF(O12&gt;=CM$4,2,3))))</f>
        <v>0</v>
      </c>
      <c r="AE12" s="33">
        <f>IF(Q12="",0,IF(Q12&lt;=CN$3,4,IF(Q12&gt;=CN$5,1,IF(Q12&gt;=CN$4,2,3))))</f>
        <v>0</v>
      </c>
      <c r="AF12" s="28">
        <v>41.758600000000001</v>
      </c>
      <c r="AG12" s="28">
        <v>55.9679</v>
      </c>
      <c r="AH12" s="28">
        <v>2.2734999999999999</v>
      </c>
      <c r="AI12" s="28">
        <v>55.9679</v>
      </c>
      <c r="AJ12" s="28"/>
      <c r="AK12" s="28">
        <v>2.2734999999999999</v>
      </c>
      <c r="AL12" s="28">
        <v>3.25</v>
      </c>
      <c r="AM12" s="94">
        <v>2.57</v>
      </c>
      <c r="AN12" s="102">
        <v>7.51</v>
      </c>
      <c r="AO12" s="103">
        <v>1.94</v>
      </c>
    </row>
    <row r="13" spans="1:94" s="124" customFormat="1">
      <c r="A13" s="48" t="s">
        <v>5003</v>
      </c>
      <c r="B13" s="29">
        <v>45950</v>
      </c>
      <c r="C13" s="30">
        <v>2704.1473999999998</v>
      </c>
      <c r="D13" s="31">
        <v>3216.0598</v>
      </c>
      <c r="E13" s="28">
        <v>10.4902</v>
      </c>
      <c r="F13" s="28">
        <v>3.0968</v>
      </c>
      <c r="G13" s="28">
        <v>2.0716000000000001</v>
      </c>
      <c r="H13" s="28">
        <v>4.6863000000000001</v>
      </c>
      <c r="I13" s="32">
        <v>2.1212</v>
      </c>
      <c r="J13" s="28"/>
      <c r="K13" s="28"/>
      <c r="L13" s="28"/>
      <c r="M13" s="28"/>
      <c r="N13" s="28"/>
      <c r="O13" s="28"/>
      <c r="P13" s="28"/>
      <c r="Q13" s="28"/>
      <c r="R13" s="28">
        <v>9.5244</v>
      </c>
      <c r="S13" s="33">
        <f t="shared" ref="S13:S19" si="3">IF(E13="",0,IF(E13&lt;=CC$3,4,IF(E13&gt;=CC$5,1,IF(E13&gt;=CC$4,2,3))))</f>
        <v>1</v>
      </c>
      <c r="T13" s="33">
        <f t="shared" ref="T13:T19" si="4">IF(F13="",0,IF(F13&lt;=CD$3,4,IF(F13&gt;=CD$5,1,IF(F13&gt;=CD$4,2,3))))</f>
        <v>3</v>
      </c>
      <c r="U13" s="33">
        <f t="shared" ref="U13:U19" si="5">IF(G13="",0,IF(G13&lt;=CE$3,4,IF(G13&gt;=CE$5,1,IF(G13&gt;=CE$4,2,3))))</f>
        <v>1</v>
      </c>
      <c r="V13" s="33">
        <f t="shared" ref="V13:V19" si="6">IF(H13="",0,IF(H13&lt;=CF$3,4,IF(H13&gt;=CF$5,1,IF(H13&gt;=CF$4,2,3))))</f>
        <v>1</v>
      </c>
      <c r="W13" s="33">
        <f t="shared" ref="W13:W19" si="7">IF(I13="",0,IF(I13&lt;=CG$3,4,IF(I13&gt;=CG$5,1,IF(I13&gt;=CG$4,2,3))))</f>
        <v>1</v>
      </c>
      <c r="X13" s="33">
        <f t="shared" ref="X13:X19" si="8">IF(J13="",0,IF(J13&lt;=CH$3,4,IF(J13&gt;=CH$5,1,IF(J13&gt;=CH$4,2,3))))</f>
        <v>0</v>
      </c>
      <c r="Y13" s="33">
        <f t="shared" ref="Y13:Y19" si="9">IF(K13="",0,IF(K13&lt;=CI$3,4,IF(K13&gt;=CI$5,1,IF(K13&gt;=CI$4,2,3))))</f>
        <v>0</v>
      </c>
      <c r="Z13" s="33">
        <f t="shared" ref="Z13:Z19" si="10">IF(L13="",0,IF(L13&lt;=CJ$3,4,IF(L13&gt;=CJ$5,1,IF(L13&gt;=CJ$4,2,3))))</f>
        <v>0</v>
      </c>
      <c r="AA13" s="33">
        <f t="shared" ref="AA13:AA19" si="11">IF(M13="",0,IF(M13&lt;=CK$3,4,IF(M13&gt;=CK$5,1,IF(M13&gt;=CK$4,2,3))))</f>
        <v>0</v>
      </c>
      <c r="AB13" s="33">
        <f t="shared" ref="AB13:AB19" si="12">IF(N13="",0,IF(N13&lt;=CL$3,4,IF(N13&gt;=CL$5,1,IF(N13&gt;=CL$4,2,3))))</f>
        <v>0</v>
      </c>
      <c r="AC13" s="33">
        <f t="shared" ref="AC13:AC19" si="13">IF(O13="",0,IF(O13&lt;=CM$3,4,IF(O13&gt;=CM$5,1,IF(O13&gt;=CM$4,2,3))))</f>
        <v>0</v>
      </c>
      <c r="AD13" s="33">
        <f t="shared" ref="AD13:AD19" si="14">IF(O13="",0,IF(O13&lt;=CM$3,4,IF(O13&gt;=CM$5,1,IF(O13&gt;=CM$4,2,3))))</f>
        <v>0</v>
      </c>
      <c r="AE13" s="33">
        <f t="shared" ref="AE13:AE19" si="15">IF(Q13="",0,IF(Q13&lt;=CN$3,4,IF(Q13&gt;=CN$5,1,IF(Q13&gt;=CN$4,2,3))))</f>
        <v>0</v>
      </c>
      <c r="AF13" s="28">
        <v>36.841299999999997</v>
      </c>
      <c r="AG13" s="28">
        <v>43.080399999999997</v>
      </c>
      <c r="AH13" s="28">
        <v>20.078299999999999</v>
      </c>
      <c r="AI13" s="28">
        <v>43.080399999999997</v>
      </c>
      <c r="AJ13" s="28"/>
      <c r="AK13" s="28">
        <v>18.2088</v>
      </c>
      <c r="AL13" s="28">
        <v>2.04</v>
      </c>
      <c r="AM13" s="94">
        <v>1.79</v>
      </c>
      <c r="AN13" s="102">
        <v>8.1300000000000008</v>
      </c>
      <c r="AO13" s="103">
        <v>1.67</v>
      </c>
    </row>
    <row r="14" spans="1:94" s="124" customFormat="1">
      <c r="A14" s="48" t="s">
        <v>5093</v>
      </c>
      <c r="B14" s="29">
        <v>46106</v>
      </c>
      <c r="C14" s="30"/>
      <c r="D14" s="31"/>
      <c r="E14" s="28">
        <v>10.050000000000001</v>
      </c>
      <c r="F14" s="28">
        <v>0.2994</v>
      </c>
      <c r="G14" s="28"/>
      <c r="H14" s="28"/>
      <c r="I14" s="32"/>
      <c r="J14" s="28"/>
      <c r="K14" s="28"/>
      <c r="L14" s="28"/>
      <c r="M14" s="28"/>
      <c r="N14" s="28"/>
      <c r="O14" s="28"/>
      <c r="P14" s="28"/>
      <c r="Q14" s="28"/>
      <c r="R14" s="28">
        <v>5.1868999999999996</v>
      </c>
      <c r="S14" s="33">
        <f t="shared" ref="S14:AC14" si="16">IF(E14="",0,IF(E14&lt;=CC$3,4,IF(E14&gt;=CC$5,1,IF(E14&gt;=CC$4,2,3))))</f>
        <v>1</v>
      </c>
      <c r="T14" s="33">
        <f t="shared" si="16"/>
        <v>4</v>
      </c>
      <c r="U14" s="33">
        <f t="shared" si="16"/>
        <v>0</v>
      </c>
      <c r="V14" s="33">
        <f t="shared" si="16"/>
        <v>0</v>
      </c>
      <c r="W14" s="33">
        <f t="shared" si="16"/>
        <v>0</v>
      </c>
      <c r="X14" s="33">
        <f t="shared" si="16"/>
        <v>0</v>
      </c>
      <c r="Y14" s="33">
        <f t="shared" si="16"/>
        <v>0</v>
      </c>
      <c r="Z14" s="33">
        <f t="shared" si="16"/>
        <v>0</v>
      </c>
      <c r="AA14" s="33">
        <f t="shared" si="16"/>
        <v>0</v>
      </c>
      <c r="AB14" s="33">
        <f t="shared" si="16"/>
        <v>0</v>
      </c>
      <c r="AC14" s="33">
        <f t="shared" si="16"/>
        <v>0</v>
      </c>
      <c r="AD14" s="33">
        <f>IF(O14="",0,IF(O14&lt;=CM$3,4,IF(O14&gt;=CM$5,1,IF(O14&gt;=CM$4,2,3))))</f>
        <v>0</v>
      </c>
      <c r="AE14" s="33">
        <f>IF(Q14="",0,IF(Q14&lt;=CN$3,4,IF(Q14&gt;=CN$5,1,IF(Q14&gt;=CN$4,2,3))))</f>
        <v>0</v>
      </c>
      <c r="AF14" s="28"/>
      <c r="AG14" s="28"/>
      <c r="AH14" s="28"/>
      <c r="AI14" s="28"/>
      <c r="AJ14" s="28"/>
      <c r="AK14" s="28"/>
      <c r="AL14" s="28"/>
      <c r="AM14" s="94"/>
      <c r="AN14" s="102"/>
      <c r="AO14" s="103"/>
    </row>
    <row r="15" spans="1:94" s="124" customFormat="1">
      <c r="A15" s="48" t="s">
        <v>5041</v>
      </c>
      <c r="B15" s="29">
        <v>46057</v>
      </c>
      <c r="C15" s="30">
        <v>615.49929999999995</v>
      </c>
      <c r="D15" s="31">
        <v>672.01890000000003</v>
      </c>
      <c r="E15" s="28">
        <v>9.8854000000000006</v>
      </c>
      <c r="F15" s="28">
        <v>7.3216999999999999</v>
      </c>
      <c r="G15" s="28"/>
      <c r="H15" s="28"/>
      <c r="I15" s="32"/>
      <c r="J15" s="28"/>
      <c r="K15" s="28"/>
      <c r="L15" s="28"/>
      <c r="M15" s="28"/>
      <c r="N15" s="28"/>
      <c r="O15" s="28"/>
      <c r="P15" s="28"/>
      <c r="Q15" s="28"/>
      <c r="R15" s="28">
        <v>-4.8289999999999997</v>
      </c>
      <c r="S15" s="33">
        <f t="shared" si="3"/>
        <v>1</v>
      </c>
      <c r="T15" s="33">
        <f t="shared" si="4"/>
        <v>1</v>
      </c>
      <c r="U15" s="33">
        <f t="shared" si="5"/>
        <v>0</v>
      </c>
      <c r="V15" s="33">
        <f t="shared" si="6"/>
        <v>0</v>
      </c>
      <c r="W15" s="33">
        <f t="shared" si="7"/>
        <v>0</v>
      </c>
      <c r="X15" s="33">
        <f t="shared" si="8"/>
        <v>0</v>
      </c>
      <c r="Y15" s="33">
        <f t="shared" si="9"/>
        <v>0</v>
      </c>
      <c r="Z15" s="33">
        <f t="shared" si="10"/>
        <v>0</v>
      </c>
      <c r="AA15" s="33">
        <f t="shared" si="11"/>
        <v>0</v>
      </c>
      <c r="AB15" s="33">
        <f t="shared" si="12"/>
        <v>0</v>
      </c>
      <c r="AC15" s="33">
        <f t="shared" si="13"/>
        <v>0</v>
      </c>
      <c r="AD15" s="33">
        <f t="shared" si="14"/>
        <v>0</v>
      </c>
      <c r="AE15" s="33">
        <f t="shared" si="15"/>
        <v>0</v>
      </c>
      <c r="AF15" s="28">
        <v>70.051900000000003</v>
      </c>
      <c r="AG15" s="28">
        <v>24.450299999999999</v>
      </c>
      <c r="AH15" s="28">
        <v>5.4977999999999998</v>
      </c>
      <c r="AI15" s="28">
        <v>24.450299999999999</v>
      </c>
      <c r="AJ15" s="28"/>
      <c r="AK15" s="28">
        <v>5.3231000000000002</v>
      </c>
      <c r="AL15" s="28">
        <v>6.25</v>
      </c>
      <c r="AM15" s="94">
        <v>3.28</v>
      </c>
      <c r="AN15" s="102">
        <v>7.41</v>
      </c>
      <c r="AO15" s="103">
        <v>2.37</v>
      </c>
    </row>
    <row r="16" spans="1:94" s="124" customFormat="1">
      <c r="A16" s="48" t="s">
        <v>5005</v>
      </c>
      <c r="B16" s="29">
        <v>45953</v>
      </c>
      <c r="C16" s="30">
        <v>3314.5488999999998</v>
      </c>
      <c r="D16" s="31">
        <v>3390.8209000000002</v>
      </c>
      <c r="E16" s="28">
        <v>10.181699999999999</v>
      </c>
      <c r="F16" s="28">
        <v>2.2166999999999999</v>
      </c>
      <c r="G16" s="28">
        <v>0.65639999999999998</v>
      </c>
      <c r="H16" s="28">
        <v>1.5864</v>
      </c>
      <c r="I16" s="32">
        <v>-0.24690000000000001</v>
      </c>
      <c r="J16" s="28"/>
      <c r="K16" s="28"/>
      <c r="L16" s="28"/>
      <c r="M16" s="28"/>
      <c r="N16" s="28"/>
      <c r="O16" s="28"/>
      <c r="P16" s="28"/>
      <c r="Q16" s="28"/>
      <c r="R16" s="28">
        <v>3.5387</v>
      </c>
      <c r="S16" s="33">
        <f t="shared" si="3"/>
        <v>1</v>
      </c>
      <c r="T16" s="33">
        <f t="shared" si="4"/>
        <v>4</v>
      </c>
      <c r="U16" s="33">
        <f t="shared" si="5"/>
        <v>2</v>
      </c>
      <c r="V16" s="33">
        <f t="shared" si="6"/>
        <v>2</v>
      </c>
      <c r="W16" s="33">
        <f t="shared" si="7"/>
        <v>2</v>
      </c>
      <c r="X16" s="33">
        <f t="shared" si="8"/>
        <v>0</v>
      </c>
      <c r="Y16" s="33">
        <f t="shared" si="9"/>
        <v>0</v>
      </c>
      <c r="Z16" s="33">
        <f t="shared" si="10"/>
        <v>0</v>
      </c>
      <c r="AA16" s="33">
        <f t="shared" si="11"/>
        <v>0</v>
      </c>
      <c r="AB16" s="33">
        <f t="shared" si="12"/>
        <v>0</v>
      </c>
      <c r="AC16" s="33">
        <f t="shared" si="13"/>
        <v>0</v>
      </c>
      <c r="AD16" s="33">
        <f t="shared" si="14"/>
        <v>0</v>
      </c>
      <c r="AE16" s="33">
        <f t="shared" si="15"/>
        <v>0</v>
      </c>
      <c r="AF16" s="28">
        <v>69.505499999999998</v>
      </c>
      <c r="AG16" s="28">
        <v>23.827999999999999</v>
      </c>
      <c r="AH16" s="28">
        <v>6.6665000000000001</v>
      </c>
      <c r="AI16" s="28">
        <v>26.160699999999999</v>
      </c>
      <c r="AJ16" s="28"/>
      <c r="AK16" s="28">
        <v>0.23269999999999999</v>
      </c>
      <c r="AL16" s="28">
        <v>2.09</v>
      </c>
      <c r="AM16" s="94">
        <v>1.82</v>
      </c>
      <c r="AN16" s="102">
        <v>7.24</v>
      </c>
      <c r="AO16" s="103">
        <v>1.21</v>
      </c>
    </row>
    <row r="17" spans="1:41" s="124" customFormat="1">
      <c r="A17" s="48" t="s">
        <v>5008</v>
      </c>
      <c r="B17" s="29">
        <v>45945</v>
      </c>
      <c r="C17" s="30"/>
      <c r="D17" s="31">
        <v>104.3272</v>
      </c>
      <c r="E17" s="28">
        <v>10.4405</v>
      </c>
      <c r="F17" s="28">
        <v>6.7873999999999999</v>
      </c>
      <c r="G17" s="28">
        <v>6.0692000000000004</v>
      </c>
      <c r="H17" s="28">
        <v>3.6566000000000001</v>
      </c>
      <c r="I17" s="32">
        <v>4.5701999999999998</v>
      </c>
      <c r="J17" s="28"/>
      <c r="K17" s="28"/>
      <c r="L17" s="28"/>
      <c r="M17" s="28"/>
      <c r="N17" s="28"/>
      <c r="O17" s="28"/>
      <c r="P17" s="28"/>
      <c r="Q17" s="28"/>
      <c r="R17" s="28">
        <v>8.3145000000000007</v>
      </c>
      <c r="S17" s="33">
        <f t="shared" si="3"/>
        <v>1</v>
      </c>
      <c r="T17" s="33">
        <f t="shared" si="4"/>
        <v>1</v>
      </c>
      <c r="U17" s="33">
        <f t="shared" si="5"/>
        <v>1</v>
      </c>
      <c r="V17" s="33">
        <f t="shared" si="6"/>
        <v>1</v>
      </c>
      <c r="W17" s="33">
        <f t="shared" si="7"/>
        <v>1</v>
      </c>
      <c r="X17" s="33">
        <f t="shared" si="8"/>
        <v>0</v>
      </c>
      <c r="Y17" s="33">
        <f t="shared" si="9"/>
        <v>0</v>
      </c>
      <c r="Z17" s="33">
        <f t="shared" si="10"/>
        <v>0</v>
      </c>
      <c r="AA17" s="33">
        <f t="shared" si="11"/>
        <v>0</v>
      </c>
      <c r="AB17" s="33">
        <f t="shared" si="12"/>
        <v>0</v>
      </c>
      <c r="AC17" s="33">
        <f t="shared" si="13"/>
        <v>0</v>
      </c>
      <c r="AD17" s="33">
        <f t="shared" si="14"/>
        <v>0</v>
      </c>
      <c r="AE17" s="33">
        <f t="shared" si="15"/>
        <v>0</v>
      </c>
      <c r="AF17" s="28">
        <v>50.145299999999999</v>
      </c>
      <c r="AG17" s="28">
        <v>36.965000000000003</v>
      </c>
      <c r="AH17" s="28">
        <v>12.889699999999999</v>
      </c>
      <c r="AI17" s="28">
        <v>36.965000000000003</v>
      </c>
      <c r="AJ17" s="28"/>
      <c r="AK17" s="28">
        <v>16.793299999999999</v>
      </c>
      <c r="AL17" s="28"/>
      <c r="AM17" s="94"/>
      <c r="AN17" s="102"/>
      <c r="AO17" s="103">
        <v>2.16</v>
      </c>
    </row>
    <row r="18" spans="1:41" s="124" customFormat="1">
      <c r="A18" s="48" t="s">
        <v>5009</v>
      </c>
      <c r="B18" s="29">
        <v>46002</v>
      </c>
      <c r="C18" s="30"/>
      <c r="D18" s="31"/>
      <c r="E18" s="28">
        <v>9.8611000000000004</v>
      </c>
      <c r="F18" s="28">
        <v>5.3548</v>
      </c>
      <c r="G18" s="28">
        <v>-0.78480000000000005</v>
      </c>
      <c r="H18" s="28"/>
      <c r="I18" s="32">
        <v>-1.944</v>
      </c>
      <c r="J18" s="28"/>
      <c r="K18" s="28"/>
      <c r="L18" s="28"/>
      <c r="M18" s="28"/>
      <c r="N18" s="28"/>
      <c r="O18" s="28"/>
      <c r="P18" s="28"/>
      <c r="Q18" s="28"/>
      <c r="R18" s="28">
        <v>-3.581</v>
      </c>
      <c r="S18" s="33">
        <f t="shared" si="3"/>
        <v>1</v>
      </c>
      <c r="T18" s="33">
        <f t="shared" si="4"/>
        <v>2</v>
      </c>
      <c r="U18" s="33">
        <f t="shared" si="5"/>
        <v>4</v>
      </c>
      <c r="V18" s="33">
        <f t="shared" si="6"/>
        <v>0</v>
      </c>
      <c r="W18" s="33">
        <f t="shared" si="7"/>
        <v>4</v>
      </c>
      <c r="X18" s="33">
        <f t="shared" si="8"/>
        <v>0</v>
      </c>
      <c r="Y18" s="33">
        <f t="shared" si="9"/>
        <v>0</v>
      </c>
      <c r="Z18" s="33">
        <f t="shared" si="10"/>
        <v>0</v>
      </c>
      <c r="AA18" s="33">
        <f t="shared" si="11"/>
        <v>0</v>
      </c>
      <c r="AB18" s="33">
        <f t="shared" si="12"/>
        <v>0</v>
      </c>
      <c r="AC18" s="33">
        <f t="shared" si="13"/>
        <v>0</v>
      </c>
      <c r="AD18" s="33">
        <f t="shared" si="14"/>
        <v>0</v>
      </c>
      <c r="AE18" s="33">
        <f t="shared" si="15"/>
        <v>0</v>
      </c>
      <c r="AF18" s="28">
        <v>48.702599999999997</v>
      </c>
      <c r="AG18" s="28">
        <v>30.0871</v>
      </c>
      <c r="AH18" s="28">
        <v>21.2103</v>
      </c>
      <c r="AI18" s="28">
        <v>30.0871</v>
      </c>
      <c r="AJ18" s="28"/>
      <c r="AK18" s="28">
        <v>19.6297</v>
      </c>
      <c r="AL18" s="28">
        <v>0.77</v>
      </c>
      <c r="AM18" s="94">
        <v>0.66</v>
      </c>
      <c r="AN18" s="102">
        <v>6.04</v>
      </c>
      <c r="AO18" s="103">
        <v>2.36</v>
      </c>
    </row>
    <row r="19" spans="1:41">
      <c r="A19" s="48" t="s">
        <v>2997</v>
      </c>
      <c r="B19" s="29">
        <v>45226</v>
      </c>
      <c r="C19" s="30">
        <v>273.21339999999998</v>
      </c>
      <c r="D19" s="31">
        <v>259.85399999999998</v>
      </c>
      <c r="E19" s="28">
        <v>12.817</v>
      </c>
      <c r="F19" s="28">
        <v>5.1608000000000001</v>
      </c>
      <c r="G19" s="28">
        <v>-1.4835</v>
      </c>
      <c r="H19" s="28">
        <v>-3.1362999999999999</v>
      </c>
      <c r="I19" s="32">
        <v>-3.2387000000000001</v>
      </c>
      <c r="J19" s="28">
        <v>3.1549</v>
      </c>
      <c r="K19" s="28">
        <v>6.2755999999999998</v>
      </c>
      <c r="L19" s="28"/>
      <c r="M19" s="28"/>
      <c r="N19" s="28"/>
      <c r="O19" s="28"/>
      <c r="P19" s="28"/>
      <c r="Q19" s="28"/>
      <c r="R19" s="28">
        <v>10.395099999999999</v>
      </c>
      <c r="S19" s="33">
        <f t="shared" si="3"/>
        <v>1</v>
      </c>
      <c r="T19" s="33">
        <f t="shared" si="4"/>
        <v>2</v>
      </c>
      <c r="U19" s="33">
        <f t="shared" si="5"/>
        <v>4</v>
      </c>
      <c r="V19" s="33">
        <f t="shared" si="6"/>
        <v>4</v>
      </c>
      <c r="W19" s="33">
        <f t="shared" si="7"/>
        <v>4</v>
      </c>
      <c r="X19" s="33">
        <f t="shared" si="8"/>
        <v>1</v>
      </c>
      <c r="Y19" s="33">
        <f t="shared" si="9"/>
        <v>1</v>
      </c>
      <c r="Z19" s="33">
        <f t="shared" si="10"/>
        <v>0</v>
      </c>
      <c r="AA19" s="33">
        <f t="shared" si="11"/>
        <v>0</v>
      </c>
      <c r="AB19" s="33">
        <f t="shared" si="12"/>
        <v>0</v>
      </c>
      <c r="AC19" s="33">
        <f t="shared" si="13"/>
        <v>0</v>
      </c>
      <c r="AD19" s="33">
        <f t="shared" si="14"/>
        <v>0</v>
      </c>
      <c r="AE19" s="33">
        <f t="shared" si="15"/>
        <v>0</v>
      </c>
      <c r="AF19" s="28">
        <v>48.158099999999997</v>
      </c>
      <c r="AG19" s="28">
        <v>40.513100000000001</v>
      </c>
      <c r="AH19" s="28">
        <v>11.328799999999999</v>
      </c>
      <c r="AI19" s="28">
        <v>40.513100000000001</v>
      </c>
      <c r="AJ19" s="28"/>
      <c r="AK19" s="28">
        <v>7.9913999999999996</v>
      </c>
      <c r="AL19" s="28">
        <v>2.57</v>
      </c>
      <c r="AM19" s="94">
        <v>2</v>
      </c>
      <c r="AN19" s="28">
        <v>7.42</v>
      </c>
      <c r="AO19" s="101">
        <v>2.12</v>
      </c>
    </row>
    <row r="20" spans="1:41">
      <c r="A20" s="58" t="s">
        <v>235</v>
      </c>
      <c r="B20" s="59"/>
      <c r="C20" s="60"/>
      <c r="D20" s="60"/>
      <c r="E20" s="60"/>
      <c r="F20" s="60">
        <f t="shared" ref="F20:R20" si="17">SUMPRODUCT($D12:$D19,F12:F19)/SUMIF(F12:F19,"&lt;&gt;"&amp;"",$D12:$D19)</f>
        <v>3.3640252287854193</v>
      </c>
      <c r="G20" s="60">
        <f t="shared" si="17"/>
        <v>1.1851306108226409</v>
      </c>
      <c r="H20" s="60">
        <f t="shared" si="17"/>
        <v>2.3993399144119532</v>
      </c>
      <c r="I20" s="60">
        <f t="shared" si="17"/>
        <v>0.58183722281239991</v>
      </c>
      <c r="J20" s="60">
        <f t="shared" si="17"/>
        <v>2.6752258694262858</v>
      </c>
      <c r="K20" s="60">
        <f t="shared" si="17"/>
        <v>5.812789985909312</v>
      </c>
      <c r="L20" s="60" t="e">
        <f t="shared" si="17"/>
        <v>#DIV/0!</v>
      </c>
      <c r="M20" s="60" t="e">
        <f t="shared" si="17"/>
        <v>#DIV/0!</v>
      </c>
      <c r="N20" s="60" t="e">
        <f t="shared" si="17"/>
        <v>#DIV/0!</v>
      </c>
      <c r="O20" s="60" t="e">
        <f t="shared" si="17"/>
        <v>#DIV/0!</v>
      </c>
      <c r="P20" s="60" t="e">
        <f t="shared" si="17"/>
        <v>#DIV/0!</v>
      </c>
      <c r="Q20" s="60" t="e">
        <f t="shared" si="17"/>
        <v>#DIV/0!</v>
      </c>
      <c r="R20" s="60">
        <f t="shared" si="17"/>
        <v>5.9348923181688562</v>
      </c>
      <c r="S20" s="61"/>
      <c r="T20" s="61"/>
      <c r="U20" s="61"/>
      <c r="V20" s="61"/>
      <c r="W20" s="61"/>
      <c r="X20" s="61"/>
      <c r="Y20" s="61"/>
      <c r="Z20" s="61"/>
      <c r="AA20" s="61"/>
      <c r="AB20" s="61"/>
      <c r="AC20" s="61"/>
      <c r="AD20" s="61"/>
      <c r="AE20" s="61"/>
      <c r="AF20" s="60"/>
      <c r="AG20" s="60"/>
      <c r="AH20" s="60"/>
      <c r="AI20" s="60"/>
      <c r="AJ20" s="60"/>
      <c r="AK20" s="60"/>
      <c r="AL20" s="60"/>
      <c r="AM20" s="60"/>
      <c r="AN20" s="60"/>
      <c r="AO20" s="101"/>
    </row>
    <row r="21" spans="1:41">
      <c r="A21" s="56" t="s">
        <v>236</v>
      </c>
      <c r="B21" s="51"/>
      <c r="C21" s="52"/>
      <c r="D21" s="53"/>
      <c r="E21" s="54"/>
      <c r="F21" s="54">
        <f t="shared" ref="F21:R21" si="18">MIN(F12:F19)</f>
        <v>0.2994</v>
      </c>
      <c r="G21" s="54">
        <f t="shared" si="18"/>
        <v>-1.4835</v>
      </c>
      <c r="H21" s="54">
        <f t="shared" si="18"/>
        <v>-3.1362999999999999</v>
      </c>
      <c r="I21" s="54">
        <f t="shared" si="18"/>
        <v>-3.2387000000000001</v>
      </c>
      <c r="J21" s="54">
        <f t="shared" si="18"/>
        <v>2.5007000000000001</v>
      </c>
      <c r="K21" s="54">
        <f t="shared" si="18"/>
        <v>5.6444000000000001</v>
      </c>
      <c r="L21" s="54">
        <f t="shared" si="18"/>
        <v>0</v>
      </c>
      <c r="M21" s="54">
        <f t="shared" si="18"/>
        <v>0</v>
      </c>
      <c r="N21" s="54">
        <f t="shared" si="18"/>
        <v>0</v>
      </c>
      <c r="O21" s="54">
        <f t="shared" si="18"/>
        <v>0</v>
      </c>
      <c r="P21" s="54">
        <f t="shared" si="18"/>
        <v>0</v>
      </c>
      <c r="Q21" s="54">
        <f t="shared" si="18"/>
        <v>0</v>
      </c>
      <c r="R21" s="54">
        <f t="shared" si="18"/>
        <v>-4.8289999999999997</v>
      </c>
      <c r="S21" s="55"/>
      <c r="T21" s="55"/>
      <c r="U21" s="55"/>
      <c r="V21" s="55"/>
      <c r="W21" s="55"/>
      <c r="X21" s="55"/>
      <c r="Y21" s="55"/>
      <c r="Z21" s="55"/>
      <c r="AA21" s="55"/>
      <c r="AB21" s="55"/>
      <c r="AC21" s="55"/>
      <c r="AD21" s="55"/>
      <c r="AE21" s="55"/>
      <c r="AF21" s="54"/>
      <c r="AG21" s="54"/>
      <c r="AH21" s="54"/>
      <c r="AI21" s="54"/>
      <c r="AJ21" s="54"/>
      <c r="AK21" s="54"/>
      <c r="AL21" s="54"/>
      <c r="AM21" s="54"/>
      <c r="AN21" s="54"/>
      <c r="AO21" s="101"/>
    </row>
    <row r="22" spans="1:41">
      <c r="A22" s="63" t="s">
        <v>237</v>
      </c>
      <c r="B22" s="51"/>
      <c r="C22" s="52"/>
      <c r="D22" s="53"/>
      <c r="E22" s="54"/>
      <c r="F22" s="54">
        <f t="shared" ref="F22:R22" si="19">MAX(F12:F19)</f>
        <v>7.3216999999999999</v>
      </c>
      <c r="G22" s="54">
        <f t="shared" si="19"/>
        <v>6.0692000000000004</v>
      </c>
      <c r="H22" s="54">
        <f t="shared" si="19"/>
        <v>4.6863000000000001</v>
      </c>
      <c r="I22" s="54">
        <f t="shared" si="19"/>
        <v>4.5701999999999998</v>
      </c>
      <c r="J22" s="54">
        <f t="shared" si="19"/>
        <v>3.1549</v>
      </c>
      <c r="K22" s="54">
        <f t="shared" si="19"/>
        <v>6.2755999999999998</v>
      </c>
      <c r="L22" s="54">
        <f t="shared" si="19"/>
        <v>0</v>
      </c>
      <c r="M22" s="54">
        <f t="shared" si="19"/>
        <v>0</v>
      </c>
      <c r="N22" s="54">
        <f t="shared" si="19"/>
        <v>0</v>
      </c>
      <c r="O22" s="54">
        <f t="shared" si="19"/>
        <v>0</v>
      </c>
      <c r="P22" s="54">
        <f t="shared" si="19"/>
        <v>0</v>
      </c>
      <c r="Q22" s="54">
        <f t="shared" si="19"/>
        <v>0</v>
      </c>
      <c r="R22" s="54">
        <f t="shared" si="19"/>
        <v>10.395099999999999</v>
      </c>
      <c r="S22" s="55"/>
      <c r="T22" s="55"/>
      <c r="U22" s="55"/>
      <c r="V22" s="55"/>
      <c r="W22" s="55"/>
      <c r="X22" s="55"/>
      <c r="Y22" s="55"/>
      <c r="Z22" s="55"/>
      <c r="AA22" s="55"/>
      <c r="AB22" s="55"/>
      <c r="AC22" s="55"/>
      <c r="AD22" s="55"/>
      <c r="AE22" s="55"/>
      <c r="AF22" s="54"/>
      <c r="AG22" s="54"/>
      <c r="AH22" s="54"/>
      <c r="AI22" s="54"/>
      <c r="AJ22" s="54"/>
      <c r="AK22" s="54"/>
      <c r="AL22" s="54"/>
      <c r="AM22" s="54"/>
      <c r="AN22" s="54"/>
      <c r="AO22" s="101"/>
    </row>
    <row r="23" spans="1:41">
      <c r="A23" s="56" t="s">
        <v>238</v>
      </c>
      <c r="B23" s="51"/>
      <c r="C23" s="52"/>
      <c r="D23" s="53"/>
      <c r="E23" s="54"/>
      <c r="F23" s="54">
        <f>MEDIAN(F12:F19)</f>
        <v>5.1487999999999996</v>
      </c>
      <c r="G23" s="54">
        <f t="shared" ref="G23:R23" si="20">MEDIAN(G12:G19)</f>
        <v>0.30875000000000002</v>
      </c>
      <c r="H23" s="54">
        <f t="shared" si="20"/>
        <v>1.5864</v>
      </c>
      <c r="I23" s="54">
        <f t="shared" si="20"/>
        <v>-0.9274</v>
      </c>
      <c r="J23" s="54">
        <f t="shared" si="20"/>
        <v>2.8277999999999999</v>
      </c>
      <c r="K23" s="54">
        <f t="shared" si="20"/>
        <v>5.96</v>
      </c>
      <c r="L23" s="54" t="e">
        <f t="shared" si="20"/>
        <v>#NUM!</v>
      </c>
      <c r="M23" s="54" t="e">
        <f t="shared" si="20"/>
        <v>#NUM!</v>
      </c>
      <c r="N23" s="54" t="e">
        <f t="shared" si="20"/>
        <v>#NUM!</v>
      </c>
      <c r="O23" s="54" t="e">
        <f t="shared" si="20"/>
        <v>#NUM!</v>
      </c>
      <c r="P23" s="54" t="e">
        <f t="shared" si="20"/>
        <v>#NUM!</v>
      </c>
      <c r="Q23" s="54" t="e">
        <f t="shared" si="20"/>
        <v>#NUM!</v>
      </c>
      <c r="R23" s="54">
        <f t="shared" si="20"/>
        <v>6.7507000000000001</v>
      </c>
      <c r="S23" s="55"/>
      <c r="T23" s="55"/>
      <c r="U23" s="55"/>
      <c r="V23" s="55"/>
      <c r="W23" s="55"/>
      <c r="X23" s="55"/>
      <c r="Y23" s="55"/>
      <c r="Z23" s="55"/>
      <c r="AA23" s="55"/>
      <c r="AB23" s="55"/>
      <c r="AC23" s="55"/>
      <c r="AD23" s="55"/>
      <c r="AE23" s="55"/>
      <c r="AF23" s="54"/>
      <c r="AG23" s="54"/>
      <c r="AH23" s="54"/>
      <c r="AI23" s="54"/>
      <c r="AJ23" s="54"/>
      <c r="AK23" s="54"/>
      <c r="AL23" s="54"/>
      <c r="AM23" s="54"/>
      <c r="AN23" s="54"/>
      <c r="AO23" s="101"/>
    </row>
    <row r="24" spans="1:41">
      <c r="A24" s="66" t="s">
        <v>265</v>
      </c>
      <c r="B24" s="67"/>
      <c r="C24" s="68"/>
      <c r="D24" s="69"/>
      <c r="E24" s="66"/>
      <c r="F24" s="66"/>
      <c r="G24" s="66"/>
      <c r="H24" s="66"/>
      <c r="I24" s="66"/>
      <c r="J24" s="66"/>
      <c r="K24" s="66"/>
      <c r="L24" s="66"/>
      <c r="M24" s="66"/>
      <c r="N24" s="66"/>
      <c r="O24" s="66"/>
      <c r="P24" s="66"/>
      <c r="Q24" s="66"/>
      <c r="R24" s="66"/>
      <c r="S24" s="70"/>
      <c r="T24" s="70"/>
      <c r="U24" s="70"/>
      <c r="V24" s="70"/>
      <c r="W24" s="70"/>
      <c r="X24" s="70"/>
      <c r="Y24" s="70"/>
      <c r="Z24" s="70"/>
      <c r="AA24" s="70"/>
      <c r="AB24" s="70"/>
      <c r="AC24" s="70"/>
      <c r="AD24" s="70"/>
      <c r="AE24" s="70"/>
      <c r="AF24" s="66"/>
      <c r="AG24" s="66"/>
      <c r="AH24" s="66"/>
      <c r="AI24" s="66"/>
      <c r="AJ24" s="66"/>
      <c r="AK24" s="66"/>
      <c r="AL24" s="66"/>
      <c r="AM24" s="128"/>
      <c r="AN24" s="100"/>
    </row>
    <row r="25" spans="1:41">
      <c r="A25" s="48"/>
      <c r="B25" s="29"/>
      <c r="C25" s="30"/>
      <c r="D25" s="31"/>
      <c r="E25" s="28"/>
      <c r="F25" s="28"/>
      <c r="G25" s="28"/>
      <c r="H25" s="28"/>
      <c r="I25" s="32"/>
      <c r="J25" s="28"/>
      <c r="K25" s="28"/>
      <c r="L25" s="28"/>
      <c r="M25" s="28"/>
      <c r="N25" s="28"/>
      <c r="O25" s="28"/>
      <c r="P25" s="28"/>
      <c r="Q25" s="28"/>
      <c r="R25" s="28"/>
      <c r="S25" s="33"/>
      <c r="T25" s="33"/>
      <c r="U25" s="33"/>
      <c r="V25" s="34"/>
      <c r="W25" s="33"/>
      <c r="X25" s="33"/>
      <c r="Y25" s="33"/>
      <c r="Z25" s="33"/>
      <c r="AA25" s="33"/>
      <c r="AB25" s="33"/>
      <c r="AC25" s="33"/>
      <c r="AD25" s="33"/>
      <c r="AE25" s="33"/>
      <c r="AF25" s="28"/>
      <c r="AG25" s="28"/>
      <c r="AH25" s="28"/>
      <c r="AI25" s="28"/>
      <c r="AJ25" s="28"/>
      <c r="AK25" s="28"/>
      <c r="AL25" s="28"/>
      <c r="AM25" s="28"/>
      <c r="AN25" s="35"/>
    </row>
    <row r="26" spans="1:41" ht="15" thickBot="1">
      <c r="A26" s="49"/>
      <c r="B26" s="37"/>
      <c r="C26" s="38"/>
      <c r="D26" s="39"/>
      <c r="E26" s="36"/>
      <c r="F26" s="36"/>
      <c r="G26" s="36"/>
      <c r="H26" s="36"/>
      <c r="I26" s="40"/>
      <c r="J26" s="36"/>
      <c r="K26" s="36"/>
      <c r="L26" s="36"/>
      <c r="M26" s="36"/>
      <c r="N26" s="36"/>
      <c r="O26" s="36"/>
      <c r="P26" s="36"/>
      <c r="Q26" s="36"/>
      <c r="R26" s="36"/>
      <c r="S26" s="41"/>
      <c r="T26" s="41"/>
      <c r="U26" s="41"/>
      <c r="V26" s="42"/>
      <c r="W26" s="41"/>
      <c r="X26" s="41"/>
      <c r="Y26" s="41"/>
      <c r="Z26" s="41"/>
      <c r="AA26" s="41"/>
      <c r="AB26" s="41"/>
      <c r="AC26" s="41"/>
      <c r="AD26" s="41"/>
      <c r="AE26" s="41"/>
      <c r="AF26" s="36"/>
      <c r="AG26" s="36"/>
      <c r="AH26" s="36"/>
      <c r="AI26" s="36"/>
      <c r="AJ26" s="36"/>
      <c r="AK26" s="36"/>
      <c r="AL26" s="36"/>
      <c r="AM26" s="36"/>
      <c r="AN26" s="43"/>
    </row>
    <row r="27" spans="1:41">
      <c r="A27" s="50" t="s">
        <v>239</v>
      </c>
      <c r="B27" s="45"/>
      <c r="C27" s="44"/>
      <c r="D27" s="44"/>
      <c r="E27" s="44"/>
      <c r="F27" s="44"/>
      <c r="G27" s="44"/>
      <c r="H27" s="44"/>
      <c r="I27" s="46"/>
      <c r="J27" s="44"/>
      <c r="K27" s="44"/>
      <c r="L27" s="44"/>
      <c r="M27" s="44"/>
      <c r="N27" s="44"/>
      <c r="O27" s="44"/>
      <c r="P27" s="44"/>
      <c r="Q27" s="44"/>
      <c r="R27" s="44"/>
      <c r="S27" s="45"/>
      <c r="T27" s="45"/>
      <c r="U27" s="45"/>
      <c r="V27" s="47"/>
      <c r="W27" s="45"/>
      <c r="X27" s="45"/>
      <c r="Y27" s="45"/>
      <c r="Z27" s="45"/>
      <c r="AA27" s="45"/>
      <c r="AB27" s="45"/>
      <c r="AC27" s="45"/>
      <c r="AD27" s="45"/>
      <c r="AE27" s="45"/>
      <c r="AF27" s="44"/>
      <c r="AG27" s="44"/>
      <c r="AH27" s="44"/>
      <c r="AI27" s="44"/>
      <c r="AJ27" s="44"/>
      <c r="AK27" s="44"/>
      <c r="AL27" s="44"/>
      <c r="AM27" s="44"/>
      <c r="AN27" s="44"/>
    </row>
    <row r="28" spans="1:41">
      <c r="A28" s="50" t="s">
        <v>240</v>
      </c>
      <c r="B28" s="45"/>
      <c r="C28" s="44"/>
      <c r="D28" s="44"/>
      <c r="E28" s="44"/>
      <c r="F28" s="44"/>
      <c r="G28" s="44"/>
      <c r="H28" s="44"/>
      <c r="I28" s="46"/>
      <c r="J28" s="44"/>
      <c r="K28" s="44"/>
      <c r="L28" s="44"/>
      <c r="M28" s="44"/>
      <c r="N28" s="44"/>
      <c r="O28" s="44"/>
      <c r="P28" s="44"/>
      <c r="Q28" s="44"/>
      <c r="R28" s="44"/>
      <c r="S28" s="45"/>
      <c r="T28" s="45"/>
      <c r="U28" s="45"/>
      <c r="V28" s="47"/>
      <c r="W28" s="45"/>
      <c r="X28" s="45"/>
      <c r="Y28" s="45"/>
      <c r="Z28" s="45"/>
      <c r="AA28" s="45"/>
      <c r="AB28" s="45"/>
      <c r="AC28" s="45"/>
      <c r="AD28" s="45"/>
      <c r="AE28" s="45"/>
      <c r="AF28" s="44"/>
      <c r="AG28" s="44"/>
      <c r="AH28" s="44"/>
      <c r="AI28" s="44"/>
      <c r="AJ28" s="44"/>
      <c r="AK28" s="44"/>
      <c r="AL28" s="44"/>
      <c r="AM28" s="44"/>
      <c r="AN28" s="44"/>
    </row>
    <row r="29" spans="1:41">
      <c r="A29" s="50"/>
      <c r="B29" s="45"/>
      <c r="C29" s="44"/>
      <c r="D29" s="44"/>
      <c r="E29" s="44"/>
      <c r="F29" s="44"/>
      <c r="G29" s="44"/>
      <c r="H29" s="44"/>
      <c r="I29" s="44"/>
      <c r="J29" s="44"/>
      <c r="K29" s="44"/>
      <c r="L29" s="44"/>
      <c r="M29" s="44"/>
      <c r="N29" s="44"/>
      <c r="O29" s="44"/>
      <c r="P29" s="44"/>
      <c r="Q29" s="44"/>
      <c r="R29" s="44"/>
      <c r="S29" s="45"/>
      <c r="T29" s="45"/>
      <c r="U29" s="45"/>
      <c r="V29" s="45"/>
      <c r="W29" s="45"/>
      <c r="X29" s="45"/>
      <c r="Y29" s="45"/>
      <c r="Z29" s="45"/>
      <c r="AA29" s="45"/>
      <c r="AB29" s="45"/>
      <c r="AC29" s="45"/>
      <c r="AD29" s="45"/>
      <c r="AE29" s="45"/>
      <c r="AF29" s="44"/>
      <c r="AG29" s="44"/>
      <c r="AH29" s="44"/>
      <c r="AI29" s="44"/>
      <c r="AJ29" s="44"/>
      <c r="AK29" s="44"/>
      <c r="AL29" s="44"/>
      <c r="AM29" s="44"/>
      <c r="AN29" s="44"/>
    </row>
    <row r="30" spans="1:41">
      <c r="A30" s="50"/>
      <c r="B30" s="45"/>
      <c r="C30" s="44"/>
      <c r="D30" s="44"/>
      <c r="E30" s="44"/>
      <c r="F30" s="44"/>
      <c r="G30" s="44"/>
      <c r="H30" s="44"/>
      <c r="I30" s="44"/>
      <c r="J30" s="44"/>
      <c r="K30" s="44"/>
      <c r="L30" s="44"/>
      <c r="M30" s="44"/>
      <c r="N30" s="44"/>
      <c r="O30" s="44"/>
      <c r="P30" s="44"/>
      <c r="Q30" s="44"/>
      <c r="R30" s="44"/>
      <c r="S30" s="45"/>
      <c r="T30" s="45"/>
      <c r="U30" s="45"/>
      <c r="V30" s="45"/>
      <c r="W30" s="45"/>
      <c r="X30" s="45"/>
      <c r="Y30" s="45"/>
      <c r="Z30" s="45"/>
      <c r="AA30" s="45"/>
      <c r="AB30" s="45"/>
      <c r="AC30" s="45"/>
      <c r="AD30" s="45"/>
      <c r="AE30" s="45"/>
      <c r="AF30" s="44"/>
      <c r="AG30" s="44"/>
      <c r="AH30" s="44"/>
      <c r="AI30" s="44"/>
      <c r="AJ30" s="44"/>
      <c r="AK30" s="44"/>
      <c r="AL30" s="44"/>
      <c r="AM30" s="44"/>
      <c r="AN30" s="44"/>
    </row>
    <row r="31" spans="1:41">
      <c r="A31" s="50"/>
      <c r="B31" s="45"/>
      <c r="C31" s="44"/>
      <c r="D31" s="44"/>
      <c r="E31" s="44"/>
      <c r="F31" s="44"/>
      <c r="G31" s="44"/>
      <c r="H31" s="44"/>
      <c r="I31" s="44"/>
      <c r="J31" s="44"/>
      <c r="K31" s="44"/>
      <c r="L31" s="44"/>
      <c r="M31" s="44"/>
      <c r="N31" s="44"/>
      <c r="O31" s="44"/>
      <c r="P31" s="44"/>
      <c r="Q31" s="44"/>
      <c r="R31" s="44"/>
      <c r="S31" s="45"/>
      <c r="T31" s="45"/>
      <c r="U31" s="45"/>
      <c r="V31" s="45"/>
      <c r="W31" s="45"/>
      <c r="X31" s="45"/>
      <c r="Y31" s="45"/>
      <c r="Z31" s="45"/>
      <c r="AA31" s="45"/>
      <c r="AB31" s="45"/>
      <c r="AC31" s="45"/>
      <c r="AD31" s="45"/>
      <c r="AE31" s="45"/>
      <c r="AF31" s="44"/>
      <c r="AG31" s="44"/>
      <c r="AH31" s="44"/>
      <c r="AI31" s="44"/>
      <c r="AJ31" s="44"/>
      <c r="AK31" s="44"/>
      <c r="AL31" s="44"/>
      <c r="AM31" s="44"/>
      <c r="AN31" s="44"/>
    </row>
  </sheetData>
  <mergeCells count="11">
    <mergeCell ref="B8:E8"/>
    <mergeCell ref="F8:I8"/>
    <mergeCell ref="R8:R9"/>
    <mergeCell ref="AN8:AN9"/>
    <mergeCell ref="AF8:AH8"/>
    <mergeCell ref="S8:AE8"/>
    <mergeCell ref="J8:Q8"/>
    <mergeCell ref="AI8:AK8"/>
    <mergeCell ref="AL8:AL9"/>
    <mergeCell ref="AM8:AM9"/>
    <mergeCell ref="AO8:AO9"/>
  </mergeCells>
  <hyperlinks>
    <hyperlink ref="A1" location="'Main Page'!A1" tooltip="E:\ACEMFV2\AceCustomTemplates - #'Main Page'!A1" display="'Main Page'!A1"/>
    <hyperlink ref="A10" location="'Load'!A1" tooltip="E:\ACEMFV2\AceCustomTemplates - #'Load'!A1" display="'Load'!A1"/>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CN47"/>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35"/>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41"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N7" si="0">_xlfn.QUARTILE.INC(F$12:F$35,$CA2)</f>
        <v>1.3292999999999999</v>
      </c>
      <c r="CC2" s="93">
        <f t="shared" si="0"/>
        <v>-2.1760999999999999</v>
      </c>
      <c r="CD2" s="93">
        <f t="shared" si="0"/>
        <v>-4.5975000000000001</v>
      </c>
      <c r="CE2" s="93">
        <f t="shared" si="0"/>
        <v>-3.3393999999999999</v>
      </c>
      <c r="CF2" s="93">
        <f t="shared" si="0"/>
        <v>-1.2843</v>
      </c>
      <c r="CG2" s="93">
        <f t="shared" si="0"/>
        <v>3.274</v>
      </c>
      <c r="CH2" s="93">
        <f t="shared" si="0"/>
        <v>6.3121999999999998</v>
      </c>
      <c r="CI2" s="93">
        <f t="shared" si="0"/>
        <v>5.7821999999999996</v>
      </c>
      <c r="CJ2" s="93">
        <f t="shared" si="0"/>
        <v>6.4660000000000002</v>
      </c>
      <c r="CK2" s="93">
        <f t="shared" si="0"/>
        <v>3.7004000000000001</v>
      </c>
      <c r="CL2" s="93">
        <f t="shared" si="0"/>
        <v>4.7492999999999999</v>
      </c>
      <c r="CM2" s="93">
        <f t="shared" si="0"/>
        <v>6.7857000000000003</v>
      </c>
      <c r="CN2" s="93">
        <f t="shared" si="0"/>
        <v>3.2056</v>
      </c>
    </row>
    <row r="3" spans="1:92">
      <c r="CA3" s="93">
        <v>1</v>
      </c>
      <c r="CB3" s="93">
        <f t="shared" si="0"/>
        <v>2.0284</v>
      </c>
      <c r="CC3" s="93">
        <f t="shared" si="0"/>
        <v>-0.65837500000000004</v>
      </c>
      <c r="CD3" s="93">
        <f t="shared" si="0"/>
        <v>-0.49760000000000004</v>
      </c>
      <c r="CE3" s="93">
        <f t="shared" si="0"/>
        <v>-1.2813000000000001</v>
      </c>
      <c r="CF3" s="93">
        <f t="shared" si="0"/>
        <v>3.1753</v>
      </c>
      <c r="CG3" s="93">
        <f t="shared" si="0"/>
        <v>5.1696999999999997</v>
      </c>
      <c r="CH3" s="93">
        <f t="shared" si="0"/>
        <v>7.9965999999999999</v>
      </c>
      <c r="CI3" s="93">
        <f t="shared" si="0"/>
        <v>7.1898999999999997</v>
      </c>
      <c r="CJ3" s="93">
        <f t="shared" si="0"/>
        <v>7.3917999999999999</v>
      </c>
      <c r="CK3" s="93">
        <f t="shared" si="0"/>
        <v>7.2330249999999996</v>
      </c>
      <c r="CL3" s="93">
        <f t="shared" si="0"/>
        <v>7.1358500000000005</v>
      </c>
      <c r="CM3" s="93">
        <f t="shared" si="0"/>
        <v>6.9871999999999996</v>
      </c>
      <c r="CN3" s="93">
        <f t="shared" si="0"/>
        <v>7.0290249999999999</v>
      </c>
    </row>
    <row r="4" spans="1:92">
      <c r="CA4" s="93">
        <v>2</v>
      </c>
      <c r="CB4" s="93">
        <f t="shared" si="0"/>
        <v>2.7909999999999999</v>
      </c>
      <c r="CC4" s="93">
        <f t="shared" si="0"/>
        <v>-0.11595</v>
      </c>
      <c r="CD4" s="93">
        <f t="shared" si="0"/>
        <v>8.0949999999999994E-2</v>
      </c>
      <c r="CE4" s="93">
        <f t="shared" si="0"/>
        <v>-0.72930000000000006</v>
      </c>
      <c r="CF4" s="93">
        <f t="shared" si="0"/>
        <v>3.8057999999999996</v>
      </c>
      <c r="CG4" s="93">
        <f t="shared" si="0"/>
        <v>5.8068</v>
      </c>
      <c r="CH4" s="93">
        <f t="shared" si="0"/>
        <v>9.3728999999999996</v>
      </c>
      <c r="CI4" s="93">
        <f t="shared" si="0"/>
        <v>8.0378000000000007</v>
      </c>
      <c r="CJ4" s="93">
        <f t="shared" si="0"/>
        <v>8.0542999999999996</v>
      </c>
      <c r="CK4" s="93">
        <f t="shared" si="0"/>
        <v>8.2125000000000004</v>
      </c>
      <c r="CL4" s="93">
        <f t="shared" si="0"/>
        <v>8.2142499999999998</v>
      </c>
      <c r="CM4" s="93">
        <f t="shared" si="0"/>
        <v>7.5254000000000003</v>
      </c>
      <c r="CN4" s="93">
        <f t="shared" si="0"/>
        <v>7.9672999999999998</v>
      </c>
    </row>
    <row r="5" spans="1:92">
      <c r="CA5" s="93">
        <v>3</v>
      </c>
      <c r="CB5" s="93">
        <f t="shared" si="0"/>
        <v>3.8208000000000002</v>
      </c>
      <c r="CC5" s="93">
        <f t="shared" si="0"/>
        <v>0.58434999999999993</v>
      </c>
      <c r="CD5" s="93">
        <f t="shared" si="0"/>
        <v>0.35425000000000001</v>
      </c>
      <c r="CE5" s="93">
        <f t="shared" si="0"/>
        <v>-0.36832500000000001</v>
      </c>
      <c r="CF5" s="93">
        <f t="shared" si="0"/>
        <v>5.9261499999999998</v>
      </c>
      <c r="CG5" s="93">
        <f t="shared" si="0"/>
        <v>6.3823999999999996</v>
      </c>
      <c r="CH5" s="93">
        <f t="shared" si="0"/>
        <v>10.115399999999999</v>
      </c>
      <c r="CI5" s="93">
        <f t="shared" si="0"/>
        <v>8.8545999999999996</v>
      </c>
      <c r="CJ5" s="93">
        <f t="shared" si="0"/>
        <v>9.2348999999999997</v>
      </c>
      <c r="CK5" s="93">
        <f t="shared" si="0"/>
        <v>9.411975</v>
      </c>
      <c r="CL5" s="93">
        <f t="shared" si="0"/>
        <v>9.2002750000000013</v>
      </c>
      <c r="CM5" s="93">
        <f t="shared" si="0"/>
        <v>8.2446000000000002</v>
      </c>
      <c r="CN5" s="93">
        <f t="shared" si="0"/>
        <v>8.5551750000000002</v>
      </c>
    </row>
    <row r="6" spans="1:92" hidden="1">
      <c r="CA6" s="93"/>
      <c r="CB6" s="93">
        <f t="shared" si="0"/>
        <v>1.3292999999999999</v>
      </c>
      <c r="CC6" s="93">
        <f t="shared" si="0"/>
        <v>-2.1760999999999999</v>
      </c>
      <c r="CD6" s="93">
        <f t="shared" si="0"/>
        <v>-4.5975000000000001</v>
      </c>
      <c r="CE6" s="93">
        <f t="shared" si="0"/>
        <v>-3.3393999999999999</v>
      </c>
      <c r="CF6" s="93">
        <f t="shared" si="0"/>
        <v>-1.2843</v>
      </c>
      <c r="CG6" s="93">
        <f t="shared" si="0"/>
        <v>3.274</v>
      </c>
      <c r="CH6" s="93">
        <f t="shared" si="0"/>
        <v>6.3121999999999998</v>
      </c>
      <c r="CI6" s="93">
        <f t="shared" si="0"/>
        <v>5.7821999999999996</v>
      </c>
      <c r="CJ6" s="93">
        <f t="shared" si="0"/>
        <v>6.4660000000000002</v>
      </c>
      <c r="CK6" s="93">
        <f t="shared" si="0"/>
        <v>3.7004000000000001</v>
      </c>
      <c r="CL6" s="93">
        <f t="shared" si="0"/>
        <v>4.7492999999999999</v>
      </c>
      <c r="CM6" s="93">
        <f t="shared" si="0"/>
        <v>6.7857000000000003</v>
      </c>
      <c r="CN6" s="93">
        <f t="shared" si="0"/>
        <v>3.2056</v>
      </c>
    </row>
    <row r="7" spans="1:92" ht="21" thickBot="1">
      <c r="A7" s="16" t="s">
        <v>129</v>
      </c>
      <c r="CA7" s="93">
        <v>4</v>
      </c>
      <c r="CB7" s="93">
        <f t="shared" si="0"/>
        <v>5.4012000000000002</v>
      </c>
      <c r="CC7" s="93">
        <f t="shared" si="0"/>
        <v>4.1421999999999999</v>
      </c>
      <c r="CD7" s="93">
        <f t="shared" si="0"/>
        <v>2.7930000000000001</v>
      </c>
      <c r="CE7" s="93">
        <f t="shared" si="0"/>
        <v>3.4851999999999999</v>
      </c>
      <c r="CF7" s="93">
        <f t="shared" si="0"/>
        <v>12.287000000000001</v>
      </c>
      <c r="CG7" s="93">
        <f t="shared" si="0"/>
        <v>9.1709999999999994</v>
      </c>
      <c r="CH7" s="93">
        <f t="shared" si="0"/>
        <v>13.624700000000001</v>
      </c>
      <c r="CI7" s="93">
        <f t="shared" si="0"/>
        <v>11.3626</v>
      </c>
      <c r="CJ7" s="93">
        <f t="shared" si="0"/>
        <v>11.4567</v>
      </c>
      <c r="CK7" s="93">
        <f t="shared" si="0"/>
        <v>10.4292</v>
      </c>
      <c r="CL7" s="93">
        <f t="shared" si="0"/>
        <v>9.5007999999999999</v>
      </c>
      <c r="CM7" s="93">
        <f t="shared" si="0"/>
        <v>9.1145999999999994</v>
      </c>
      <c r="CN7" s="93">
        <f t="shared" si="0"/>
        <v>10.442299999999999</v>
      </c>
    </row>
    <row r="8" spans="1:92" ht="15.6">
      <c r="A8" s="17" t="str">
        <f>'Multi Asset Allocation'!A8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609</v>
      </c>
      <c r="AG8" s="136"/>
      <c r="AH8" s="136"/>
      <c r="AI8" s="136" t="s">
        <v>176</v>
      </c>
      <c r="AJ8" s="136"/>
      <c r="AK8" s="136"/>
      <c r="AL8" s="139" t="s">
        <v>177</v>
      </c>
      <c r="AM8" s="139" t="s">
        <v>178</v>
      </c>
      <c r="AN8" s="134" t="s">
        <v>180</v>
      </c>
      <c r="AO8" s="134"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610</v>
      </c>
      <c r="AG9" s="26" t="s">
        <v>611</v>
      </c>
      <c r="AH9" s="26" t="s">
        <v>612</v>
      </c>
      <c r="AI9" s="26" t="s">
        <v>195</v>
      </c>
      <c r="AJ9" s="26" t="s">
        <v>196</v>
      </c>
      <c r="AK9" s="26" t="s">
        <v>197</v>
      </c>
      <c r="AL9" s="140"/>
      <c r="AM9" s="140"/>
      <c r="AN9" s="135"/>
      <c r="AO9" s="135"/>
    </row>
    <row r="10" spans="1:92" ht="15" customHeight="1" thickBot="1">
      <c r="A10" s="20" t="s">
        <v>38</v>
      </c>
    </row>
    <row r="11" spans="1:92" ht="18.600000000000001" thickBot="1">
      <c r="A11" s="21" t="s">
        <v>41</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4"/>
    </row>
    <row r="12" spans="1:92">
      <c r="A12" s="48" t="s">
        <v>2998</v>
      </c>
      <c r="B12" s="29">
        <v>41971</v>
      </c>
      <c r="C12" s="30">
        <v>1076.2628999999999</v>
      </c>
      <c r="D12" s="31">
        <v>1029.4635000000001</v>
      </c>
      <c r="E12" s="28">
        <v>22.85</v>
      </c>
      <c r="F12" s="28">
        <v>2.2370999999999999</v>
      </c>
      <c r="G12" s="28">
        <v>0.43959999999999999</v>
      </c>
      <c r="H12" s="28">
        <v>1.2405999999999999</v>
      </c>
      <c r="I12" s="32">
        <v>4.3799999999999999E-2</v>
      </c>
      <c r="J12" s="28">
        <v>6.2790999999999997</v>
      </c>
      <c r="K12" s="28">
        <v>7.0484999999999998</v>
      </c>
      <c r="L12" s="28">
        <v>9.1481999999999992</v>
      </c>
      <c r="M12" s="28">
        <v>7.5838000000000001</v>
      </c>
      <c r="N12" s="28">
        <v>7.1830999999999996</v>
      </c>
      <c r="O12" s="28">
        <v>7.9851000000000001</v>
      </c>
      <c r="P12" s="28">
        <v>8.0175999999999998</v>
      </c>
      <c r="Q12" s="28"/>
      <c r="R12" s="28">
        <v>7.4992999999999999</v>
      </c>
      <c r="S12" s="33">
        <f>IF(F12="",0,IF(F12&lt;=CB$3,4,IF(F12&gt;=CB$5,1,IF(F12&gt;=CB$4,2,3))))</f>
        <v>3</v>
      </c>
      <c r="T12" s="33">
        <f t="shared" ref="T12:AE12" si="1">IF(G12="",0,IF(G12&lt;=CC$3,4,IF(G12&gt;=CC$5,1,IF(G12&gt;=CC$4,2,3))))</f>
        <v>2</v>
      </c>
      <c r="U12" s="33">
        <f t="shared" si="1"/>
        <v>1</v>
      </c>
      <c r="V12" s="34">
        <f t="shared" si="1"/>
        <v>1</v>
      </c>
      <c r="W12" s="33">
        <f t="shared" si="1"/>
        <v>1</v>
      </c>
      <c r="X12" s="33">
        <f t="shared" si="1"/>
        <v>1</v>
      </c>
      <c r="Y12" s="33">
        <f t="shared" si="1"/>
        <v>3</v>
      </c>
      <c r="Z12" s="33">
        <f t="shared" si="1"/>
        <v>3</v>
      </c>
      <c r="AA12" s="33">
        <f t="shared" si="1"/>
        <v>4</v>
      </c>
      <c r="AB12" s="33">
        <f t="shared" si="1"/>
        <v>3</v>
      </c>
      <c r="AC12" s="33">
        <f t="shared" si="1"/>
        <v>3</v>
      </c>
      <c r="AD12" s="33">
        <f t="shared" si="1"/>
        <v>0</v>
      </c>
      <c r="AE12" s="33">
        <f t="shared" si="1"/>
        <v>3</v>
      </c>
      <c r="AF12" s="28">
        <v>66.190100000000001</v>
      </c>
      <c r="AG12" s="28">
        <v>17.092199999999998</v>
      </c>
      <c r="AH12" s="28">
        <v>16.717700000000001</v>
      </c>
      <c r="AI12" s="28">
        <v>16.515899999999998</v>
      </c>
      <c r="AJ12" s="28">
        <v>0.57640000000000002</v>
      </c>
      <c r="AK12" s="28">
        <v>2.0383</v>
      </c>
      <c r="AL12" s="28">
        <v>2.19</v>
      </c>
      <c r="AM12" s="28">
        <v>1.77</v>
      </c>
      <c r="AN12" s="94">
        <v>7.38</v>
      </c>
      <c r="AO12" s="35">
        <v>1.02</v>
      </c>
    </row>
    <row r="13" spans="1:92">
      <c r="A13" s="48" t="s">
        <v>2999</v>
      </c>
      <c r="B13" s="29">
        <v>42230</v>
      </c>
      <c r="C13" s="30">
        <v>901.88009999999997</v>
      </c>
      <c r="D13" s="31">
        <v>849.72839999999997</v>
      </c>
      <c r="E13" s="28">
        <v>22.38</v>
      </c>
      <c r="F13" s="28">
        <v>3.0387</v>
      </c>
      <c r="G13" s="28">
        <v>-0.62170000000000003</v>
      </c>
      <c r="H13" s="28">
        <v>-0.92959999999999998</v>
      </c>
      <c r="I13" s="32">
        <v>-1.5831</v>
      </c>
      <c r="J13" s="28">
        <v>2.9439000000000002</v>
      </c>
      <c r="K13" s="28">
        <v>5.3883000000000001</v>
      </c>
      <c r="L13" s="28">
        <v>9.4853000000000005</v>
      </c>
      <c r="M13" s="28">
        <v>8.0378000000000007</v>
      </c>
      <c r="N13" s="28">
        <v>8.0542999999999996</v>
      </c>
      <c r="O13" s="28">
        <v>8.17</v>
      </c>
      <c r="P13" s="28">
        <v>8.4037000000000006</v>
      </c>
      <c r="Q13" s="28"/>
      <c r="R13" s="28">
        <v>7.806</v>
      </c>
      <c r="S13" s="33">
        <f t="shared" ref="S13:S35" si="2">IF(F13="",0,IF(F13&lt;=CB$3,4,IF(F13&gt;=CB$5,1,IF(F13&gt;=CB$4,2,3))))</f>
        <v>2</v>
      </c>
      <c r="T13" s="33">
        <f t="shared" ref="T13:T35" si="3">IF(G13="",0,IF(G13&lt;=CC$3,4,IF(G13&gt;=CC$5,1,IF(G13&gt;=CC$4,2,3))))</f>
        <v>3</v>
      </c>
      <c r="U13" s="33">
        <f t="shared" ref="U13:U35" si="4">IF(H13="",0,IF(H13&lt;=CD$3,4,IF(H13&gt;=CD$5,1,IF(H13&gt;=CD$4,2,3))))</f>
        <v>4</v>
      </c>
      <c r="V13" s="34">
        <f t="shared" ref="V13:V35" si="5">IF(I13="",0,IF(I13&lt;=CE$3,4,IF(I13&gt;=CE$5,1,IF(I13&gt;=CE$4,2,3))))</f>
        <v>4</v>
      </c>
      <c r="W13" s="33">
        <f t="shared" ref="W13:W35" si="6">IF(J13="",0,IF(J13&lt;=CF$3,4,IF(J13&gt;=CF$5,1,IF(J13&gt;=CF$4,2,3))))</f>
        <v>4</v>
      </c>
      <c r="X13" s="33">
        <f t="shared" ref="X13:X35" si="7">IF(K13="",0,IF(K13&lt;=CG$3,4,IF(K13&gt;=CG$5,1,IF(K13&gt;=CG$4,2,3))))</f>
        <v>3</v>
      </c>
      <c r="Y13" s="33">
        <f t="shared" ref="Y13:Y35" si="8">IF(L13="",0,IF(L13&lt;=CH$3,4,IF(L13&gt;=CH$5,1,IF(L13&gt;=CH$4,2,3))))</f>
        <v>2</v>
      </c>
      <c r="Z13" s="33">
        <f t="shared" ref="Z13:Z35" si="9">IF(M13="",0,IF(M13&lt;=CI$3,4,IF(M13&gt;=CI$5,1,IF(M13&gt;=CI$4,2,3))))</f>
        <v>2</v>
      </c>
      <c r="AA13" s="33">
        <f t="shared" ref="AA13:AA35" si="10">IF(N13="",0,IF(N13&lt;=CJ$3,4,IF(N13&gt;=CJ$5,1,IF(N13&gt;=CJ$4,2,3))))</f>
        <v>2</v>
      </c>
      <c r="AB13" s="33">
        <f t="shared" ref="AB13:AB35" si="11">IF(O13="",0,IF(O13&lt;=CK$3,4,IF(O13&gt;=CK$5,1,IF(O13&gt;=CK$4,2,3))))</f>
        <v>3</v>
      </c>
      <c r="AC13" s="33">
        <f t="shared" ref="AC13:AC35" si="12">IF(P13="",0,IF(P13&lt;=CL$3,4,IF(P13&gt;=CL$5,1,IF(P13&gt;=CL$4,2,3))))</f>
        <v>2</v>
      </c>
      <c r="AD13" s="33">
        <f t="shared" ref="AD13:AD35" si="13">IF(Q13="",0,IF(Q13&lt;=CM$3,4,IF(Q13&gt;=CM$5,1,IF(Q13&gt;=CM$4,2,3))))</f>
        <v>0</v>
      </c>
      <c r="AE13" s="33">
        <f t="shared" ref="AE13:AE35" si="14">IF(R13="",0,IF(R13&lt;=CN$3,4,IF(R13&gt;=CN$5,1,IF(R13&gt;=CN$4,2,3))))</f>
        <v>3</v>
      </c>
      <c r="AF13" s="28">
        <v>66.211699999999993</v>
      </c>
      <c r="AG13" s="28">
        <v>24.146899999999999</v>
      </c>
      <c r="AH13" s="28">
        <v>9.6415000000000006</v>
      </c>
      <c r="AI13" s="28">
        <v>21.7638</v>
      </c>
      <c r="AJ13" s="28">
        <v>2.3831000000000002</v>
      </c>
      <c r="AK13" s="28">
        <v>40.357700000000001</v>
      </c>
      <c r="AL13" s="28">
        <v>3.5</v>
      </c>
      <c r="AM13" s="28">
        <v>2.62</v>
      </c>
      <c r="AN13" s="94">
        <v>7.49</v>
      </c>
      <c r="AO13" s="35">
        <v>2.2999999999999998</v>
      </c>
    </row>
    <row r="14" spans="1:92">
      <c r="A14" s="48" t="s">
        <v>3000</v>
      </c>
      <c r="B14" s="29">
        <v>45888</v>
      </c>
      <c r="C14" s="30">
        <v>30.649100000000001</v>
      </c>
      <c r="D14" s="31">
        <v>31.2897</v>
      </c>
      <c r="E14" s="28">
        <v>10.319000000000001</v>
      </c>
      <c r="F14" s="28">
        <v>1.9965999999999999</v>
      </c>
      <c r="G14" s="28">
        <v>1.4851000000000001</v>
      </c>
      <c r="H14" s="28">
        <v>2.3203</v>
      </c>
      <c r="I14" s="32">
        <v>1.4152</v>
      </c>
      <c r="J14" s="28"/>
      <c r="K14" s="28"/>
      <c r="L14" s="28"/>
      <c r="M14" s="28"/>
      <c r="N14" s="28"/>
      <c r="O14" s="28"/>
      <c r="P14" s="28"/>
      <c r="Q14" s="28"/>
      <c r="R14" s="28">
        <v>4.6158000000000001</v>
      </c>
      <c r="S14" s="33">
        <f t="shared" si="2"/>
        <v>4</v>
      </c>
      <c r="T14" s="33">
        <f t="shared" si="3"/>
        <v>1</v>
      </c>
      <c r="U14" s="33">
        <f t="shared" si="4"/>
        <v>1</v>
      </c>
      <c r="V14" s="34">
        <f t="shared" si="5"/>
        <v>1</v>
      </c>
      <c r="W14" s="33">
        <f t="shared" si="6"/>
        <v>0</v>
      </c>
      <c r="X14" s="33">
        <f t="shared" si="7"/>
        <v>0</v>
      </c>
      <c r="Y14" s="33">
        <f t="shared" si="8"/>
        <v>0</v>
      </c>
      <c r="Z14" s="33">
        <f t="shared" si="9"/>
        <v>0</v>
      </c>
      <c r="AA14" s="33">
        <f t="shared" si="10"/>
        <v>0</v>
      </c>
      <c r="AB14" s="33">
        <f t="shared" si="11"/>
        <v>0</v>
      </c>
      <c r="AC14" s="33">
        <f t="shared" si="12"/>
        <v>0</v>
      </c>
      <c r="AD14" s="33">
        <f t="shared" si="13"/>
        <v>0</v>
      </c>
      <c r="AE14" s="33">
        <f t="shared" si="14"/>
        <v>4</v>
      </c>
      <c r="AF14" s="28">
        <v>68.421800000000005</v>
      </c>
      <c r="AG14" s="28"/>
      <c r="AH14" s="28">
        <v>31.578199999999999</v>
      </c>
      <c r="AI14" s="28"/>
      <c r="AJ14" s="28"/>
      <c r="AK14" s="28">
        <v>59.0349</v>
      </c>
      <c r="AL14" s="28"/>
      <c r="AM14" s="28"/>
      <c r="AN14" s="94"/>
      <c r="AO14" s="35">
        <v>1.3</v>
      </c>
    </row>
    <row r="15" spans="1:92">
      <c r="A15" s="48" t="s">
        <v>3001</v>
      </c>
      <c r="B15" s="29">
        <v>39608</v>
      </c>
      <c r="C15" s="30">
        <v>414.1875</v>
      </c>
      <c r="D15" s="31">
        <v>392.1105</v>
      </c>
      <c r="E15" s="28">
        <v>31.808</v>
      </c>
      <c r="F15" s="28">
        <v>1.6847000000000001</v>
      </c>
      <c r="G15" s="28">
        <v>-4.3999999999999997E-2</v>
      </c>
      <c r="H15" s="28">
        <v>0.50560000000000005</v>
      </c>
      <c r="I15" s="32">
        <v>-0.45069999999999999</v>
      </c>
      <c r="J15" s="28">
        <v>3.4171</v>
      </c>
      <c r="K15" s="28">
        <v>5.3598999999999997</v>
      </c>
      <c r="L15" s="28">
        <v>7.1862000000000004</v>
      </c>
      <c r="M15" s="28">
        <v>6.5178000000000003</v>
      </c>
      <c r="N15" s="28">
        <v>6.64</v>
      </c>
      <c r="O15" s="28">
        <v>6.8551000000000002</v>
      </c>
      <c r="P15" s="28">
        <v>6.3426999999999998</v>
      </c>
      <c r="Q15" s="28">
        <v>6.7857000000000003</v>
      </c>
      <c r="R15" s="28">
        <v>6.6773999999999996</v>
      </c>
      <c r="S15" s="33">
        <f t="shared" si="2"/>
        <v>4</v>
      </c>
      <c r="T15" s="33">
        <f t="shared" si="3"/>
        <v>2</v>
      </c>
      <c r="U15" s="33">
        <f t="shared" si="4"/>
        <v>1</v>
      </c>
      <c r="V15" s="34">
        <f t="shared" si="5"/>
        <v>2</v>
      </c>
      <c r="W15" s="33">
        <f t="shared" si="6"/>
        <v>3</v>
      </c>
      <c r="X15" s="33">
        <f t="shared" si="7"/>
        <v>3</v>
      </c>
      <c r="Y15" s="33">
        <f t="shared" si="8"/>
        <v>4</v>
      </c>
      <c r="Z15" s="33">
        <f t="shared" si="9"/>
        <v>4</v>
      </c>
      <c r="AA15" s="33">
        <f t="shared" si="10"/>
        <v>4</v>
      </c>
      <c r="AB15" s="33">
        <f t="shared" si="11"/>
        <v>4</v>
      </c>
      <c r="AC15" s="33">
        <f t="shared" si="12"/>
        <v>4</v>
      </c>
      <c r="AD15" s="33">
        <f t="shared" si="13"/>
        <v>4</v>
      </c>
      <c r="AE15" s="33">
        <f t="shared" si="14"/>
        <v>4</v>
      </c>
      <c r="AF15" s="28">
        <v>66.150199999999998</v>
      </c>
      <c r="AG15" s="28">
        <v>23.894400000000001</v>
      </c>
      <c r="AH15" s="28">
        <v>9.9555000000000007</v>
      </c>
      <c r="AI15" s="28">
        <v>23.894400000000001</v>
      </c>
      <c r="AJ15" s="28"/>
      <c r="AK15" s="28">
        <v>2.8990999999999998</v>
      </c>
      <c r="AL15" s="28">
        <v>2.38</v>
      </c>
      <c r="AM15" s="28">
        <v>1.94</v>
      </c>
      <c r="AN15" s="94">
        <v>7.22</v>
      </c>
      <c r="AO15" s="35">
        <v>1.1100000000000001</v>
      </c>
    </row>
    <row r="16" spans="1:92">
      <c r="A16" s="48" t="s">
        <v>3002</v>
      </c>
      <c r="B16" s="29">
        <v>43671</v>
      </c>
      <c r="C16" s="30">
        <v>281.85419999999999</v>
      </c>
      <c r="D16" s="31">
        <v>268.36939999999998</v>
      </c>
      <c r="E16" s="28">
        <v>16.9953</v>
      </c>
      <c r="F16" s="28">
        <v>4.4714</v>
      </c>
      <c r="G16" s="28">
        <v>0.2306</v>
      </c>
      <c r="H16" s="28">
        <v>5.6500000000000002E-2</v>
      </c>
      <c r="I16" s="32">
        <v>-0.60940000000000005</v>
      </c>
      <c r="J16" s="28">
        <v>5.3567</v>
      </c>
      <c r="K16" s="28">
        <v>6.2636000000000003</v>
      </c>
      <c r="L16" s="28">
        <v>9.5297999999999998</v>
      </c>
      <c r="M16" s="28">
        <v>8.5812000000000008</v>
      </c>
      <c r="N16" s="28">
        <v>7.73</v>
      </c>
      <c r="O16" s="28"/>
      <c r="P16" s="28"/>
      <c r="Q16" s="28"/>
      <c r="R16" s="28">
        <v>8.1489999999999991</v>
      </c>
      <c r="S16" s="33">
        <f t="shared" si="2"/>
        <v>1</v>
      </c>
      <c r="T16" s="33">
        <f t="shared" si="3"/>
        <v>2</v>
      </c>
      <c r="U16" s="33">
        <f t="shared" si="4"/>
        <v>3</v>
      </c>
      <c r="V16" s="34">
        <f t="shared" si="5"/>
        <v>2</v>
      </c>
      <c r="W16" s="33">
        <f t="shared" si="6"/>
        <v>2</v>
      </c>
      <c r="X16" s="33">
        <f t="shared" si="7"/>
        <v>2</v>
      </c>
      <c r="Y16" s="33">
        <f t="shared" si="8"/>
        <v>2</v>
      </c>
      <c r="Z16" s="33">
        <f t="shared" si="9"/>
        <v>2</v>
      </c>
      <c r="AA16" s="33">
        <f t="shared" si="10"/>
        <v>3</v>
      </c>
      <c r="AB16" s="33">
        <f t="shared" si="11"/>
        <v>0</v>
      </c>
      <c r="AC16" s="33">
        <f t="shared" si="12"/>
        <v>0</v>
      </c>
      <c r="AD16" s="33">
        <f t="shared" si="13"/>
        <v>0</v>
      </c>
      <c r="AE16" s="33">
        <f t="shared" si="14"/>
        <v>2</v>
      </c>
      <c r="AF16" s="28">
        <v>64.887</v>
      </c>
      <c r="AG16" s="28">
        <v>30.197099999999999</v>
      </c>
      <c r="AH16" s="28">
        <v>4.9157999999999999</v>
      </c>
      <c r="AI16" s="28">
        <v>30.211500000000001</v>
      </c>
      <c r="AJ16" s="28">
        <v>0</v>
      </c>
      <c r="AK16" s="28">
        <v>29.697900000000001</v>
      </c>
      <c r="AL16" s="28">
        <v>3.17</v>
      </c>
      <c r="AM16" s="28">
        <v>2.5499999999999998</v>
      </c>
      <c r="AN16" s="94">
        <v>7.39</v>
      </c>
      <c r="AO16" s="35">
        <v>2.5</v>
      </c>
    </row>
    <row r="17" spans="1:41">
      <c r="A17" s="48" t="s">
        <v>3003</v>
      </c>
      <c r="B17" s="29">
        <v>42457</v>
      </c>
      <c r="C17" s="30">
        <v>3758.4328</v>
      </c>
      <c r="D17" s="31">
        <v>3573.3694</v>
      </c>
      <c r="E17" s="28">
        <v>22.012</v>
      </c>
      <c r="F17" s="28">
        <v>1.522</v>
      </c>
      <c r="G17" s="28">
        <v>-0.66790000000000005</v>
      </c>
      <c r="H17" s="28">
        <v>-0.42970000000000003</v>
      </c>
      <c r="I17" s="32">
        <v>-1.1807000000000001</v>
      </c>
      <c r="J17" s="28">
        <v>1.9782</v>
      </c>
      <c r="K17" s="28">
        <v>6.3823999999999996</v>
      </c>
      <c r="L17" s="28">
        <v>9.2835999999999999</v>
      </c>
      <c r="M17" s="28">
        <v>8.2139000000000006</v>
      </c>
      <c r="N17" s="28">
        <v>8.2260000000000009</v>
      </c>
      <c r="O17" s="28">
        <v>8.2550000000000008</v>
      </c>
      <c r="P17" s="28">
        <v>8.0248000000000008</v>
      </c>
      <c r="Q17" s="28"/>
      <c r="R17" s="28">
        <v>8.1286000000000005</v>
      </c>
      <c r="S17" s="33">
        <f t="shared" si="2"/>
        <v>4</v>
      </c>
      <c r="T17" s="33">
        <f t="shared" si="3"/>
        <v>4</v>
      </c>
      <c r="U17" s="33">
        <f t="shared" si="4"/>
        <v>3</v>
      </c>
      <c r="V17" s="34">
        <f t="shared" si="5"/>
        <v>3</v>
      </c>
      <c r="W17" s="33">
        <f t="shared" si="6"/>
        <v>4</v>
      </c>
      <c r="X17" s="33">
        <f t="shared" si="7"/>
        <v>1</v>
      </c>
      <c r="Y17" s="33">
        <f t="shared" si="8"/>
        <v>3</v>
      </c>
      <c r="Z17" s="33">
        <f t="shared" si="9"/>
        <v>2</v>
      </c>
      <c r="AA17" s="33">
        <f t="shared" si="10"/>
        <v>2</v>
      </c>
      <c r="AB17" s="33">
        <f t="shared" si="11"/>
        <v>2</v>
      </c>
      <c r="AC17" s="33">
        <f t="shared" si="12"/>
        <v>3</v>
      </c>
      <c r="AD17" s="33">
        <f t="shared" si="13"/>
        <v>0</v>
      </c>
      <c r="AE17" s="33">
        <f t="shared" si="14"/>
        <v>2</v>
      </c>
      <c r="AF17" s="28">
        <v>67.188100000000006</v>
      </c>
      <c r="AG17" s="28">
        <v>26.044699999999999</v>
      </c>
      <c r="AH17" s="28">
        <v>6.7671999999999999</v>
      </c>
      <c r="AI17" s="28">
        <v>26.046800000000001</v>
      </c>
      <c r="AJ17" s="28"/>
      <c r="AK17" s="28">
        <v>4.9508999999999999</v>
      </c>
      <c r="AL17" s="28">
        <v>4.79</v>
      </c>
      <c r="AM17" s="28">
        <v>2.2799999999999998</v>
      </c>
      <c r="AN17" s="94">
        <v>7.18</v>
      </c>
      <c r="AO17" s="35">
        <v>1.5</v>
      </c>
    </row>
    <row r="18" spans="1:41">
      <c r="A18" s="48" t="s">
        <v>3004</v>
      </c>
      <c r="B18" s="29">
        <v>41925</v>
      </c>
      <c r="C18" s="30">
        <v>1269.8837000000001</v>
      </c>
      <c r="D18" s="31">
        <v>1232.5518</v>
      </c>
      <c r="E18" s="28">
        <v>26.2666</v>
      </c>
      <c r="F18" s="28">
        <v>3.6852999999999998</v>
      </c>
      <c r="G18" s="28">
        <v>1.3254999999999999</v>
      </c>
      <c r="H18" s="28">
        <v>1.2684</v>
      </c>
      <c r="I18" s="32">
        <v>0.6391</v>
      </c>
      <c r="J18" s="28">
        <v>7.3231999999999999</v>
      </c>
      <c r="K18" s="28">
        <v>8.3521999999999998</v>
      </c>
      <c r="L18" s="28">
        <v>10.9968</v>
      </c>
      <c r="M18" s="28">
        <v>9.5351999999999997</v>
      </c>
      <c r="N18" s="28">
        <v>9.3443000000000005</v>
      </c>
      <c r="O18" s="28">
        <v>9.4886999999999997</v>
      </c>
      <c r="P18" s="28">
        <v>9.1617999999999995</v>
      </c>
      <c r="Q18" s="28"/>
      <c r="R18" s="28">
        <v>8.718</v>
      </c>
      <c r="S18" s="33">
        <f t="shared" si="2"/>
        <v>2</v>
      </c>
      <c r="T18" s="33">
        <f t="shared" si="3"/>
        <v>1</v>
      </c>
      <c r="U18" s="33">
        <f t="shared" si="4"/>
        <v>1</v>
      </c>
      <c r="V18" s="34">
        <f t="shared" si="5"/>
        <v>1</v>
      </c>
      <c r="W18" s="33">
        <f t="shared" si="6"/>
        <v>1</v>
      </c>
      <c r="X18" s="33">
        <f t="shared" si="7"/>
        <v>1</v>
      </c>
      <c r="Y18" s="33">
        <f t="shared" si="8"/>
        <v>1</v>
      </c>
      <c r="Z18" s="33">
        <f t="shared" si="9"/>
        <v>1</v>
      </c>
      <c r="AA18" s="33">
        <f t="shared" si="10"/>
        <v>1</v>
      </c>
      <c r="AB18" s="33">
        <f t="shared" si="11"/>
        <v>1</v>
      </c>
      <c r="AC18" s="33">
        <f t="shared" si="12"/>
        <v>2</v>
      </c>
      <c r="AD18" s="33">
        <f t="shared" si="13"/>
        <v>0</v>
      </c>
      <c r="AE18" s="33">
        <f t="shared" si="14"/>
        <v>1</v>
      </c>
      <c r="AF18" s="28">
        <v>66.1952</v>
      </c>
      <c r="AG18" s="28">
        <v>11.739000000000001</v>
      </c>
      <c r="AH18" s="28">
        <v>22.065899999999999</v>
      </c>
      <c r="AI18" s="28">
        <v>11.739000000000001</v>
      </c>
      <c r="AJ18" s="28"/>
      <c r="AK18" s="28">
        <v>5.3163</v>
      </c>
      <c r="AL18" s="28">
        <v>1.35</v>
      </c>
      <c r="AM18" s="28">
        <v>1.1299999999999999</v>
      </c>
      <c r="AN18" s="94">
        <v>7.13</v>
      </c>
      <c r="AO18" s="35">
        <v>1.58</v>
      </c>
    </row>
    <row r="19" spans="1:41">
      <c r="A19" s="48" t="s">
        <v>3005</v>
      </c>
      <c r="B19" s="29">
        <v>43339</v>
      </c>
      <c r="C19" s="30">
        <v>675.45849999999996</v>
      </c>
      <c r="D19" s="31">
        <v>632.23659999999995</v>
      </c>
      <c r="E19" s="28">
        <v>16.709499999999998</v>
      </c>
      <c r="F19" s="28">
        <v>1.3292999999999999</v>
      </c>
      <c r="G19" s="28">
        <v>-0.43319999999999997</v>
      </c>
      <c r="H19" s="28">
        <v>0.14860000000000001</v>
      </c>
      <c r="I19" s="32">
        <v>-0.43619999999999998</v>
      </c>
      <c r="J19" s="28">
        <v>3.72</v>
      </c>
      <c r="K19" s="28">
        <v>5.5526999999999997</v>
      </c>
      <c r="L19" s="28">
        <v>7.9965999999999999</v>
      </c>
      <c r="M19" s="28">
        <v>7.1069000000000004</v>
      </c>
      <c r="N19" s="28">
        <v>7.5815000000000001</v>
      </c>
      <c r="O19" s="28">
        <v>7.2591000000000001</v>
      </c>
      <c r="P19" s="28"/>
      <c r="Q19" s="28"/>
      <c r="R19" s="28">
        <v>6.9138000000000002</v>
      </c>
      <c r="S19" s="33">
        <f t="shared" si="2"/>
        <v>4</v>
      </c>
      <c r="T19" s="33">
        <f t="shared" si="3"/>
        <v>3</v>
      </c>
      <c r="U19" s="33">
        <f t="shared" si="4"/>
        <v>2</v>
      </c>
      <c r="V19" s="34">
        <f t="shared" si="5"/>
        <v>2</v>
      </c>
      <c r="W19" s="33">
        <f t="shared" si="6"/>
        <v>3</v>
      </c>
      <c r="X19" s="33">
        <f t="shared" si="7"/>
        <v>3</v>
      </c>
      <c r="Y19" s="33">
        <f t="shared" si="8"/>
        <v>4</v>
      </c>
      <c r="Z19" s="33">
        <f t="shared" si="9"/>
        <v>4</v>
      </c>
      <c r="AA19" s="33">
        <f t="shared" si="10"/>
        <v>3</v>
      </c>
      <c r="AB19" s="33">
        <f t="shared" si="11"/>
        <v>3</v>
      </c>
      <c r="AC19" s="33">
        <f t="shared" si="12"/>
        <v>0</v>
      </c>
      <c r="AD19" s="33">
        <f t="shared" si="13"/>
        <v>0</v>
      </c>
      <c r="AE19" s="33">
        <f t="shared" si="14"/>
        <v>4</v>
      </c>
      <c r="AF19" s="28">
        <v>65.437700000000007</v>
      </c>
      <c r="AG19" s="28">
        <v>26.839500000000001</v>
      </c>
      <c r="AH19" s="28">
        <v>7.7228000000000003</v>
      </c>
      <c r="AI19" s="28">
        <v>26.839500000000001</v>
      </c>
      <c r="AJ19" s="28"/>
      <c r="AK19" s="28">
        <v>6.6689999999999996</v>
      </c>
      <c r="AL19" s="28">
        <v>4.4800000000000004</v>
      </c>
      <c r="AM19" s="28">
        <v>2.77</v>
      </c>
      <c r="AN19" s="94">
        <v>7.66</v>
      </c>
      <c r="AO19" s="35">
        <v>1.1200000000000001</v>
      </c>
    </row>
    <row r="20" spans="1:41">
      <c r="A20" s="48" t="s">
        <v>3006</v>
      </c>
      <c r="B20" s="29">
        <v>38247</v>
      </c>
      <c r="C20" s="30">
        <v>5901.1750000000002</v>
      </c>
      <c r="D20" s="31">
        <v>5575.5522000000001</v>
      </c>
      <c r="E20" s="28">
        <v>66.713999999999999</v>
      </c>
      <c r="F20" s="28">
        <v>2.7475999999999998</v>
      </c>
      <c r="G20" s="28">
        <v>-1.1264000000000001</v>
      </c>
      <c r="H20" s="28">
        <v>-0.91779999999999995</v>
      </c>
      <c r="I20" s="32">
        <v>-1.6830000000000001</v>
      </c>
      <c r="J20" s="28">
        <v>3.4935</v>
      </c>
      <c r="K20" s="28">
        <v>4.9996</v>
      </c>
      <c r="L20" s="28">
        <v>9.1128</v>
      </c>
      <c r="M20" s="28">
        <v>8.4277999999999995</v>
      </c>
      <c r="N20" s="28">
        <v>9.2283000000000008</v>
      </c>
      <c r="O20" s="28">
        <v>8.8445999999999998</v>
      </c>
      <c r="P20" s="28">
        <v>9.5007999999999999</v>
      </c>
      <c r="Q20" s="28">
        <v>9.1145999999999994</v>
      </c>
      <c r="R20" s="28">
        <v>9.1704000000000008</v>
      </c>
      <c r="S20" s="33">
        <f t="shared" si="2"/>
        <v>3</v>
      </c>
      <c r="T20" s="33">
        <f t="shared" si="3"/>
        <v>4</v>
      </c>
      <c r="U20" s="33">
        <f t="shared" si="4"/>
        <v>4</v>
      </c>
      <c r="V20" s="34">
        <f t="shared" si="5"/>
        <v>4</v>
      </c>
      <c r="W20" s="33">
        <f t="shared" si="6"/>
        <v>3</v>
      </c>
      <c r="X20" s="33">
        <f t="shared" si="7"/>
        <v>4</v>
      </c>
      <c r="Y20" s="33">
        <f t="shared" si="8"/>
        <v>3</v>
      </c>
      <c r="Z20" s="33">
        <f t="shared" si="9"/>
        <v>2</v>
      </c>
      <c r="AA20" s="33">
        <f t="shared" si="10"/>
        <v>2</v>
      </c>
      <c r="AB20" s="33">
        <f t="shared" si="11"/>
        <v>2</v>
      </c>
      <c r="AC20" s="33">
        <f t="shared" si="12"/>
        <v>1</v>
      </c>
      <c r="AD20" s="33">
        <f t="shared" si="13"/>
        <v>1</v>
      </c>
      <c r="AE20" s="33">
        <f t="shared" si="14"/>
        <v>1</v>
      </c>
      <c r="AF20" s="28">
        <v>65.116600000000005</v>
      </c>
      <c r="AG20" s="28">
        <v>24.752600000000001</v>
      </c>
      <c r="AH20" s="28">
        <v>10.130800000000001</v>
      </c>
      <c r="AI20" s="28">
        <v>24.752600000000001</v>
      </c>
      <c r="AJ20" s="28"/>
      <c r="AK20" s="28">
        <v>8.1282999999999994</v>
      </c>
      <c r="AL20" s="28">
        <v>3.46</v>
      </c>
      <c r="AM20" s="28">
        <v>2.5099999999999998</v>
      </c>
      <c r="AN20" s="94">
        <v>7.25</v>
      </c>
      <c r="AO20" s="35">
        <v>1.89</v>
      </c>
    </row>
    <row r="21" spans="1:41">
      <c r="A21" s="48" t="s">
        <v>3007</v>
      </c>
      <c r="B21" s="29">
        <v>40834</v>
      </c>
      <c r="C21" s="30">
        <v>780.13710000000003</v>
      </c>
      <c r="D21" s="31">
        <v>796.12109999999996</v>
      </c>
      <c r="E21" s="28">
        <v>35.5304</v>
      </c>
      <c r="F21" s="28">
        <v>5.3860999999999999</v>
      </c>
      <c r="G21" s="28">
        <v>4.1421999999999999</v>
      </c>
      <c r="H21" s="28">
        <v>2.7930000000000001</v>
      </c>
      <c r="I21" s="32">
        <v>3.4851999999999999</v>
      </c>
      <c r="J21" s="28">
        <v>12.287000000000001</v>
      </c>
      <c r="K21" s="28">
        <v>9.1709999999999994</v>
      </c>
      <c r="L21" s="28">
        <v>13.624700000000001</v>
      </c>
      <c r="M21" s="28">
        <v>11.3626</v>
      </c>
      <c r="N21" s="28">
        <v>11.4567</v>
      </c>
      <c r="O21" s="28">
        <v>10.3095</v>
      </c>
      <c r="P21" s="28">
        <v>9.3568999999999996</v>
      </c>
      <c r="Q21" s="28"/>
      <c r="R21" s="28">
        <v>9.1091999999999995</v>
      </c>
      <c r="S21" s="33">
        <f t="shared" si="2"/>
        <v>1</v>
      </c>
      <c r="T21" s="33">
        <f t="shared" si="3"/>
        <v>1</v>
      </c>
      <c r="U21" s="33">
        <f t="shared" si="4"/>
        <v>1</v>
      </c>
      <c r="V21" s="34">
        <f t="shared" si="5"/>
        <v>1</v>
      </c>
      <c r="W21" s="33">
        <f t="shared" si="6"/>
        <v>1</v>
      </c>
      <c r="X21" s="33">
        <f t="shared" si="7"/>
        <v>1</v>
      </c>
      <c r="Y21" s="33">
        <f t="shared" si="8"/>
        <v>1</v>
      </c>
      <c r="Z21" s="33">
        <f t="shared" si="9"/>
        <v>1</v>
      </c>
      <c r="AA21" s="33">
        <f t="shared" si="10"/>
        <v>1</v>
      </c>
      <c r="AB21" s="33">
        <f t="shared" si="11"/>
        <v>1</v>
      </c>
      <c r="AC21" s="33">
        <f t="shared" si="12"/>
        <v>1</v>
      </c>
      <c r="AD21" s="33">
        <f t="shared" si="13"/>
        <v>0</v>
      </c>
      <c r="AE21" s="33">
        <f t="shared" si="14"/>
        <v>1</v>
      </c>
      <c r="AF21" s="28">
        <v>70.2881</v>
      </c>
      <c r="AG21" s="28">
        <v>27.482199999999999</v>
      </c>
      <c r="AH21" s="28">
        <v>2.2296999999999998</v>
      </c>
      <c r="AI21" s="28">
        <v>27.482199999999999</v>
      </c>
      <c r="AJ21" s="28"/>
      <c r="AK21" s="28">
        <v>2.2296999999999998</v>
      </c>
      <c r="AL21" s="28">
        <v>2.52</v>
      </c>
      <c r="AM21" s="28">
        <v>2.09</v>
      </c>
      <c r="AN21" s="94">
        <v>6.97</v>
      </c>
      <c r="AO21" s="35">
        <v>1.52</v>
      </c>
    </row>
    <row r="22" spans="1:41">
      <c r="A22" s="48" t="s">
        <v>3008</v>
      </c>
      <c r="B22" s="29">
        <v>41978</v>
      </c>
      <c r="C22" s="30">
        <v>18027.2068</v>
      </c>
      <c r="D22" s="31">
        <v>16874.649600000001</v>
      </c>
      <c r="E22" s="28">
        <v>22.95</v>
      </c>
      <c r="F22" s="28">
        <v>1.5038</v>
      </c>
      <c r="G22" s="28">
        <v>-0.94950000000000001</v>
      </c>
      <c r="H22" s="28">
        <v>-0.26079999999999998</v>
      </c>
      <c r="I22" s="32">
        <v>-1.671</v>
      </c>
      <c r="J22" s="28">
        <v>3.7991999999999999</v>
      </c>
      <c r="K22" s="28">
        <v>6.3007999999999997</v>
      </c>
      <c r="L22" s="28">
        <v>7.7975000000000003</v>
      </c>
      <c r="M22" s="28">
        <v>7.2641</v>
      </c>
      <c r="N22" s="28">
        <v>7.4770000000000003</v>
      </c>
      <c r="O22" s="28">
        <v>7.5308000000000002</v>
      </c>
      <c r="P22" s="28">
        <v>8.0137999999999998</v>
      </c>
      <c r="Q22" s="28"/>
      <c r="R22" s="28">
        <v>7.5536000000000003</v>
      </c>
      <c r="S22" s="33">
        <f t="shared" si="2"/>
        <v>4</v>
      </c>
      <c r="T22" s="33">
        <f t="shared" si="3"/>
        <v>4</v>
      </c>
      <c r="U22" s="33">
        <f t="shared" si="4"/>
        <v>3</v>
      </c>
      <c r="V22" s="34">
        <f t="shared" si="5"/>
        <v>4</v>
      </c>
      <c r="W22" s="33">
        <f t="shared" si="6"/>
        <v>3</v>
      </c>
      <c r="X22" s="33">
        <f t="shared" si="7"/>
        <v>2</v>
      </c>
      <c r="Y22" s="33">
        <f t="shared" si="8"/>
        <v>4</v>
      </c>
      <c r="Z22" s="33">
        <f t="shared" si="9"/>
        <v>3</v>
      </c>
      <c r="AA22" s="33">
        <f t="shared" si="10"/>
        <v>3</v>
      </c>
      <c r="AB22" s="33">
        <f t="shared" si="11"/>
        <v>3</v>
      </c>
      <c r="AC22" s="33">
        <f t="shared" si="12"/>
        <v>3</v>
      </c>
      <c r="AD22" s="33">
        <f t="shared" si="13"/>
        <v>0</v>
      </c>
      <c r="AE22" s="33">
        <f t="shared" si="14"/>
        <v>3</v>
      </c>
      <c r="AF22" s="28">
        <v>65.500600000000006</v>
      </c>
      <c r="AG22" s="28">
        <v>11.271599999999999</v>
      </c>
      <c r="AH22" s="28">
        <v>23.227900000000002</v>
      </c>
      <c r="AI22" s="28">
        <v>11.271599999999999</v>
      </c>
      <c r="AJ22" s="28"/>
      <c r="AK22" s="28">
        <v>5.3174000000000001</v>
      </c>
      <c r="AL22" s="28">
        <v>2.35</v>
      </c>
      <c r="AM22" s="28">
        <v>1.18</v>
      </c>
      <c r="AN22" s="94">
        <v>6.71</v>
      </c>
      <c r="AO22" s="35">
        <v>0.96</v>
      </c>
    </row>
    <row r="23" spans="1:41">
      <c r="A23" s="48" t="s">
        <v>3009</v>
      </c>
      <c r="B23" s="29">
        <v>43531</v>
      </c>
      <c r="C23" s="30">
        <v>353.50599999999997</v>
      </c>
      <c r="D23" s="31">
        <v>326.7516</v>
      </c>
      <c r="E23" s="28">
        <v>16.264600000000002</v>
      </c>
      <c r="F23" s="28">
        <v>2.7383000000000002</v>
      </c>
      <c r="G23" s="28">
        <v>-2.1760999999999999</v>
      </c>
      <c r="H23" s="28">
        <v>-4.5975000000000001</v>
      </c>
      <c r="I23" s="32">
        <v>-3.3393999999999999</v>
      </c>
      <c r="J23" s="28">
        <v>-1.2843</v>
      </c>
      <c r="K23" s="28">
        <v>3.274</v>
      </c>
      <c r="L23" s="28">
        <v>8.8381000000000007</v>
      </c>
      <c r="M23" s="28">
        <v>7.1489000000000003</v>
      </c>
      <c r="N23" s="28">
        <v>6.8213999999999997</v>
      </c>
      <c r="O23" s="28">
        <v>6.9668999999999999</v>
      </c>
      <c r="P23" s="28"/>
      <c r="Q23" s="28"/>
      <c r="R23" s="28">
        <v>7.0361000000000002</v>
      </c>
      <c r="S23" s="33">
        <f t="shared" si="2"/>
        <v>3</v>
      </c>
      <c r="T23" s="33">
        <f t="shared" si="3"/>
        <v>4</v>
      </c>
      <c r="U23" s="33">
        <f t="shared" si="4"/>
        <v>4</v>
      </c>
      <c r="V23" s="34">
        <f t="shared" si="5"/>
        <v>4</v>
      </c>
      <c r="W23" s="33">
        <f t="shared" si="6"/>
        <v>4</v>
      </c>
      <c r="X23" s="33">
        <f t="shared" si="7"/>
        <v>4</v>
      </c>
      <c r="Y23" s="33">
        <f t="shared" si="8"/>
        <v>3</v>
      </c>
      <c r="Z23" s="33">
        <f t="shared" si="9"/>
        <v>4</v>
      </c>
      <c r="AA23" s="33">
        <f t="shared" si="10"/>
        <v>4</v>
      </c>
      <c r="AB23" s="33">
        <f t="shared" si="11"/>
        <v>4</v>
      </c>
      <c r="AC23" s="33">
        <f t="shared" si="12"/>
        <v>0</v>
      </c>
      <c r="AD23" s="33">
        <f t="shared" si="13"/>
        <v>0</v>
      </c>
      <c r="AE23" s="33">
        <f t="shared" si="14"/>
        <v>3</v>
      </c>
      <c r="AF23" s="28">
        <v>64.165300000000002</v>
      </c>
      <c r="AG23" s="28">
        <v>23.246300000000002</v>
      </c>
      <c r="AH23" s="28">
        <v>12.5884</v>
      </c>
      <c r="AI23" s="28">
        <v>22.547899999999998</v>
      </c>
      <c r="AJ23" s="28">
        <v>0.69840000000000002</v>
      </c>
      <c r="AK23" s="28">
        <v>39.865200000000002</v>
      </c>
      <c r="AL23" s="28">
        <v>3.05</v>
      </c>
      <c r="AM23" s="28">
        <v>2.3199999999999998</v>
      </c>
      <c r="AN23" s="94">
        <v>7.31</v>
      </c>
      <c r="AO23" s="35">
        <v>2.2999999999999998</v>
      </c>
    </row>
    <row r="24" spans="1:41">
      <c r="A24" s="48" t="s">
        <v>3010</v>
      </c>
      <c r="B24" s="29">
        <v>41925</v>
      </c>
      <c r="C24" s="30">
        <v>9853.1347000000005</v>
      </c>
      <c r="D24" s="31">
        <v>9467.9681</v>
      </c>
      <c r="E24" s="28">
        <v>27.0688</v>
      </c>
      <c r="F24" s="28">
        <v>4.5316999999999998</v>
      </c>
      <c r="G24" s="28">
        <v>1.1252</v>
      </c>
      <c r="H24" s="28">
        <v>0.20810000000000001</v>
      </c>
      <c r="I24" s="32">
        <v>-0.7571</v>
      </c>
      <c r="J24" s="28">
        <v>6.5022000000000002</v>
      </c>
      <c r="K24" s="28">
        <v>6.5955000000000004</v>
      </c>
      <c r="L24" s="28">
        <v>10.7378</v>
      </c>
      <c r="M24" s="28">
        <v>9.7757000000000005</v>
      </c>
      <c r="N24" s="28">
        <v>10.0359</v>
      </c>
      <c r="O24" s="28">
        <v>9.5510000000000002</v>
      </c>
      <c r="P24" s="28">
        <v>9.3554999999999993</v>
      </c>
      <c r="Q24" s="28"/>
      <c r="R24" s="28">
        <v>9.0014000000000003</v>
      </c>
      <c r="S24" s="33">
        <f t="shared" si="2"/>
        <v>1</v>
      </c>
      <c r="T24" s="33">
        <f t="shared" si="3"/>
        <v>1</v>
      </c>
      <c r="U24" s="33">
        <f t="shared" si="4"/>
        <v>2</v>
      </c>
      <c r="V24" s="34">
        <f t="shared" si="5"/>
        <v>3</v>
      </c>
      <c r="W24" s="33">
        <f t="shared" si="6"/>
        <v>1</v>
      </c>
      <c r="X24" s="33">
        <f t="shared" si="7"/>
        <v>1</v>
      </c>
      <c r="Y24" s="33">
        <f t="shared" si="8"/>
        <v>1</v>
      </c>
      <c r="Z24" s="33">
        <f t="shared" si="9"/>
        <v>1</v>
      </c>
      <c r="AA24" s="33">
        <f t="shared" si="10"/>
        <v>1</v>
      </c>
      <c r="AB24" s="33">
        <f t="shared" si="11"/>
        <v>1</v>
      </c>
      <c r="AC24" s="33">
        <f t="shared" si="12"/>
        <v>1</v>
      </c>
      <c r="AD24" s="33">
        <f t="shared" si="13"/>
        <v>0</v>
      </c>
      <c r="AE24" s="33">
        <f t="shared" si="14"/>
        <v>1</v>
      </c>
      <c r="AF24" s="28">
        <v>64.450999999999993</v>
      </c>
      <c r="AG24" s="28">
        <v>13.7256</v>
      </c>
      <c r="AH24" s="28">
        <v>21.823499999999999</v>
      </c>
      <c r="AI24" s="28">
        <v>13.7256</v>
      </c>
      <c r="AJ24" s="28"/>
      <c r="AK24" s="28">
        <v>10.7532</v>
      </c>
      <c r="AL24" s="28">
        <v>2.44</v>
      </c>
      <c r="AM24" s="28">
        <v>1.55</v>
      </c>
      <c r="AN24" s="94">
        <v>7.01</v>
      </c>
      <c r="AO24" s="35">
        <v>1.75</v>
      </c>
    </row>
    <row r="25" spans="1:41">
      <c r="A25" s="48" t="s">
        <v>3011</v>
      </c>
      <c r="B25" s="29">
        <v>40609</v>
      </c>
      <c r="C25" s="30">
        <v>35.626100000000001</v>
      </c>
      <c r="D25" s="31">
        <v>32.221400000000003</v>
      </c>
      <c r="E25" s="28">
        <v>27.919499999999999</v>
      </c>
      <c r="F25" s="28">
        <v>4.7427999999999999</v>
      </c>
      <c r="G25" s="28">
        <v>1.3202</v>
      </c>
      <c r="H25" s="28">
        <v>-1.4932000000000001</v>
      </c>
      <c r="I25" s="32">
        <v>-0.64729999999999999</v>
      </c>
      <c r="J25" s="28">
        <v>4.3282999999999996</v>
      </c>
      <c r="K25" s="28">
        <v>5.9013</v>
      </c>
      <c r="L25" s="28">
        <v>9.3728999999999996</v>
      </c>
      <c r="M25" s="28">
        <v>7.6032999999999999</v>
      </c>
      <c r="N25" s="28">
        <v>7.5467000000000004</v>
      </c>
      <c r="O25" s="28">
        <v>7.9039000000000001</v>
      </c>
      <c r="P25" s="28">
        <v>6.7164000000000001</v>
      </c>
      <c r="Q25" s="28">
        <v>6.9871999999999996</v>
      </c>
      <c r="R25" s="28">
        <v>7.0077999999999996</v>
      </c>
      <c r="S25" s="33">
        <f t="shared" si="2"/>
        <v>1</v>
      </c>
      <c r="T25" s="33">
        <f t="shared" si="3"/>
        <v>1</v>
      </c>
      <c r="U25" s="33">
        <f t="shared" si="4"/>
        <v>4</v>
      </c>
      <c r="V25" s="34">
        <f t="shared" si="5"/>
        <v>2</v>
      </c>
      <c r="W25" s="33">
        <f t="shared" si="6"/>
        <v>2</v>
      </c>
      <c r="X25" s="33">
        <f t="shared" si="7"/>
        <v>2</v>
      </c>
      <c r="Y25" s="33">
        <f t="shared" si="8"/>
        <v>2</v>
      </c>
      <c r="Z25" s="33">
        <f t="shared" si="9"/>
        <v>3</v>
      </c>
      <c r="AA25" s="33">
        <f t="shared" si="10"/>
        <v>3</v>
      </c>
      <c r="AB25" s="33">
        <f t="shared" si="11"/>
        <v>3</v>
      </c>
      <c r="AC25" s="33">
        <f t="shared" si="12"/>
        <v>4</v>
      </c>
      <c r="AD25" s="33">
        <f t="shared" si="13"/>
        <v>4</v>
      </c>
      <c r="AE25" s="33">
        <f t="shared" si="14"/>
        <v>4</v>
      </c>
      <c r="AF25" s="28">
        <v>68.617099999999994</v>
      </c>
      <c r="AG25" s="28"/>
      <c r="AH25" s="28">
        <v>31.382899999999999</v>
      </c>
      <c r="AI25" s="28"/>
      <c r="AJ25" s="28"/>
      <c r="AK25" s="28">
        <v>20.083200000000001</v>
      </c>
      <c r="AL25" s="28"/>
      <c r="AM25" s="28"/>
      <c r="AN25" s="94"/>
      <c r="AO25" s="35">
        <v>2.35</v>
      </c>
    </row>
    <row r="26" spans="1:41">
      <c r="A26" s="48" t="s">
        <v>3012</v>
      </c>
      <c r="B26" s="29">
        <v>42767</v>
      </c>
      <c r="C26" s="30">
        <v>552.85400000000004</v>
      </c>
      <c r="D26" s="31">
        <v>513.03719999999998</v>
      </c>
      <c r="E26" s="28">
        <v>21.0382</v>
      </c>
      <c r="F26" s="28">
        <v>3.1972</v>
      </c>
      <c r="G26" s="28">
        <v>-5.5599999999999997E-2</v>
      </c>
      <c r="H26" s="28">
        <v>-0.22389999999999999</v>
      </c>
      <c r="I26" s="32">
        <v>-0.78710000000000002</v>
      </c>
      <c r="J26" s="28">
        <v>5.6113</v>
      </c>
      <c r="K26" s="28">
        <v>5.3227000000000002</v>
      </c>
      <c r="L26" s="28">
        <v>9.7949999999999999</v>
      </c>
      <c r="M26" s="28">
        <v>7.8185000000000002</v>
      </c>
      <c r="N26" s="28">
        <v>8.6654999999999998</v>
      </c>
      <c r="O26" s="28">
        <v>9.3864000000000001</v>
      </c>
      <c r="P26" s="28"/>
      <c r="Q26" s="28"/>
      <c r="R26" s="28">
        <v>8.3758999999999997</v>
      </c>
      <c r="S26" s="33">
        <f t="shared" si="2"/>
        <v>2</v>
      </c>
      <c r="T26" s="33">
        <f t="shared" si="3"/>
        <v>2</v>
      </c>
      <c r="U26" s="33">
        <f t="shared" si="4"/>
        <v>3</v>
      </c>
      <c r="V26" s="34">
        <f t="shared" si="5"/>
        <v>3</v>
      </c>
      <c r="W26" s="33">
        <f t="shared" si="6"/>
        <v>2</v>
      </c>
      <c r="X26" s="33">
        <f t="shared" si="7"/>
        <v>3</v>
      </c>
      <c r="Y26" s="33">
        <f t="shared" si="8"/>
        <v>2</v>
      </c>
      <c r="Z26" s="33">
        <f t="shared" si="9"/>
        <v>3</v>
      </c>
      <c r="AA26" s="33">
        <f t="shared" si="10"/>
        <v>2</v>
      </c>
      <c r="AB26" s="33">
        <f t="shared" si="11"/>
        <v>2</v>
      </c>
      <c r="AC26" s="33">
        <f t="shared" si="12"/>
        <v>0</v>
      </c>
      <c r="AD26" s="33">
        <f t="shared" si="13"/>
        <v>0</v>
      </c>
      <c r="AE26" s="33">
        <f t="shared" si="14"/>
        <v>2</v>
      </c>
      <c r="AF26" s="28">
        <v>61.840899999999998</v>
      </c>
      <c r="AG26" s="28">
        <v>25.526599999999998</v>
      </c>
      <c r="AH26" s="28">
        <v>12.6325</v>
      </c>
      <c r="AI26" s="28">
        <v>25.526599999999998</v>
      </c>
      <c r="AJ26" s="28"/>
      <c r="AK26" s="28">
        <v>32.388500000000001</v>
      </c>
      <c r="AL26" s="28">
        <v>2.1800000000000002</v>
      </c>
      <c r="AM26" s="28">
        <v>1.74</v>
      </c>
      <c r="AN26" s="94">
        <v>7.03</v>
      </c>
      <c r="AO26" s="35">
        <v>2.38</v>
      </c>
    </row>
    <row r="27" spans="1:41">
      <c r="A27" s="48" t="s">
        <v>3013</v>
      </c>
      <c r="B27" s="29">
        <v>43451</v>
      </c>
      <c r="C27" s="30">
        <v>1901.4275</v>
      </c>
      <c r="D27" s="31">
        <v>1831.5672</v>
      </c>
      <c r="E27" s="28">
        <v>20.797999999999998</v>
      </c>
      <c r="F27" s="28">
        <v>4.0212000000000003</v>
      </c>
      <c r="G27" s="28">
        <v>7.22E-2</v>
      </c>
      <c r="H27" s="28">
        <v>0.30380000000000001</v>
      </c>
      <c r="I27" s="32">
        <v>-0.64970000000000006</v>
      </c>
      <c r="J27" s="28">
        <v>6.0311000000000003</v>
      </c>
      <c r="K27" s="28">
        <v>7.4825999999999997</v>
      </c>
      <c r="L27" s="28">
        <v>10.6652</v>
      </c>
      <c r="M27" s="28">
        <v>9.4100999999999999</v>
      </c>
      <c r="N27" s="28">
        <v>9.4720999999999993</v>
      </c>
      <c r="O27" s="28">
        <v>10.4292</v>
      </c>
      <c r="P27" s="28"/>
      <c r="Q27" s="28"/>
      <c r="R27" s="28">
        <v>10.442299999999999</v>
      </c>
      <c r="S27" s="33">
        <f t="shared" si="2"/>
        <v>1</v>
      </c>
      <c r="T27" s="33">
        <f t="shared" si="3"/>
        <v>2</v>
      </c>
      <c r="U27" s="33">
        <f t="shared" si="4"/>
        <v>2</v>
      </c>
      <c r="V27" s="34">
        <f t="shared" si="5"/>
        <v>2</v>
      </c>
      <c r="W27" s="33">
        <f t="shared" si="6"/>
        <v>1</v>
      </c>
      <c r="X27" s="33">
        <f t="shared" si="7"/>
        <v>1</v>
      </c>
      <c r="Y27" s="33">
        <f t="shared" si="8"/>
        <v>1</v>
      </c>
      <c r="Z27" s="33">
        <f t="shared" si="9"/>
        <v>1</v>
      </c>
      <c r="AA27" s="33">
        <f t="shared" si="10"/>
        <v>1</v>
      </c>
      <c r="AB27" s="33">
        <f t="shared" si="11"/>
        <v>1</v>
      </c>
      <c r="AC27" s="33">
        <f t="shared" si="12"/>
        <v>0</v>
      </c>
      <c r="AD27" s="33">
        <f t="shared" si="13"/>
        <v>0</v>
      </c>
      <c r="AE27" s="33">
        <f t="shared" si="14"/>
        <v>1</v>
      </c>
      <c r="AF27" s="28">
        <v>64.875699999999995</v>
      </c>
      <c r="AG27" s="28">
        <v>30.3352</v>
      </c>
      <c r="AH27" s="28">
        <v>4.7891000000000004</v>
      </c>
      <c r="AI27" s="28">
        <v>30.3352</v>
      </c>
      <c r="AJ27" s="28"/>
      <c r="AK27" s="28">
        <v>4.7891000000000004</v>
      </c>
      <c r="AL27" s="28">
        <v>3.81</v>
      </c>
      <c r="AM27" s="28">
        <v>2.7</v>
      </c>
      <c r="AN27" s="94">
        <v>6.69</v>
      </c>
      <c r="AO27" s="35">
        <v>1.38</v>
      </c>
    </row>
    <row r="28" spans="1:41">
      <c r="A28" s="48" t="s">
        <v>3014</v>
      </c>
      <c r="B28" s="29">
        <v>42154</v>
      </c>
      <c r="C28" s="30">
        <v>929.26260000000002</v>
      </c>
      <c r="D28" s="31">
        <v>850.27800000000002</v>
      </c>
      <c r="E28" s="28">
        <v>16.253</v>
      </c>
      <c r="F28" s="28">
        <v>2.0686</v>
      </c>
      <c r="G28" s="28">
        <v>-0.6552</v>
      </c>
      <c r="H28" s="28">
        <v>0.1288</v>
      </c>
      <c r="I28" s="32">
        <v>-0.80079999999999996</v>
      </c>
      <c r="J28" s="28">
        <v>3.4518</v>
      </c>
      <c r="K28" s="28">
        <v>4.6847000000000003</v>
      </c>
      <c r="L28" s="28">
        <v>7.0468000000000002</v>
      </c>
      <c r="M28" s="28">
        <v>7.1898999999999997</v>
      </c>
      <c r="N28" s="28">
        <v>7.3917999999999999</v>
      </c>
      <c r="O28" s="28">
        <v>3.7004000000000001</v>
      </c>
      <c r="P28" s="28">
        <v>4.7492999999999999</v>
      </c>
      <c r="Q28" s="28"/>
      <c r="R28" s="28">
        <v>4.5456000000000003</v>
      </c>
      <c r="S28" s="33">
        <f t="shared" si="2"/>
        <v>3</v>
      </c>
      <c r="T28" s="33">
        <f t="shared" si="3"/>
        <v>3</v>
      </c>
      <c r="U28" s="33">
        <f t="shared" si="4"/>
        <v>2</v>
      </c>
      <c r="V28" s="34">
        <f t="shared" si="5"/>
        <v>3</v>
      </c>
      <c r="W28" s="33">
        <f t="shared" si="6"/>
        <v>3</v>
      </c>
      <c r="X28" s="33">
        <f t="shared" si="7"/>
        <v>4</v>
      </c>
      <c r="Y28" s="33">
        <f t="shared" si="8"/>
        <v>4</v>
      </c>
      <c r="Z28" s="33">
        <f t="shared" si="9"/>
        <v>4</v>
      </c>
      <c r="AA28" s="33">
        <f t="shared" si="10"/>
        <v>4</v>
      </c>
      <c r="AB28" s="33">
        <f t="shared" si="11"/>
        <v>4</v>
      </c>
      <c r="AC28" s="33">
        <f t="shared" si="12"/>
        <v>4</v>
      </c>
      <c r="AD28" s="33">
        <f t="shared" si="13"/>
        <v>0</v>
      </c>
      <c r="AE28" s="33">
        <f t="shared" si="14"/>
        <v>4</v>
      </c>
      <c r="AF28" s="28">
        <v>67.103499999999997</v>
      </c>
      <c r="AG28" s="28">
        <v>24.398599999999998</v>
      </c>
      <c r="AH28" s="28">
        <v>8.4977999999999998</v>
      </c>
      <c r="AI28" s="28">
        <v>24.398599999999998</v>
      </c>
      <c r="AJ28" s="28"/>
      <c r="AK28" s="28">
        <v>8.4977999999999998</v>
      </c>
      <c r="AL28" s="28">
        <v>3.08</v>
      </c>
      <c r="AM28" s="28">
        <v>2.4500000000000002</v>
      </c>
      <c r="AN28" s="94">
        <v>7.26</v>
      </c>
      <c r="AO28" s="35">
        <v>1.57</v>
      </c>
    </row>
    <row r="29" spans="1:41">
      <c r="A29" s="48" t="s">
        <v>3015</v>
      </c>
      <c r="B29" s="29">
        <v>38022</v>
      </c>
      <c r="C29" s="30">
        <v>65.448700000000002</v>
      </c>
      <c r="D29" s="31">
        <v>62.2744</v>
      </c>
      <c r="E29" s="28">
        <v>49.9251</v>
      </c>
      <c r="F29" s="28">
        <v>1.9346000000000001</v>
      </c>
      <c r="G29" s="28">
        <v>-0.45619999999999999</v>
      </c>
      <c r="H29" s="28">
        <v>-0.1394</v>
      </c>
      <c r="I29" s="32">
        <v>-0.83209999999999995</v>
      </c>
      <c r="J29" s="28">
        <v>2.8105000000000002</v>
      </c>
      <c r="K29" s="28">
        <v>4.8700999999999999</v>
      </c>
      <c r="L29" s="28">
        <v>6.3121999999999998</v>
      </c>
      <c r="M29" s="28">
        <v>5.7821999999999996</v>
      </c>
      <c r="N29" s="28">
        <v>6.4660000000000002</v>
      </c>
      <c r="O29" s="28">
        <v>6.5720999999999998</v>
      </c>
      <c r="P29" s="28">
        <v>6.8432000000000004</v>
      </c>
      <c r="Q29" s="28">
        <v>7.5254000000000003</v>
      </c>
      <c r="R29" s="28">
        <v>7.4954000000000001</v>
      </c>
      <c r="S29" s="33">
        <f t="shared" si="2"/>
        <v>4</v>
      </c>
      <c r="T29" s="33">
        <f t="shared" si="3"/>
        <v>3</v>
      </c>
      <c r="U29" s="33">
        <f t="shared" si="4"/>
        <v>3</v>
      </c>
      <c r="V29" s="34">
        <f t="shared" si="5"/>
        <v>3</v>
      </c>
      <c r="W29" s="33">
        <f t="shared" si="6"/>
        <v>4</v>
      </c>
      <c r="X29" s="33">
        <f t="shared" si="7"/>
        <v>4</v>
      </c>
      <c r="Y29" s="33">
        <f t="shared" si="8"/>
        <v>4</v>
      </c>
      <c r="Z29" s="33">
        <f t="shared" si="9"/>
        <v>4</v>
      </c>
      <c r="AA29" s="33">
        <f t="shared" si="10"/>
        <v>4</v>
      </c>
      <c r="AB29" s="33">
        <f t="shared" si="11"/>
        <v>4</v>
      </c>
      <c r="AC29" s="33">
        <f t="shared" si="12"/>
        <v>4</v>
      </c>
      <c r="AD29" s="33">
        <f t="shared" si="13"/>
        <v>2</v>
      </c>
      <c r="AE29" s="33">
        <f t="shared" si="14"/>
        <v>3</v>
      </c>
      <c r="AF29" s="28">
        <v>65.162700000000001</v>
      </c>
      <c r="AG29" s="28">
        <v>20.308700000000002</v>
      </c>
      <c r="AH29" s="28">
        <v>14.528600000000001</v>
      </c>
      <c r="AI29" s="28">
        <v>20.308700000000002</v>
      </c>
      <c r="AJ29" s="28"/>
      <c r="AK29" s="28">
        <v>50.653399999999998</v>
      </c>
      <c r="AL29" s="28">
        <v>5.2</v>
      </c>
      <c r="AM29" s="28">
        <v>3.87</v>
      </c>
      <c r="AN29" s="94">
        <v>6.94</v>
      </c>
      <c r="AO29" s="35">
        <v>1.32</v>
      </c>
    </row>
    <row r="30" spans="1:41">
      <c r="A30" s="48" t="s">
        <v>3016</v>
      </c>
      <c r="B30" s="29">
        <v>45862</v>
      </c>
      <c r="C30" s="30">
        <v>44.726700000000001</v>
      </c>
      <c r="D30" s="31">
        <v>40.889299999999999</v>
      </c>
      <c r="E30" s="28">
        <v>10.244999999999999</v>
      </c>
      <c r="F30" s="28">
        <v>5.4012000000000002</v>
      </c>
      <c r="G30" s="28">
        <v>1.0185999999999999</v>
      </c>
      <c r="H30" s="28">
        <v>0.1114</v>
      </c>
      <c r="I30" s="32">
        <v>1.4859</v>
      </c>
      <c r="J30" s="28"/>
      <c r="K30" s="28"/>
      <c r="L30" s="28"/>
      <c r="M30" s="28"/>
      <c r="N30" s="28"/>
      <c r="O30" s="28"/>
      <c r="P30" s="28"/>
      <c r="Q30" s="28"/>
      <c r="R30" s="28">
        <v>3.2056</v>
      </c>
      <c r="S30" s="33">
        <f t="shared" si="2"/>
        <v>1</v>
      </c>
      <c r="T30" s="33">
        <f t="shared" si="3"/>
        <v>1</v>
      </c>
      <c r="U30" s="33">
        <f t="shared" si="4"/>
        <v>2</v>
      </c>
      <c r="V30" s="34">
        <f t="shared" si="5"/>
        <v>1</v>
      </c>
      <c r="W30" s="33">
        <f t="shared" si="6"/>
        <v>0</v>
      </c>
      <c r="X30" s="33">
        <f t="shared" si="7"/>
        <v>0</v>
      </c>
      <c r="Y30" s="33">
        <f t="shared" si="8"/>
        <v>0</v>
      </c>
      <c r="Z30" s="33">
        <f t="shared" si="9"/>
        <v>0</v>
      </c>
      <c r="AA30" s="33">
        <f t="shared" si="10"/>
        <v>0</v>
      </c>
      <c r="AB30" s="33">
        <f t="shared" si="11"/>
        <v>0</v>
      </c>
      <c r="AC30" s="33">
        <f t="shared" si="12"/>
        <v>0</v>
      </c>
      <c r="AD30" s="33">
        <f t="shared" si="13"/>
        <v>0</v>
      </c>
      <c r="AE30" s="33">
        <f t="shared" si="14"/>
        <v>4</v>
      </c>
      <c r="AF30" s="28">
        <v>72.782899999999998</v>
      </c>
      <c r="AG30" s="28"/>
      <c r="AH30" s="28">
        <v>27.217099999999999</v>
      </c>
      <c r="AI30" s="28"/>
      <c r="AJ30" s="28"/>
      <c r="AK30" s="28">
        <v>15.798299999999999</v>
      </c>
      <c r="AL30" s="28"/>
      <c r="AM30" s="28"/>
      <c r="AN30" s="94"/>
      <c r="AO30" s="35">
        <v>2.33</v>
      </c>
    </row>
    <row r="31" spans="1:41">
      <c r="A31" s="48" t="s">
        <v>3017</v>
      </c>
      <c r="B31" s="29">
        <v>42151</v>
      </c>
      <c r="C31" s="30">
        <v>5731.1593999999996</v>
      </c>
      <c r="D31" s="31">
        <v>5609.2857000000004</v>
      </c>
      <c r="E31" s="28">
        <v>24.3658</v>
      </c>
      <c r="F31" s="28">
        <v>2.0390000000000001</v>
      </c>
      <c r="G31" s="28">
        <v>0.10440000000000001</v>
      </c>
      <c r="H31" s="28">
        <v>8.9099999999999999E-2</v>
      </c>
      <c r="I31" s="32">
        <v>-0.16470000000000001</v>
      </c>
      <c r="J31" s="28">
        <v>4.9566999999999997</v>
      </c>
      <c r="K31" s="28">
        <v>6.1289999999999996</v>
      </c>
      <c r="L31" s="28">
        <v>10.569900000000001</v>
      </c>
      <c r="M31" s="28">
        <v>8.8545999999999996</v>
      </c>
      <c r="N31" s="28">
        <v>8.9657999999999998</v>
      </c>
      <c r="O31" s="28">
        <v>9.3086000000000002</v>
      </c>
      <c r="P31" s="28">
        <v>8.7494999999999994</v>
      </c>
      <c r="Q31" s="28"/>
      <c r="R31" s="28">
        <v>8.4859000000000009</v>
      </c>
      <c r="S31" s="33">
        <f t="shared" si="2"/>
        <v>3</v>
      </c>
      <c r="T31" s="33">
        <f t="shared" si="3"/>
        <v>2</v>
      </c>
      <c r="U31" s="33">
        <f t="shared" si="4"/>
        <v>2</v>
      </c>
      <c r="V31" s="34">
        <f t="shared" si="5"/>
        <v>1</v>
      </c>
      <c r="W31" s="33">
        <f t="shared" si="6"/>
        <v>2</v>
      </c>
      <c r="X31" s="33">
        <f t="shared" si="7"/>
        <v>2</v>
      </c>
      <c r="Y31" s="33">
        <f t="shared" si="8"/>
        <v>1</v>
      </c>
      <c r="Z31" s="33">
        <f t="shared" si="9"/>
        <v>1</v>
      </c>
      <c r="AA31" s="33">
        <f t="shared" si="10"/>
        <v>2</v>
      </c>
      <c r="AB31" s="33">
        <f t="shared" si="11"/>
        <v>2</v>
      </c>
      <c r="AC31" s="33">
        <f t="shared" si="12"/>
        <v>2</v>
      </c>
      <c r="AD31" s="33">
        <f t="shared" si="13"/>
        <v>0</v>
      </c>
      <c r="AE31" s="33">
        <f t="shared" si="14"/>
        <v>2</v>
      </c>
      <c r="AF31" s="28">
        <v>66.403999999999996</v>
      </c>
      <c r="AG31" s="28">
        <v>21.2194</v>
      </c>
      <c r="AH31" s="28">
        <v>12.3766</v>
      </c>
      <c r="AI31" s="28">
        <v>20.4757</v>
      </c>
      <c r="AJ31" s="28">
        <v>0.74360000000000004</v>
      </c>
      <c r="AK31" s="28">
        <v>3.2519</v>
      </c>
      <c r="AL31" s="28">
        <v>1.88</v>
      </c>
      <c r="AM31" s="28">
        <v>1.6</v>
      </c>
      <c r="AN31" s="94">
        <v>7.8</v>
      </c>
      <c r="AO31" s="35">
        <v>1.53</v>
      </c>
    </row>
    <row r="32" spans="1:41">
      <c r="A32" s="48" t="s">
        <v>3018</v>
      </c>
      <c r="B32" s="29">
        <v>37399</v>
      </c>
      <c r="C32" s="30">
        <v>1181.7367999999999</v>
      </c>
      <c r="D32" s="31">
        <v>1070.6596999999999</v>
      </c>
      <c r="E32" s="28">
        <v>70.195700000000002</v>
      </c>
      <c r="F32" s="28">
        <v>3.754</v>
      </c>
      <c r="G32" s="28">
        <v>-1.528</v>
      </c>
      <c r="H32" s="28">
        <v>-2.3531</v>
      </c>
      <c r="I32" s="32">
        <v>-2.5888</v>
      </c>
      <c r="J32" s="28">
        <v>2.3391000000000002</v>
      </c>
      <c r="K32" s="28">
        <v>5.1696999999999997</v>
      </c>
      <c r="L32" s="28">
        <v>10.115399999999999</v>
      </c>
      <c r="M32" s="28">
        <v>8.7769999999999992</v>
      </c>
      <c r="N32" s="28">
        <v>9.7912999999999997</v>
      </c>
      <c r="O32" s="28">
        <v>10.0441</v>
      </c>
      <c r="P32" s="28">
        <v>9.2131000000000007</v>
      </c>
      <c r="Q32" s="28">
        <v>8.2446000000000002</v>
      </c>
      <c r="R32" s="28">
        <v>8.4755000000000003</v>
      </c>
      <c r="S32" s="33">
        <f t="shared" si="2"/>
        <v>2</v>
      </c>
      <c r="T32" s="33">
        <f t="shared" si="3"/>
        <v>4</v>
      </c>
      <c r="U32" s="33">
        <f t="shared" si="4"/>
        <v>4</v>
      </c>
      <c r="V32" s="34">
        <f t="shared" si="5"/>
        <v>4</v>
      </c>
      <c r="W32" s="33">
        <f t="shared" si="6"/>
        <v>4</v>
      </c>
      <c r="X32" s="33">
        <f t="shared" si="7"/>
        <v>4</v>
      </c>
      <c r="Y32" s="33">
        <f t="shared" si="8"/>
        <v>1</v>
      </c>
      <c r="Z32" s="33">
        <f t="shared" si="9"/>
        <v>2</v>
      </c>
      <c r="AA32" s="33">
        <f t="shared" si="10"/>
        <v>1</v>
      </c>
      <c r="AB32" s="33">
        <f t="shared" si="11"/>
        <v>1</v>
      </c>
      <c r="AC32" s="33">
        <f t="shared" si="12"/>
        <v>1</v>
      </c>
      <c r="AD32" s="33">
        <f t="shared" si="13"/>
        <v>1</v>
      </c>
      <c r="AE32" s="33">
        <f t="shared" si="14"/>
        <v>2</v>
      </c>
      <c r="AF32" s="28">
        <v>73.829499999999996</v>
      </c>
      <c r="AG32" s="28">
        <v>12.4954</v>
      </c>
      <c r="AH32" s="28">
        <v>13.6751</v>
      </c>
      <c r="AI32" s="28">
        <v>12.4954</v>
      </c>
      <c r="AJ32" s="28"/>
      <c r="AK32" s="28">
        <v>13.6716</v>
      </c>
      <c r="AL32" s="28">
        <v>2.37</v>
      </c>
      <c r="AM32" s="28">
        <v>1.74</v>
      </c>
      <c r="AN32" s="94">
        <v>6.89</v>
      </c>
      <c r="AO32" s="35">
        <v>2.19</v>
      </c>
    </row>
    <row r="33" spans="1:41">
      <c r="A33" s="48" t="s">
        <v>3019</v>
      </c>
      <c r="B33" s="29">
        <v>43321</v>
      </c>
      <c r="C33" s="30">
        <v>143.74549999999999</v>
      </c>
      <c r="D33" s="31">
        <v>138.3254</v>
      </c>
      <c r="E33" s="28">
        <v>16.989999999999998</v>
      </c>
      <c r="F33" s="28">
        <v>3.1573000000000002</v>
      </c>
      <c r="G33" s="28">
        <v>-0.17630000000000001</v>
      </c>
      <c r="H33" s="28">
        <v>-0.70130000000000003</v>
      </c>
      <c r="I33" s="32">
        <v>-0.87509999999999999</v>
      </c>
      <c r="J33" s="28">
        <v>3.0947</v>
      </c>
      <c r="K33" s="28">
        <v>4.2931999999999997</v>
      </c>
      <c r="L33" s="28">
        <v>7.5736999999999997</v>
      </c>
      <c r="M33" s="28">
        <v>6.6458000000000004</v>
      </c>
      <c r="N33" s="28">
        <v>6.5147000000000004</v>
      </c>
      <c r="O33" s="28">
        <v>7.1547999999999998</v>
      </c>
      <c r="P33" s="28"/>
      <c r="Q33" s="28"/>
      <c r="R33" s="28">
        <v>7.0986000000000002</v>
      </c>
      <c r="S33" s="33">
        <f t="shared" si="2"/>
        <v>2</v>
      </c>
      <c r="T33" s="33">
        <f t="shared" si="3"/>
        <v>3</v>
      </c>
      <c r="U33" s="33">
        <f t="shared" si="4"/>
        <v>4</v>
      </c>
      <c r="V33" s="34">
        <f t="shared" si="5"/>
        <v>3</v>
      </c>
      <c r="W33" s="33">
        <f t="shared" si="6"/>
        <v>4</v>
      </c>
      <c r="X33" s="33">
        <f t="shared" si="7"/>
        <v>4</v>
      </c>
      <c r="Y33" s="33">
        <f t="shared" si="8"/>
        <v>4</v>
      </c>
      <c r="Z33" s="33">
        <f t="shared" si="9"/>
        <v>4</v>
      </c>
      <c r="AA33" s="33">
        <f t="shared" si="10"/>
        <v>4</v>
      </c>
      <c r="AB33" s="33">
        <f t="shared" si="11"/>
        <v>4</v>
      </c>
      <c r="AC33" s="33">
        <f t="shared" si="12"/>
        <v>0</v>
      </c>
      <c r="AD33" s="33">
        <f t="shared" si="13"/>
        <v>0</v>
      </c>
      <c r="AE33" s="33">
        <f t="shared" si="14"/>
        <v>3</v>
      </c>
      <c r="AF33" s="28">
        <v>67.232200000000006</v>
      </c>
      <c r="AG33" s="28">
        <v>22.680099999999999</v>
      </c>
      <c r="AH33" s="28">
        <v>10.0877</v>
      </c>
      <c r="AI33" s="28">
        <v>22.686599999999999</v>
      </c>
      <c r="AJ33" s="28"/>
      <c r="AK33" s="28">
        <v>10.081200000000001</v>
      </c>
      <c r="AL33" s="28">
        <v>2.5499999999999998</v>
      </c>
      <c r="AM33" s="28">
        <v>2.0099999999999998</v>
      </c>
      <c r="AN33" s="94">
        <v>6.86</v>
      </c>
      <c r="AO33" s="35">
        <v>1.95</v>
      </c>
    </row>
    <row r="34" spans="1:41" s="93" customFormat="1">
      <c r="A34" s="48" t="s">
        <v>3020</v>
      </c>
      <c r="B34" s="29">
        <v>43342</v>
      </c>
      <c r="C34" s="30">
        <v>835.40689999999995</v>
      </c>
      <c r="D34" s="31">
        <v>788.05250000000001</v>
      </c>
      <c r="E34" s="28">
        <v>18.698899999999998</v>
      </c>
      <c r="F34" s="28">
        <v>2.8344</v>
      </c>
      <c r="G34" s="28">
        <v>-1.2525999999999999</v>
      </c>
      <c r="H34" s="28">
        <v>7.2800000000000004E-2</v>
      </c>
      <c r="I34" s="32">
        <v>-1.6474</v>
      </c>
      <c r="J34" s="28">
        <v>3.8123999999999998</v>
      </c>
      <c r="K34" s="28">
        <v>5.8068</v>
      </c>
      <c r="L34" s="28">
        <v>9.5378000000000007</v>
      </c>
      <c r="M34" s="28">
        <v>9.2297999999999991</v>
      </c>
      <c r="N34" s="28">
        <v>9.2348999999999997</v>
      </c>
      <c r="O34" s="28">
        <v>9.0866000000000007</v>
      </c>
      <c r="P34" s="28"/>
      <c r="Q34" s="28"/>
      <c r="R34" s="28">
        <v>8.5008999999999997</v>
      </c>
      <c r="S34" s="33">
        <f t="shared" si="2"/>
        <v>2</v>
      </c>
      <c r="T34" s="33">
        <f t="shared" si="3"/>
        <v>4</v>
      </c>
      <c r="U34" s="33">
        <f t="shared" si="4"/>
        <v>3</v>
      </c>
      <c r="V34" s="34">
        <f t="shared" si="5"/>
        <v>4</v>
      </c>
      <c r="W34" s="33">
        <f t="shared" si="6"/>
        <v>2</v>
      </c>
      <c r="X34" s="33">
        <f t="shared" si="7"/>
        <v>2</v>
      </c>
      <c r="Y34" s="33">
        <f t="shared" si="8"/>
        <v>2</v>
      </c>
      <c r="Z34" s="33">
        <f t="shared" si="9"/>
        <v>1</v>
      </c>
      <c r="AA34" s="33">
        <f t="shared" si="10"/>
        <v>1</v>
      </c>
      <c r="AB34" s="33">
        <f t="shared" si="11"/>
        <v>2</v>
      </c>
      <c r="AC34" s="33">
        <f t="shared" si="12"/>
        <v>0</v>
      </c>
      <c r="AD34" s="33">
        <f t="shared" si="13"/>
        <v>0</v>
      </c>
      <c r="AE34" s="33">
        <f t="shared" si="14"/>
        <v>2</v>
      </c>
      <c r="AF34" s="28">
        <v>66.084400000000002</v>
      </c>
      <c r="AG34" s="28">
        <v>21.886800000000001</v>
      </c>
      <c r="AH34" s="28">
        <v>12.0288</v>
      </c>
      <c r="AI34" s="28">
        <v>21.886800000000001</v>
      </c>
      <c r="AJ34" s="28"/>
      <c r="AK34" s="28">
        <v>2.5350000000000001</v>
      </c>
      <c r="AL34" s="28">
        <v>3.3</v>
      </c>
      <c r="AM34" s="28">
        <v>2.78</v>
      </c>
      <c r="AN34" s="94">
        <v>6.6</v>
      </c>
      <c r="AO34" s="35">
        <v>1.65</v>
      </c>
    </row>
    <row r="35" spans="1:41">
      <c r="A35" s="48" t="s">
        <v>3021</v>
      </c>
      <c r="B35" s="29">
        <v>45728</v>
      </c>
      <c r="C35" s="30">
        <v>242.05420000000001</v>
      </c>
      <c r="D35" s="31">
        <v>228.71549999999999</v>
      </c>
      <c r="E35" s="28">
        <v>11.183</v>
      </c>
      <c r="F35" s="28">
        <v>2.4365999999999999</v>
      </c>
      <c r="G35" s="28">
        <v>-0.39190000000000003</v>
      </c>
      <c r="H35" s="28">
        <v>0.5665</v>
      </c>
      <c r="I35" s="32">
        <v>-0.70150000000000001</v>
      </c>
      <c r="J35" s="28">
        <v>7.9231999999999996</v>
      </c>
      <c r="K35" s="28"/>
      <c r="L35" s="28"/>
      <c r="M35" s="28"/>
      <c r="N35" s="28"/>
      <c r="O35" s="28"/>
      <c r="P35" s="28"/>
      <c r="Q35" s="28"/>
      <c r="R35" s="28">
        <v>10.3598</v>
      </c>
      <c r="S35" s="33">
        <f t="shared" si="2"/>
        <v>3</v>
      </c>
      <c r="T35" s="33">
        <f t="shared" si="3"/>
        <v>3</v>
      </c>
      <c r="U35" s="33">
        <f t="shared" si="4"/>
        <v>1</v>
      </c>
      <c r="V35" s="34">
        <f t="shared" si="5"/>
        <v>2</v>
      </c>
      <c r="W35" s="33">
        <f t="shared" si="6"/>
        <v>1</v>
      </c>
      <c r="X35" s="33">
        <f t="shared" si="7"/>
        <v>0</v>
      </c>
      <c r="Y35" s="33">
        <f t="shared" si="8"/>
        <v>0</v>
      </c>
      <c r="Z35" s="33">
        <f t="shared" si="9"/>
        <v>0</v>
      </c>
      <c r="AA35" s="33">
        <f t="shared" si="10"/>
        <v>0</v>
      </c>
      <c r="AB35" s="33">
        <f t="shared" si="11"/>
        <v>0</v>
      </c>
      <c r="AC35" s="33">
        <f t="shared" si="12"/>
        <v>0</v>
      </c>
      <c r="AD35" s="33">
        <f t="shared" si="13"/>
        <v>0</v>
      </c>
      <c r="AE35" s="33">
        <f t="shared" si="14"/>
        <v>1</v>
      </c>
      <c r="AF35" s="28">
        <v>65.960700000000003</v>
      </c>
      <c r="AG35" s="28">
        <v>19.090699999999998</v>
      </c>
      <c r="AH35" s="28">
        <v>14.948600000000001</v>
      </c>
      <c r="AI35" s="28">
        <v>19.090699999999998</v>
      </c>
      <c r="AJ35" s="28"/>
      <c r="AK35" s="28">
        <v>4.8954000000000004</v>
      </c>
      <c r="AL35" s="28">
        <v>6.04</v>
      </c>
      <c r="AM35" s="28">
        <v>4.46</v>
      </c>
      <c r="AN35" s="94">
        <v>7.14</v>
      </c>
      <c r="AO35" s="35">
        <v>2.11</v>
      </c>
    </row>
    <row r="36" spans="1:41">
      <c r="A36" s="58" t="s">
        <v>235</v>
      </c>
      <c r="B36" s="59"/>
      <c r="C36" s="60"/>
      <c r="D36" s="60"/>
      <c r="E36" s="60"/>
      <c r="F36" s="60">
        <f t="shared" ref="F36:R36" si="15">SUMPRODUCT($D12:$D35,F12:F35)/SUMIF(F12:F35,"&lt;&gt;"&amp;"",$D12:$D35)</f>
        <v>2.6114185880374814</v>
      </c>
      <c r="G36" s="60">
        <f t="shared" si="15"/>
        <v>-0.24175386605343135</v>
      </c>
      <c r="H36" s="60">
        <f t="shared" si="15"/>
        <v>-0.14099753054727948</v>
      </c>
      <c r="I36" s="60">
        <f t="shared" si="15"/>
        <v>-1.0711585877448861</v>
      </c>
      <c r="J36" s="60">
        <f t="shared" si="15"/>
        <v>4.5534241353263152</v>
      </c>
      <c r="K36" s="60">
        <f t="shared" si="15"/>
        <v>6.2264231983116529</v>
      </c>
      <c r="L36" s="60">
        <f t="shared" si="15"/>
        <v>9.2913250911163701</v>
      </c>
      <c r="M36" s="60">
        <f t="shared" si="15"/>
        <v>8.3564707466086734</v>
      </c>
      <c r="N36" s="60">
        <f t="shared" si="15"/>
        <v>8.5967201755539016</v>
      </c>
      <c r="O36" s="60">
        <f t="shared" si="15"/>
        <v>8.5153557395105626</v>
      </c>
      <c r="P36" s="60">
        <f t="shared" si="15"/>
        <v>8.5561857511852786</v>
      </c>
      <c r="Q36" s="60">
        <f t="shared" si="15"/>
        <v>8.8324991095987819</v>
      </c>
      <c r="R36" s="60">
        <f t="shared" si="15"/>
        <v>8.2671420477593269</v>
      </c>
      <c r="S36" s="61"/>
      <c r="T36" s="61"/>
      <c r="U36" s="61"/>
      <c r="V36" s="61"/>
      <c r="W36" s="61"/>
      <c r="X36" s="61"/>
      <c r="Y36" s="61"/>
      <c r="Z36" s="61"/>
      <c r="AA36" s="61"/>
      <c r="AB36" s="61"/>
      <c r="AC36" s="61"/>
      <c r="AD36" s="61"/>
      <c r="AE36" s="61"/>
      <c r="AF36" s="60"/>
      <c r="AG36" s="60"/>
      <c r="AH36" s="60"/>
      <c r="AI36" s="60"/>
      <c r="AJ36" s="60"/>
      <c r="AK36" s="60"/>
      <c r="AL36" s="60"/>
      <c r="AM36" s="60"/>
      <c r="AN36" s="95"/>
      <c r="AO36" s="62"/>
    </row>
    <row r="37" spans="1:41">
      <c r="A37" s="56" t="s">
        <v>236</v>
      </c>
      <c r="B37" s="51"/>
      <c r="C37" s="52"/>
      <c r="D37" s="53"/>
      <c r="E37" s="54"/>
      <c r="F37" s="54">
        <f t="shared" ref="F37:R37" si="16">MIN(F12:F35)</f>
        <v>1.3292999999999999</v>
      </c>
      <c r="G37" s="54">
        <f t="shared" si="16"/>
        <v>-2.1760999999999999</v>
      </c>
      <c r="H37" s="54">
        <f t="shared" si="16"/>
        <v>-4.5975000000000001</v>
      </c>
      <c r="I37" s="54">
        <f t="shared" si="16"/>
        <v>-3.3393999999999999</v>
      </c>
      <c r="J37" s="54">
        <f t="shared" si="16"/>
        <v>-1.2843</v>
      </c>
      <c r="K37" s="54">
        <f t="shared" si="16"/>
        <v>3.274</v>
      </c>
      <c r="L37" s="54">
        <f t="shared" si="16"/>
        <v>6.3121999999999998</v>
      </c>
      <c r="M37" s="54">
        <f t="shared" si="16"/>
        <v>5.7821999999999996</v>
      </c>
      <c r="N37" s="54">
        <f t="shared" si="16"/>
        <v>6.4660000000000002</v>
      </c>
      <c r="O37" s="54">
        <f t="shared" si="16"/>
        <v>3.7004000000000001</v>
      </c>
      <c r="P37" s="54">
        <f t="shared" si="16"/>
        <v>4.7492999999999999</v>
      </c>
      <c r="Q37" s="54">
        <f t="shared" si="16"/>
        <v>6.7857000000000003</v>
      </c>
      <c r="R37" s="54">
        <f t="shared" si="16"/>
        <v>3.2056</v>
      </c>
      <c r="S37" s="55"/>
      <c r="T37" s="55"/>
      <c r="U37" s="55"/>
      <c r="V37" s="55"/>
      <c r="W37" s="55"/>
      <c r="X37" s="55"/>
      <c r="Y37" s="55"/>
      <c r="Z37" s="55"/>
      <c r="AA37" s="55"/>
      <c r="AB37" s="55"/>
      <c r="AC37" s="55"/>
      <c r="AD37" s="55"/>
      <c r="AE37" s="55"/>
      <c r="AF37" s="54"/>
      <c r="AG37" s="54"/>
      <c r="AH37" s="54"/>
      <c r="AI37" s="54"/>
      <c r="AJ37" s="54"/>
      <c r="AK37" s="54"/>
      <c r="AL37" s="54"/>
      <c r="AM37" s="54"/>
      <c r="AN37" s="96"/>
      <c r="AO37" s="57"/>
    </row>
    <row r="38" spans="1:41">
      <c r="A38" s="63" t="s">
        <v>237</v>
      </c>
      <c r="B38" s="51"/>
      <c r="C38" s="52"/>
      <c r="D38" s="53"/>
      <c r="E38" s="54"/>
      <c r="F38" s="54">
        <f t="shared" ref="F38:R38" si="17">MAX(F12:F35)</f>
        <v>5.4012000000000002</v>
      </c>
      <c r="G38" s="54">
        <f t="shared" si="17"/>
        <v>4.1421999999999999</v>
      </c>
      <c r="H38" s="54">
        <f t="shared" si="17"/>
        <v>2.7930000000000001</v>
      </c>
      <c r="I38" s="54">
        <f t="shared" si="17"/>
        <v>3.4851999999999999</v>
      </c>
      <c r="J38" s="54">
        <f t="shared" si="17"/>
        <v>12.287000000000001</v>
      </c>
      <c r="K38" s="54">
        <f t="shared" si="17"/>
        <v>9.1709999999999994</v>
      </c>
      <c r="L38" s="54">
        <f t="shared" si="17"/>
        <v>13.624700000000001</v>
      </c>
      <c r="M38" s="54">
        <f t="shared" si="17"/>
        <v>11.3626</v>
      </c>
      <c r="N38" s="54">
        <f t="shared" si="17"/>
        <v>11.4567</v>
      </c>
      <c r="O38" s="54">
        <f t="shared" si="17"/>
        <v>10.4292</v>
      </c>
      <c r="P38" s="54">
        <f t="shared" si="17"/>
        <v>9.5007999999999999</v>
      </c>
      <c r="Q38" s="54">
        <f t="shared" si="17"/>
        <v>9.1145999999999994</v>
      </c>
      <c r="R38" s="54">
        <f t="shared" si="17"/>
        <v>10.442299999999999</v>
      </c>
      <c r="S38" s="55"/>
      <c r="T38" s="55"/>
      <c r="U38" s="55"/>
      <c r="V38" s="55"/>
      <c r="W38" s="55"/>
      <c r="X38" s="55"/>
      <c r="Y38" s="55"/>
      <c r="Z38" s="55"/>
      <c r="AA38" s="55"/>
      <c r="AB38" s="55"/>
      <c r="AC38" s="55"/>
      <c r="AD38" s="55"/>
      <c r="AE38" s="55"/>
      <c r="AF38" s="54"/>
      <c r="AG38" s="54"/>
      <c r="AH38" s="54"/>
      <c r="AI38" s="54"/>
      <c r="AJ38" s="54"/>
      <c r="AK38" s="54"/>
      <c r="AL38" s="54"/>
      <c r="AM38" s="54"/>
      <c r="AN38" s="96"/>
      <c r="AO38" s="57"/>
    </row>
    <row r="39" spans="1:41">
      <c r="A39" s="56" t="s">
        <v>238</v>
      </c>
      <c r="B39" s="51"/>
      <c r="C39" s="52"/>
      <c r="D39" s="53"/>
      <c r="E39" s="54"/>
      <c r="F39" s="54">
        <f>MEDIAN(F12:F35)</f>
        <v>2.7909999999999999</v>
      </c>
      <c r="G39" s="54">
        <f t="shared" ref="G39:R39" si="18">MEDIAN(G12:G35)</f>
        <v>-0.11595</v>
      </c>
      <c r="H39" s="54">
        <f t="shared" si="18"/>
        <v>8.0949999999999994E-2</v>
      </c>
      <c r="I39" s="54">
        <f t="shared" si="18"/>
        <v>-0.72930000000000006</v>
      </c>
      <c r="J39" s="54">
        <f t="shared" si="18"/>
        <v>3.8057999999999996</v>
      </c>
      <c r="K39" s="54">
        <f t="shared" si="18"/>
        <v>5.8068</v>
      </c>
      <c r="L39" s="54">
        <f t="shared" si="18"/>
        <v>9.3728999999999996</v>
      </c>
      <c r="M39" s="54">
        <f t="shared" si="18"/>
        <v>8.0378000000000007</v>
      </c>
      <c r="N39" s="54">
        <f t="shared" si="18"/>
        <v>8.0542999999999996</v>
      </c>
      <c r="O39" s="54">
        <f t="shared" si="18"/>
        <v>8.2125000000000004</v>
      </c>
      <c r="P39" s="54">
        <f t="shared" si="18"/>
        <v>8.2142499999999998</v>
      </c>
      <c r="Q39" s="54">
        <f t="shared" si="18"/>
        <v>7.5254000000000003</v>
      </c>
      <c r="R39" s="54">
        <f t="shared" si="18"/>
        <v>7.9672999999999998</v>
      </c>
      <c r="S39" s="55"/>
      <c r="T39" s="55"/>
      <c r="U39" s="55"/>
      <c r="V39" s="55"/>
      <c r="W39" s="55"/>
      <c r="X39" s="55"/>
      <c r="Y39" s="55"/>
      <c r="Z39" s="55"/>
      <c r="AA39" s="55"/>
      <c r="AB39" s="55"/>
      <c r="AC39" s="55"/>
      <c r="AD39" s="55"/>
      <c r="AE39" s="55"/>
      <c r="AF39" s="54"/>
      <c r="AG39" s="54"/>
      <c r="AH39" s="54"/>
      <c r="AI39" s="54"/>
      <c r="AJ39" s="54"/>
      <c r="AK39" s="54"/>
      <c r="AL39" s="54"/>
      <c r="AM39" s="54"/>
      <c r="AN39" s="96"/>
      <c r="AO39" s="57"/>
    </row>
    <row r="40" spans="1:41">
      <c r="A40" s="66" t="s">
        <v>265</v>
      </c>
      <c r="B40" s="67"/>
      <c r="C40" s="68"/>
      <c r="D40" s="69"/>
      <c r="E40" s="66"/>
      <c r="F40" s="66"/>
      <c r="G40" s="66"/>
      <c r="H40" s="66"/>
      <c r="I40" s="66"/>
      <c r="J40" s="66"/>
      <c r="K40" s="66"/>
      <c r="L40" s="66"/>
      <c r="M40" s="66"/>
      <c r="N40" s="66"/>
      <c r="O40" s="66"/>
      <c r="P40" s="66"/>
      <c r="Q40" s="66"/>
      <c r="R40" s="66"/>
      <c r="S40" s="70"/>
      <c r="T40" s="70"/>
      <c r="U40" s="70"/>
      <c r="V40" s="70"/>
      <c r="W40" s="70"/>
      <c r="X40" s="70"/>
      <c r="Y40" s="70"/>
      <c r="Z40" s="70"/>
      <c r="AA40" s="70"/>
      <c r="AB40" s="70"/>
      <c r="AC40" s="70"/>
      <c r="AD40" s="70"/>
      <c r="AE40" s="70"/>
      <c r="AF40" s="66"/>
      <c r="AG40" s="66"/>
      <c r="AH40" s="66"/>
      <c r="AI40" s="66"/>
      <c r="AJ40" s="66"/>
      <c r="AK40" s="66"/>
      <c r="AL40" s="66"/>
      <c r="AM40" s="66"/>
      <c r="AN40" s="97"/>
      <c r="AO40" s="71"/>
    </row>
    <row r="41" spans="1:41">
      <c r="A41" s="48" t="s">
        <v>792</v>
      </c>
      <c r="B41" s="29" t="s">
        <v>199</v>
      </c>
      <c r="C41" s="30"/>
      <c r="D41" s="31"/>
      <c r="E41" s="28" t="s">
        <v>199</v>
      </c>
      <c r="F41" s="28" t="s">
        <v>199</v>
      </c>
      <c r="G41" s="28" t="s">
        <v>199</v>
      </c>
      <c r="H41" s="28" t="s">
        <v>199</v>
      </c>
      <c r="I41" s="32" t="s">
        <v>199</v>
      </c>
      <c r="J41" s="28" t="s">
        <v>199</v>
      </c>
      <c r="K41" s="28" t="s">
        <v>199</v>
      </c>
      <c r="L41" s="28" t="s">
        <v>199</v>
      </c>
      <c r="M41" s="28" t="s">
        <v>199</v>
      </c>
      <c r="N41" s="28" t="s">
        <v>199</v>
      </c>
      <c r="O41" s="28" t="s">
        <v>199</v>
      </c>
      <c r="P41" s="28"/>
      <c r="Q41" s="28" t="s">
        <v>199</v>
      </c>
      <c r="R41" s="28" t="s">
        <v>199</v>
      </c>
      <c r="S41" s="33"/>
      <c r="T41" s="33"/>
      <c r="U41" s="33"/>
      <c r="V41" s="34"/>
      <c r="W41" s="33"/>
      <c r="X41" s="33"/>
      <c r="Y41" s="33"/>
      <c r="Z41" s="33"/>
      <c r="AA41" s="33"/>
      <c r="AB41" s="33"/>
      <c r="AC41" s="33"/>
      <c r="AD41" s="33"/>
      <c r="AE41" s="33"/>
      <c r="AF41" s="28"/>
      <c r="AG41" s="28"/>
      <c r="AH41" s="28"/>
      <c r="AI41" s="28"/>
      <c r="AJ41" s="28"/>
      <c r="AK41" s="28"/>
      <c r="AL41" s="28"/>
      <c r="AM41" s="28"/>
      <c r="AN41" s="94"/>
      <c r="AO41" s="35"/>
    </row>
    <row r="42" spans="1:41" ht="15" thickBot="1">
      <c r="A42" s="49"/>
      <c r="B42" s="37"/>
      <c r="C42" s="38"/>
      <c r="D42" s="39"/>
      <c r="E42" s="36"/>
      <c r="F42" s="36"/>
      <c r="G42" s="36"/>
      <c r="H42" s="36"/>
      <c r="I42" s="40"/>
      <c r="J42" s="36"/>
      <c r="K42" s="36"/>
      <c r="L42" s="36"/>
      <c r="M42" s="36"/>
      <c r="N42" s="36"/>
      <c r="O42" s="36"/>
      <c r="P42" s="36"/>
      <c r="Q42" s="36"/>
      <c r="R42" s="36"/>
      <c r="S42" s="41"/>
      <c r="T42" s="41"/>
      <c r="U42" s="41"/>
      <c r="V42" s="42"/>
      <c r="W42" s="41"/>
      <c r="X42" s="41"/>
      <c r="Y42" s="41"/>
      <c r="Z42" s="41"/>
      <c r="AA42" s="41"/>
      <c r="AB42" s="41"/>
      <c r="AC42" s="41"/>
      <c r="AD42" s="41"/>
      <c r="AE42" s="41"/>
      <c r="AF42" s="36"/>
      <c r="AG42" s="36"/>
      <c r="AH42" s="36"/>
      <c r="AI42" s="36"/>
      <c r="AJ42" s="36"/>
      <c r="AK42" s="36"/>
      <c r="AL42" s="36"/>
      <c r="AM42" s="36"/>
      <c r="AN42" s="98"/>
      <c r="AO42" s="43"/>
    </row>
    <row r="43" spans="1:41">
      <c r="A43" s="50" t="s">
        <v>239</v>
      </c>
      <c r="B43" s="45"/>
      <c r="C43" s="44"/>
      <c r="D43" s="44"/>
      <c r="E43" s="44"/>
      <c r="F43" s="44"/>
      <c r="G43" s="44"/>
      <c r="H43" s="44"/>
      <c r="I43" s="46"/>
      <c r="J43" s="44"/>
      <c r="K43" s="44"/>
      <c r="L43" s="44"/>
      <c r="M43" s="44"/>
      <c r="N43" s="44"/>
      <c r="O43" s="44"/>
      <c r="P43" s="44"/>
      <c r="Q43" s="44"/>
      <c r="R43" s="44"/>
      <c r="S43" s="45"/>
      <c r="T43" s="45"/>
      <c r="U43" s="45"/>
      <c r="V43" s="47"/>
      <c r="W43" s="45"/>
      <c r="X43" s="45"/>
      <c r="Y43" s="45"/>
      <c r="Z43" s="45"/>
      <c r="AA43" s="45"/>
      <c r="AB43" s="45"/>
      <c r="AC43" s="45"/>
      <c r="AD43" s="45"/>
      <c r="AE43" s="45"/>
      <c r="AF43" s="44"/>
      <c r="AG43" s="44"/>
      <c r="AH43" s="44"/>
      <c r="AI43" s="44"/>
      <c r="AJ43" s="44"/>
      <c r="AK43" s="44"/>
      <c r="AL43" s="44"/>
      <c r="AM43" s="44"/>
      <c r="AN43" s="44"/>
      <c r="AO43" s="44"/>
    </row>
    <row r="44" spans="1:41">
      <c r="A44" s="50" t="s">
        <v>240</v>
      </c>
      <c r="B44" s="45"/>
      <c r="C44" s="44"/>
      <c r="D44" s="44"/>
      <c r="E44" s="44"/>
      <c r="F44" s="44"/>
      <c r="G44" s="44"/>
      <c r="H44" s="44"/>
      <c r="I44" s="46"/>
      <c r="J44" s="44"/>
      <c r="K44" s="44"/>
      <c r="L44" s="44"/>
      <c r="M44" s="44"/>
      <c r="N44" s="44"/>
      <c r="O44" s="44"/>
      <c r="P44" s="44"/>
      <c r="Q44" s="44"/>
      <c r="R44" s="44"/>
      <c r="S44" s="45"/>
      <c r="T44" s="45"/>
      <c r="U44" s="45"/>
      <c r="V44" s="47"/>
      <c r="W44" s="45"/>
      <c r="X44" s="45"/>
      <c r="Y44" s="45"/>
      <c r="Z44" s="45"/>
      <c r="AA44" s="45"/>
      <c r="AB44" s="45"/>
      <c r="AC44" s="45"/>
      <c r="AD44" s="45"/>
      <c r="AE44" s="45"/>
      <c r="AF44" s="44"/>
      <c r="AG44" s="44"/>
      <c r="AH44" s="44"/>
      <c r="AI44" s="44"/>
      <c r="AJ44" s="44"/>
      <c r="AK44" s="44"/>
      <c r="AL44" s="44"/>
      <c r="AM44" s="44"/>
      <c r="AN44" s="44"/>
      <c r="AO44" s="44"/>
    </row>
    <row r="45" spans="1:41">
      <c r="A45" s="50"/>
      <c r="B45" s="45"/>
      <c r="C45" s="44"/>
      <c r="D45" s="44"/>
      <c r="E45" s="44"/>
      <c r="F45" s="44"/>
      <c r="G45" s="44"/>
      <c r="H45" s="44"/>
      <c r="I45" s="44"/>
      <c r="J45" s="44"/>
      <c r="K45" s="44"/>
      <c r="L45" s="44"/>
      <c r="M45" s="44"/>
      <c r="N45" s="44"/>
      <c r="O45" s="44"/>
      <c r="P45" s="44"/>
      <c r="Q45" s="44"/>
      <c r="R45" s="44"/>
      <c r="S45" s="45"/>
      <c r="T45" s="45"/>
      <c r="U45" s="45"/>
      <c r="V45" s="45"/>
      <c r="W45" s="45"/>
      <c r="X45" s="45"/>
      <c r="Y45" s="45"/>
      <c r="Z45" s="45"/>
      <c r="AA45" s="45"/>
      <c r="AB45" s="45"/>
      <c r="AC45" s="45"/>
      <c r="AD45" s="45"/>
      <c r="AE45" s="45"/>
      <c r="AF45" s="44"/>
      <c r="AG45" s="44"/>
      <c r="AH45" s="44"/>
      <c r="AI45" s="44"/>
      <c r="AJ45" s="44"/>
      <c r="AK45" s="44"/>
      <c r="AL45" s="44"/>
      <c r="AM45" s="44"/>
      <c r="AN45" s="44"/>
      <c r="AO45" s="44"/>
    </row>
    <row r="46" spans="1:41">
      <c r="A46" s="50"/>
      <c r="B46" s="45"/>
      <c r="C46" s="44"/>
      <c r="D46" s="44"/>
      <c r="E46" s="44"/>
      <c r="F46" s="44"/>
      <c r="G46" s="44"/>
      <c r="H46" s="44"/>
      <c r="I46" s="44"/>
      <c r="J46" s="44"/>
      <c r="K46" s="44"/>
      <c r="L46" s="44"/>
      <c r="M46" s="44"/>
      <c r="N46" s="44"/>
      <c r="O46" s="44"/>
      <c r="P46" s="44"/>
      <c r="Q46" s="44"/>
      <c r="R46" s="44"/>
      <c r="S46" s="45"/>
      <c r="T46" s="45"/>
      <c r="U46" s="45"/>
      <c r="V46" s="45"/>
      <c r="W46" s="45"/>
      <c r="X46" s="45"/>
      <c r="Y46" s="45"/>
      <c r="Z46" s="45"/>
      <c r="AA46" s="45"/>
      <c r="AB46" s="45"/>
      <c r="AC46" s="45"/>
      <c r="AD46" s="45"/>
      <c r="AE46" s="45"/>
      <c r="AF46" s="44"/>
      <c r="AG46" s="44"/>
      <c r="AH46" s="44"/>
      <c r="AI46" s="44"/>
      <c r="AJ46" s="44"/>
      <c r="AK46" s="44"/>
      <c r="AL46" s="44"/>
      <c r="AM46" s="44"/>
      <c r="AN46" s="44"/>
      <c r="AO46" s="44"/>
    </row>
    <row r="47" spans="1:41">
      <c r="A47" s="50"/>
      <c r="B47" s="45"/>
      <c r="C47" s="44"/>
      <c r="D47" s="44"/>
      <c r="E47" s="44"/>
      <c r="F47" s="44"/>
      <c r="G47" s="44"/>
      <c r="H47" s="44"/>
      <c r="I47" s="44"/>
      <c r="J47" s="44"/>
      <c r="K47" s="44"/>
      <c r="L47" s="44"/>
      <c r="M47" s="44"/>
      <c r="N47" s="44"/>
      <c r="O47" s="44"/>
      <c r="P47" s="44"/>
      <c r="Q47" s="44"/>
      <c r="R47" s="44"/>
      <c r="S47" s="45"/>
      <c r="T47" s="45"/>
      <c r="U47" s="45"/>
      <c r="V47" s="45"/>
      <c r="W47" s="45"/>
      <c r="X47" s="45"/>
      <c r="Y47" s="45"/>
      <c r="Z47" s="45"/>
      <c r="AA47" s="45"/>
      <c r="AB47" s="45"/>
      <c r="AC47" s="45"/>
      <c r="AD47" s="45"/>
      <c r="AE47" s="45"/>
      <c r="AF47" s="44"/>
      <c r="AG47" s="44"/>
      <c r="AH47" s="44"/>
      <c r="AI47" s="44"/>
      <c r="AJ47" s="44"/>
      <c r="AK47" s="44"/>
      <c r="AL47" s="44"/>
      <c r="AM47" s="44"/>
      <c r="AN47" s="44"/>
      <c r="AO47" s="44"/>
    </row>
  </sheetData>
  <mergeCells count="11">
    <mergeCell ref="AN8:AN9"/>
    <mergeCell ref="J8:Q8"/>
    <mergeCell ref="B8:E8"/>
    <mergeCell ref="F8:I8"/>
    <mergeCell ref="AL8:AL9"/>
    <mergeCell ref="AM8:AM9"/>
    <mergeCell ref="AO8:AO9"/>
    <mergeCell ref="AF8:AH8"/>
    <mergeCell ref="AI8:AK8"/>
    <mergeCell ref="R8:R9"/>
    <mergeCell ref="S8:AE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CN55"/>
  <sheetViews>
    <sheetView showGridLines="0" zoomScale="89" zoomScaleNormal="89" workbookViewId="0">
      <pane xSplit="1" ySplit="11" topLeftCell="B12" activePane="bottomRight" state="frozen"/>
      <selection activeCell="G7" sqref="G7"/>
      <selection pane="topRight" activeCell="G7" sqref="G7"/>
      <selection pane="bottomLeft" activeCell="G7" sqref="G7"/>
      <selection pane="bottomRight" activeCell="A12" sqref="A12:R45"/>
    </sheetView>
  </sheetViews>
  <sheetFormatPr defaultRowHeight="14.4"/>
  <cols>
    <col min="1" max="1" width="38.77734375" style="14" customWidth="1"/>
    <col min="2" max="2" width="10.21875" customWidth="1"/>
    <col min="3" max="18" width="9.109375" style="14" customWidth="1"/>
    <col min="19" max="28" width="9.109375" customWidth="1"/>
    <col min="29" max="29" width="9.109375" style="93" customWidth="1"/>
    <col min="30" max="31" width="9.109375" customWidth="1"/>
    <col min="32" max="41"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_xlfn.QUARTILE.INC(F$12:F$45,$CA2)</f>
        <v>0.65159999999999996</v>
      </c>
      <c r="CC2" s="93">
        <f t="shared" ref="CC2:CN2" si="1">_xlfn.QUARTILE.INC(G$12:G$45,$CA2)</f>
        <v>-4.7773000000000003</v>
      </c>
      <c r="CD2" s="93">
        <f t="shared" si="1"/>
        <v>-1.6834</v>
      </c>
      <c r="CE2" s="93">
        <f t="shared" si="1"/>
        <v>-3.5874000000000001</v>
      </c>
      <c r="CF2" s="93">
        <f t="shared" si="1"/>
        <v>4.3478000000000003</v>
      </c>
      <c r="CG2" s="93">
        <f t="shared" si="1"/>
        <v>2.8753000000000002</v>
      </c>
      <c r="CH2" s="93">
        <f t="shared" si="1"/>
        <v>13.1013</v>
      </c>
      <c r="CI2" s="93">
        <f t="shared" si="1"/>
        <v>10.338699999999999</v>
      </c>
      <c r="CJ2" s="93">
        <f t="shared" si="1"/>
        <v>10.8378</v>
      </c>
      <c r="CK2" s="93">
        <f t="shared" si="1"/>
        <v>12.316800000000001</v>
      </c>
      <c r="CL2" s="93">
        <f t="shared" si="1"/>
        <v>10.7698</v>
      </c>
      <c r="CM2" s="93">
        <f t="shared" si="1"/>
        <v>9.4050999999999991</v>
      </c>
      <c r="CN2" s="93">
        <f t="shared" si="1"/>
        <v>1.0802</v>
      </c>
    </row>
    <row r="3" spans="1:92">
      <c r="CA3" s="93">
        <v>1</v>
      </c>
      <c r="CB3" s="93">
        <f t="shared" si="0"/>
        <v>5.1675250000000004</v>
      </c>
      <c r="CC3" s="93">
        <f t="shared" ref="CC3:CN7" si="2">_xlfn.QUARTILE.INC(G$12:G$45,$CA3)</f>
        <v>-3.4542000000000002</v>
      </c>
      <c r="CD3" s="93">
        <f t="shared" si="2"/>
        <v>0.8690500000000001</v>
      </c>
      <c r="CE3" s="93">
        <f t="shared" si="2"/>
        <v>-1.9388000000000001</v>
      </c>
      <c r="CF3" s="93">
        <f t="shared" si="2"/>
        <v>10.090399999999999</v>
      </c>
      <c r="CG3" s="93">
        <f t="shared" si="2"/>
        <v>8.7202500000000001</v>
      </c>
      <c r="CH3" s="93">
        <f t="shared" si="2"/>
        <v>15.064225</v>
      </c>
      <c r="CI3" s="93">
        <f t="shared" si="2"/>
        <v>12.453000000000001</v>
      </c>
      <c r="CJ3" s="93">
        <f t="shared" si="2"/>
        <v>12.88935</v>
      </c>
      <c r="CK3" s="93">
        <f t="shared" si="2"/>
        <v>12.61</v>
      </c>
      <c r="CL3" s="93">
        <f t="shared" si="2"/>
        <v>10.960374999999999</v>
      </c>
      <c r="CM3" s="93">
        <f t="shared" si="2"/>
        <v>10.085875</v>
      </c>
      <c r="CN3" s="93">
        <f t="shared" si="2"/>
        <v>10.186625000000001</v>
      </c>
    </row>
    <row r="4" spans="1:92">
      <c r="CA4" s="93">
        <v>2</v>
      </c>
      <c r="CB4" s="93">
        <f t="shared" si="0"/>
        <v>5.7201000000000004</v>
      </c>
      <c r="CC4" s="93">
        <f t="shared" si="2"/>
        <v>-2.4037999999999999</v>
      </c>
      <c r="CD4" s="93">
        <f t="shared" si="2"/>
        <v>3.1913</v>
      </c>
      <c r="CE4" s="93">
        <f t="shared" si="2"/>
        <v>0.2039</v>
      </c>
      <c r="CF4" s="93">
        <f t="shared" si="2"/>
        <v>13.413</v>
      </c>
      <c r="CG4" s="93">
        <f t="shared" si="2"/>
        <v>11.667549999999999</v>
      </c>
      <c r="CH4" s="93">
        <f t="shared" si="2"/>
        <v>17.298500000000001</v>
      </c>
      <c r="CI4" s="93">
        <f t="shared" si="2"/>
        <v>15.295449999999999</v>
      </c>
      <c r="CJ4" s="93">
        <f t="shared" si="2"/>
        <v>14.29125</v>
      </c>
      <c r="CK4" s="93">
        <f t="shared" si="2"/>
        <v>13.257350000000001</v>
      </c>
      <c r="CL4" s="93">
        <f t="shared" si="2"/>
        <v>11.293099999999999</v>
      </c>
      <c r="CM4" s="93">
        <f t="shared" si="2"/>
        <v>10.842649999999999</v>
      </c>
      <c r="CN4" s="93">
        <f t="shared" si="2"/>
        <v>12.93885</v>
      </c>
    </row>
    <row r="5" spans="1:92">
      <c r="CA5" s="93">
        <v>3</v>
      </c>
      <c r="CB5" s="93">
        <f t="shared" si="0"/>
        <v>6.8520750000000001</v>
      </c>
      <c r="CC5" s="93">
        <f t="shared" si="2"/>
        <v>-1.3508</v>
      </c>
      <c r="CD5" s="93">
        <f t="shared" si="2"/>
        <v>4.6677499999999998</v>
      </c>
      <c r="CE5" s="93">
        <f t="shared" si="2"/>
        <v>1.6314</v>
      </c>
      <c r="CF5" s="93">
        <f t="shared" si="2"/>
        <v>17.508600000000001</v>
      </c>
      <c r="CG5" s="93">
        <f t="shared" si="2"/>
        <v>13.6616</v>
      </c>
      <c r="CH5" s="93">
        <f t="shared" si="2"/>
        <v>17.73245</v>
      </c>
      <c r="CI5" s="93">
        <f t="shared" si="2"/>
        <v>16.368949999999998</v>
      </c>
      <c r="CJ5" s="93">
        <f t="shared" si="2"/>
        <v>16.81155</v>
      </c>
      <c r="CK5" s="93">
        <f t="shared" si="2"/>
        <v>16.214099999999998</v>
      </c>
      <c r="CL5" s="93">
        <f t="shared" si="2"/>
        <v>14.864475000000001</v>
      </c>
      <c r="CM5" s="93">
        <f t="shared" si="2"/>
        <v>13.404299999999999</v>
      </c>
      <c r="CN5" s="93">
        <f t="shared" si="2"/>
        <v>15.502725</v>
      </c>
    </row>
    <row r="6" spans="1:92" hidden="1">
      <c r="CA6" s="93"/>
      <c r="CB6" s="93">
        <f t="shared" si="0"/>
        <v>0.65159999999999996</v>
      </c>
      <c r="CC6" s="93">
        <f t="shared" si="2"/>
        <v>-4.7773000000000003</v>
      </c>
      <c r="CD6" s="93">
        <f t="shared" si="2"/>
        <v>-1.6834</v>
      </c>
      <c r="CE6" s="93">
        <f t="shared" si="2"/>
        <v>-3.5874000000000001</v>
      </c>
      <c r="CF6" s="93">
        <f t="shared" si="2"/>
        <v>4.3478000000000003</v>
      </c>
      <c r="CG6" s="93">
        <f t="shared" si="2"/>
        <v>2.8753000000000002</v>
      </c>
      <c r="CH6" s="93">
        <f t="shared" si="2"/>
        <v>13.1013</v>
      </c>
      <c r="CI6" s="93">
        <f t="shared" si="2"/>
        <v>10.338699999999999</v>
      </c>
      <c r="CJ6" s="93">
        <f t="shared" si="2"/>
        <v>10.8378</v>
      </c>
      <c r="CK6" s="93">
        <f t="shared" si="2"/>
        <v>12.316800000000001</v>
      </c>
      <c r="CL6" s="93">
        <f t="shared" si="2"/>
        <v>10.7698</v>
      </c>
      <c r="CM6" s="93">
        <f t="shared" si="2"/>
        <v>9.4050999999999991</v>
      </c>
      <c r="CN6" s="93">
        <f t="shared" si="2"/>
        <v>1.0802</v>
      </c>
    </row>
    <row r="7" spans="1:92" ht="21" thickBot="1">
      <c r="A7" s="16" t="s">
        <v>131</v>
      </c>
      <c r="CA7" s="93">
        <v>4</v>
      </c>
      <c r="CB7" s="93">
        <f t="shared" si="0"/>
        <v>8.1347000000000005</v>
      </c>
      <c r="CC7" s="93">
        <f t="shared" si="2"/>
        <v>3.7164999999999999</v>
      </c>
      <c r="CD7" s="93">
        <f t="shared" si="2"/>
        <v>8.8095999999999997</v>
      </c>
      <c r="CE7" s="93">
        <f t="shared" si="2"/>
        <v>3.6699000000000002</v>
      </c>
      <c r="CF7" s="93">
        <f t="shared" si="2"/>
        <v>25.953199999999999</v>
      </c>
      <c r="CG7" s="93">
        <f t="shared" si="2"/>
        <v>17.1784</v>
      </c>
      <c r="CH7" s="93">
        <f t="shared" si="2"/>
        <v>22.372499999999999</v>
      </c>
      <c r="CI7" s="93">
        <f t="shared" si="2"/>
        <v>18.0609</v>
      </c>
      <c r="CJ7" s="93">
        <f t="shared" si="2"/>
        <v>21.480599999999999</v>
      </c>
      <c r="CK7" s="93">
        <f t="shared" si="2"/>
        <v>23.552099999999999</v>
      </c>
      <c r="CL7" s="93">
        <f t="shared" si="2"/>
        <v>17.9421</v>
      </c>
      <c r="CM7" s="93">
        <f t="shared" si="2"/>
        <v>14.289</v>
      </c>
      <c r="CN7" s="93">
        <f t="shared" si="2"/>
        <v>28.147400000000001</v>
      </c>
    </row>
    <row r="8" spans="1:92" ht="15.6">
      <c r="A8" s="17" t="str">
        <f>'Retirement Fund'!A8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609</v>
      </c>
      <c r="AG8" s="136"/>
      <c r="AH8" s="136"/>
      <c r="AI8" s="136" t="s">
        <v>176</v>
      </c>
      <c r="AJ8" s="136"/>
      <c r="AK8" s="136"/>
      <c r="AL8" s="139" t="s">
        <v>177</v>
      </c>
      <c r="AM8" s="139" t="s">
        <v>178</v>
      </c>
      <c r="AN8" s="134" t="s">
        <v>180</v>
      </c>
      <c r="AO8" s="134"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610</v>
      </c>
      <c r="AG9" s="26" t="s">
        <v>611</v>
      </c>
      <c r="AH9" s="26" t="s">
        <v>612</v>
      </c>
      <c r="AI9" s="26" t="s">
        <v>195</v>
      </c>
      <c r="AJ9" s="26" t="s">
        <v>196</v>
      </c>
      <c r="AK9" s="26" t="s">
        <v>197</v>
      </c>
      <c r="AL9" s="140"/>
      <c r="AM9" s="140"/>
      <c r="AN9" s="135"/>
      <c r="AO9" s="135"/>
    </row>
    <row r="10" spans="1:92" ht="15" customHeight="1" thickBot="1">
      <c r="A10" s="20" t="s">
        <v>38</v>
      </c>
    </row>
    <row r="11" spans="1:92" ht="18.600000000000001" thickBot="1">
      <c r="A11" s="21" t="s">
        <v>130</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4"/>
    </row>
    <row r="12" spans="1:92">
      <c r="A12" s="48" t="s">
        <v>3022</v>
      </c>
      <c r="B12" s="29">
        <v>45889</v>
      </c>
      <c r="C12" s="30">
        <v>388.25790000000001</v>
      </c>
      <c r="D12" s="31">
        <v>387.75420000000003</v>
      </c>
      <c r="E12" s="28">
        <v>11.8757</v>
      </c>
      <c r="F12" s="28">
        <v>3.2221000000000002</v>
      </c>
      <c r="G12" s="28">
        <v>-1.5698000000000001</v>
      </c>
      <c r="H12" s="28">
        <v>8.8095999999999997</v>
      </c>
      <c r="I12" s="32">
        <v>3.0510000000000002</v>
      </c>
      <c r="J12" s="28"/>
      <c r="K12" s="28"/>
      <c r="L12" s="28"/>
      <c r="M12" s="28"/>
      <c r="N12" s="28"/>
      <c r="O12" s="28"/>
      <c r="P12" s="28"/>
      <c r="Q12" s="28"/>
      <c r="R12" s="28">
        <v>28.147400000000001</v>
      </c>
      <c r="S12" s="33">
        <f>IF(F12="",0,IF(F12&lt;=CB$3,4,IF(F12&gt;=CB$5,1,IF(F12&gt;=CB$4,2,3))))</f>
        <v>4</v>
      </c>
      <c r="T12" s="33">
        <f t="shared" ref="T12:AC12" si="3">IF(G12="",0,IF(G12&lt;=CC$3,4,IF(G12&gt;=CC$5,1,IF(G12&gt;=CC$4,2,3))))</f>
        <v>2</v>
      </c>
      <c r="U12" s="33">
        <f t="shared" si="3"/>
        <v>1</v>
      </c>
      <c r="V12" s="34">
        <f t="shared" si="3"/>
        <v>1</v>
      </c>
      <c r="W12" s="33">
        <f t="shared" si="3"/>
        <v>0</v>
      </c>
      <c r="X12" s="33">
        <f t="shared" si="3"/>
        <v>0</v>
      </c>
      <c r="Y12" s="33">
        <f t="shared" si="3"/>
        <v>0</v>
      </c>
      <c r="Z12" s="33">
        <f t="shared" si="3"/>
        <v>0</v>
      </c>
      <c r="AA12" s="33">
        <f t="shared" si="3"/>
        <v>0</v>
      </c>
      <c r="AB12" s="33">
        <f t="shared" si="3"/>
        <v>0</v>
      </c>
      <c r="AC12" s="33">
        <f t="shared" si="3"/>
        <v>0</v>
      </c>
      <c r="AD12" s="33">
        <f>IF(Q12="",0,IF(Q12&lt;=CM$3,4,IF(Q12&gt;=CM$5,1,IF(Q12&gt;=CM$4,2,3))))</f>
        <v>0</v>
      </c>
      <c r="AE12" s="33">
        <f>IF(R12="",0,IF(R12&lt;=CN$3,4,IF(R12&gt;=CN$5,1,IF(R12&gt;=CN$4,2,3))))</f>
        <v>1</v>
      </c>
      <c r="AF12" s="28">
        <v>21.027200000000001</v>
      </c>
      <c r="AG12" s="28">
        <v>36.7134</v>
      </c>
      <c r="AH12" s="28">
        <v>42.259399999999999</v>
      </c>
      <c r="AI12" s="28">
        <v>36.7134</v>
      </c>
      <c r="AJ12" s="28"/>
      <c r="AK12" s="28">
        <v>5.1947999999999999</v>
      </c>
      <c r="AL12" s="28">
        <v>6.1</v>
      </c>
      <c r="AM12" s="28"/>
      <c r="AN12" s="94">
        <v>7.56</v>
      </c>
      <c r="AO12" s="35">
        <v>1.99</v>
      </c>
    </row>
    <row r="13" spans="1:92">
      <c r="A13" s="48" t="s">
        <v>3023</v>
      </c>
      <c r="B13" s="29">
        <v>44957</v>
      </c>
      <c r="C13" s="30">
        <v>6345.8104999999996</v>
      </c>
      <c r="D13" s="31">
        <v>5935.5947999999999</v>
      </c>
      <c r="E13" s="28">
        <v>16.3536</v>
      </c>
      <c r="F13" s="28">
        <v>7.1749000000000001</v>
      </c>
      <c r="G13" s="28">
        <v>-3.4542000000000002</v>
      </c>
      <c r="H13" s="28">
        <v>4.2381000000000002</v>
      </c>
      <c r="I13" s="32">
        <v>-0.66749999999999998</v>
      </c>
      <c r="J13" s="28">
        <v>15.508699999999999</v>
      </c>
      <c r="K13" s="28">
        <v>13.4186</v>
      </c>
      <c r="L13" s="28">
        <v>16.9818</v>
      </c>
      <c r="M13" s="28"/>
      <c r="N13" s="28"/>
      <c r="O13" s="28"/>
      <c r="P13" s="28"/>
      <c r="Q13" s="28"/>
      <c r="R13" s="28">
        <v>16.3581</v>
      </c>
      <c r="S13" s="33">
        <f t="shared" ref="S13:S45" si="4">IF(F13="",0,IF(F13&lt;=CB$3,4,IF(F13&gt;=CB$5,1,IF(F13&gt;=CB$4,2,3))))</f>
        <v>1</v>
      </c>
      <c r="T13" s="33">
        <f t="shared" ref="T13:T45" si="5">IF(G13="",0,IF(G13&lt;=CC$3,4,IF(G13&gt;=CC$5,1,IF(G13&gt;=CC$4,2,3))))</f>
        <v>4</v>
      </c>
      <c r="U13" s="33">
        <f t="shared" ref="U13:U45" si="6">IF(H13="",0,IF(H13&lt;=CD$3,4,IF(H13&gt;=CD$5,1,IF(H13&gt;=CD$4,2,3))))</f>
        <v>2</v>
      </c>
      <c r="V13" s="34">
        <f t="shared" ref="V13:V45" si="7">IF(I13="",0,IF(I13&lt;=CE$3,4,IF(I13&gt;=CE$5,1,IF(I13&gt;=CE$4,2,3))))</f>
        <v>3</v>
      </c>
      <c r="W13" s="33">
        <f t="shared" ref="W13:W45" si="8">IF(J13="",0,IF(J13&lt;=CF$3,4,IF(J13&gt;=CF$5,1,IF(J13&gt;=CF$4,2,3))))</f>
        <v>2</v>
      </c>
      <c r="X13" s="33">
        <f t="shared" ref="X13:X45" si="9">IF(K13="",0,IF(K13&lt;=CG$3,4,IF(K13&gt;=CG$5,1,IF(K13&gt;=CG$4,2,3))))</f>
        <v>2</v>
      </c>
      <c r="Y13" s="33">
        <f t="shared" ref="Y13:Y45" si="10">IF(L13="",0,IF(L13&lt;=CH$3,4,IF(L13&gt;=CH$5,1,IF(L13&gt;=CH$4,2,3))))</f>
        <v>3</v>
      </c>
      <c r="Z13" s="33">
        <f t="shared" ref="Z13:Z45" si="11">IF(M13="",0,IF(M13&lt;=CI$3,4,IF(M13&gt;=CI$5,1,IF(M13&gt;=CI$4,2,3))))</f>
        <v>0</v>
      </c>
      <c r="AA13" s="33">
        <f t="shared" ref="AA13:AA45" si="12">IF(N13="",0,IF(N13&lt;=CJ$3,4,IF(N13&gt;=CJ$5,1,IF(N13&gt;=CJ$4,2,3))))</f>
        <v>0</v>
      </c>
      <c r="AB13" s="33">
        <f t="shared" ref="AB13:AB45" si="13">IF(O13="",0,IF(O13&lt;=CK$3,4,IF(O13&gt;=CK$5,1,IF(O13&gt;=CK$4,2,3))))</f>
        <v>0</v>
      </c>
      <c r="AC13" s="33">
        <f t="shared" ref="AC13:AC45" si="14">IF(P13="",0,IF(P13&lt;=CL$3,4,IF(P13&gt;=CL$5,1,IF(P13&gt;=CL$4,2,3))))</f>
        <v>0</v>
      </c>
      <c r="AD13" s="33">
        <f t="shared" ref="AD13:AD45" si="15">IF(Q13="",0,IF(Q13&lt;=CM$3,4,IF(Q13&gt;=CM$5,1,IF(Q13&gt;=CM$4,2,3))))</f>
        <v>0</v>
      </c>
      <c r="AE13" s="33">
        <f t="shared" ref="AE13:AE45" si="16">IF(R13="",0,IF(R13&lt;=CN$3,4,IF(R13&gt;=CN$5,1,IF(R13&gt;=CN$4,2,3))))</f>
        <v>1</v>
      </c>
      <c r="AF13" s="28">
        <v>64.803399999999996</v>
      </c>
      <c r="AG13" s="28">
        <v>11.411199999999999</v>
      </c>
      <c r="AH13" s="28">
        <v>23.785399999999999</v>
      </c>
      <c r="AI13" s="28">
        <v>10.273199999999999</v>
      </c>
      <c r="AJ13" s="28">
        <v>1.1379999999999999</v>
      </c>
      <c r="AK13" s="28">
        <v>5.5041000000000002</v>
      </c>
      <c r="AL13" s="28">
        <v>1.84</v>
      </c>
      <c r="AM13" s="28">
        <v>1.51</v>
      </c>
      <c r="AN13" s="94">
        <v>6.99</v>
      </c>
      <c r="AO13" s="35">
        <v>1.75</v>
      </c>
    </row>
    <row r="14" spans="1:92">
      <c r="A14" s="48" t="s">
        <v>3024</v>
      </c>
      <c r="B14" s="29">
        <v>40413</v>
      </c>
      <c r="C14" s="30">
        <v>2175.1932000000002</v>
      </c>
      <c r="D14" s="31">
        <v>2064.5223000000001</v>
      </c>
      <c r="E14" s="28">
        <v>43.550199999999997</v>
      </c>
      <c r="F14" s="28">
        <v>5.3966000000000003</v>
      </c>
      <c r="G14" s="28">
        <v>-3.8780000000000001</v>
      </c>
      <c r="H14" s="28">
        <v>1.724</v>
      </c>
      <c r="I14" s="32">
        <v>-1.2565999999999999</v>
      </c>
      <c r="J14" s="28">
        <v>13.479900000000001</v>
      </c>
      <c r="K14" s="28">
        <v>11.635999999999999</v>
      </c>
      <c r="L14" s="28">
        <v>14.2125</v>
      </c>
      <c r="M14" s="28">
        <v>10.338699999999999</v>
      </c>
      <c r="N14" s="28">
        <v>10.8378</v>
      </c>
      <c r="O14" s="28">
        <v>12.316800000000001</v>
      </c>
      <c r="P14" s="28">
        <v>10.7698</v>
      </c>
      <c r="Q14" s="28">
        <v>9.9466999999999999</v>
      </c>
      <c r="R14" s="28">
        <v>9.8274000000000008</v>
      </c>
      <c r="S14" s="33">
        <f t="shared" si="4"/>
        <v>3</v>
      </c>
      <c r="T14" s="33">
        <f t="shared" si="5"/>
        <v>4</v>
      </c>
      <c r="U14" s="33">
        <f t="shared" si="6"/>
        <v>3</v>
      </c>
      <c r="V14" s="34">
        <f t="shared" si="7"/>
        <v>3</v>
      </c>
      <c r="W14" s="33">
        <f t="shared" si="8"/>
        <v>2</v>
      </c>
      <c r="X14" s="33">
        <f t="shared" si="9"/>
        <v>3</v>
      </c>
      <c r="Y14" s="33">
        <f t="shared" si="10"/>
        <v>4</v>
      </c>
      <c r="Z14" s="33">
        <f t="shared" si="11"/>
        <v>4</v>
      </c>
      <c r="AA14" s="33">
        <f t="shared" si="12"/>
        <v>4</v>
      </c>
      <c r="AB14" s="33">
        <f t="shared" si="13"/>
        <v>4</v>
      </c>
      <c r="AC14" s="33">
        <f t="shared" si="14"/>
        <v>4</v>
      </c>
      <c r="AD14" s="33">
        <f t="shared" si="15"/>
        <v>4</v>
      </c>
      <c r="AE14" s="33">
        <f t="shared" si="16"/>
        <v>4</v>
      </c>
      <c r="AF14" s="28">
        <v>64.990200000000002</v>
      </c>
      <c r="AG14" s="28">
        <v>13.2621</v>
      </c>
      <c r="AH14" s="28">
        <v>21.747699999999998</v>
      </c>
      <c r="AI14" s="28">
        <v>11.447699999999999</v>
      </c>
      <c r="AJ14" s="28">
        <v>1.8144</v>
      </c>
      <c r="AK14" s="28">
        <v>11.4825</v>
      </c>
      <c r="AL14" s="28">
        <v>1.93</v>
      </c>
      <c r="AM14" s="28">
        <v>1.52</v>
      </c>
      <c r="AN14" s="94">
        <v>7.29</v>
      </c>
      <c r="AO14" s="35">
        <v>1.97</v>
      </c>
    </row>
    <row r="15" spans="1:92">
      <c r="A15" s="48" t="s">
        <v>3025</v>
      </c>
      <c r="B15" s="29">
        <v>45446</v>
      </c>
      <c r="C15" s="30">
        <v>1763.9775</v>
      </c>
      <c r="D15" s="31">
        <v>1676.2493999999999</v>
      </c>
      <c r="E15" s="28">
        <v>11.9991</v>
      </c>
      <c r="F15" s="28">
        <v>5.1326000000000001</v>
      </c>
      <c r="G15" s="28">
        <v>-4.6971999999999996</v>
      </c>
      <c r="H15" s="28">
        <v>2.2313999999999998</v>
      </c>
      <c r="I15" s="32">
        <v>-2.3201000000000001</v>
      </c>
      <c r="J15" s="28">
        <v>13.413</v>
      </c>
      <c r="K15" s="28"/>
      <c r="L15" s="28"/>
      <c r="M15" s="28"/>
      <c r="N15" s="28"/>
      <c r="O15" s="28"/>
      <c r="P15" s="28"/>
      <c r="Q15" s="28"/>
      <c r="R15" s="28">
        <v>10.0291</v>
      </c>
      <c r="S15" s="33">
        <f t="shared" si="4"/>
        <v>4</v>
      </c>
      <c r="T15" s="33">
        <f t="shared" si="5"/>
        <v>4</v>
      </c>
      <c r="U15" s="33">
        <f t="shared" si="6"/>
        <v>3</v>
      </c>
      <c r="V15" s="34">
        <f t="shared" si="7"/>
        <v>4</v>
      </c>
      <c r="W15" s="33">
        <f t="shared" si="8"/>
        <v>2</v>
      </c>
      <c r="X15" s="33">
        <f t="shared" si="9"/>
        <v>0</v>
      </c>
      <c r="Y15" s="33">
        <f t="shared" si="10"/>
        <v>0</v>
      </c>
      <c r="Z15" s="33">
        <f t="shared" si="11"/>
        <v>0</v>
      </c>
      <c r="AA15" s="33">
        <f t="shared" si="12"/>
        <v>0</v>
      </c>
      <c r="AB15" s="33">
        <f t="shared" si="13"/>
        <v>0</v>
      </c>
      <c r="AC15" s="33">
        <f t="shared" si="14"/>
        <v>0</v>
      </c>
      <c r="AD15" s="33">
        <f t="shared" si="15"/>
        <v>0</v>
      </c>
      <c r="AE15" s="33">
        <f t="shared" si="16"/>
        <v>4</v>
      </c>
      <c r="AF15" s="28">
        <v>65.002300000000005</v>
      </c>
      <c r="AG15" s="28">
        <v>4.4446000000000003</v>
      </c>
      <c r="AH15" s="28">
        <v>30.553100000000001</v>
      </c>
      <c r="AI15" s="28">
        <v>4.4446000000000003</v>
      </c>
      <c r="AJ15" s="28"/>
      <c r="AK15" s="28">
        <v>8.1239000000000008</v>
      </c>
      <c r="AL15" s="28">
        <v>1.58</v>
      </c>
      <c r="AM15" s="28">
        <v>1.4</v>
      </c>
      <c r="AN15" s="94">
        <v>7.38</v>
      </c>
      <c r="AO15" s="35">
        <v>1.93</v>
      </c>
    </row>
    <row r="16" spans="1:92">
      <c r="A16" s="48" t="s">
        <v>3026</v>
      </c>
      <c r="B16" s="29">
        <v>45322</v>
      </c>
      <c r="C16" s="30">
        <v>3097.7053999999998</v>
      </c>
      <c r="D16" s="31">
        <v>2939.6876999999999</v>
      </c>
      <c r="E16" s="28">
        <v>13.8116</v>
      </c>
      <c r="F16" s="28">
        <v>7.2686999999999999</v>
      </c>
      <c r="G16" s="28">
        <v>-1.3380000000000001</v>
      </c>
      <c r="H16" s="28">
        <v>5.7055999999999996</v>
      </c>
      <c r="I16" s="32">
        <v>1.2974000000000001</v>
      </c>
      <c r="J16" s="28">
        <v>18.954799999999999</v>
      </c>
      <c r="K16" s="28">
        <v>14.1547</v>
      </c>
      <c r="L16" s="28"/>
      <c r="M16" s="28"/>
      <c r="N16" s="28"/>
      <c r="O16" s="28"/>
      <c r="P16" s="28"/>
      <c r="Q16" s="28"/>
      <c r="R16" s="28">
        <v>15.458399999999999</v>
      </c>
      <c r="S16" s="33">
        <f t="shared" si="4"/>
        <v>1</v>
      </c>
      <c r="T16" s="33">
        <f t="shared" si="5"/>
        <v>1</v>
      </c>
      <c r="U16" s="33">
        <f t="shared" si="6"/>
        <v>1</v>
      </c>
      <c r="V16" s="34">
        <f t="shared" si="7"/>
        <v>2</v>
      </c>
      <c r="W16" s="33">
        <f t="shared" si="8"/>
        <v>1</v>
      </c>
      <c r="X16" s="33">
        <f t="shared" si="9"/>
        <v>1</v>
      </c>
      <c r="Y16" s="33">
        <f t="shared" si="10"/>
        <v>0</v>
      </c>
      <c r="Z16" s="33">
        <f t="shared" si="11"/>
        <v>0</v>
      </c>
      <c r="AA16" s="33">
        <f t="shared" si="12"/>
        <v>0</v>
      </c>
      <c r="AB16" s="33">
        <f t="shared" si="13"/>
        <v>0</v>
      </c>
      <c r="AC16" s="33">
        <f t="shared" si="14"/>
        <v>0</v>
      </c>
      <c r="AD16" s="33">
        <f t="shared" si="15"/>
        <v>0</v>
      </c>
      <c r="AE16" s="33">
        <f t="shared" si="16"/>
        <v>2</v>
      </c>
      <c r="AF16" s="28">
        <v>66.096000000000004</v>
      </c>
      <c r="AG16" s="28">
        <v>9.8277000000000001</v>
      </c>
      <c r="AH16" s="28">
        <v>24.0762</v>
      </c>
      <c r="AI16" s="28">
        <v>9.8277000000000001</v>
      </c>
      <c r="AJ16" s="28"/>
      <c r="AK16" s="28">
        <v>4.0758999999999999</v>
      </c>
      <c r="AL16" s="28">
        <v>2.31</v>
      </c>
      <c r="AM16" s="28">
        <v>1.46</v>
      </c>
      <c r="AN16" s="94">
        <v>6.67</v>
      </c>
      <c r="AO16" s="35">
        <v>1.86</v>
      </c>
    </row>
    <row r="17" spans="1:41">
      <c r="A17" s="48" t="s">
        <v>3027</v>
      </c>
      <c r="B17" s="29">
        <v>45350</v>
      </c>
      <c r="C17" s="30">
        <v>357.471</v>
      </c>
      <c r="D17" s="31">
        <v>337.11770000000001</v>
      </c>
      <c r="E17" s="28">
        <v>12.378</v>
      </c>
      <c r="F17" s="28">
        <v>5.4084000000000003</v>
      </c>
      <c r="G17" s="28">
        <v>0.56469999999999998</v>
      </c>
      <c r="H17" s="28">
        <v>4.8947000000000003</v>
      </c>
      <c r="I17" s="32">
        <v>3.0787</v>
      </c>
      <c r="J17" s="28">
        <v>13.106199999999999</v>
      </c>
      <c r="K17" s="28">
        <v>8.8241999999999994</v>
      </c>
      <c r="L17" s="28"/>
      <c r="M17" s="28"/>
      <c r="N17" s="28"/>
      <c r="O17" s="28"/>
      <c r="P17" s="28"/>
      <c r="Q17" s="28"/>
      <c r="R17" s="28">
        <v>10.331300000000001</v>
      </c>
      <c r="S17" s="33">
        <f t="shared" si="4"/>
        <v>3</v>
      </c>
      <c r="T17" s="33">
        <f t="shared" si="5"/>
        <v>1</v>
      </c>
      <c r="U17" s="33">
        <f t="shared" si="6"/>
        <v>1</v>
      </c>
      <c r="V17" s="34">
        <f t="shared" si="7"/>
        <v>1</v>
      </c>
      <c r="W17" s="33">
        <f t="shared" si="8"/>
        <v>3</v>
      </c>
      <c r="X17" s="33">
        <f t="shared" si="9"/>
        <v>3</v>
      </c>
      <c r="Y17" s="33">
        <f t="shared" si="10"/>
        <v>0</v>
      </c>
      <c r="Z17" s="33">
        <f t="shared" si="11"/>
        <v>0</v>
      </c>
      <c r="AA17" s="33">
        <f t="shared" si="12"/>
        <v>0</v>
      </c>
      <c r="AB17" s="33">
        <f t="shared" si="13"/>
        <v>0</v>
      </c>
      <c r="AC17" s="33">
        <f t="shared" si="14"/>
        <v>0</v>
      </c>
      <c r="AD17" s="33">
        <f t="shared" si="15"/>
        <v>0</v>
      </c>
      <c r="AE17" s="33">
        <f t="shared" si="16"/>
        <v>3</v>
      </c>
      <c r="AF17" s="28">
        <v>35.174199999999999</v>
      </c>
      <c r="AG17" s="28">
        <v>45.222200000000001</v>
      </c>
      <c r="AH17" s="28">
        <v>19.6036</v>
      </c>
      <c r="AI17" s="28">
        <v>45.222200000000001</v>
      </c>
      <c r="AJ17" s="28"/>
      <c r="AK17" s="28">
        <v>5.7422000000000004</v>
      </c>
      <c r="AL17" s="28">
        <v>3.98</v>
      </c>
      <c r="AM17" s="28">
        <v>3</v>
      </c>
      <c r="AN17" s="94">
        <v>7.64</v>
      </c>
      <c r="AO17" s="35">
        <v>1.9</v>
      </c>
    </row>
    <row r="18" spans="1:41">
      <c r="A18" s="48" t="s">
        <v>3028</v>
      </c>
      <c r="B18" s="29">
        <v>44914</v>
      </c>
      <c r="C18" s="30">
        <v>1403.0429999999999</v>
      </c>
      <c r="D18" s="31">
        <v>1292.2788</v>
      </c>
      <c r="E18" s="28">
        <v>16.044599999999999</v>
      </c>
      <c r="F18" s="28">
        <v>8.1347000000000005</v>
      </c>
      <c r="G18" s="28">
        <v>-0.52080000000000004</v>
      </c>
      <c r="H18" s="28">
        <v>3.1913</v>
      </c>
      <c r="I18" s="32">
        <v>0.83330000000000004</v>
      </c>
      <c r="J18" s="28">
        <v>11.6814</v>
      </c>
      <c r="K18" s="28">
        <v>10.059799999999999</v>
      </c>
      <c r="L18" s="28">
        <v>16.555</v>
      </c>
      <c r="M18" s="28"/>
      <c r="N18" s="28"/>
      <c r="O18" s="28"/>
      <c r="P18" s="28"/>
      <c r="Q18" s="28"/>
      <c r="R18" s="28">
        <v>15.087999999999999</v>
      </c>
      <c r="S18" s="33">
        <f t="shared" si="4"/>
        <v>1</v>
      </c>
      <c r="T18" s="33">
        <f t="shared" si="5"/>
        <v>1</v>
      </c>
      <c r="U18" s="33">
        <f t="shared" si="6"/>
        <v>2</v>
      </c>
      <c r="V18" s="34">
        <f t="shared" si="7"/>
        <v>2</v>
      </c>
      <c r="W18" s="33">
        <f t="shared" si="8"/>
        <v>3</v>
      </c>
      <c r="X18" s="33">
        <f t="shared" si="9"/>
        <v>3</v>
      </c>
      <c r="Y18" s="33">
        <f t="shared" si="10"/>
        <v>3</v>
      </c>
      <c r="Z18" s="33">
        <f t="shared" si="11"/>
        <v>0</v>
      </c>
      <c r="AA18" s="33">
        <f t="shared" si="12"/>
        <v>0</v>
      </c>
      <c r="AB18" s="33">
        <f t="shared" si="13"/>
        <v>0</v>
      </c>
      <c r="AC18" s="33">
        <f t="shared" si="14"/>
        <v>0</v>
      </c>
      <c r="AD18" s="33">
        <f t="shared" si="15"/>
        <v>0</v>
      </c>
      <c r="AE18" s="33">
        <f t="shared" si="16"/>
        <v>2</v>
      </c>
      <c r="AF18" s="28">
        <v>69.959699999999998</v>
      </c>
      <c r="AG18" s="28">
        <v>12.7197</v>
      </c>
      <c r="AH18" s="28">
        <v>17.320599999999999</v>
      </c>
      <c r="AI18" s="28">
        <v>12.7197</v>
      </c>
      <c r="AJ18" s="28"/>
      <c r="AK18" s="28">
        <v>0.6371</v>
      </c>
      <c r="AL18" s="28">
        <v>4.83</v>
      </c>
      <c r="AM18" s="28">
        <v>3.02</v>
      </c>
      <c r="AN18" s="94">
        <v>7.38</v>
      </c>
      <c r="AO18" s="35">
        <v>2.0499999999999998</v>
      </c>
    </row>
    <row r="19" spans="1:41">
      <c r="A19" s="48" t="s">
        <v>3029</v>
      </c>
      <c r="B19" s="29">
        <v>45807</v>
      </c>
      <c r="C19" s="30">
        <v>1298.3604</v>
      </c>
      <c r="D19" s="31">
        <v>1188.0454999999999</v>
      </c>
      <c r="E19" s="28">
        <v>10.78</v>
      </c>
      <c r="F19" s="28">
        <v>5.9980000000000002</v>
      </c>
      <c r="G19" s="28">
        <v>-2.7075999999999998</v>
      </c>
      <c r="H19" s="28">
        <v>1.4111</v>
      </c>
      <c r="I19" s="32">
        <v>-1.2821</v>
      </c>
      <c r="J19" s="28"/>
      <c r="K19" s="28"/>
      <c r="L19" s="28"/>
      <c r="M19" s="28"/>
      <c r="N19" s="28"/>
      <c r="O19" s="28"/>
      <c r="P19" s="28"/>
      <c r="Q19" s="28"/>
      <c r="R19" s="28">
        <v>8.5274999999999999</v>
      </c>
      <c r="S19" s="33">
        <f t="shared" si="4"/>
        <v>2</v>
      </c>
      <c r="T19" s="33">
        <f t="shared" si="5"/>
        <v>3</v>
      </c>
      <c r="U19" s="33">
        <f t="shared" si="6"/>
        <v>3</v>
      </c>
      <c r="V19" s="34">
        <f t="shared" si="7"/>
        <v>3</v>
      </c>
      <c r="W19" s="33">
        <f t="shared" si="8"/>
        <v>0</v>
      </c>
      <c r="X19" s="33">
        <f t="shared" si="9"/>
        <v>0</v>
      </c>
      <c r="Y19" s="33">
        <f t="shared" si="10"/>
        <v>0</v>
      </c>
      <c r="Z19" s="33">
        <f t="shared" si="11"/>
        <v>0</v>
      </c>
      <c r="AA19" s="33">
        <f t="shared" si="12"/>
        <v>0</v>
      </c>
      <c r="AB19" s="33">
        <f t="shared" si="13"/>
        <v>0</v>
      </c>
      <c r="AC19" s="33">
        <f t="shared" si="14"/>
        <v>0</v>
      </c>
      <c r="AD19" s="33">
        <f t="shared" si="15"/>
        <v>0</v>
      </c>
      <c r="AE19" s="33">
        <f t="shared" si="16"/>
        <v>4</v>
      </c>
      <c r="AF19" s="28">
        <v>67.747399999999999</v>
      </c>
      <c r="AG19" s="28">
        <v>11.696300000000001</v>
      </c>
      <c r="AH19" s="28">
        <v>20.5563</v>
      </c>
      <c r="AI19" s="28">
        <v>11.696300000000001</v>
      </c>
      <c r="AJ19" s="28"/>
      <c r="AK19" s="28">
        <v>7.3507999999999996</v>
      </c>
      <c r="AL19" s="28">
        <v>0.45</v>
      </c>
      <c r="AM19" s="28">
        <v>0.4</v>
      </c>
      <c r="AN19" s="94">
        <v>6.78</v>
      </c>
      <c r="AO19" s="35">
        <v>2.11</v>
      </c>
    </row>
    <row r="20" spans="1:41" s="124" customFormat="1">
      <c r="A20" s="48" t="s">
        <v>5083</v>
      </c>
      <c r="B20" s="29">
        <v>46097</v>
      </c>
      <c r="C20" s="30"/>
      <c r="D20" s="31">
        <v>18.402999999999999</v>
      </c>
      <c r="E20" s="28">
        <v>10.149900000000001</v>
      </c>
      <c r="F20" s="28">
        <v>1.9219999999999999</v>
      </c>
      <c r="G20" s="28"/>
      <c r="H20" s="28"/>
      <c r="I20" s="32"/>
      <c r="J20" s="28"/>
      <c r="K20" s="28"/>
      <c r="L20" s="28"/>
      <c r="M20" s="28"/>
      <c r="N20" s="28"/>
      <c r="O20" s="28"/>
      <c r="P20" s="28"/>
      <c r="Q20" s="28"/>
      <c r="R20" s="28">
        <v>12.8268</v>
      </c>
      <c r="S20" s="33">
        <f t="shared" ref="S20:AE20" si="17">IF(F20="",0,IF(F20&lt;=CB$3,4,IF(F20&gt;=CB$5,1,IF(F20&gt;=CB$4,2,3))))</f>
        <v>4</v>
      </c>
      <c r="T20" s="33">
        <f t="shared" si="17"/>
        <v>0</v>
      </c>
      <c r="U20" s="33">
        <f t="shared" si="17"/>
        <v>0</v>
      </c>
      <c r="V20" s="34">
        <f t="shared" si="17"/>
        <v>0</v>
      </c>
      <c r="W20" s="33">
        <f t="shared" si="17"/>
        <v>0</v>
      </c>
      <c r="X20" s="33">
        <f t="shared" si="17"/>
        <v>0</v>
      </c>
      <c r="Y20" s="33">
        <f t="shared" si="17"/>
        <v>0</v>
      </c>
      <c r="Z20" s="33">
        <f t="shared" si="17"/>
        <v>0</v>
      </c>
      <c r="AA20" s="33">
        <f t="shared" si="17"/>
        <v>0</v>
      </c>
      <c r="AB20" s="33">
        <f t="shared" si="17"/>
        <v>0</v>
      </c>
      <c r="AC20" s="33">
        <f t="shared" si="17"/>
        <v>0</v>
      </c>
      <c r="AD20" s="33">
        <f t="shared" si="17"/>
        <v>0</v>
      </c>
      <c r="AE20" s="33">
        <f t="shared" si="17"/>
        <v>3</v>
      </c>
      <c r="AF20" s="28">
        <v>37.981299999999997</v>
      </c>
      <c r="AG20" s="28">
        <v>27.7134</v>
      </c>
      <c r="AH20" s="28">
        <v>34.305300000000003</v>
      </c>
      <c r="AI20" s="28">
        <v>27.7134</v>
      </c>
      <c r="AJ20" s="28"/>
      <c r="AK20" s="28">
        <v>16.304400000000001</v>
      </c>
      <c r="AL20" s="28">
        <v>0.18360000000000001</v>
      </c>
      <c r="AM20" s="28">
        <v>0.18079999999999999</v>
      </c>
      <c r="AN20" s="94">
        <v>7.46</v>
      </c>
      <c r="AO20" s="35">
        <v>1.99</v>
      </c>
    </row>
    <row r="21" spans="1:41">
      <c r="A21" s="48" t="s">
        <v>3030</v>
      </c>
      <c r="B21" s="29">
        <v>45196</v>
      </c>
      <c r="C21" s="30">
        <v>8504.0753000000004</v>
      </c>
      <c r="D21" s="31">
        <v>8395.7126000000007</v>
      </c>
      <c r="E21" s="28">
        <v>15.845599999999999</v>
      </c>
      <c r="F21" s="28">
        <v>4.6445999999999996</v>
      </c>
      <c r="G21" s="28">
        <v>-2.9895</v>
      </c>
      <c r="H21" s="28">
        <v>6.2942</v>
      </c>
      <c r="I21" s="32">
        <v>2.1183000000000001</v>
      </c>
      <c r="J21" s="28">
        <v>21.7226</v>
      </c>
      <c r="K21" s="28">
        <v>17.1784</v>
      </c>
      <c r="L21" s="28"/>
      <c r="M21" s="28"/>
      <c r="N21" s="28"/>
      <c r="O21" s="28"/>
      <c r="P21" s="28"/>
      <c r="Q21" s="28"/>
      <c r="R21" s="28">
        <v>19.434999999999999</v>
      </c>
      <c r="S21" s="33">
        <f t="shared" si="4"/>
        <v>4</v>
      </c>
      <c r="T21" s="33">
        <f t="shared" si="5"/>
        <v>3</v>
      </c>
      <c r="U21" s="33">
        <f t="shared" si="6"/>
        <v>1</v>
      </c>
      <c r="V21" s="34">
        <f t="shared" si="7"/>
        <v>1</v>
      </c>
      <c r="W21" s="33">
        <f t="shared" si="8"/>
        <v>1</v>
      </c>
      <c r="X21" s="33">
        <f t="shared" si="9"/>
        <v>1</v>
      </c>
      <c r="Y21" s="33">
        <f t="shared" si="10"/>
        <v>0</v>
      </c>
      <c r="Z21" s="33">
        <f t="shared" si="11"/>
        <v>0</v>
      </c>
      <c r="AA21" s="33">
        <f t="shared" si="12"/>
        <v>0</v>
      </c>
      <c r="AB21" s="33">
        <f t="shared" si="13"/>
        <v>0</v>
      </c>
      <c r="AC21" s="33">
        <f t="shared" si="14"/>
        <v>0</v>
      </c>
      <c r="AD21" s="33">
        <f t="shared" si="15"/>
        <v>0</v>
      </c>
      <c r="AE21" s="33">
        <f t="shared" si="16"/>
        <v>1</v>
      </c>
      <c r="AF21" s="28">
        <v>39.761400000000002</v>
      </c>
      <c r="AG21" s="28">
        <v>11.4589</v>
      </c>
      <c r="AH21" s="28">
        <v>48.779600000000002</v>
      </c>
      <c r="AI21" s="28">
        <v>11.4589</v>
      </c>
      <c r="AJ21" s="28"/>
      <c r="AK21" s="28">
        <v>10.501899999999999</v>
      </c>
      <c r="AL21" s="28">
        <v>8.19</v>
      </c>
      <c r="AM21" s="28">
        <v>3.67</v>
      </c>
      <c r="AN21" s="94">
        <v>7.44</v>
      </c>
      <c r="AO21" s="35">
        <v>1.42</v>
      </c>
    </row>
    <row r="22" spans="1:41">
      <c r="A22" s="48" t="s">
        <v>3031</v>
      </c>
      <c r="B22" s="29">
        <v>45100</v>
      </c>
      <c r="C22" s="30">
        <v>2693.3746999999998</v>
      </c>
      <c r="D22" s="31">
        <v>2580.2669999999998</v>
      </c>
      <c r="E22" s="28">
        <v>12.2346</v>
      </c>
      <c r="F22" s="28">
        <v>0.65159999999999996</v>
      </c>
      <c r="G22" s="28">
        <v>3.7164999999999999</v>
      </c>
      <c r="H22" s="28">
        <v>2.9571000000000001</v>
      </c>
      <c r="I22" s="32">
        <v>2.3746999999999998</v>
      </c>
      <c r="J22" s="28">
        <v>5.8769</v>
      </c>
      <c r="K22" s="28">
        <v>7.3768000000000002</v>
      </c>
      <c r="L22" s="28"/>
      <c r="M22" s="28"/>
      <c r="N22" s="28"/>
      <c r="O22" s="28"/>
      <c r="P22" s="28"/>
      <c r="Q22" s="28"/>
      <c r="R22" s="28">
        <v>7.3274999999999997</v>
      </c>
      <c r="S22" s="33">
        <f t="shared" si="4"/>
        <v>4</v>
      </c>
      <c r="T22" s="33">
        <f t="shared" si="5"/>
        <v>1</v>
      </c>
      <c r="U22" s="33">
        <f t="shared" si="6"/>
        <v>3</v>
      </c>
      <c r="V22" s="34">
        <f t="shared" si="7"/>
        <v>1</v>
      </c>
      <c r="W22" s="33">
        <f t="shared" si="8"/>
        <v>4</v>
      </c>
      <c r="X22" s="33">
        <f t="shared" si="9"/>
        <v>4</v>
      </c>
      <c r="Y22" s="33">
        <f t="shared" si="10"/>
        <v>0</v>
      </c>
      <c r="Z22" s="33">
        <f t="shared" si="11"/>
        <v>0</v>
      </c>
      <c r="AA22" s="33">
        <f t="shared" si="12"/>
        <v>0</v>
      </c>
      <c r="AB22" s="33">
        <f t="shared" si="13"/>
        <v>0</v>
      </c>
      <c r="AC22" s="33">
        <f t="shared" si="14"/>
        <v>0</v>
      </c>
      <c r="AD22" s="33">
        <f t="shared" si="15"/>
        <v>0</v>
      </c>
      <c r="AE22" s="33">
        <f t="shared" si="16"/>
        <v>4</v>
      </c>
      <c r="AF22" s="28">
        <v>23.4923</v>
      </c>
      <c r="AG22" s="28">
        <v>53.252099999999999</v>
      </c>
      <c r="AH22" s="28">
        <v>23.255600000000001</v>
      </c>
      <c r="AI22" s="28">
        <v>53.252099999999999</v>
      </c>
      <c r="AJ22" s="28"/>
      <c r="AK22" s="28">
        <v>8.6114999999999995</v>
      </c>
      <c r="AL22" s="28">
        <v>1.83</v>
      </c>
      <c r="AM22" s="28">
        <v>1.56</v>
      </c>
      <c r="AN22" s="94">
        <v>7.27</v>
      </c>
      <c r="AO22" s="35">
        <v>0.79</v>
      </c>
    </row>
    <row r="23" spans="1:41">
      <c r="A23" s="48" t="s">
        <v>3032</v>
      </c>
      <c r="B23" s="29">
        <v>45869</v>
      </c>
      <c r="C23" s="30">
        <v>2728.0493999999999</v>
      </c>
      <c r="D23" s="31">
        <v>2552.5358000000001</v>
      </c>
      <c r="E23" s="28">
        <v>10.8033</v>
      </c>
      <c r="F23" s="28">
        <v>6.1593</v>
      </c>
      <c r="G23" s="28">
        <v>-3.0329000000000002</v>
      </c>
      <c r="H23" s="28">
        <v>3.4531000000000001</v>
      </c>
      <c r="I23" s="32">
        <v>-0.4864</v>
      </c>
      <c r="J23" s="28"/>
      <c r="K23" s="28"/>
      <c r="L23" s="28"/>
      <c r="M23" s="28"/>
      <c r="N23" s="28"/>
      <c r="O23" s="28"/>
      <c r="P23" s="28"/>
      <c r="Q23" s="28"/>
      <c r="R23" s="28">
        <v>10.882999999999999</v>
      </c>
      <c r="S23" s="33">
        <f t="shared" si="4"/>
        <v>2</v>
      </c>
      <c r="T23" s="33">
        <f t="shared" si="5"/>
        <v>3</v>
      </c>
      <c r="U23" s="33">
        <f t="shared" si="6"/>
        <v>2</v>
      </c>
      <c r="V23" s="34">
        <f t="shared" si="7"/>
        <v>3</v>
      </c>
      <c r="W23" s="33">
        <f t="shared" si="8"/>
        <v>0</v>
      </c>
      <c r="X23" s="33">
        <f t="shared" si="9"/>
        <v>0</v>
      </c>
      <c r="Y23" s="33">
        <f t="shared" si="10"/>
        <v>0</v>
      </c>
      <c r="Z23" s="33">
        <f t="shared" si="11"/>
        <v>0</v>
      </c>
      <c r="AA23" s="33">
        <f t="shared" si="12"/>
        <v>0</v>
      </c>
      <c r="AB23" s="33">
        <f t="shared" si="13"/>
        <v>0</v>
      </c>
      <c r="AC23" s="33">
        <f t="shared" si="14"/>
        <v>0</v>
      </c>
      <c r="AD23" s="33">
        <f t="shared" si="15"/>
        <v>0</v>
      </c>
      <c r="AE23" s="33">
        <f t="shared" si="16"/>
        <v>3</v>
      </c>
      <c r="AF23" s="28">
        <v>64.0792</v>
      </c>
      <c r="AG23" s="28">
        <v>16.831800000000001</v>
      </c>
      <c r="AH23" s="28">
        <v>19.088999999999999</v>
      </c>
      <c r="AI23" s="28">
        <v>16.831800000000001</v>
      </c>
      <c r="AJ23" s="28"/>
      <c r="AK23" s="28">
        <v>1.0379</v>
      </c>
      <c r="AL23" s="28">
        <v>2.98</v>
      </c>
      <c r="AM23" s="28">
        <v>1.45</v>
      </c>
      <c r="AN23" s="94">
        <v>7.61</v>
      </c>
      <c r="AO23" s="35">
        <v>1.88</v>
      </c>
    </row>
    <row r="24" spans="1:41">
      <c r="A24" s="48" t="s">
        <v>3033</v>
      </c>
      <c r="B24" s="29">
        <v>45930</v>
      </c>
      <c r="C24" s="30">
        <v>403.75619999999998</v>
      </c>
      <c r="D24" s="31">
        <v>374.83170000000001</v>
      </c>
      <c r="E24" s="28">
        <v>10.0626</v>
      </c>
      <c r="F24" s="28">
        <v>5.6928999999999998</v>
      </c>
      <c r="G24" s="28">
        <v>-3.9306000000000001</v>
      </c>
      <c r="H24" s="28">
        <v>-7.9399999999999998E-2</v>
      </c>
      <c r="I24" s="32">
        <v>-2.7307999999999999</v>
      </c>
      <c r="J24" s="28"/>
      <c r="K24" s="28"/>
      <c r="L24" s="28"/>
      <c r="M24" s="28"/>
      <c r="N24" s="28"/>
      <c r="O24" s="28"/>
      <c r="P24" s="28"/>
      <c r="Q24" s="28"/>
      <c r="R24" s="28">
        <v>1.0802</v>
      </c>
      <c r="S24" s="33">
        <f t="shared" si="4"/>
        <v>3</v>
      </c>
      <c r="T24" s="33">
        <f t="shared" si="5"/>
        <v>4</v>
      </c>
      <c r="U24" s="33">
        <f t="shared" si="6"/>
        <v>4</v>
      </c>
      <c r="V24" s="34">
        <f t="shared" si="7"/>
        <v>4</v>
      </c>
      <c r="W24" s="33">
        <f t="shared" si="8"/>
        <v>0</v>
      </c>
      <c r="X24" s="33">
        <f t="shared" si="9"/>
        <v>0</v>
      </c>
      <c r="Y24" s="33">
        <f t="shared" si="10"/>
        <v>0</v>
      </c>
      <c r="Z24" s="33">
        <f t="shared" si="11"/>
        <v>0</v>
      </c>
      <c r="AA24" s="33">
        <f t="shared" si="12"/>
        <v>0</v>
      </c>
      <c r="AB24" s="33">
        <f t="shared" si="13"/>
        <v>0</v>
      </c>
      <c r="AC24" s="33">
        <f t="shared" si="14"/>
        <v>0</v>
      </c>
      <c r="AD24" s="33">
        <f t="shared" si="15"/>
        <v>0</v>
      </c>
      <c r="AE24" s="33">
        <f t="shared" si="16"/>
        <v>4</v>
      </c>
      <c r="AF24" s="28">
        <v>63.947299999999998</v>
      </c>
      <c r="AG24" s="28">
        <v>11.226699999999999</v>
      </c>
      <c r="AH24" s="28">
        <v>24.826000000000001</v>
      </c>
      <c r="AI24" s="28">
        <v>10.438700000000001</v>
      </c>
      <c r="AJ24" s="28">
        <v>0.78800000000000003</v>
      </c>
      <c r="AK24" s="28">
        <v>16.576799999999999</v>
      </c>
      <c r="AL24" s="28"/>
      <c r="AM24" s="28"/>
      <c r="AN24" s="94">
        <v>7.57</v>
      </c>
      <c r="AO24" s="35">
        <v>2.31</v>
      </c>
    </row>
    <row r="25" spans="1:41">
      <c r="A25" s="48" t="s">
        <v>4978</v>
      </c>
      <c r="B25" s="29">
        <v>38581</v>
      </c>
      <c r="C25" s="30">
        <v>5883.7794999999996</v>
      </c>
      <c r="D25" s="31">
        <v>5555.8153000000002</v>
      </c>
      <c r="E25" s="28">
        <v>73.92</v>
      </c>
      <c r="F25" s="28">
        <v>4.1787000000000001</v>
      </c>
      <c r="G25" s="28">
        <v>-3.3435000000000001</v>
      </c>
      <c r="H25" s="28">
        <v>-0.96730000000000005</v>
      </c>
      <c r="I25" s="32">
        <v>-2.2584</v>
      </c>
      <c r="J25" s="28">
        <v>6.4363000000000001</v>
      </c>
      <c r="K25" s="28">
        <v>8.5655000000000001</v>
      </c>
      <c r="L25" s="28">
        <v>13.1013</v>
      </c>
      <c r="M25" s="28">
        <v>11.896800000000001</v>
      </c>
      <c r="N25" s="28">
        <v>12.189</v>
      </c>
      <c r="O25" s="28">
        <v>12.6271</v>
      </c>
      <c r="P25" s="28">
        <v>10.967499999999999</v>
      </c>
      <c r="Q25" s="28">
        <v>10.503399999999999</v>
      </c>
      <c r="R25" s="28">
        <v>10.138400000000001</v>
      </c>
      <c r="S25" s="33">
        <f t="shared" si="4"/>
        <v>4</v>
      </c>
      <c r="T25" s="33">
        <f t="shared" si="5"/>
        <v>3</v>
      </c>
      <c r="U25" s="33">
        <f t="shared" si="6"/>
        <v>4</v>
      </c>
      <c r="V25" s="34">
        <f t="shared" si="7"/>
        <v>4</v>
      </c>
      <c r="W25" s="33">
        <f t="shared" si="8"/>
        <v>4</v>
      </c>
      <c r="X25" s="33">
        <f t="shared" si="9"/>
        <v>4</v>
      </c>
      <c r="Y25" s="33">
        <f t="shared" si="10"/>
        <v>4</v>
      </c>
      <c r="Z25" s="33">
        <f t="shared" si="11"/>
        <v>4</v>
      </c>
      <c r="AA25" s="33">
        <f t="shared" si="12"/>
        <v>4</v>
      </c>
      <c r="AB25" s="33">
        <f t="shared" si="13"/>
        <v>3</v>
      </c>
      <c r="AC25" s="33">
        <f t="shared" si="14"/>
        <v>3</v>
      </c>
      <c r="AD25" s="33">
        <f t="shared" si="15"/>
        <v>3</v>
      </c>
      <c r="AE25" s="33">
        <f t="shared" si="16"/>
        <v>4</v>
      </c>
      <c r="AF25" s="28">
        <v>65.816199999999995</v>
      </c>
      <c r="AG25" s="28">
        <v>10.8847</v>
      </c>
      <c r="AH25" s="28">
        <v>23.299099999999999</v>
      </c>
      <c r="AI25" s="28">
        <v>10.8847</v>
      </c>
      <c r="AJ25" s="28"/>
      <c r="AK25" s="28">
        <v>9.9666999999999994</v>
      </c>
      <c r="AL25" s="28">
        <v>2.38</v>
      </c>
      <c r="AM25" s="28">
        <v>1.65</v>
      </c>
      <c r="AN25" s="94">
        <v>6.98</v>
      </c>
      <c r="AO25" s="35">
        <v>1.87</v>
      </c>
    </row>
    <row r="26" spans="1:41">
      <c r="A26" s="48" t="s">
        <v>3034</v>
      </c>
      <c r="B26" s="29">
        <v>45350</v>
      </c>
      <c r="C26" s="30">
        <v>2783.1228999999998</v>
      </c>
      <c r="D26" s="31">
        <v>2588.6237999999998</v>
      </c>
      <c r="E26" s="28">
        <v>13.4374</v>
      </c>
      <c r="F26" s="28">
        <v>7.6387</v>
      </c>
      <c r="G26" s="28">
        <v>-1.3349</v>
      </c>
      <c r="H26" s="28">
        <v>4.5907</v>
      </c>
      <c r="I26" s="32">
        <v>2.0808</v>
      </c>
      <c r="J26" s="28">
        <v>21.510899999999999</v>
      </c>
      <c r="K26" s="28">
        <v>11.6991</v>
      </c>
      <c r="L26" s="28"/>
      <c r="M26" s="28"/>
      <c r="N26" s="28"/>
      <c r="O26" s="28"/>
      <c r="P26" s="28"/>
      <c r="Q26" s="28"/>
      <c r="R26" s="28">
        <v>14.587</v>
      </c>
      <c r="S26" s="33">
        <f t="shared" si="4"/>
        <v>1</v>
      </c>
      <c r="T26" s="33">
        <f t="shared" si="5"/>
        <v>1</v>
      </c>
      <c r="U26" s="33">
        <f t="shared" si="6"/>
        <v>2</v>
      </c>
      <c r="V26" s="34">
        <f t="shared" si="7"/>
        <v>1</v>
      </c>
      <c r="W26" s="33">
        <f t="shared" si="8"/>
        <v>1</v>
      </c>
      <c r="X26" s="33">
        <f t="shared" si="9"/>
        <v>2</v>
      </c>
      <c r="Y26" s="33">
        <f t="shared" si="10"/>
        <v>0</v>
      </c>
      <c r="Z26" s="33">
        <f t="shared" si="11"/>
        <v>0</v>
      </c>
      <c r="AA26" s="33">
        <f t="shared" si="12"/>
        <v>0</v>
      </c>
      <c r="AB26" s="33">
        <f t="shared" si="13"/>
        <v>0</v>
      </c>
      <c r="AC26" s="33">
        <f t="shared" si="14"/>
        <v>0</v>
      </c>
      <c r="AD26" s="33">
        <f t="shared" si="15"/>
        <v>0</v>
      </c>
      <c r="AE26" s="33">
        <f t="shared" si="16"/>
        <v>2</v>
      </c>
      <c r="AF26" s="28">
        <v>68.207899999999995</v>
      </c>
      <c r="AG26" s="28">
        <v>11.800599999999999</v>
      </c>
      <c r="AH26" s="28">
        <v>19.991499999999998</v>
      </c>
      <c r="AI26" s="28">
        <v>11.800599999999999</v>
      </c>
      <c r="AJ26" s="28"/>
      <c r="AK26" s="28">
        <v>4.6807999999999996</v>
      </c>
      <c r="AL26" s="28"/>
      <c r="AM26" s="28"/>
      <c r="AN26" s="94"/>
      <c r="AO26" s="35">
        <v>1.81</v>
      </c>
    </row>
    <row r="27" spans="1:41">
      <c r="A27" s="48" t="s">
        <v>3035</v>
      </c>
      <c r="B27" s="29">
        <v>37560</v>
      </c>
      <c r="C27" s="30">
        <v>83044.780100000004</v>
      </c>
      <c r="D27" s="31">
        <v>77658.267399999997</v>
      </c>
      <c r="E27" s="28">
        <v>800.12480000000005</v>
      </c>
      <c r="F27" s="28">
        <v>5.7279999999999998</v>
      </c>
      <c r="G27" s="28">
        <v>-2.2766000000000002</v>
      </c>
      <c r="H27" s="28">
        <v>-5.9200000000000003E-2</v>
      </c>
      <c r="I27" s="32">
        <v>-2.4929000000000001</v>
      </c>
      <c r="J27" s="28">
        <v>9.0972000000000008</v>
      </c>
      <c r="K27" s="28">
        <v>10.586</v>
      </c>
      <c r="L27" s="28">
        <v>17.6846</v>
      </c>
      <c r="M27" s="28">
        <v>16.1707</v>
      </c>
      <c r="N27" s="28">
        <v>18.850200000000001</v>
      </c>
      <c r="O27" s="28">
        <v>16.989599999999999</v>
      </c>
      <c r="P27" s="28">
        <v>15.946400000000001</v>
      </c>
      <c r="Q27" s="28">
        <v>14.145099999999999</v>
      </c>
      <c r="R27" s="28">
        <v>20.4878</v>
      </c>
      <c r="S27" s="33">
        <f t="shared" si="4"/>
        <v>2</v>
      </c>
      <c r="T27" s="33">
        <f t="shared" si="5"/>
        <v>2</v>
      </c>
      <c r="U27" s="33">
        <f t="shared" si="6"/>
        <v>4</v>
      </c>
      <c r="V27" s="34">
        <f t="shared" si="7"/>
        <v>4</v>
      </c>
      <c r="W27" s="33">
        <f t="shared" si="8"/>
        <v>4</v>
      </c>
      <c r="X27" s="33">
        <f t="shared" si="9"/>
        <v>3</v>
      </c>
      <c r="Y27" s="33">
        <f t="shared" si="10"/>
        <v>2</v>
      </c>
      <c r="Z27" s="33">
        <f t="shared" si="11"/>
        <v>2</v>
      </c>
      <c r="AA27" s="33">
        <f t="shared" si="12"/>
        <v>1</v>
      </c>
      <c r="AB27" s="33">
        <f t="shared" si="13"/>
        <v>1</v>
      </c>
      <c r="AC27" s="33">
        <f t="shared" si="14"/>
        <v>1</v>
      </c>
      <c r="AD27" s="33">
        <f t="shared" si="15"/>
        <v>1</v>
      </c>
      <c r="AE27" s="33">
        <f t="shared" si="16"/>
        <v>1</v>
      </c>
      <c r="AF27" s="28">
        <v>70.005399999999995</v>
      </c>
      <c r="AG27" s="28">
        <v>14.5037</v>
      </c>
      <c r="AH27" s="28">
        <v>15.4909</v>
      </c>
      <c r="AI27" s="28">
        <v>14.1439</v>
      </c>
      <c r="AJ27" s="28">
        <v>0.35980000000000001</v>
      </c>
      <c r="AK27" s="28">
        <v>4.1212</v>
      </c>
      <c r="AL27" s="28">
        <v>4.41</v>
      </c>
      <c r="AM27" s="28">
        <v>2.14</v>
      </c>
      <c r="AN27" s="94">
        <v>7.2</v>
      </c>
      <c r="AO27" s="35">
        <v>1.31</v>
      </c>
    </row>
    <row r="28" spans="1:41">
      <c r="A28" s="48" t="s">
        <v>3036</v>
      </c>
      <c r="B28" s="29">
        <v>45643</v>
      </c>
      <c r="C28" s="30">
        <v>944.53020000000004</v>
      </c>
      <c r="D28" s="31">
        <v>949.87819999999999</v>
      </c>
      <c r="E28" s="28">
        <v>12.18</v>
      </c>
      <c r="F28" s="28">
        <v>5.2723000000000004</v>
      </c>
      <c r="G28" s="28">
        <v>-2.4037999999999999</v>
      </c>
      <c r="H28" s="28">
        <v>5.9130000000000003</v>
      </c>
      <c r="I28" s="32">
        <v>0.995</v>
      </c>
      <c r="J28" s="28">
        <v>17.795000000000002</v>
      </c>
      <c r="K28" s="28"/>
      <c r="L28" s="28"/>
      <c r="M28" s="28"/>
      <c r="N28" s="28"/>
      <c r="O28" s="28"/>
      <c r="P28" s="28"/>
      <c r="Q28" s="28"/>
      <c r="R28" s="28">
        <v>15.5175</v>
      </c>
      <c r="S28" s="33">
        <f t="shared" si="4"/>
        <v>3</v>
      </c>
      <c r="T28" s="33">
        <f t="shared" si="5"/>
        <v>2</v>
      </c>
      <c r="U28" s="33">
        <f t="shared" si="6"/>
        <v>1</v>
      </c>
      <c r="V28" s="34">
        <f t="shared" si="7"/>
        <v>2</v>
      </c>
      <c r="W28" s="33">
        <f t="shared" si="8"/>
        <v>1</v>
      </c>
      <c r="X28" s="33">
        <f t="shared" si="9"/>
        <v>0</v>
      </c>
      <c r="Y28" s="33">
        <f t="shared" si="10"/>
        <v>0</v>
      </c>
      <c r="Z28" s="33">
        <f t="shared" si="11"/>
        <v>0</v>
      </c>
      <c r="AA28" s="33">
        <f t="shared" si="12"/>
        <v>0</v>
      </c>
      <c r="AB28" s="33">
        <f t="shared" si="13"/>
        <v>0</v>
      </c>
      <c r="AC28" s="33">
        <f t="shared" si="14"/>
        <v>0</v>
      </c>
      <c r="AD28" s="33">
        <f t="shared" si="15"/>
        <v>0</v>
      </c>
      <c r="AE28" s="33">
        <f t="shared" si="16"/>
        <v>1</v>
      </c>
      <c r="AF28" s="28">
        <v>34.833799999999997</v>
      </c>
      <c r="AG28" s="28">
        <v>13.398099999999999</v>
      </c>
      <c r="AH28" s="28">
        <v>51.768099999999997</v>
      </c>
      <c r="AI28" s="28">
        <v>13.398099999999999</v>
      </c>
      <c r="AJ28" s="28"/>
      <c r="AK28" s="28">
        <v>4.4424999999999999</v>
      </c>
      <c r="AL28" s="28"/>
      <c r="AM28" s="28"/>
      <c r="AN28" s="94"/>
      <c r="AO28" s="35">
        <v>1.68</v>
      </c>
    </row>
    <row r="29" spans="1:41">
      <c r="A29" s="48" t="s">
        <v>3037</v>
      </c>
      <c r="B29" s="29">
        <v>45191</v>
      </c>
      <c r="C29" s="30">
        <v>12784.3933</v>
      </c>
      <c r="D29" s="31">
        <v>12073.4329</v>
      </c>
      <c r="E29" s="28">
        <v>15.757999999999999</v>
      </c>
      <c r="F29" s="28">
        <v>7.9537000000000004</v>
      </c>
      <c r="G29" s="28">
        <v>-2.1545999999999998</v>
      </c>
      <c r="H29" s="28">
        <v>8.5411000000000001</v>
      </c>
      <c r="I29" s="32">
        <v>0.96750000000000003</v>
      </c>
      <c r="J29" s="28">
        <v>25.953199999999999</v>
      </c>
      <c r="K29" s="28">
        <v>15.3652</v>
      </c>
      <c r="L29" s="28"/>
      <c r="M29" s="28"/>
      <c r="N29" s="28"/>
      <c r="O29" s="28"/>
      <c r="P29" s="28"/>
      <c r="Q29" s="28"/>
      <c r="R29" s="28">
        <v>19.07</v>
      </c>
      <c r="S29" s="33">
        <f t="shared" si="4"/>
        <v>1</v>
      </c>
      <c r="T29" s="33">
        <f t="shared" si="5"/>
        <v>2</v>
      </c>
      <c r="U29" s="33">
        <f t="shared" si="6"/>
        <v>1</v>
      </c>
      <c r="V29" s="34">
        <f t="shared" si="7"/>
        <v>2</v>
      </c>
      <c r="W29" s="33">
        <f t="shared" si="8"/>
        <v>1</v>
      </c>
      <c r="X29" s="33">
        <f t="shared" si="9"/>
        <v>1</v>
      </c>
      <c r="Y29" s="33">
        <f t="shared" si="10"/>
        <v>0</v>
      </c>
      <c r="Z29" s="33">
        <f t="shared" si="11"/>
        <v>0</v>
      </c>
      <c r="AA29" s="33">
        <f t="shared" si="12"/>
        <v>0</v>
      </c>
      <c r="AB29" s="33">
        <f t="shared" si="13"/>
        <v>0</v>
      </c>
      <c r="AC29" s="33">
        <f t="shared" si="14"/>
        <v>0</v>
      </c>
      <c r="AD29" s="33">
        <f t="shared" si="15"/>
        <v>0</v>
      </c>
      <c r="AE29" s="33">
        <f t="shared" si="16"/>
        <v>1</v>
      </c>
      <c r="AF29" s="28">
        <v>70.445300000000003</v>
      </c>
      <c r="AG29" s="28">
        <v>12.749499999999999</v>
      </c>
      <c r="AH29" s="28">
        <v>16.805199999999999</v>
      </c>
      <c r="AI29" s="28">
        <v>12.749499999999999</v>
      </c>
      <c r="AJ29" s="28"/>
      <c r="AK29" s="28">
        <v>2.9045000000000001</v>
      </c>
      <c r="AL29" s="28">
        <v>9.84</v>
      </c>
      <c r="AM29" s="28">
        <v>3.6</v>
      </c>
      <c r="AN29" s="94">
        <v>7.27</v>
      </c>
      <c r="AO29" s="35">
        <v>1.68</v>
      </c>
    </row>
    <row r="30" spans="1:41">
      <c r="A30" s="48" t="s">
        <v>3038</v>
      </c>
      <c r="B30" s="29">
        <v>45702</v>
      </c>
      <c r="C30" s="30">
        <v>969.8741</v>
      </c>
      <c r="D30" s="31">
        <v>860.09540000000004</v>
      </c>
      <c r="E30" s="28">
        <v>11.809100000000001</v>
      </c>
      <c r="F30" s="28">
        <v>7.9817</v>
      </c>
      <c r="G30" s="28">
        <v>-4.1647999999999996</v>
      </c>
      <c r="H30" s="28">
        <v>-1.6834</v>
      </c>
      <c r="I30" s="32">
        <v>-3.5874000000000001</v>
      </c>
      <c r="J30" s="28">
        <v>10.7037</v>
      </c>
      <c r="K30" s="28"/>
      <c r="L30" s="28"/>
      <c r="M30" s="28"/>
      <c r="N30" s="28"/>
      <c r="O30" s="28"/>
      <c r="P30" s="28"/>
      <c r="Q30" s="28"/>
      <c r="R30" s="28">
        <v>14.790800000000001</v>
      </c>
      <c r="S30" s="33">
        <f t="shared" si="4"/>
        <v>1</v>
      </c>
      <c r="T30" s="33">
        <f t="shared" si="5"/>
        <v>4</v>
      </c>
      <c r="U30" s="33">
        <f t="shared" si="6"/>
        <v>4</v>
      </c>
      <c r="V30" s="34">
        <f t="shared" si="7"/>
        <v>4</v>
      </c>
      <c r="W30" s="33">
        <f t="shared" si="8"/>
        <v>3</v>
      </c>
      <c r="X30" s="33">
        <f t="shared" si="9"/>
        <v>0</v>
      </c>
      <c r="Y30" s="33">
        <f t="shared" si="10"/>
        <v>0</v>
      </c>
      <c r="Z30" s="33">
        <f t="shared" si="11"/>
        <v>0</v>
      </c>
      <c r="AA30" s="33">
        <f t="shared" si="12"/>
        <v>0</v>
      </c>
      <c r="AB30" s="33">
        <f t="shared" si="13"/>
        <v>0</v>
      </c>
      <c r="AC30" s="33">
        <f t="shared" si="14"/>
        <v>0</v>
      </c>
      <c r="AD30" s="33">
        <f t="shared" si="15"/>
        <v>0</v>
      </c>
      <c r="AE30" s="33">
        <f t="shared" si="16"/>
        <v>2</v>
      </c>
      <c r="AF30" s="28">
        <v>66.160600000000002</v>
      </c>
      <c r="AG30" s="28">
        <v>11.380800000000001</v>
      </c>
      <c r="AH30" s="28">
        <v>22.458600000000001</v>
      </c>
      <c r="AI30" s="28">
        <v>11.380800000000001</v>
      </c>
      <c r="AJ30" s="28"/>
      <c r="AK30" s="28">
        <v>3.0072999999999999</v>
      </c>
      <c r="AL30" s="28"/>
      <c r="AM30" s="28"/>
      <c r="AN30" s="94"/>
      <c r="AO30" s="35">
        <v>2.09</v>
      </c>
    </row>
    <row r="31" spans="1:41">
      <c r="A31" s="48" t="s">
        <v>3039</v>
      </c>
      <c r="B31" s="29">
        <v>45364</v>
      </c>
      <c r="C31" s="30">
        <v>1075.1451</v>
      </c>
      <c r="D31" s="31">
        <v>1020.6451</v>
      </c>
      <c r="E31" s="28">
        <v>13.395099999999999</v>
      </c>
      <c r="F31" s="28">
        <v>5.3545999999999996</v>
      </c>
      <c r="G31" s="28">
        <v>-1.825</v>
      </c>
      <c r="H31" s="28">
        <v>3.0083000000000002</v>
      </c>
      <c r="I31" s="32">
        <v>0.184</v>
      </c>
      <c r="J31" s="28">
        <v>17.222200000000001</v>
      </c>
      <c r="K31" s="28">
        <v>13.742599999999999</v>
      </c>
      <c r="L31" s="28"/>
      <c r="M31" s="28"/>
      <c r="N31" s="28"/>
      <c r="O31" s="28"/>
      <c r="P31" s="28"/>
      <c r="Q31" s="28"/>
      <c r="R31" s="28">
        <v>14.6983</v>
      </c>
      <c r="S31" s="33">
        <f t="shared" si="4"/>
        <v>3</v>
      </c>
      <c r="T31" s="33">
        <f t="shared" si="5"/>
        <v>2</v>
      </c>
      <c r="U31" s="33">
        <f t="shared" si="6"/>
        <v>3</v>
      </c>
      <c r="V31" s="34">
        <f t="shared" si="7"/>
        <v>3</v>
      </c>
      <c r="W31" s="33">
        <f t="shared" si="8"/>
        <v>2</v>
      </c>
      <c r="X31" s="33">
        <f t="shared" si="9"/>
        <v>1</v>
      </c>
      <c r="Y31" s="33">
        <f t="shared" si="10"/>
        <v>0</v>
      </c>
      <c r="Z31" s="33">
        <f t="shared" si="11"/>
        <v>0</v>
      </c>
      <c r="AA31" s="33">
        <f t="shared" si="12"/>
        <v>0</v>
      </c>
      <c r="AB31" s="33">
        <f t="shared" si="13"/>
        <v>0</v>
      </c>
      <c r="AC31" s="33">
        <f t="shared" si="14"/>
        <v>0</v>
      </c>
      <c r="AD31" s="33">
        <f t="shared" si="15"/>
        <v>0</v>
      </c>
      <c r="AE31" s="33">
        <f t="shared" si="16"/>
        <v>2</v>
      </c>
      <c r="AF31" s="28">
        <v>55.51</v>
      </c>
      <c r="AG31" s="28">
        <v>19.651399999999999</v>
      </c>
      <c r="AH31" s="28">
        <v>24.838699999999999</v>
      </c>
      <c r="AI31" s="28">
        <v>19.651399999999999</v>
      </c>
      <c r="AJ31" s="28"/>
      <c r="AK31" s="28">
        <v>2.8815</v>
      </c>
      <c r="AL31" s="28">
        <v>2.94</v>
      </c>
      <c r="AM31" s="28">
        <v>1.99</v>
      </c>
      <c r="AN31" s="94">
        <v>7.43</v>
      </c>
      <c r="AO31" s="35">
        <v>1.84</v>
      </c>
    </row>
    <row r="32" spans="1:41">
      <c r="A32" s="48" t="s">
        <v>3040</v>
      </c>
      <c r="B32" s="29">
        <v>45322</v>
      </c>
      <c r="C32" s="30">
        <v>3190.8353000000002</v>
      </c>
      <c r="D32" s="31">
        <v>3073.5414999999998</v>
      </c>
      <c r="E32" s="28">
        <v>13.269</v>
      </c>
      <c r="F32" s="28">
        <v>5.7122000000000002</v>
      </c>
      <c r="G32" s="28">
        <v>-1.5361</v>
      </c>
      <c r="H32" s="28">
        <v>3.9645999999999999</v>
      </c>
      <c r="I32" s="32">
        <v>0.2039</v>
      </c>
      <c r="J32" s="28">
        <v>14.1419</v>
      </c>
      <c r="K32" s="28">
        <v>12.8674</v>
      </c>
      <c r="L32" s="28"/>
      <c r="M32" s="28"/>
      <c r="N32" s="28"/>
      <c r="O32" s="28"/>
      <c r="P32" s="28"/>
      <c r="Q32" s="28"/>
      <c r="R32" s="28">
        <v>13.417</v>
      </c>
      <c r="S32" s="33">
        <f t="shared" si="4"/>
        <v>3</v>
      </c>
      <c r="T32" s="33">
        <f t="shared" si="5"/>
        <v>2</v>
      </c>
      <c r="U32" s="33">
        <f t="shared" si="6"/>
        <v>2</v>
      </c>
      <c r="V32" s="34">
        <f t="shared" si="7"/>
        <v>2</v>
      </c>
      <c r="W32" s="33">
        <f t="shared" si="8"/>
        <v>2</v>
      </c>
      <c r="X32" s="33">
        <f t="shared" si="9"/>
        <v>2</v>
      </c>
      <c r="Y32" s="33">
        <f t="shared" si="10"/>
        <v>0</v>
      </c>
      <c r="Z32" s="33">
        <f t="shared" si="11"/>
        <v>0</v>
      </c>
      <c r="AA32" s="33">
        <f t="shared" si="12"/>
        <v>0</v>
      </c>
      <c r="AB32" s="33">
        <f t="shared" si="13"/>
        <v>0</v>
      </c>
      <c r="AC32" s="33">
        <f t="shared" si="14"/>
        <v>0</v>
      </c>
      <c r="AD32" s="33">
        <f t="shared" si="15"/>
        <v>0</v>
      </c>
      <c r="AE32" s="33">
        <f t="shared" si="16"/>
        <v>2</v>
      </c>
      <c r="AF32" s="28">
        <v>65.872299999999996</v>
      </c>
      <c r="AG32" s="28">
        <v>14.847799999999999</v>
      </c>
      <c r="AH32" s="28">
        <v>19.279800000000002</v>
      </c>
      <c r="AI32" s="28">
        <v>14.847799999999999</v>
      </c>
      <c r="AJ32" s="28"/>
      <c r="AK32" s="28">
        <v>4.4367000000000001</v>
      </c>
      <c r="AL32" s="28">
        <v>2.94</v>
      </c>
      <c r="AM32" s="28">
        <v>2.21</v>
      </c>
      <c r="AN32" s="94">
        <v>6.78</v>
      </c>
      <c r="AO32" s="35">
        <v>1.88</v>
      </c>
    </row>
    <row r="33" spans="1:41">
      <c r="A33" s="48" t="s">
        <v>3041</v>
      </c>
      <c r="B33" s="29">
        <v>44071</v>
      </c>
      <c r="C33" s="30">
        <v>13438.2556</v>
      </c>
      <c r="D33" s="31">
        <v>13138.5592</v>
      </c>
      <c r="E33" s="28">
        <v>24.302499999999998</v>
      </c>
      <c r="F33" s="28">
        <v>7.1104000000000003</v>
      </c>
      <c r="G33" s="28">
        <v>-1.9419999999999999</v>
      </c>
      <c r="H33" s="28">
        <v>4.42</v>
      </c>
      <c r="I33" s="32">
        <v>1.6314</v>
      </c>
      <c r="J33" s="28">
        <v>18.781099999999999</v>
      </c>
      <c r="K33" s="28">
        <v>14.7874</v>
      </c>
      <c r="L33" s="28">
        <v>20.371300000000002</v>
      </c>
      <c r="M33" s="28">
        <v>16.963699999999999</v>
      </c>
      <c r="N33" s="28">
        <v>16.132000000000001</v>
      </c>
      <c r="O33" s="28"/>
      <c r="P33" s="28"/>
      <c r="Q33" s="28"/>
      <c r="R33" s="28">
        <v>16.941400000000002</v>
      </c>
      <c r="S33" s="33">
        <f t="shared" si="4"/>
        <v>1</v>
      </c>
      <c r="T33" s="33">
        <f t="shared" si="5"/>
        <v>2</v>
      </c>
      <c r="U33" s="33">
        <f t="shared" si="6"/>
        <v>2</v>
      </c>
      <c r="V33" s="34">
        <f t="shared" si="7"/>
        <v>1</v>
      </c>
      <c r="W33" s="33">
        <f t="shared" si="8"/>
        <v>1</v>
      </c>
      <c r="X33" s="33">
        <f t="shared" si="9"/>
        <v>1</v>
      </c>
      <c r="Y33" s="33">
        <f t="shared" si="10"/>
        <v>1</v>
      </c>
      <c r="Z33" s="33">
        <f t="shared" si="11"/>
        <v>1</v>
      </c>
      <c r="AA33" s="33">
        <f t="shared" si="12"/>
        <v>2</v>
      </c>
      <c r="AB33" s="33">
        <f t="shared" si="13"/>
        <v>0</v>
      </c>
      <c r="AC33" s="33">
        <f t="shared" si="14"/>
        <v>0</v>
      </c>
      <c r="AD33" s="33">
        <f t="shared" si="15"/>
        <v>0</v>
      </c>
      <c r="AE33" s="33">
        <f t="shared" si="16"/>
        <v>1</v>
      </c>
      <c r="AF33" s="28">
        <v>56.323799999999999</v>
      </c>
      <c r="AG33" s="28">
        <v>19.230399999999999</v>
      </c>
      <c r="AH33" s="28">
        <v>24.445799999999998</v>
      </c>
      <c r="AI33" s="28">
        <v>19.230399999999999</v>
      </c>
      <c r="AJ33" s="28"/>
      <c r="AK33" s="28">
        <v>4.2935999999999996</v>
      </c>
      <c r="AL33" s="28">
        <v>3.27</v>
      </c>
      <c r="AM33" s="28">
        <v>2.5</v>
      </c>
      <c r="AN33" s="94">
        <v>7.51</v>
      </c>
      <c r="AO33" s="35">
        <v>1.36</v>
      </c>
    </row>
    <row r="34" spans="1:41">
      <c r="A34" s="48" t="s">
        <v>4968</v>
      </c>
      <c r="B34" s="29">
        <v>45989</v>
      </c>
      <c r="C34" s="30">
        <v>247.5461</v>
      </c>
      <c r="D34" s="31">
        <v>242.4315</v>
      </c>
      <c r="E34" s="28">
        <v>10.25</v>
      </c>
      <c r="F34" s="28">
        <v>5.5613000000000001</v>
      </c>
      <c r="G34" s="28">
        <v>-3.484</v>
      </c>
      <c r="H34" s="28"/>
      <c r="I34" s="32">
        <v>0.19550000000000001</v>
      </c>
      <c r="J34" s="28"/>
      <c r="K34" s="28"/>
      <c r="L34" s="28"/>
      <c r="M34" s="28"/>
      <c r="N34" s="28"/>
      <c r="O34" s="28"/>
      <c r="P34" s="28"/>
      <c r="Q34" s="28"/>
      <c r="R34" s="28">
        <v>6.0677000000000003</v>
      </c>
      <c r="S34" s="33">
        <f t="shared" si="4"/>
        <v>3</v>
      </c>
      <c r="T34" s="33">
        <f t="shared" si="5"/>
        <v>4</v>
      </c>
      <c r="U34" s="33">
        <f t="shared" si="6"/>
        <v>0</v>
      </c>
      <c r="V34" s="34">
        <f t="shared" si="7"/>
        <v>3</v>
      </c>
      <c r="W34" s="33">
        <f t="shared" si="8"/>
        <v>0</v>
      </c>
      <c r="X34" s="33">
        <f t="shared" si="9"/>
        <v>0</v>
      </c>
      <c r="Y34" s="33">
        <f t="shared" si="10"/>
        <v>0</v>
      </c>
      <c r="Z34" s="33">
        <f t="shared" si="11"/>
        <v>0</v>
      </c>
      <c r="AA34" s="33">
        <f t="shared" si="12"/>
        <v>0</v>
      </c>
      <c r="AB34" s="33">
        <f t="shared" si="13"/>
        <v>0</v>
      </c>
      <c r="AC34" s="33">
        <f t="shared" si="14"/>
        <v>0</v>
      </c>
      <c r="AD34" s="33">
        <f t="shared" si="15"/>
        <v>0</v>
      </c>
      <c r="AE34" s="33">
        <f t="shared" si="16"/>
        <v>4</v>
      </c>
      <c r="AF34" s="28">
        <v>65.986599999999996</v>
      </c>
      <c r="AG34" s="28">
        <v>10.076599999999999</v>
      </c>
      <c r="AH34" s="28">
        <v>23.936800000000002</v>
      </c>
      <c r="AI34" s="28">
        <v>10.076599999999999</v>
      </c>
      <c r="AJ34" s="28"/>
      <c r="AK34" s="28">
        <v>18.0566</v>
      </c>
      <c r="AL34" s="28">
        <v>2.9</v>
      </c>
      <c r="AM34" s="28">
        <v>2.4500000000000002</v>
      </c>
      <c r="AN34" s="94">
        <v>6.39</v>
      </c>
      <c r="AO34" s="35">
        <v>2.2599999999999998</v>
      </c>
    </row>
    <row r="35" spans="1:41">
      <c r="A35" s="48" t="s">
        <v>3042</v>
      </c>
      <c r="B35" s="29">
        <v>36970</v>
      </c>
      <c r="C35" s="30">
        <v>4925.8910999999998</v>
      </c>
      <c r="D35" s="31">
        <v>4754.5653000000002</v>
      </c>
      <c r="E35" s="28">
        <v>161.9119</v>
      </c>
      <c r="F35" s="28">
        <v>6.6184000000000003</v>
      </c>
      <c r="G35" s="28">
        <v>-0.3538</v>
      </c>
      <c r="H35" s="28">
        <v>7.0083000000000002</v>
      </c>
      <c r="I35" s="32">
        <v>2.5828000000000002</v>
      </c>
      <c r="J35" s="28">
        <v>20.859400000000001</v>
      </c>
      <c r="K35" s="28">
        <v>11.8063</v>
      </c>
      <c r="L35" s="28">
        <v>22.372499999999999</v>
      </c>
      <c r="M35" s="28">
        <v>18.0609</v>
      </c>
      <c r="N35" s="28">
        <v>21.480599999999999</v>
      </c>
      <c r="O35" s="28">
        <v>23.552099999999999</v>
      </c>
      <c r="P35" s="28">
        <v>17.9421</v>
      </c>
      <c r="Q35" s="28">
        <v>14.289</v>
      </c>
      <c r="R35" s="28">
        <v>11.718</v>
      </c>
      <c r="S35" s="33">
        <f t="shared" si="4"/>
        <v>2</v>
      </c>
      <c r="T35" s="33">
        <f t="shared" si="5"/>
        <v>1</v>
      </c>
      <c r="U35" s="33">
        <f t="shared" si="6"/>
        <v>1</v>
      </c>
      <c r="V35" s="34">
        <f t="shared" si="7"/>
        <v>1</v>
      </c>
      <c r="W35" s="33">
        <f t="shared" si="8"/>
        <v>1</v>
      </c>
      <c r="X35" s="33">
        <f t="shared" si="9"/>
        <v>2</v>
      </c>
      <c r="Y35" s="33">
        <f t="shared" si="10"/>
        <v>1</v>
      </c>
      <c r="Z35" s="33">
        <f t="shared" si="11"/>
        <v>1</v>
      </c>
      <c r="AA35" s="33">
        <f t="shared" si="12"/>
        <v>1</v>
      </c>
      <c r="AB35" s="33">
        <f t="shared" si="13"/>
        <v>1</v>
      </c>
      <c r="AC35" s="33">
        <f t="shared" si="14"/>
        <v>1</v>
      </c>
      <c r="AD35" s="33">
        <f t="shared" si="15"/>
        <v>1</v>
      </c>
      <c r="AE35" s="33">
        <f t="shared" si="16"/>
        <v>3</v>
      </c>
      <c r="AF35" s="28">
        <v>66.238100000000003</v>
      </c>
      <c r="AG35" s="28">
        <v>11.381399999999999</v>
      </c>
      <c r="AH35" s="28">
        <v>22.380500000000001</v>
      </c>
      <c r="AI35" s="28">
        <v>11.381399999999999</v>
      </c>
      <c r="AJ35" s="28"/>
      <c r="AK35" s="28">
        <v>26.802199999999999</v>
      </c>
      <c r="AL35" s="28">
        <v>1.726</v>
      </c>
      <c r="AM35" s="28">
        <v>1.0794999999999999</v>
      </c>
      <c r="AN35" s="94">
        <v>5.67</v>
      </c>
      <c r="AO35" s="35">
        <v>1.75</v>
      </c>
    </row>
    <row r="36" spans="1:41">
      <c r="A36" s="48" t="s">
        <v>3043</v>
      </c>
      <c r="B36" s="29">
        <v>45358</v>
      </c>
      <c r="C36" s="30">
        <v>55.952800000000003</v>
      </c>
      <c r="D36" s="31">
        <v>52.838999999999999</v>
      </c>
      <c r="E36" s="28">
        <v>11.76</v>
      </c>
      <c r="F36" s="28">
        <v>3.7951999999999999</v>
      </c>
      <c r="G36" s="28">
        <v>-4.7773000000000003</v>
      </c>
      <c r="H36" s="28">
        <v>-1.59</v>
      </c>
      <c r="I36" s="32">
        <v>-3.2894999999999999</v>
      </c>
      <c r="J36" s="28">
        <v>4.3478000000000003</v>
      </c>
      <c r="K36" s="28">
        <v>7.8520000000000003</v>
      </c>
      <c r="L36" s="28"/>
      <c r="M36" s="28"/>
      <c r="N36" s="28"/>
      <c r="O36" s="28"/>
      <c r="P36" s="28"/>
      <c r="Q36" s="28"/>
      <c r="R36" s="28">
        <v>7.8398000000000003</v>
      </c>
      <c r="S36" s="33">
        <f t="shared" si="4"/>
        <v>4</v>
      </c>
      <c r="T36" s="33">
        <f t="shared" si="5"/>
        <v>4</v>
      </c>
      <c r="U36" s="33">
        <f t="shared" si="6"/>
        <v>4</v>
      </c>
      <c r="V36" s="34">
        <f t="shared" si="7"/>
        <v>4</v>
      </c>
      <c r="W36" s="33">
        <f t="shared" si="8"/>
        <v>4</v>
      </c>
      <c r="X36" s="33">
        <f t="shared" si="9"/>
        <v>4</v>
      </c>
      <c r="Y36" s="33">
        <f t="shared" si="10"/>
        <v>0</v>
      </c>
      <c r="Z36" s="33">
        <f t="shared" si="11"/>
        <v>0</v>
      </c>
      <c r="AA36" s="33">
        <f t="shared" si="12"/>
        <v>0</v>
      </c>
      <c r="AB36" s="33">
        <f t="shared" si="13"/>
        <v>0</v>
      </c>
      <c r="AC36" s="33">
        <f t="shared" si="14"/>
        <v>0</v>
      </c>
      <c r="AD36" s="33">
        <f t="shared" si="15"/>
        <v>0</v>
      </c>
      <c r="AE36" s="33">
        <f t="shared" si="16"/>
        <v>4</v>
      </c>
      <c r="AF36" s="28">
        <v>47.3934</v>
      </c>
      <c r="AG36" s="28">
        <v>31.751000000000001</v>
      </c>
      <c r="AH36" s="28">
        <v>20.855599999999999</v>
      </c>
      <c r="AI36" s="28">
        <v>31.751000000000001</v>
      </c>
      <c r="AJ36" s="28"/>
      <c r="AK36" s="28">
        <v>5.3912000000000004</v>
      </c>
      <c r="AL36" s="28"/>
      <c r="AM36" s="28"/>
      <c r="AN36" s="94"/>
      <c r="AO36" s="35">
        <v>1.99</v>
      </c>
    </row>
    <row r="37" spans="1:41">
      <c r="A37" s="48" t="s">
        <v>3044</v>
      </c>
      <c r="B37" s="29">
        <v>45650</v>
      </c>
      <c r="C37" s="30">
        <v>416.63099999999997</v>
      </c>
      <c r="D37" s="31">
        <v>387.19150000000002</v>
      </c>
      <c r="E37" s="28">
        <v>11.99</v>
      </c>
      <c r="F37" s="28">
        <v>3.4512999999999998</v>
      </c>
      <c r="G37" s="28">
        <v>-4.6900000000000004</v>
      </c>
      <c r="H37" s="28">
        <v>1.6963999999999999</v>
      </c>
      <c r="I37" s="32">
        <v>1.1814</v>
      </c>
      <c r="J37" s="28">
        <v>6.6726000000000001</v>
      </c>
      <c r="K37" s="28"/>
      <c r="L37" s="28"/>
      <c r="M37" s="28"/>
      <c r="N37" s="28"/>
      <c r="O37" s="28"/>
      <c r="P37" s="28"/>
      <c r="Q37" s="28"/>
      <c r="R37" s="28">
        <v>14.4125</v>
      </c>
      <c r="S37" s="33">
        <f t="shared" si="4"/>
        <v>4</v>
      </c>
      <c r="T37" s="33">
        <f t="shared" si="5"/>
        <v>4</v>
      </c>
      <c r="U37" s="33">
        <f t="shared" si="6"/>
        <v>3</v>
      </c>
      <c r="V37" s="34">
        <f t="shared" si="7"/>
        <v>2</v>
      </c>
      <c r="W37" s="33">
        <f t="shared" si="8"/>
        <v>4</v>
      </c>
      <c r="X37" s="33">
        <f t="shared" si="9"/>
        <v>0</v>
      </c>
      <c r="Y37" s="33">
        <f t="shared" si="10"/>
        <v>0</v>
      </c>
      <c r="Z37" s="33">
        <f t="shared" si="11"/>
        <v>0</v>
      </c>
      <c r="AA37" s="33">
        <f t="shared" si="12"/>
        <v>0</v>
      </c>
      <c r="AB37" s="33">
        <f t="shared" si="13"/>
        <v>0</v>
      </c>
      <c r="AC37" s="33">
        <f t="shared" si="14"/>
        <v>0</v>
      </c>
      <c r="AD37" s="33">
        <f t="shared" si="15"/>
        <v>0</v>
      </c>
      <c r="AE37" s="33">
        <f t="shared" si="16"/>
        <v>2</v>
      </c>
      <c r="AF37" s="28">
        <v>10.0998</v>
      </c>
      <c r="AG37" s="28">
        <v>11.6738</v>
      </c>
      <c r="AH37" s="28">
        <v>78.226399999999998</v>
      </c>
      <c r="AI37" s="28">
        <v>11.6738</v>
      </c>
      <c r="AJ37" s="28"/>
      <c r="AK37" s="28">
        <v>68.473600000000005</v>
      </c>
      <c r="AL37" s="28">
        <v>0.31</v>
      </c>
      <c r="AM37" s="28">
        <v>0.28999999999999998</v>
      </c>
      <c r="AN37" s="94">
        <v>5.65</v>
      </c>
      <c r="AO37" s="35">
        <v>2.2000000000000002</v>
      </c>
    </row>
    <row r="38" spans="1:41">
      <c r="A38" s="48" t="s">
        <v>3045</v>
      </c>
      <c r="B38" s="29">
        <v>38686</v>
      </c>
      <c r="C38" s="30">
        <v>16366.5298</v>
      </c>
      <c r="D38" s="31">
        <v>16149.8256</v>
      </c>
      <c r="E38" s="28">
        <v>65.982399999999998</v>
      </c>
      <c r="F38" s="28">
        <v>5.6315</v>
      </c>
      <c r="G38" s="28">
        <v>-1.3508</v>
      </c>
      <c r="H38" s="28">
        <v>4.7447999999999997</v>
      </c>
      <c r="I38" s="32">
        <v>0.69279999999999997</v>
      </c>
      <c r="J38" s="28">
        <v>16.775600000000001</v>
      </c>
      <c r="K38" s="28">
        <v>12.4847</v>
      </c>
      <c r="L38" s="28">
        <v>17.7484</v>
      </c>
      <c r="M38" s="28">
        <v>14.9657</v>
      </c>
      <c r="N38" s="28">
        <v>14.552</v>
      </c>
      <c r="O38" s="28">
        <v>13.887600000000001</v>
      </c>
      <c r="P38" s="28">
        <v>11.6187</v>
      </c>
      <c r="Q38" s="28">
        <v>11.181900000000001</v>
      </c>
      <c r="R38" s="28">
        <v>9.6766000000000005</v>
      </c>
      <c r="S38" s="33">
        <f t="shared" si="4"/>
        <v>3</v>
      </c>
      <c r="T38" s="33">
        <f t="shared" si="5"/>
        <v>1</v>
      </c>
      <c r="U38" s="33">
        <f t="shared" si="6"/>
        <v>1</v>
      </c>
      <c r="V38" s="34">
        <f t="shared" si="7"/>
        <v>2</v>
      </c>
      <c r="W38" s="33">
        <f t="shared" si="8"/>
        <v>2</v>
      </c>
      <c r="X38" s="33">
        <f t="shared" si="9"/>
        <v>2</v>
      </c>
      <c r="Y38" s="33">
        <f t="shared" si="10"/>
        <v>1</v>
      </c>
      <c r="Z38" s="33">
        <f t="shared" si="11"/>
        <v>3</v>
      </c>
      <c r="AA38" s="33">
        <f t="shared" si="12"/>
        <v>2</v>
      </c>
      <c r="AB38" s="33">
        <f t="shared" si="13"/>
        <v>2</v>
      </c>
      <c r="AC38" s="33">
        <f t="shared" si="14"/>
        <v>2</v>
      </c>
      <c r="AD38" s="33">
        <f t="shared" si="15"/>
        <v>2</v>
      </c>
      <c r="AE38" s="33">
        <f t="shared" si="16"/>
        <v>4</v>
      </c>
      <c r="AF38" s="28">
        <v>39.410899999999998</v>
      </c>
      <c r="AG38" s="28">
        <v>35.4512</v>
      </c>
      <c r="AH38" s="28">
        <v>25.137899999999998</v>
      </c>
      <c r="AI38" s="28">
        <v>34.321199999999997</v>
      </c>
      <c r="AJ38" s="28">
        <v>1.1299999999999999</v>
      </c>
      <c r="AK38" s="28">
        <v>10.151400000000001</v>
      </c>
      <c r="AL38" s="28">
        <v>3.73</v>
      </c>
      <c r="AM38" s="28">
        <v>2.27</v>
      </c>
      <c r="AN38" s="94">
        <v>7.89</v>
      </c>
      <c r="AO38" s="35">
        <v>1.37</v>
      </c>
    </row>
    <row r="39" spans="1:41">
      <c r="A39" s="48" t="s">
        <v>3046</v>
      </c>
      <c r="B39" s="29">
        <v>45177</v>
      </c>
      <c r="C39" s="30">
        <v>145.00229999999999</v>
      </c>
      <c r="D39" s="31">
        <v>132.73070000000001</v>
      </c>
      <c r="E39" s="28">
        <v>12.9886</v>
      </c>
      <c r="F39" s="28">
        <v>5.9368999999999996</v>
      </c>
      <c r="G39" s="28">
        <v>-3.0629</v>
      </c>
      <c r="H39" s="28">
        <v>1.7245999999999999</v>
      </c>
      <c r="I39" s="32">
        <v>-1.9388000000000001</v>
      </c>
      <c r="J39" s="28">
        <v>10.307499999999999</v>
      </c>
      <c r="K39" s="28">
        <v>2.8753000000000002</v>
      </c>
      <c r="L39" s="28"/>
      <c r="M39" s="28"/>
      <c r="N39" s="28"/>
      <c r="O39" s="28"/>
      <c r="P39" s="28"/>
      <c r="Q39" s="28"/>
      <c r="R39" s="28">
        <v>10.396100000000001</v>
      </c>
      <c r="S39" s="33">
        <f t="shared" si="4"/>
        <v>2</v>
      </c>
      <c r="T39" s="33">
        <f t="shared" si="5"/>
        <v>3</v>
      </c>
      <c r="U39" s="33">
        <f t="shared" si="6"/>
        <v>3</v>
      </c>
      <c r="V39" s="34">
        <f t="shared" si="7"/>
        <v>4</v>
      </c>
      <c r="W39" s="33">
        <f t="shared" si="8"/>
        <v>3</v>
      </c>
      <c r="X39" s="33">
        <f t="shared" si="9"/>
        <v>4</v>
      </c>
      <c r="Y39" s="33">
        <f t="shared" si="10"/>
        <v>0</v>
      </c>
      <c r="Z39" s="33">
        <f t="shared" si="11"/>
        <v>0</v>
      </c>
      <c r="AA39" s="33">
        <f t="shared" si="12"/>
        <v>0</v>
      </c>
      <c r="AB39" s="33">
        <f t="shared" si="13"/>
        <v>0</v>
      </c>
      <c r="AC39" s="33">
        <f t="shared" si="14"/>
        <v>0</v>
      </c>
      <c r="AD39" s="33">
        <f t="shared" si="15"/>
        <v>0</v>
      </c>
      <c r="AE39" s="33">
        <f t="shared" si="16"/>
        <v>3</v>
      </c>
      <c r="AF39" s="28">
        <v>67.396799999999999</v>
      </c>
      <c r="AG39" s="28">
        <v>10.214700000000001</v>
      </c>
      <c r="AH39" s="28">
        <v>22.388500000000001</v>
      </c>
      <c r="AI39" s="28">
        <v>10.235900000000001</v>
      </c>
      <c r="AJ39" s="28"/>
      <c r="AK39" s="28">
        <v>11.076000000000001</v>
      </c>
      <c r="AL39" s="28">
        <v>1.17</v>
      </c>
      <c r="AM39" s="28">
        <v>1.03</v>
      </c>
      <c r="AN39" s="94">
        <v>7.21</v>
      </c>
      <c r="AO39" s="35">
        <v>2.35</v>
      </c>
    </row>
    <row r="40" spans="1:41">
      <c r="A40" s="48" t="s">
        <v>3047</v>
      </c>
      <c r="B40" s="29">
        <v>45316</v>
      </c>
      <c r="C40" s="30">
        <v>3344.3018000000002</v>
      </c>
      <c r="D40" s="31">
        <v>3060.2615999999998</v>
      </c>
      <c r="E40" s="28">
        <v>13.071400000000001</v>
      </c>
      <c r="F40" s="28">
        <v>6.4698000000000002</v>
      </c>
      <c r="G40" s="28">
        <v>-4.1067999999999998</v>
      </c>
      <c r="H40" s="28">
        <v>0.32700000000000001</v>
      </c>
      <c r="I40" s="32">
        <v>-1.5989</v>
      </c>
      <c r="J40" s="28">
        <v>9.9027999999999992</v>
      </c>
      <c r="K40" s="28">
        <v>10.543699999999999</v>
      </c>
      <c r="L40" s="28"/>
      <c r="M40" s="28"/>
      <c r="N40" s="28"/>
      <c r="O40" s="28"/>
      <c r="P40" s="28"/>
      <c r="Q40" s="28"/>
      <c r="R40" s="28">
        <v>12.564500000000001</v>
      </c>
      <c r="S40" s="33">
        <f t="shared" si="4"/>
        <v>2</v>
      </c>
      <c r="T40" s="33">
        <f t="shared" si="5"/>
        <v>4</v>
      </c>
      <c r="U40" s="33">
        <f t="shared" si="6"/>
        <v>4</v>
      </c>
      <c r="V40" s="34">
        <f t="shared" si="7"/>
        <v>3</v>
      </c>
      <c r="W40" s="33">
        <f t="shared" si="8"/>
        <v>4</v>
      </c>
      <c r="X40" s="33">
        <f t="shared" si="9"/>
        <v>3</v>
      </c>
      <c r="Y40" s="33">
        <f t="shared" si="10"/>
        <v>0</v>
      </c>
      <c r="Z40" s="33">
        <f t="shared" si="11"/>
        <v>0</v>
      </c>
      <c r="AA40" s="33">
        <f t="shared" si="12"/>
        <v>0</v>
      </c>
      <c r="AB40" s="33">
        <f t="shared" si="13"/>
        <v>0</v>
      </c>
      <c r="AC40" s="33">
        <f t="shared" si="14"/>
        <v>0</v>
      </c>
      <c r="AD40" s="33">
        <f t="shared" si="15"/>
        <v>0</v>
      </c>
      <c r="AE40" s="33">
        <f t="shared" si="16"/>
        <v>3</v>
      </c>
      <c r="AF40" s="28">
        <v>66.542000000000002</v>
      </c>
      <c r="AG40" s="28">
        <v>10.8162</v>
      </c>
      <c r="AH40" s="28">
        <v>22.6418</v>
      </c>
      <c r="AI40" s="28">
        <v>10.8162</v>
      </c>
      <c r="AJ40" s="28"/>
      <c r="AK40" s="28">
        <v>1.274</v>
      </c>
      <c r="AL40" s="28">
        <v>3.49</v>
      </c>
      <c r="AM40" s="28">
        <v>2.82</v>
      </c>
      <c r="AN40" s="94">
        <v>6.56</v>
      </c>
      <c r="AO40" s="35">
        <v>1.82</v>
      </c>
    </row>
    <row r="41" spans="1:41">
      <c r="A41" s="48" t="s">
        <v>3048</v>
      </c>
      <c r="B41" s="29">
        <v>43894</v>
      </c>
      <c r="C41" s="30">
        <v>5006.9168</v>
      </c>
      <c r="D41" s="31">
        <v>4668.5956999999999</v>
      </c>
      <c r="E41" s="28">
        <v>24.804600000000001</v>
      </c>
      <c r="F41" s="28">
        <v>6.7080000000000002</v>
      </c>
      <c r="G41" s="28">
        <v>-1.9359999999999999</v>
      </c>
      <c r="H41" s="28">
        <v>9.0399999999999994E-2</v>
      </c>
      <c r="I41" s="32">
        <v>-3.0165000000000002</v>
      </c>
      <c r="J41" s="28">
        <v>10.278</v>
      </c>
      <c r="K41" s="28">
        <v>8.6856000000000009</v>
      </c>
      <c r="L41" s="28">
        <v>14.567299999999999</v>
      </c>
      <c r="M41" s="28">
        <v>12.638400000000001</v>
      </c>
      <c r="N41" s="28">
        <v>13.1228</v>
      </c>
      <c r="O41" s="28"/>
      <c r="P41" s="28"/>
      <c r="Q41" s="28"/>
      <c r="R41" s="28">
        <v>15.8934</v>
      </c>
      <c r="S41" s="33">
        <f t="shared" si="4"/>
        <v>2</v>
      </c>
      <c r="T41" s="33">
        <f t="shared" si="5"/>
        <v>2</v>
      </c>
      <c r="U41" s="33">
        <f t="shared" si="6"/>
        <v>4</v>
      </c>
      <c r="V41" s="34">
        <f t="shared" si="7"/>
        <v>4</v>
      </c>
      <c r="W41" s="33">
        <f t="shared" si="8"/>
        <v>3</v>
      </c>
      <c r="X41" s="33">
        <f t="shared" si="9"/>
        <v>4</v>
      </c>
      <c r="Y41" s="33">
        <f t="shared" si="10"/>
        <v>4</v>
      </c>
      <c r="Z41" s="33">
        <f t="shared" si="11"/>
        <v>3</v>
      </c>
      <c r="AA41" s="33">
        <f t="shared" si="12"/>
        <v>3</v>
      </c>
      <c r="AB41" s="33">
        <f t="shared" si="13"/>
        <v>0</v>
      </c>
      <c r="AC41" s="33">
        <f t="shared" si="14"/>
        <v>0</v>
      </c>
      <c r="AD41" s="33">
        <f t="shared" si="15"/>
        <v>0</v>
      </c>
      <c r="AE41" s="33">
        <f t="shared" si="16"/>
        <v>1</v>
      </c>
      <c r="AF41" s="28">
        <v>65.116299999999995</v>
      </c>
      <c r="AG41" s="28">
        <v>10.122</v>
      </c>
      <c r="AH41" s="28">
        <v>24.761800000000001</v>
      </c>
      <c r="AI41" s="28">
        <v>9.3460999999999999</v>
      </c>
      <c r="AJ41" s="28">
        <v>0.77590000000000003</v>
      </c>
      <c r="AK41" s="28">
        <v>2.2323</v>
      </c>
      <c r="AL41" s="28">
        <v>3.65</v>
      </c>
      <c r="AM41" s="28">
        <v>2.58</v>
      </c>
      <c r="AN41" s="94">
        <v>6.29</v>
      </c>
      <c r="AO41" s="35">
        <v>1.83</v>
      </c>
    </row>
    <row r="42" spans="1:41">
      <c r="A42" s="48" t="s">
        <v>4981</v>
      </c>
      <c r="B42" s="29">
        <v>46000</v>
      </c>
      <c r="C42" s="30">
        <v>142.55330000000001</v>
      </c>
      <c r="D42" s="31">
        <v>141.86850000000001</v>
      </c>
      <c r="E42" s="28">
        <v>10.488799999999999</v>
      </c>
      <c r="F42" s="28">
        <v>7.0362</v>
      </c>
      <c r="G42" s="28">
        <v>-0.61019999999999996</v>
      </c>
      <c r="H42" s="28"/>
      <c r="I42" s="32">
        <v>3.6699000000000002</v>
      </c>
      <c r="J42" s="28"/>
      <c r="K42" s="28"/>
      <c r="L42" s="28"/>
      <c r="M42" s="28"/>
      <c r="N42" s="28"/>
      <c r="O42" s="28"/>
      <c r="P42" s="28"/>
      <c r="Q42" s="28"/>
      <c r="R42" s="28">
        <v>13.0509</v>
      </c>
      <c r="S42" s="33">
        <f t="shared" si="4"/>
        <v>1</v>
      </c>
      <c r="T42" s="33">
        <f t="shared" si="5"/>
        <v>1</v>
      </c>
      <c r="U42" s="33">
        <f t="shared" si="6"/>
        <v>0</v>
      </c>
      <c r="V42" s="34">
        <f t="shared" si="7"/>
        <v>1</v>
      </c>
      <c r="W42" s="33">
        <f t="shared" si="8"/>
        <v>0</v>
      </c>
      <c r="X42" s="33">
        <f t="shared" si="9"/>
        <v>0</v>
      </c>
      <c r="Y42" s="33">
        <f t="shared" si="10"/>
        <v>0</v>
      </c>
      <c r="Z42" s="33">
        <f t="shared" si="11"/>
        <v>0</v>
      </c>
      <c r="AA42" s="33">
        <f t="shared" si="12"/>
        <v>0</v>
      </c>
      <c r="AB42" s="33">
        <f t="shared" si="13"/>
        <v>0</v>
      </c>
      <c r="AC42" s="33">
        <f t="shared" si="14"/>
        <v>0</v>
      </c>
      <c r="AD42" s="33">
        <f t="shared" si="15"/>
        <v>0</v>
      </c>
      <c r="AE42" s="33">
        <f t="shared" si="16"/>
        <v>2</v>
      </c>
      <c r="AF42" s="28">
        <v>50.077199999999998</v>
      </c>
      <c r="AG42" s="28">
        <v>23.809100000000001</v>
      </c>
      <c r="AH42" s="28">
        <v>26.113800000000001</v>
      </c>
      <c r="AI42" s="28">
        <v>23.809100000000001</v>
      </c>
      <c r="AJ42" s="28"/>
      <c r="AK42" s="28">
        <v>8.7123000000000008</v>
      </c>
      <c r="AL42" s="28"/>
      <c r="AM42" s="28"/>
      <c r="AN42" s="94"/>
      <c r="AO42" s="35">
        <v>2.0299999999999998</v>
      </c>
    </row>
    <row r="43" spans="1:41" s="124" customFormat="1">
      <c r="A43" s="48" t="s">
        <v>3049</v>
      </c>
      <c r="B43" s="29">
        <v>45545</v>
      </c>
      <c r="C43" s="30">
        <v>962.66269999999997</v>
      </c>
      <c r="D43" s="31">
        <v>888.12400000000002</v>
      </c>
      <c r="E43" s="28">
        <v>11.95</v>
      </c>
      <c r="F43" s="28">
        <v>6.5061999999999998</v>
      </c>
      <c r="G43" s="28">
        <v>-3.0032000000000001</v>
      </c>
      <c r="H43" s="28">
        <v>4.1848000000000001</v>
      </c>
      <c r="I43" s="32">
        <v>0.42020000000000002</v>
      </c>
      <c r="J43" s="28">
        <v>16.471699999999998</v>
      </c>
      <c r="K43" s="28"/>
      <c r="L43" s="28"/>
      <c r="M43" s="28"/>
      <c r="N43" s="28"/>
      <c r="O43" s="28"/>
      <c r="P43" s="28"/>
      <c r="Q43" s="28"/>
      <c r="R43" s="28">
        <v>11.507</v>
      </c>
      <c r="S43" s="33">
        <f t="shared" ref="S43:AE43" si="18">IF(F43="",0,IF(F43&lt;=CB$3,4,IF(F43&gt;=CB$5,1,IF(F43&gt;=CB$4,2,3))))</f>
        <v>2</v>
      </c>
      <c r="T43" s="33">
        <f t="shared" si="18"/>
        <v>3</v>
      </c>
      <c r="U43" s="33">
        <f t="shared" si="18"/>
        <v>2</v>
      </c>
      <c r="V43" s="34">
        <f t="shared" si="18"/>
        <v>2</v>
      </c>
      <c r="W43" s="33">
        <f t="shared" si="18"/>
        <v>2</v>
      </c>
      <c r="X43" s="33">
        <f t="shared" si="18"/>
        <v>0</v>
      </c>
      <c r="Y43" s="33">
        <f t="shared" si="18"/>
        <v>0</v>
      </c>
      <c r="Z43" s="33">
        <f t="shared" si="18"/>
        <v>0</v>
      </c>
      <c r="AA43" s="33">
        <f t="shared" si="18"/>
        <v>0</v>
      </c>
      <c r="AB43" s="33">
        <f t="shared" si="18"/>
        <v>0</v>
      </c>
      <c r="AC43" s="33">
        <f t="shared" si="18"/>
        <v>0</v>
      </c>
      <c r="AD43" s="33">
        <f t="shared" si="18"/>
        <v>0</v>
      </c>
      <c r="AE43" s="33">
        <f t="shared" si="18"/>
        <v>3</v>
      </c>
      <c r="AF43" s="28">
        <v>66.102000000000004</v>
      </c>
      <c r="AG43" s="28">
        <v>5.1639999999999997</v>
      </c>
      <c r="AH43" s="28">
        <v>28.733899999999998</v>
      </c>
      <c r="AI43" s="28">
        <v>5.1822999999999997</v>
      </c>
      <c r="AJ43" s="28"/>
      <c r="AK43" s="28">
        <v>8.3010999999999999</v>
      </c>
      <c r="AL43" s="28">
        <v>2.91</v>
      </c>
      <c r="AM43" s="28">
        <v>1.91</v>
      </c>
      <c r="AN43" s="94">
        <v>6.59</v>
      </c>
      <c r="AO43" s="35">
        <v>2.15</v>
      </c>
    </row>
    <row r="44" spans="1:41" s="124" customFormat="1">
      <c r="A44" s="48" t="s">
        <v>3050</v>
      </c>
      <c r="B44" s="29">
        <v>39799</v>
      </c>
      <c r="C44" s="30">
        <v>6944.4488000000001</v>
      </c>
      <c r="D44" s="31">
        <v>6379.4580999999998</v>
      </c>
      <c r="E44" s="28">
        <v>77.267600000000002</v>
      </c>
      <c r="F44" s="28">
        <v>6.9001000000000001</v>
      </c>
      <c r="G44" s="28">
        <v>-2.9020999999999999</v>
      </c>
      <c r="H44" s="28">
        <v>-0.38529999999999998</v>
      </c>
      <c r="I44" s="32">
        <v>-2.8693</v>
      </c>
      <c r="J44" s="28">
        <v>7.5189000000000004</v>
      </c>
      <c r="K44" s="28">
        <v>7.9116</v>
      </c>
      <c r="L44" s="28">
        <v>17.615200000000002</v>
      </c>
      <c r="M44" s="28">
        <v>15.6252</v>
      </c>
      <c r="N44" s="28">
        <v>14.0305</v>
      </c>
      <c r="O44" s="28">
        <v>12.6043</v>
      </c>
      <c r="P44" s="28">
        <v>10.958</v>
      </c>
      <c r="Q44" s="28">
        <v>9.4050999999999991</v>
      </c>
      <c r="R44" s="28">
        <v>12.4861</v>
      </c>
      <c r="S44" s="33">
        <f t="shared" ref="S44:AE44" si="19">IF(F44="",0,IF(F44&lt;=CB$3,4,IF(F44&gt;=CB$5,1,IF(F44&gt;=CB$4,2,3))))</f>
        <v>1</v>
      </c>
      <c r="T44" s="33">
        <f t="shared" si="19"/>
        <v>3</v>
      </c>
      <c r="U44" s="33">
        <f t="shared" si="19"/>
        <v>4</v>
      </c>
      <c r="V44" s="34">
        <f t="shared" si="19"/>
        <v>4</v>
      </c>
      <c r="W44" s="33">
        <f t="shared" si="19"/>
        <v>4</v>
      </c>
      <c r="X44" s="33">
        <f t="shared" si="19"/>
        <v>4</v>
      </c>
      <c r="Y44" s="33">
        <f t="shared" si="19"/>
        <v>2</v>
      </c>
      <c r="Z44" s="33">
        <f t="shared" si="19"/>
        <v>2</v>
      </c>
      <c r="AA44" s="33">
        <f t="shared" si="19"/>
        <v>3</v>
      </c>
      <c r="AB44" s="33">
        <f t="shared" si="19"/>
        <v>4</v>
      </c>
      <c r="AC44" s="33">
        <f t="shared" si="19"/>
        <v>4</v>
      </c>
      <c r="AD44" s="33">
        <f t="shared" si="19"/>
        <v>4</v>
      </c>
      <c r="AE44" s="33">
        <f t="shared" si="19"/>
        <v>3</v>
      </c>
      <c r="AF44" s="28">
        <v>64.665000000000006</v>
      </c>
      <c r="AG44" s="28">
        <v>9.5388999999999999</v>
      </c>
      <c r="AH44" s="28">
        <v>25.796099999999999</v>
      </c>
      <c r="AI44" s="28">
        <v>9.5388999999999999</v>
      </c>
      <c r="AJ44" s="28"/>
      <c r="AK44" s="28">
        <v>5.9084000000000003</v>
      </c>
      <c r="AL44" s="28">
        <v>8.52</v>
      </c>
      <c r="AM44" s="28">
        <v>4.45</v>
      </c>
      <c r="AN44" s="94">
        <v>7.27</v>
      </c>
      <c r="AO44" s="35">
        <v>1.7</v>
      </c>
    </row>
    <row r="45" spans="1:41">
      <c r="A45" s="48" t="s">
        <v>3051</v>
      </c>
      <c r="B45" s="29">
        <v>45065</v>
      </c>
      <c r="C45" s="30">
        <v>6571.6737000000003</v>
      </c>
      <c r="D45" s="31">
        <v>6612.0209000000004</v>
      </c>
      <c r="E45" s="28">
        <v>15.433</v>
      </c>
      <c r="F45" s="28">
        <v>3.3691</v>
      </c>
      <c r="G45" s="28">
        <v>-0.50290000000000001</v>
      </c>
      <c r="H45" s="28">
        <v>3.5146999999999999</v>
      </c>
      <c r="I45" s="32">
        <v>1.7538</v>
      </c>
      <c r="J45" s="28">
        <v>12.863799999999999</v>
      </c>
      <c r="K45" s="28">
        <v>14.484</v>
      </c>
      <c r="L45" s="28"/>
      <c r="M45" s="28"/>
      <c r="N45" s="28"/>
      <c r="O45" s="28"/>
      <c r="P45" s="28"/>
      <c r="Q45" s="28"/>
      <c r="R45" s="28">
        <v>15.8422</v>
      </c>
      <c r="S45" s="33">
        <f t="shared" si="4"/>
        <v>4</v>
      </c>
      <c r="T45" s="33">
        <f t="shared" si="5"/>
        <v>1</v>
      </c>
      <c r="U45" s="33">
        <f t="shared" si="6"/>
        <v>2</v>
      </c>
      <c r="V45" s="34">
        <f t="shared" si="7"/>
        <v>1</v>
      </c>
      <c r="W45" s="33">
        <f t="shared" si="8"/>
        <v>3</v>
      </c>
      <c r="X45" s="33">
        <f t="shared" si="9"/>
        <v>1</v>
      </c>
      <c r="Y45" s="33">
        <f t="shared" si="10"/>
        <v>0</v>
      </c>
      <c r="Z45" s="33">
        <f t="shared" si="11"/>
        <v>0</v>
      </c>
      <c r="AA45" s="33">
        <f t="shared" si="12"/>
        <v>0</v>
      </c>
      <c r="AB45" s="33">
        <f t="shared" si="13"/>
        <v>0</v>
      </c>
      <c r="AC45" s="33">
        <f t="shared" si="14"/>
        <v>0</v>
      </c>
      <c r="AD45" s="33">
        <f t="shared" si="15"/>
        <v>0</v>
      </c>
      <c r="AE45" s="33">
        <f t="shared" si="16"/>
        <v>1</v>
      </c>
      <c r="AF45" s="28">
        <v>26.297899999999998</v>
      </c>
      <c r="AG45" s="28">
        <v>30.387699999999999</v>
      </c>
      <c r="AH45" s="28">
        <v>43.314399999999999</v>
      </c>
      <c r="AI45" s="28">
        <v>30.387699999999999</v>
      </c>
      <c r="AJ45" s="28"/>
      <c r="AK45" s="28">
        <v>7.3710000000000004</v>
      </c>
      <c r="AL45" s="28">
        <v>0.16</v>
      </c>
      <c r="AM45" s="28">
        <v>0.15</v>
      </c>
      <c r="AN45" s="94">
        <v>7.29</v>
      </c>
      <c r="AO45" s="35">
        <v>1.53</v>
      </c>
    </row>
    <row r="46" spans="1:41">
      <c r="A46" s="58" t="s">
        <v>235</v>
      </c>
      <c r="B46" s="59"/>
      <c r="C46" s="60"/>
      <c r="D46" s="60"/>
      <c r="E46" s="60"/>
      <c r="F46" s="60">
        <f>SUMPRODUCT($D12:$D45,F12:F45)/SUMIF(F12:F45,"&lt;&gt;"&amp;"",$D12:$D45)</f>
        <v>5.9191300025992977</v>
      </c>
      <c r="G46" s="60">
        <f t="shared" ref="G46:R46" si="20">SUMPRODUCT($D12:$D45,G12:G45)/SUMIF(G12:G45,"&lt;&gt;"&amp;"",$D12:$D45)</f>
        <v>-2.1312042648251701</v>
      </c>
      <c r="H46" s="60">
        <f t="shared" si="20"/>
        <v>2.3641827783251017</v>
      </c>
      <c r="I46" s="60">
        <f t="shared" si="20"/>
        <v>-0.80701210206118468</v>
      </c>
      <c r="J46" s="60">
        <f t="shared" si="20"/>
        <v>13.283958006684447</v>
      </c>
      <c r="K46" s="60">
        <f t="shared" si="20"/>
        <v>11.833143785373075</v>
      </c>
      <c r="L46" s="60">
        <f t="shared" si="20"/>
        <v>17.723547038713448</v>
      </c>
      <c r="M46" s="60">
        <f t="shared" si="20"/>
        <v>15.742603669941364</v>
      </c>
      <c r="N46" s="60">
        <f t="shared" si="20"/>
        <v>17.288040155123223</v>
      </c>
      <c r="O46" s="60">
        <f t="shared" si="20"/>
        <v>16.272175112607528</v>
      </c>
      <c r="P46" s="60">
        <f t="shared" si="20"/>
        <v>14.786375023987128</v>
      </c>
      <c r="Q46" s="60">
        <f t="shared" si="20"/>
        <v>13.200647281622167</v>
      </c>
      <c r="R46" s="60">
        <f t="shared" si="20"/>
        <v>16.755658735596899</v>
      </c>
      <c r="S46" s="61"/>
      <c r="T46" s="61"/>
      <c r="U46" s="61"/>
      <c r="V46" s="61"/>
      <c r="W46" s="61"/>
      <c r="X46" s="61"/>
      <c r="Y46" s="61"/>
      <c r="Z46" s="61"/>
      <c r="AA46" s="61"/>
      <c r="AB46" s="61"/>
      <c r="AC46" s="61"/>
      <c r="AD46" s="61"/>
      <c r="AE46" s="61"/>
      <c r="AF46" s="60"/>
      <c r="AG46" s="60"/>
      <c r="AH46" s="60"/>
      <c r="AI46" s="60"/>
      <c r="AJ46" s="60"/>
      <c r="AK46" s="60"/>
      <c r="AL46" s="60"/>
      <c r="AM46" s="60"/>
      <c r="AN46" s="95"/>
      <c r="AO46" s="62"/>
    </row>
    <row r="47" spans="1:41">
      <c r="A47" s="56" t="s">
        <v>236</v>
      </c>
      <c r="B47" s="51"/>
      <c r="C47" s="52"/>
      <c r="D47" s="53"/>
      <c r="E47" s="54"/>
      <c r="F47" s="54">
        <f>MIN(F12:F45)</f>
        <v>0.65159999999999996</v>
      </c>
      <c r="G47" s="54">
        <f t="shared" ref="G47:Q47" si="21">MIN(G12:G45)</f>
        <v>-4.7773000000000003</v>
      </c>
      <c r="H47" s="54">
        <f t="shared" si="21"/>
        <v>-1.6834</v>
      </c>
      <c r="I47" s="54">
        <f t="shared" si="21"/>
        <v>-3.5874000000000001</v>
      </c>
      <c r="J47" s="54">
        <f t="shared" si="21"/>
        <v>4.3478000000000003</v>
      </c>
      <c r="K47" s="54">
        <f t="shared" si="21"/>
        <v>2.8753000000000002</v>
      </c>
      <c r="L47" s="54">
        <f t="shared" si="21"/>
        <v>13.1013</v>
      </c>
      <c r="M47" s="54">
        <f t="shared" si="21"/>
        <v>10.338699999999999</v>
      </c>
      <c r="N47" s="54">
        <f t="shared" si="21"/>
        <v>10.8378</v>
      </c>
      <c r="O47" s="54">
        <f t="shared" si="21"/>
        <v>12.316800000000001</v>
      </c>
      <c r="P47" s="54">
        <f t="shared" si="21"/>
        <v>10.7698</v>
      </c>
      <c r="Q47" s="54">
        <f t="shared" si="21"/>
        <v>9.4050999999999991</v>
      </c>
      <c r="R47" s="54">
        <f>MIN(R12:R45)</f>
        <v>1.0802</v>
      </c>
      <c r="S47" s="55"/>
      <c r="T47" s="55"/>
      <c r="U47" s="55"/>
      <c r="V47" s="55"/>
      <c r="W47" s="55"/>
      <c r="X47" s="55"/>
      <c r="Y47" s="55"/>
      <c r="Z47" s="55"/>
      <c r="AA47" s="55"/>
      <c r="AB47" s="55"/>
      <c r="AC47" s="55"/>
      <c r="AD47" s="55"/>
      <c r="AE47" s="55"/>
      <c r="AF47" s="54"/>
      <c r="AG47" s="54"/>
      <c r="AH47" s="54"/>
      <c r="AI47" s="54"/>
      <c r="AJ47" s="54"/>
      <c r="AK47" s="54"/>
      <c r="AL47" s="54"/>
      <c r="AM47" s="54"/>
      <c r="AN47" s="96"/>
      <c r="AO47" s="57"/>
    </row>
    <row r="48" spans="1:41">
      <c r="A48" s="63" t="s">
        <v>237</v>
      </c>
      <c r="B48" s="51"/>
      <c r="C48" s="52"/>
      <c r="D48" s="53"/>
      <c r="E48" s="54"/>
      <c r="F48" s="54">
        <f>MAX(F12:F45)</f>
        <v>8.1347000000000005</v>
      </c>
      <c r="G48" s="54">
        <f t="shared" ref="G48:Q48" si="22">MAX(G12:G45)</f>
        <v>3.7164999999999999</v>
      </c>
      <c r="H48" s="54">
        <f t="shared" si="22"/>
        <v>8.8095999999999997</v>
      </c>
      <c r="I48" s="54">
        <f t="shared" si="22"/>
        <v>3.6699000000000002</v>
      </c>
      <c r="J48" s="54">
        <f t="shared" si="22"/>
        <v>25.953199999999999</v>
      </c>
      <c r="K48" s="54">
        <f t="shared" si="22"/>
        <v>17.1784</v>
      </c>
      <c r="L48" s="54">
        <f t="shared" si="22"/>
        <v>22.372499999999999</v>
      </c>
      <c r="M48" s="54">
        <f t="shared" si="22"/>
        <v>18.0609</v>
      </c>
      <c r="N48" s="54">
        <f t="shared" si="22"/>
        <v>21.480599999999999</v>
      </c>
      <c r="O48" s="54">
        <f t="shared" si="22"/>
        <v>23.552099999999999</v>
      </c>
      <c r="P48" s="54">
        <f t="shared" si="22"/>
        <v>17.9421</v>
      </c>
      <c r="Q48" s="54">
        <f t="shared" si="22"/>
        <v>14.289</v>
      </c>
      <c r="R48" s="54">
        <f>MAX(R12:R45)</f>
        <v>28.147400000000001</v>
      </c>
      <c r="S48" s="55"/>
      <c r="T48" s="55"/>
      <c r="U48" s="55"/>
      <c r="V48" s="55"/>
      <c r="W48" s="55"/>
      <c r="X48" s="55"/>
      <c r="Y48" s="55"/>
      <c r="Z48" s="55"/>
      <c r="AA48" s="55"/>
      <c r="AB48" s="55"/>
      <c r="AC48" s="55"/>
      <c r="AD48" s="55"/>
      <c r="AE48" s="55"/>
      <c r="AF48" s="54"/>
      <c r="AG48" s="54"/>
      <c r="AH48" s="54"/>
      <c r="AI48" s="54"/>
      <c r="AJ48" s="54"/>
      <c r="AK48" s="54"/>
      <c r="AL48" s="54"/>
      <c r="AM48" s="54"/>
      <c r="AN48" s="96"/>
      <c r="AO48" s="57"/>
    </row>
    <row r="49" spans="1:41">
      <c r="A49" s="56" t="s">
        <v>238</v>
      </c>
      <c r="B49" s="51"/>
      <c r="C49" s="52"/>
      <c r="D49" s="53"/>
      <c r="E49" s="54"/>
      <c r="F49" s="54">
        <f>MEDIAN(F12:F45)</f>
        <v>5.7201000000000004</v>
      </c>
      <c r="G49" s="54">
        <f t="shared" ref="G49:Q49" si="23">MEDIAN(G12:G45)</f>
        <v>-2.4037999999999999</v>
      </c>
      <c r="H49" s="54">
        <f t="shared" si="23"/>
        <v>3.1913</v>
      </c>
      <c r="I49" s="54">
        <f t="shared" si="23"/>
        <v>0.2039</v>
      </c>
      <c r="J49" s="54">
        <f t="shared" si="23"/>
        <v>13.413</v>
      </c>
      <c r="K49" s="54">
        <f t="shared" si="23"/>
        <v>11.667549999999999</v>
      </c>
      <c r="L49" s="54">
        <f t="shared" si="23"/>
        <v>17.298500000000001</v>
      </c>
      <c r="M49" s="54">
        <f t="shared" si="23"/>
        <v>15.295449999999999</v>
      </c>
      <c r="N49" s="54">
        <f t="shared" si="23"/>
        <v>14.29125</v>
      </c>
      <c r="O49" s="54">
        <f t="shared" si="23"/>
        <v>13.257350000000001</v>
      </c>
      <c r="P49" s="54">
        <f t="shared" si="23"/>
        <v>11.293099999999999</v>
      </c>
      <c r="Q49" s="54">
        <f t="shared" si="23"/>
        <v>10.842649999999999</v>
      </c>
      <c r="R49" s="54">
        <f>MEDIAN(R12:R45)</f>
        <v>12.93885</v>
      </c>
      <c r="S49" s="55"/>
      <c r="T49" s="55"/>
      <c r="U49" s="55"/>
      <c r="V49" s="55"/>
      <c r="W49" s="55"/>
      <c r="X49" s="55"/>
      <c r="Y49" s="55"/>
      <c r="Z49" s="55"/>
      <c r="AA49" s="55"/>
      <c r="AB49" s="55"/>
      <c r="AC49" s="55"/>
      <c r="AD49" s="55"/>
      <c r="AE49" s="55"/>
      <c r="AF49" s="54"/>
      <c r="AG49" s="54"/>
      <c r="AH49" s="54"/>
      <c r="AI49" s="54"/>
      <c r="AJ49" s="54"/>
      <c r="AK49" s="54"/>
      <c r="AL49" s="54"/>
      <c r="AM49" s="54"/>
      <c r="AN49" s="96"/>
      <c r="AO49" s="57"/>
    </row>
    <row r="50" spans="1:41" ht="15" thickBot="1">
      <c r="A50" s="64"/>
      <c r="B50" s="37"/>
      <c r="C50" s="38"/>
      <c r="D50" s="39"/>
      <c r="E50" s="40"/>
      <c r="F50" s="40"/>
      <c r="G50" s="40"/>
      <c r="H50" s="40"/>
      <c r="I50" s="40"/>
      <c r="J50" s="40"/>
      <c r="K50" s="40"/>
      <c r="L50" s="40"/>
      <c r="M50" s="40"/>
      <c r="N50" s="40"/>
      <c r="O50" s="40"/>
      <c r="P50" s="40"/>
      <c r="Q50" s="40"/>
      <c r="R50" s="40"/>
      <c r="S50" s="42"/>
      <c r="T50" s="42"/>
      <c r="U50" s="42"/>
      <c r="V50" s="42"/>
      <c r="W50" s="42"/>
      <c r="X50" s="42"/>
      <c r="Y50" s="42"/>
      <c r="Z50" s="42"/>
      <c r="AA50" s="42"/>
      <c r="AB50" s="42"/>
      <c r="AC50" s="42"/>
      <c r="AD50" s="42"/>
      <c r="AE50" s="42"/>
      <c r="AF50" s="40"/>
      <c r="AG50" s="40"/>
      <c r="AH50" s="40"/>
      <c r="AI50" s="40"/>
      <c r="AJ50" s="40"/>
      <c r="AK50" s="40"/>
      <c r="AL50" s="40"/>
      <c r="AM50" s="40"/>
      <c r="AN50" s="106"/>
      <c r="AO50" s="65"/>
    </row>
    <row r="51" spans="1:41">
      <c r="A51" s="50" t="s">
        <v>239</v>
      </c>
      <c r="B51" s="45"/>
      <c r="C51" s="44"/>
      <c r="D51" s="44"/>
      <c r="E51" s="44"/>
      <c r="F51" s="44"/>
      <c r="G51" s="44"/>
      <c r="H51" s="44"/>
      <c r="I51" s="46"/>
      <c r="J51" s="44"/>
      <c r="K51" s="44"/>
      <c r="L51" s="44"/>
      <c r="M51" s="44"/>
      <c r="N51" s="44"/>
      <c r="O51" s="44"/>
      <c r="P51" s="44"/>
      <c r="Q51" s="44"/>
      <c r="R51" s="44"/>
      <c r="S51" s="45"/>
      <c r="T51" s="45"/>
      <c r="U51" s="45"/>
      <c r="V51" s="47"/>
      <c r="W51" s="45"/>
      <c r="X51" s="45"/>
      <c r="Y51" s="45"/>
      <c r="Z51" s="45"/>
      <c r="AA51" s="45"/>
      <c r="AB51" s="45"/>
      <c r="AC51" s="45"/>
      <c r="AD51" s="45"/>
      <c r="AE51" s="45"/>
      <c r="AF51" s="44"/>
      <c r="AG51" s="44"/>
      <c r="AH51" s="44"/>
      <c r="AI51" s="44"/>
      <c r="AJ51" s="44"/>
      <c r="AK51" s="44"/>
      <c r="AL51" s="44"/>
      <c r="AM51" s="44"/>
      <c r="AN51" s="44"/>
      <c r="AO51" s="44"/>
    </row>
    <row r="52" spans="1:41">
      <c r="A52" s="50" t="s">
        <v>240</v>
      </c>
      <c r="B52" s="45"/>
      <c r="C52" s="44"/>
      <c r="D52" s="44"/>
      <c r="E52" s="44"/>
      <c r="F52" s="44"/>
      <c r="G52" s="44"/>
      <c r="H52" s="44"/>
      <c r="I52" s="46"/>
      <c r="J52" s="44"/>
      <c r="K52" s="44"/>
      <c r="L52" s="44"/>
      <c r="M52" s="44"/>
      <c r="N52" s="44"/>
      <c r="O52" s="44"/>
      <c r="P52" s="44"/>
      <c r="Q52" s="44"/>
      <c r="R52" s="44"/>
      <c r="S52" s="45"/>
      <c r="T52" s="45"/>
      <c r="U52" s="45"/>
      <c r="V52" s="47"/>
      <c r="W52" s="45"/>
      <c r="X52" s="45"/>
      <c r="Y52" s="45"/>
      <c r="Z52" s="45"/>
      <c r="AA52" s="45"/>
      <c r="AB52" s="45"/>
      <c r="AC52" s="45"/>
      <c r="AD52" s="45"/>
      <c r="AE52" s="45"/>
      <c r="AF52" s="44"/>
      <c r="AG52" s="44"/>
      <c r="AH52" s="44"/>
      <c r="AI52" s="44"/>
      <c r="AJ52" s="44"/>
      <c r="AK52" s="44"/>
      <c r="AL52" s="44"/>
      <c r="AM52" s="44"/>
      <c r="AN52" s="44"/>
      <c r="AO52" s="44"/>
    </row>
    <row r="53" spans="1:41">
      <c r="A53" s="50"/>
      <c r="B53" s="45"/>
      <c r="C53" s="44"/>
      <c r="D53" s="44"/>
      <c r="E53" s="44"/>
      <c r="F53" s="44"/>
      <c r="G53" s="44"/>
      <c r="H53" s="44"/>
      <c r="I53" s="44"/>
      <c r="J53" s="44"/>
      <c r="K53" s="44"/>
      <c r="L53" s="44"/>
      <c r="M53" s="44"/>
      <c r="N53" s="44"/>
      <c r="O53" s="44"/>
      <c r="P53" s="44"/>
      <c r="Q53" s="44"/>
      <c r="R53" s="44"/>
      <c r="S53" s="45"/>
      <c r="T53" s="45"/>
      <c r="U53" s="45"/>
      <c r="V53" s="45"/>
      <c r="W53" s="45"/>
      <c r="X53" s="45"/>
      <c r="Y53" s="45"/>
      <c r="Z53" s="45"/>
      <c r="AA53" s="45"/>
      <c r="AB53" s="45"/>
      <c r="AC53" s="45"/>
      <c r="AD53" s="45"/>
      <c r="AE53" s="45"/>
      <c r="AF53" s="44"/>
      <c r="AG53" s="44"/>
      <c r="AH53" s="44"/>
      <c r="AI53" s="44"/>
      <c r="AJ53" s="44"/>
      <c r="AK53" s="44"/>
      <c r="AL53" s="44"/>
      <c r="AM53" s="44"/>
      <c r="AN53" s="44"/>
      <c r="AO53" s="44"/>
    </row>
    <row r="54" spans="1:41">
      <c r="A54" s="50"/>
      <c r="B54" s="45"/>
      <c r="C54" s="44"/>
      <c r="D54" s="44"/>
      <c r="E54" s="44"/>
      <c r="F54" s="44"/>
      <c r="G54" s="44"/>
      <c r="H54" s="44"/>
      <c r="I54" s="44"/>
      <c r="J54" s="44"/>
      <c r="K54" s="44"/>
      <c r="L54" s="44"/>
      <c r="M54" s="44"/>
      <c r="N54" s="44"/>
      <c r="O54" s="44"/>
      <c r="P54" s="44"/>
      <c r="Q54" s="44"/>
      <c r="R54" s="44"/>
      <c r="S54" s="45"/>
      <c r="T54" s="45"/>
      <c r="U54" s="45"/>
      <c r="V54" s="45"/>
      <c r="W54" s="45"/>
      <c r="X54" s="45"/>
      <c r="Y54" s="45"/>
      <c r="Z54" s="45"/>
      <c r="AA54" s="45"/>
      <c r="AB54" s="45"/>
      <c r="AC54" s="45"/>
      <c r="AD54" s="45"/>
      <c r="AE54" s="45"/>
      <c r="AF54" s="44"/>
      <c r="AG54" s="44"/>
      <c r="AH54" s="44"/>
      <c r="AI54" s="44"/>
      <c r="AJ54" s="44"/>
      <c r="AK54" s="44"/>
      <c r="AL54" s="44"/>
      <c r="AM54" s="44"/>
      <c r="AN54" s="44"/>
      <c r="AO54" s="44"/>
    </row>
    <row r="55" spans="1:41">
      <c r="A55" s="50"/>
      <c r="B55" s="45"/>
      <c r="C55" s="44"/>
      <c r="D55" s="44"/>
      <c r="E55" s="44"/>
      <c r="F55" s="44"/>
      <c r="G55" s="44"/>
      <c r="H55" s="44"/>
      <c r="I55" s="44"/>
      <c r="J55" s="44"/>
      <c r="K55" s="44"/>
      <c r="L55" s="44"/>
      <c r="M55" s="44"/>
      <c r="N55" s="44"/>
      <c r="O55" s="44"/>
      <c r="P55" s="44"/>
      <c r="Q55" s="44"/>
      <c r="R55" s="44"/>
      <c r="S55" s="45"/>
      <c r="T55" s="45"/>
      <c r="U55" s="45"/>
      <c r="V55" s="45"/>
      <c r="W55" s="45"/>
      <c r="X55" s="45"/>
      <c r="Y55" s="45"/>
      <c r="Z55" s="45"/>
      <c r="AA55" s="45"/>
      <c r="AB55" s="45"/>
      <c r="AC55" s="45"/>
      <c r="AD55" s="45"/>
      <c r="AE55" s="45"/>
      <c r="AF55" s="44"/>
      <c r="AG55" s="44"/>
      <c r="AH55" s="44"/>
      <c r="AI55" s="44"/>
      <c r="AJ55" s="44"/>
      <c r="AK55" s="44"/>
      <c r="AL55" s="44"/>
      <c r="AM55" s="44"/>
      <c r="AN55" s="44"/>
      <c r="AO55" s="44"/>
    </row>
  </sheetData>
  <mergeCells count="11">
    <mergeCell ref="AN8:AN9"/>
    <mergeCell ref="J8:Q8"/>
    <mergeCell ref="B8:E8"/>
    <mergeCell ref="F8:I8"/>
    <mergeCell ref="AL8:AL9"/>
    <mergeCell ref="AM8:AM9"/>
    <mergeCell ref="AO8:AO9"/>
    <mergeCell ref="AF8:AH8"/>
    <mergeCell ref="AI8:AK8"/>
    <mergeCell ref="R8:R9"/>
    <mergeCell ref="S8:AE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CN51"/>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40"/>
    </sheetView>
  </sheetViews>
  <sheetFormatPr defaultRowHeight="14.4"/>
  <cols>
    <col min="1" max="1" width="39" style="14" customWidth="1"/>
    <col min="2" max="2" width="9.109375" customWidth="1"/>
    <col min="3" max="18" width="9.109375" style="14" customWidth="1"/>
    <col min="19" max="28" width="9.109375" customWidth="1"/>
    <col min="29" max="29" width="9.109375" style="93" customWidth="1"/>
    <col min="30" max="31" width="9.109375" customWidth="1"/>
    <col min="32" max="39" width="9.109375" style="14" customWidth="1"/>
    <col min="40" max="40" width="10.88671875" style="14" customWidth="1"/>
    <col min="41" max="41"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_xlfn.QUARTILE.INC(F$12:F$41,$CA2)</f>
        <v>0.47139999999999999</v>
      </c>
      <c r="CC2" s="93">
        <f t="shared" ref="CC2:CN2" si="1">_xlfn.QUARTILE.INC(G$12:G$41,$CA2)</f>
        <v>-4.9116</v>
      </c>
      <c r="CD2" s="93">
        <f t="shared" si="1"/>
        <v>-7.6882999999999999</v>
      </c>
      <c r="CE2" s="93">
        <f t="shared" si="1"/>
        <v>-7.4603000000000002</v>
      </c>
      <c r="CF2" s="93">
        <f t="shared" si="1"/>
        <v>-2.1448</v>
      </c>
      <c r="CG2" s="93">
        <f t="shared" si="1"/>
        <v>2.5564</v>
      </c>
      <c r="CH2" s="93">
        <f t="shared" si="1"/>
        <v>4.7257999999999996</v>
      </c>
      <c r="CI2" s="93">
        <f t="shared" si="1"/>
        <v>4.4772999999999996</v>
      </c>
      <c r="CJ2" s="93">
        <f t="shared" si="1"/>
        <v>3.8982999999999999</v>
      </c>
      <c r="CK2" s="93">
        <f t="shared" si="1"/>
        <v>4.2244999999999999</v>
      </c>
      <c r="CL2" s="93">
        <f t="shared" si="1"/>
        <v>6.6279000000000003</v>
      </c>
      <c r="CM2" s="93">
        <f t="shared" si="1"/>
        <v>9.0386000000000006</v>
      </c>
      <c r="CN2" s="93">
        <f t="shared" si="1"/>
        <v>4.1882000000000001</v>
      </c>
    </row>
    <row r="3" spans="1:92">
      <c r="CA3" s="93">
        <v>1</v>
      </c>
      <c r="CB3" s="93">
        <f t="shared" si="0"/>
        <v>2.7997999999999998</v>
      </c>
      <c r="CC3" s="93">
        <f t="shared" ref="CC3:CN7" si="2">_xlfn.QUARTILE.INC(G$12:G$41,$CA3)</f>
        <v>-1.5779000000000001</v>
      </c>
      <c r="CD3" s="93">
        <f t="shared" si="2"/>
        <v>-3.9081000000000001</v>
      </c>
      <c r="CE3" s="93">
        <f t="shared" si="2"/>
        <v>-3.6063999999999998</v>
      </c>
      <c r="CF3" s="93">
        <f t="shared" si="2"/>
        <v>0.6724</v>
      </c>
      <c r="CG3" s="93">
        <f t="shared" si="2"/>
        <v>4.1828750000000001</v>
      </c>
      <c r="CH3" s="93">
        <f t="shared" si="2"/>
        <v>7.8815999999999997</v>
      </c>
      <c r="CI3" s="93">
        <f t="shared" si="2"/>
        <v>7.1435000000000004</v>
      </c>
      <c r="CJ3" s="93">
        <f t="shared" si="2"/>
        <v>6.7836999999999996</v>
      </c>
      <c r="CK3" s="93">
        <f t="shared" si="2"/>
        <v>7.1334999999999997</v>
      </c>
      <c r="CL3" s="93">
        <f t="shared" si="2"/>
        <v>7.6134249999999994</v>
      </c>
      <c r="CM3" s="93">
        <f t="shared" si="2"/>
        <v>9.0403500000000001</v>
      </c>
      <c r="CN3" s="93">
        <f t="shared" si="2"/>
        <v>7.3349000000000002</v>
      </c>
    </row>
    <row r="4" spans="1:92">
      <c r="CA4" s="93">
        <v>2</v>
      </c>
      <c r="CB4" s="93">
        <f t="shared" si="0"/>
        <v>7.1669999999999998</v>
      </c>
      <c r="CC4" s="93">
        <f t="shared" si="2"/>
        <v>-0.71579999999999999</v>
      </c>
      <c r="CD4" s="93">
        <f t="shared" si="2"/>
        <v>-2.0343</v>
      </c>
      <c r="CE4" s="93">
        <f t="shared" si="2"/>
        <v>-2.363</v>
      </c>
      <c r="CF4" s="93">
        <f t="shared" si="2"/>
        <v>2.1823999999999999</v>
      </c>
      <c r="CG4" s="93">
        <f t="shared" si="2"/>
        <v>4.8258999999999999</v>
      </c>
      <c r="CH4" s="93">
        <f t="shared" si="2"/>
        <v>10.98715</v>
      </c>
      <c r="CI4" s="93">
        <f t="shared" si="2"/>
        <v>9.6425999999999998</v>
      </c>
      <c r="CJ4" s="93">
        <f t="shared" si="2"/>
        <v>9.2147000000000006</v>
      </c>
      <c r="CK4" s="93">
        <f t="shared" si="2"/>
        <v>9.370000000000001</v>
      </c>
      <c r="CL4" s="93">
        <f t="shared" si="2"/>
        <v>10.23395</v>
      </c>
      <c r="CM4" s="93">
        <f t="shared" si="2"/>
        <v>9.0421000000000014</v>
      </c>
      <c r="CN4" s="93">
        <f t="shared" si="2"/>
        <v>9.4928000000000008</v>
      </c>
    </row>
    <row r="5" spans="1:92">
      <c r="CA5" s="93">
        <v>3</v>
      </c>
      <c r="CB5" s="93">
        <f t="shared" si="0"/>
        <v>9.3620000000000001</v>
      </c>
      <c r="CC5" s="93">
        <f t="shared" si="2"/>
        <v>0.39040000000000002</v>
      </c>
      <c r="CD5" s="93">
        <f t="shared" si="2"/>
        <v>-0.18659999999999999</v>
      </c>
      <c r="CE5" s="93">
        <f t="shared" si="2"/>
        <v>-0.86280000000000001</v>
      </c>
      <c r="CF5" s="93">
        <f t="shared" si="2"/>
        <v>4.6688999999999998</v>
      </c>
      <c r="CG5" s="93">
        <f t="shared" si="2"/>
        <v>6.0087250000000001</v>
      </c>
      <c r="CH5" s="93">
        <f t="shared" si="2"/>
        <v>14.14</v>
      </c>
      <c r="CI5" s="93">
        <f t="shared" si="2"/>
        <v>11.6099</v>
      </c>
      <c r="CJ5" s="93">
        <f t="shared" si="2"/>
        <v>11.8674</v>
      </c>
      <c r="CK5" s="93">
        <f t="shared" si="2"/>
        <v>11.800174999999999</v>
      </c>
      <c r="CL5" s="93">
        <f t="shared" si="2"/>
        <v>12.63335</v>
      </c>
      <c r="CM5" s="93">
        <f t="shared" si="2"/>
        <v>9.0438500000000008</v>
      </c>
      <c r="CN5" s="93">
        <f t="shared" si="2"/>
        <v>13.467000000000001</v>
      </c>
    </row>
    <row r="6" spans="1:92" hidden="1">
      <c r="CA6" s="93"/>
      <c r="CB6" s="93">
        <f t="shared" si="0"/>
        <v>0.47139999999999999</v>
      </c>
      <c r="CC6" s="93">
        <f t="shared" si="2"/>
        <v>-4.9116</v>
      </c>
      <c r="CD6" s="93">
        <f t="shared" si="2"/>
        <v>-7.6882999999999999</v>
      </c>
      <c r="CE6" s="93">
        <f t="shared" si="2"/>
        <v>-7.4603000000000002</v>
      </c>
      <c r="CF6" s="93">
        <f t="shared" si="2"/>
        <v>-2.1448</v>
      </c>
      <c r="CG6" s="93">
        <f t="shared" si="2"/>
        <v>2.5564</v>
      </c>
      <c r="CH6" s="93">
        <f t="shared" si="2"/>
        <v>4.7257999999999996</v>
      </c>
      <c r="CI6" s="93">
        <f t="shared" si="2"/>
        <v>4.4772999999999996</v>
      </c>
      <c r="CJ6" s="93">
        <f t="shared" si="2"/>
        <v>3.8982999999999999</v>
      </c>
      <c r="CK6" s="93">
        <f t="shared" si="2"/>
        <v>4.2244999999999999</v>
      </c>
      <c r="CL6" s="93">
        <f t="shared" si="2"/>
        <v>6.6279000000000003</v>
      </c>
      <c r="CM6" s="93">
        <f t="shared" si="2"/>
        <v>9.0386000000000006</v>
      </c>
      <c r="CN6" s="93">
        <f t="shared" si="2"/>
        <v>4.1882000000000001</v>
      </c>
    </row>
    <row r="7" spans="1:92" ht="21" thickBot="1">
      <c r="A7" s="16" t="s">
        <v>133</v>
      </c>
      <c r="CA7" s="93">
        <v>4</v>
      </c>
      <c r="CB7" s="93">
        <f t="shared" si="0"/>
        <v>14.398199999999999</v>
      </c>
      <c r="CC7" s="93">
        <f t="shared" si="2"/>
        <v>3.0348999999999999</v>
      </c>
      <c r="CD7" s="93">
        <f t="shared" si="2"/>
        <v>1.0375000000000001</v>
      </c>
      <c r="CE7" s="93">
        <f t="shared" si="2"/>
        <v>0.41</v>
      </c>
      <c r="CF7" s="93">
        <f t="shared" si="2"/>
        <v>16.831299999999999</v>
      </c>
      <c r="CG7" s="93">
        <f t="shared" si="2"/>
        <v>10.742699999999999</v>
      </c>
      <c r="CH7" s="93">
        <f t="shared" si="2"/>
        <v>24.986499999999999</v>
      </c>
      <c r="CI7" s="93">
        <f t="shared" si="2"/>
        <v>19.729399999999998</v>
      </c>
      <c r="CJ7" s="93">
        <f t="shared" si="2"/>
        <v>22.4283</v>
      </c>
      <c r="CK7" s="93">
        <f t="shared" si="2"/>
        <v>18.5989</v>
      </c>
      <c r="CL7" s="93">
        <f t="shared" si="2"/>
        <v>15.511200000000001</v>
      </c>
      <c r="CM7" s="93">
        <f t="shared" si="2"/>
        <v>9.0456000000000003</v>
      </c>
      <c r="CN7" s="93">
        <f t="shared" si="2"/>
        <v>18.736499999999999</v>
      </c>
    </row>
    <row r="8" spans="1:92" ht="15" customHeight="1">
      <c r="A8" s="17" t="str">
        <f>'Childrens Funds'!A8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609</v>
      </c>
      <c r="AG8" s="136"/>
      <c r="AH8" s="136"/>
      <c r="AI8" s="136" t="s">
        <v>176</v>
      </c>
      <c r="AJ8" s="136"/>
      <c r="AK8" s="136"/>
      <c r="AL8" s="139" t="s">
        <v>177</v>
      </c>
      <c r="AM8" s="139" t="s">
        <v>178</v>
      </c>
      <c r="AN8" s="134" t="s">
        <v>180</v>
      </c>
      <c r="AO8" s="134"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610</v>
      </c>
      <c r="AG9" s="26" t="s">
        <v>611</v>
      </c>
      <c r="AH9" s="26" t="s">
        <v>612</v>
      </c>
      <c r="AI9" s="26" t="s">
        <v>195</v>
      </c>
      <c r="AJ9" s="26" t="s">
        <v>196</v>
      </c>
      <c r="AK9" s="26" t="s">
        <v>197</v>
      </c>
      <c r="AL9" s="140"/>
      <c r="AM9" s="140"/>
      <c r="AN9" s="135"/>
      <c r="AO9" s="135"/>
    </row>
    <row r="10" spans="1:92" ht="15" customHeight="1" thickBot="1">
      <c r="A10" s="20" t="s">
        <v>38</v>
      </c>
    </row>
    <row r="11" spans="1:92" ht="18.600000000000001" thickBot="1">
      <c r="A11" s="21" t="s">
        <v>132</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3"/>
    </row>
    <row r="12" spans="1:92">
      <c r="A12" s="48" t="s">
        <v>2844</v>
      </c>
      <c r="B12" s="29">
        <v>43535</v>
      </c>
      <c r="C12" s="30">
        <v>422.27429999999998</v>
      </c>
      <c r="D12" s="31">
        <v>382.27010000000001</v>
      </c>
      <c r="E12" s="28">
        <v>20.704000000000001</v>
      </c>
      <c r="F12" s="28">
        <v>13.297599999999999</v>
      </c>
      <c r="G12" s="28">
        <v>2.7239</v>
      </c>
      <c r="H12" s="28">
        <v>0.2712</v>
      </c>
      <c r="I12" s="32">
        <v>-0.1206</v>
      </c>
      <c r="J12" s="28">
        <v>12.9884</v>
      </c>
      <c r="K12" s="28">
        <v>9.1697000000000006</v>
      </c>
      <c r="L12" s="28">
        <v>16.719100000000001</v>
      </c>
      <c r="M12" s="28">
        <v>13.016999999999999</v>
      </c>
      <c r="N12" s="28">
        <v>11.3931</v>
      </c>
      <c r="O12" s="28">
        <v>10.6958</v>
      </c>
      <c r="P12" s="28"/>
      <c r="Q12" s="28"/>
      <c r="R12" s="28">
        <v>10.726100000000001</v>
      </c>
      <c r="S12" s="33">
        <f>IF(F12="",0,IF(F12&lt;=CB$3,4,IF(F12&gt;=CB$5,1,IF(F12&gt;=CB$4,2,3))))</f>
        <v>1</v>
      </c>
      <c r="T12" s="33">
        <f t="shared" ref="T12:AE12" si="3">IF(G12="",0,IF(G12&lt;=CC$3,4,IF(G12&gt;=CC$5,1,IF(G12&gt;=CC$4,2,3))))</f>
        <v>1</v>
      </c>
      <c r="U12" s="33">
        <f t="shared" si="3"/>
        <v>1</v>
      </c>
      <c r="V12" s="34">
        <f t="shared" si="3"/>
        <v>1</v>
      </c>
      <c r="W12" s="33">
        <f t="shared" si="3"/>
        <v>1</v>
      </c>
      <c r="X12" s="33">
        <f t="shared" si="3"/>
        <v>1</v>
      </c>
      <c r="Y12" s="33">
        <f t="shared" si="3"/>
        <v>1</v>
      </c>
      <c r="Z12" s="33">
        <f t="shared" si="3"/>
        <v>1</v>
      </c>
      <c r="AA12" s="33">
        <f t="shared" si="3"/>
        <v>2</v>
      </c>
      <c r="AB12" s="33">
        <f t="shared" si="3"/>
        <v>2</v>
      </c>
      <c r="AC12" s="33">
        <f t="shared" si="3"/>
        <v>0</v>
      </c>
      <c r="AD12" s="33">
        <f t="shared" si="3"/>
        <v>0</v>
      </c>
      <c r="AE12" s="33">
        <f t="shared" si="3"/>
        <v>2</v>
      </c>
      <c r="AF12" s="28">
        <v>97.343100000000007</v>
      </c>
      <c r="AG12" s="28">
        <v>0.26500000000000001</v>
      </c>
      <c r="AH12" s="28">
        <v>2.3919000000000001</v>
      </c>
      <c r="AI12" s="28">
        <v>0.26500000000000001</v>
      </c>
      <c r="AJ12" s="28"/>
      <c r="AK12" s="28">
        <v>2.3759000000000001</v>
      </c>
      <c r="AL12" s="28"/>
      <c r="AM12" s="28"/>
      <c r="AN12" s="28"/>
      <c r="AO12" s="28">
        <v>2.41</v>
      </c>
      <c r="AP12" s="93"/>
      <c r="AQ12" s="93"/>
      <c r="AR12" s="93"/>
    </row>
    <row r="13" spans="1:92">
      <c r="A13" s="48" t="s">
        <v>2845</v>
      </c>
      <c r="B13" s="29">
        <v>43535</v>
      </c>
      <c r="C13" s="30">
        <v>114.76560000000001</v>
      </c>
      <c r="D13" s="31">
        <v>105.6811</v>
      </c>
      <c r="E13" s="28">
        <v>18.736000000000001</v>
      </c>
      <c r="F13" s="28">
        <v>7.1669999999999998</v>
      </c>
      <c r="G13" s="28">
        <v>-0.57310000000000005</v>
      </c>
      <c r="H13" s="28">
        <v>-3.9081000000000001</v>
      </c>
      <c r="I13" s="32">
        <v>-2.3658000000000001</v>
      </c>
      <c r="J13" s="28">
        <v>3.5939000000000001</v>
      </c>
      <c r="K13" s="28">
        <v>6.7938000000000001</v>
      </c>
      <c r="L13" s="28">
        <v>13.3231</v>
      </c>
      <c r="M13" s="28">
        <v>10.4145</v>
      </c>
      <c r="N13" s="28">
        <v>9.2147000000000006</v>
      </c>
      <c r="O13" s="28">
        <v>9.1856000000000009</v>
      </c>
      <c r="P13" s="28"/>
      <c r="Q13" s="28"/>
      <c r="R13" s="28">
        <v>9.1884999999999994</v>
      </c>
      <c r="S13" s="33">
        <f t="shared" ref="S13:S41" si="4">IF(F13="",0,IF(F13&lt;=CB$3,4,IF(F13&gt;=CB$5,1,IF(F13&gt;=CB$4,2,3))))</f>
        <v>2</v>
      </c>
      <c r="T13" s="33">
        <f t="shared" ref="T13:T41" si="5">IF(G13="",0,IF(G13&lt;=CC$3,4,IF(G13&gt;=CC$5,1,IF(G13&gt;=CC$4,2,3))))</f>
        <v>2</v>
      </c>
      <c r="U13" s="33">
        <f t="shared" ref="U13:U41" si="6">IF(H13="",0,IF(H13&lt;=CD$3,4,IF(H13&gt;=CD$5,1,IF(H13&gt;=CD$4,2,3))))</f>
        <v>4</v>
      </c>
      <c r="V13" s="34">
        <f t="shared" ref="V13:V41" si="7">IF(I13="",0,IF(I13&lt;=CE$3,4,IF(I13&gt;=CE$5,1,IF(I13&gt;=CE$4,2,3))))</f>
        <v>3</v>
      </c>
      <c r="W13" s="33">
        <f t="shared" ref="W13:W41" si="8">IF(J13="",0,IF(J13&lt;=CF$3,4,IF(J13&gt;=CF$5,1,IF(J13&gt;=CF$4,2,3))))</f>
        <v>2</v>
      </c>
      <c r="X13" s="33">
        <f t="shared" ref="X13:X41" si="9">IF(K13="",0,IF(K13&lt;=CG$3,4,IF(K13&gt;=CG$5,1,IF(K13&gt;=CG$4,2,3))))</f>
        <v>1</v>
      </c>
      <c r="Y13" s="33">
        <f t="shared" ref="Y13:Y41" si="10">IF(L13="",0,IF(L13&lt;=CH$3,4,IF(L13&gt;=CH$5,1,IF(L13&gt;=CH$4,2,3))))</f>
        <v>2</v>
      </c>
      <c r="Z13" s="33">
        <f t="shared" ref="Z13:Z41" si="11">IF(M13="",0,IF(M13&lt;=CI$3,4,IF(M13&gt;=CI$5,1,IF(M13&gt;=CI$4,2,3))))</f>
        <v>2</v>
      </c>
      <c r="AA13" s="33">
        <f t="shared" ref="AA13:AA41" si="12">IF(N13="",0,IF(N13&lt;=CJ$3,4,IF(N13&gt;=CJ$5,1,IF(N13&gt;=CJ$4,2,3))))</f>
        <v>2</v>
      </c>
      <c r="AB13" s="33">
        <f t="shared" ref="AB13:AB41" si="13">IF(O13="",0,IF(O13&lt;=CK$3,4,IF(O13&gt;=CK$5,1,IF(O13&gt;=CK$4,2,3))))</f>
        <v>3</v>
      </c>
      <c r="AC13" s="33">
        <f t="shared" ref="AC13:AC41" si="14">IF(P13="",0,IF(P13&lt;=CL$3,4,IF(P13&gt;=CL$5,1,IF(P13&gt;=CL$4,2,3))))</f>
        <v>0</v>
      </c>
      <c r="AD13" s="33">
        <f t="shared" ref="AD13:AD41" si="15">IF(Q13="",0,IF(Q13&lt;=CM$3,4,IF(Q13&gt;=CM$5,1,IF(Q13&gt;=CM$4,2,3))))</f>
        <v>0</v>
      </c>
      <c r="AE13" s="33">
        <f t="shared" ref="AE13:AE41" si="16">IF(R13="",0,IF(R13&lt;=CN$3,4,IF(R13&gt;=CN$5,1,IF(R13&gt;=CN$4,2,3))))</f>
        <v>3</v>
      </c>
      <c r="AF13" s="28">
        <v>75.574799999999996</v>
      </c>
      <c r="AG13" s="28">
        <v>13.8268</v>
      </c>
      <c r="AH13" s="28">
        <v>10.5984</v>
      </c>
      <c r="AI13" s="28">
        <v>13.8268</v>
      </c>
      <c r="AJ13" s="28"/>
      <c r="AK13" s="28">
        <v>10.5984</v>
      </c>
      <c r="AL13" s="28"/>
      <c r="AM13" s="28"/>
      <c r="AN13" s="28"/>
      <c r="AO13" s="28">
        <v>2.39</v>
      </c>
      <c r="AP13" s="93"/>
      <c r="AQ13" s="93"/>
      <c r="AR13" s="93"/>
    </row>
    <row r="14" spans="1:92">
      <c r="A14" s="48" t="s">
        <v>2846</v>
      </c>
      <c r="B14" s="29">
        <v>43535</v>
      </c>
      <c r="C14" s="30">
        <v>16.197099999999999</v>
      </c>
      <c r="D14" s="31">
        <v>13.9756</v>
      </c>
      <c r="E14" s="28">
        <v>13.404999999999999</v>
      </c>
      <c r="F14" s="28">
        <v>0.47139999999999999</v>
      </c>
      <c r="G14" s="28">
        <v>0.2303</v>
      </c>
      <c r="H14" s="28">
        <v>0.74860000000000004</v>
      </c>
      <c r="I14" s="32">
        <v>0.30830000000000002</v>
      </c>
      <c r="J14" s="28">
        <v>2.1823999999999999</v>
      </c>
      <c r="K14" s="28">
        <v>4.7351999999999999</v>
      </c>
      <c r="L14" s="28">
        <v>4.7257999999999996</v>
      </c>
      <c r="M14" s="28">
        <v>4.4772999999999996</v>
      </c>
      <c r="N14" s="28">
        <v>3.8982999999999999</v>
      </c>
      <c r="O14" s="28">
        <v>4.2244999999999999</v>
      </c>
      <c r="P14" s="28"/>
      <c r="Q14" s="28"/>
      <c r="R14" s="28">
        <v>4.1882000000000001</v>
      </c>
      <c r="S14" s="33">
        <f t="shared" si="4"/>
        <v>4</v>
      </c>
      <c r="T14" s="33">
        <f t="shared" si="5"/>
        <v>2</v>
      </c>
      <c r="U14" s="33">
        <f t="shared" si="6"/>
        <v>1</v>
      </c>
      <c r="V14" s="34">
        <f t="shared" si="7"/>
        <v>1</v>
      </c>
      <c r="W14" s="33">
        <f t="shared" si="8"/>
        <v>2</v>
      </c>
      <c r="X14" s="33">
        <f t="shared" si="9"/>
        <v>3</v>
      </c>
      <c r="Y14" s="33">
        <f t="shared" si="10"/>
        <v>4</v>
      </c>
      <c r="Z14" s="33">
        <f t="shared" si="11"/>
        <v>4</v>
      </c>
      <c r="AA14" s="33">
        <f t="shared" si="12"/>
        <v>4</v>
      </c>
      <c r="AB14" s="33">
        <f t="shared" si="13"/>
        <v>4</v>
      </c>
      <c r="AC14" s="33">
        <f t="shared" si="14"/>
        <v>0</v>
      </c>
      <c r="AD14" s="33">
        <f t="shared" si="15"/>
        <v>0</v>
      </c>
      <c r="AE14" s="33">
        <f t="shared" si="16"/>
        <v>4</v>
      </c>
      <c r="AF14" s="28"/>
      <c r="AG14" s="28">
        <v>94.482500000000002</v>
      </c>
      <c r="AH14" s="28">
        <v>5.5175000000000001</v>
      </c>
      <c r="AI14" s="28">
        <v>94.482500000000002</v>
      </c>
      <c r="AJ14" s="28"/>
      <c r="AK14" s="28">
        <v>5.5175000000000001</v>
      </c>
      <c r="AL14" s="28"/>
      <c r="AM14" s="28"/>
      <c r="AN14" s="28"/>
      <c r="AO14" s="28">
        <v>2.0699999999999998</v>
      </c>
      <c r="AP14" s="93"/>
      <c r="AQ14" s="93"/>
      <c r="AR14" s="93"/>
    </row>
    <row r="15" spans="1:92">
      <c r="A15" s="48" t="s">
        <v>2847</v>
      </c>
      <c r="B15" s="29">
        <v>43535</v>
      </c>
      <c r="C15" s="30">
        <v>26.5763</v>
      </c>
      <c r="D15" s="31">
        <v>25.638300000000001</v>
      </c>
      <c r="E15" s="28">
        <v>14.7967</v>
      </c>
      <c r="F15" s="28">
        <v>2.6301000000000001</v>
      </c>
      <c r="G15" s="28">
        <v>0.14419999999999999</v>
      </c>
      <c r="H15" s="28">
        <v>-5.67E-2</v>
      </c>
      <c r="I15" s="32">
        <v>-3.9199999999999999E-2</v>
      </c>
      <c r="J15" s="28">
        <v>3.8386999999999998</v>
      </c>
      <c r="K15" s="28">
        <v>5.8121999999999998</v>
      </c>
      <c r="L15" s="28">
        <v>7.7946</v>
      </c>
      <c r="M15" s="28">
        <v>6.8396999999999997</v>
      </c>
      <c r="N15" s="28">
        <v>5.5510999999999999</v>
      </c>
      <c r="O15" s="28">
        <v>5.6768000000000001</v>
      </c>
      <c r="P15" s="28"/>
      <c r="Q15" s="28"/>
      <c r="R15" s="28">
        <v>5.6390000000000002</v>
      </c>
      <c r="S15" s="33">
        <f t="shared" si="4"/>
        <v>4</v>
      </c>
      <c r="T15" s="33">
        <f t="shared" si="5"/>
        <v>2</v>
      </c>
      <c r="U15" s="33">
        <f t="shared" si="6"/>
        <v>1</v>
      </c>
      <c r="V15" s="34">
        <f t="shared" si="7"/>
        <v>1</v>
      </c>
      <c r="W15" s="33">
        <f t="shared" si="8"/>
        <v>2</v>
      </c>
      <c r="X15" s="33">
        <f t="shared" si="9"/>
        <v>2</v>
      </c>
      <c r="Y15" s="33">
        <f t="shared" si="10"/>
        <v>4</v>
      </c>
      <c r="Z15" s="33">
        <f t="shared" si="11"/>
        <v>4</v>
      </c>
      <c r="AA15" s="33">
        <f t="shared" si="12"/>
        <v>4</v>
      </c>
      <c r="AB15" s="33">
        <f t="shared" si="13"/>
        <v>4</v>
      </c>
      <c r="AC15" s="33">
        <f t="shared" si="14"/>
        <v>0</v>
      </c>
      <c r="AD15" s="33">
        <f t="shared" si="15"/>
        <v>0</v>
      </c>
      <c r="AE15" s="33">
        <f t="shared" si="16"/>
        <v>4</v>
      </c>
      <c r="AF15" s="28">
        <v>22.292400000000001</v>
      </c>
      <c r="AG15" s="28">
        <v>66.934600000000003</v>
      </c>
      <c r="AH15" s="28">
        <v>10.7729</v>
      </c>
      <c r="AI15" s="28">
        <v>66.934600000000003</v>
      </c>
      <c r="AJ15" s="28"/>
      <c r="AK15" s="28">
        <v>10.7729</v>
      </c>
      <c r="AL15" s="28"/>
      <c r="AM15" s="28"/>
      <c r="AN15" s="28"/>
      <c r="AO15" s="28">
        <v>1.93</v>
      </c>
      <c r="AP15" s="93"/>
      <c r="AQ15" s="93"/>
      <c r="AR15" s="93"/>
    </row>
    <row r="16" spans="1:92">
      <c r="A16" s="48" t="s">
        <v>2848</v>
      </c>
      <c r="B16" s="29">
        <v>43819</v>
      </c>
      <c r="C16" s="30">
        <v>728.33749999999998</v>
      </c>
      <c r="D16" s="31">
        <v>658.34649999999999</v>
      </c>
      <c r="E16" s="28">
        <v>17.809999999999999</v>
      </c>
      <c r="F16" s="28">
        <v>7.2892000000000001</v>
      </c>
      <c r="G16" s="28">
        <v>-2.2503000000000002</v>
      </c>
      <c r="H16" s="28">
        <v>-5.7172999999999998</v>
      </c>
      <c r="I16" s="32">
        <v>-4.8611000000000004</v>
      </c>
      <c r="J16" s="28">
        <v>-0.94550000000000001</v>
      </c>
      <c r="K16" s="28">
        <v>4.1150000000000002</v>
      </c>
      <c r="L16" s="28">
        <v>12.4594</v>
      </c>
      <c r="M16" s="28">
        <v>8.7235999999999994</v>
      </c>
      <c r="N16" s="28">
        <v>8.4120000000000008</v>
      </c>
      <c r="O16" s="28"/>
      <c r="P16" s="28"/>
      <c r="Q16" s="28"/>
      <c r="R16" s="28">
        <v>9.4928000000000008</v>
      </c>
      <c r="S16" s="33">
        <f t="shared" si="4"/>
        <v>2</v>
      </c>
      <c r="T16" s="33">
        <f t="shared" si="5"/>
        <v>4</v>
      </c>
      <c r="U16" s="33">
        <f t="shared" si="6"/>
        <v>4</v>
      </c>
      <c r="V16" s="34">
        <f t="shared" si="7"/>
        <v>4</v>
      </c>
      <c r="W16" s="33">
        <f t="shared" si="8"/>
        <v>4</v>
      </c>
      <c r="X16" s="33">
        <f t="shared" si="9"/>
        <v>4</v>
      </c>
      <c r="Y16" s="33">
        <f t="shared" si="10"/>
        <v>2</v>
      </c>
      <c r="Z16" s="33">
        <f t="shared" si="11"/>
        <v>3</v>
      </c>
      <c r="AA16" s="33">
        <f t="shared" si="12"/>
        <v>3</v>
      </c>
      <c r="AB16" s="33">
        <f t="shared" si="13"/>
        <v>0</v>
      </c>
      <c r="AC16" s="33">
        <f t="shared" si="14"/>
        <v>0</v>
      </c>
      <c r="AD16" s="33">
        <f t="shared" si="15"/>
        <v>0</v>
      </c>
      <c r="AE16" s="33">
        <f t="shared" si="16"/>
        <v>2</v>
      </c>
      <c r="AF16" s="28">
        <v>75.482799999999997</v>
      </c>
      <c r="AG16" s="28">
        <v>20.457699999999999</v>
      </c>
      <c r="AH16" s="28">
        <v>4.0594999999999999</v>
      </c>
      <c r="AI16" s="28">
        <v>20.462299999999999</v>
      </c>
      <c r="AJ16" s="28"/>
      <c r="AK16" s="28">
        <v>3.4359999999999999</v>
      </c>
      <c r="AL16" s="28">
        <v>11.47</v>
      </c>
      <c r="AM16" s="28">
        <v>6.02</v>
      </c>
      <c r="AN16" s="28">
        <v>7.21</v>
      </c>
      <c r="AO16" s="28">
        <v>2.34</v>
      </c>
      <c r="AP16" s="93"/>
      <c r="AQ16" s="93"/>
      <c r="AR16" s="93"/>
    </row>
    <row r="17" spans="1:41">
      <c r="A17" s="48" t="s">
        <v>2849</v>
      </c>
      <c r="B17" s="29">
        <v>43819</v>
      </c>
      <c r="C17" s="30">
        <v>49.850700000000003</v>
      </c>
      <c r="D17" s="31">
        <v>46.692999999999998</v>
      </c>
      <c r="E17" s="28">
        <v>15.690899999999999</v>
      </c>
      <c r="F17" s="28">
        <v>2.6414</v>
      </c>
      <c r="G17" s="28">
        <v>-2.3256000000000001</v>
      </c>
      <c r="H17" s="28">
        <v>-2.6793999999999998</v>
      </c>
      <c r="I17" s="32">
        <v>-3.6594000000000002</v>
      </c>
      <c r="J17" s="28">
        <v>-1.2690999999999999</v>
      </c>
      <c r="K17" s="28">
        <v>3.78</v>
      </c>
      <c r="L17" s="28">
        <v>8.4061000000000003</v>
      </c>
      <c r="M17" s="28">
        <v>6.0648</v>
      </c>
      <c r="N17" s="28">
        <v>6.3059000000000003</v>
      </c>
      <c r="O17" s="28"/>
      <c r="P17" s="28"/>
      <c r="Q17" s="28"/>
      <c r="R17" s="28">
        <v>7.3349000000000002</v>
      </c>
      <c r="S17" s="33">
        <f t="shared" si="4"/>
        <v>4</v>
      </c>
      <c r="T17" s="33">
        <f t="shared" si="5"/>
        <v>4</v>
      </c>
      <c r="U17" s="33">
        <f t="shared" si="6"/>
        <v>3</v>
      </c>
      <c r="V17" s="34">
        <f t="shared" si="7"/>
        <v>4</v>
      </c>
      <c r="W17" s="33">
        <f t="shared" si="8"/>
        <v>4</v>
      </c>
      <c r="X17" s="33">
        <f t="shared" si="9"/>
        <v>4</v>
      </c>
      <c r="Y17" s="33">
        <f t="shared" si="10"/>
        <v>3</v>
      </c>
      <c r="Z17" s="33">
        <f t="shared" si="11"/>
        <v>4</v>
      </c>
      <c r="AA17" s="33">
        <f t="shared" si="12"/>
        <v>4</v>
      </c>
      <c r="AB17" s="33">
        <f t="shared" si="13"/>
        <v>0</v>
      </c>
      <c r="AC17" s="33">
        <f t="shared" si="14"/>
        <v>0</v>
      </c>
      <c r="AD17" s="33">
        <f t="shared" si="15"/>
        <v>0</v>
      </c>
      <c r="AE17" s="33">
        <f t="shared" si="16"/>
        <v>4</v>
      </c>
      <c r="AF17" s="28">
        <v>36.194800000000001</v>
      </c>
      <c r="AG17" s="28">
        <v>58.725499999999997</v>
      </c>
      <c r="AH17" s="28">
        <v>5.0797999999999996</v>
      </c>
      <c r="AI17" s="28">
        <v>58.725499999999997</v>
      </c>
      <c r="AJ17" s="28"/>
      <c r="AK17" s="28">
        <v>3.3347000000000002</v>
      </c>
      <c r="AL17" s="28">
        <v>16.54</v>
      </c>
      <c r="AM17" s="28">
        <v>7.88</v>
      </c>
      <c r="AN17" s="28">
        <v>7.38</v>
      </c>
      <c r="AO17" s="28">
        <v>2.15</v>
      </c>
    </row>
    <row r="18" spans="1:41">
      <c r="A18" s="48" t="s">
        <v>2850</v>
      </c>
      <c r="B18" s="29">
        <v>43819</v>
      </c>
      <c r="C18" s="30">
        <v>292.99419999999998</v>
      </c>
      <c r="D18" s="31">
        <v>262.21870000000001</v>
      </c>
      <c r="E18" s="28">
        <v>18.84</v>
      </c>
      <c r="F18" s="28">
        <v>8.3381000000000007</v>
      </c>
      <c r="G18" s="28">
        <v>-1.9260999999999999</v>
      </c>
      <c r="H18" s="28">
        <v>-6.4547999999999996</v>
      </c>
      <c r="I18" s="32">
        <v>-5.2789999999999999</v>
      </c>
      <c r="J18" s="28">
        <v>-0.58050000000000002</v>
      </c>
      <c r="K18" s="28">
        <v>4.2054999999999998</v>
      </c>
      <c r="L18" s="28">
        <v>12.7248</v>
      </c>
      <c r="M18" s="28">
        <v>9.6425999999999998</v>
      </c>
      <c r="N18" s="28">
        <v>9.6004000000000005</v>
      </c>
      <c r="O18" s="28"/>
      <c r="P18" s="28"/>
      <c r="Q18" s="28"/>
      <c r="R18" s="28">
        <v>10.4643</v>
      </c>
      <c r="S18" s="33">
        <f t="shared" si="4"/>
        <v>2</v>
      </c>
      <c r="T18" s="33">
        <f t="shared" si="5"/>
        <v>4</v>
      </c>
      <c r="U18" s="33">
        <f t="shared" si="6"/>
        <v>4</v>
      </c>
      <c r="V18" s="34">
        <f t="shared" si="7"/>
        <v>4</v>
      </c>
      <c r="W18" s="33">
        <f t="shared" si="8"/>
        <v>4</v>
      </c>
      <c r="X18" s="33">
        <f t="shared" si="9"/>
        <v>3</v>
      </c>
      <c r="Y18" s="33">
        <f t="shared" si="10"/>
        <v>2</v>
      </c>
      <c r="Z18" s="33">
        <f t="shared" si="11"/>
        <v>2</v>
      </c>
      <c r="AA18" s="33">
        <f t="shared" si="12"/>
        <v>2</v>
      </c>
      <c r="AB18" s="33">
        <f t="shared" si="13"/>
        <v>0</v>
      </c>
      <c r="AC18" s="33">
        <f t="shared" si="14"/>
        <v>0</v>
      </c>
      <c r="AD18" s="33">
        <f t="shared" si="15"/>
        <v>0</v>
      </c>
      <c r="AE18" s="33">
        <f t="shared" si="16"/>
        <v>2</v>
      </c>
      <c r="AF18" s="28">
        <v>83.160200000000003</v>
      </c>
      <c r="AG18" s="28">
        <v>11.1661</v>
      </c>
      <c r="AH18" s="28">
        <v>5.6737000000000002</v>
      </c>
      <c r="AI18" s="28">
        <v>11.1661</v>
      </c>
      <c r="AJ18" s="28"/>
      <c r="AK18" s="28">
        <v>5.6737000000000002</v>
      </c>
      <c r="AL18" s="28">
        <v>16.87</v>
      </c>
      <c r="AM18" s="28">
        <v>6.83</v>
      </c>
      <c r="AN18" s="28">
        <v>7.24</v>
      </c>
      <c r="AO18" s="28">
        <v>2.4300000000000002</v>
      </c>
    </row>
    <row r="19" spans="1:41">
      <c r="A19" s="48" t="s">
        <v>2851</v>
      </c>
      <c r="B19" s="29">
        <v>45217</v>
      </c>
      <c r="C19" s="30">
        <v>185.1208</v>
      </c>
      <c r="D19" s="31">
        <v>171.77269999999999</v>
      </c>
      <c r="E19" s="28">
        <v>12.413</v>
      </c>
      <c r="F19" s="28">
        <v>6.3575999999999997</v>
      </c>
      <c r="G19" s="28">
        <v>-1.5779000000000001</v>
      </c>
      <c r="H19" s="28">
        <v>-3.1671999999999998</v>
      </c>
      <c r="I19" s="32">
        <v>-3.6781000000000001</v>
      </c>
      <c r="J19" s="28">
        <v>1.9213</v>
      </c>
      <c r="K19" s="28">
        <v>4.2205000000000004</v>
      </c>
      <c r="L19" s="28"/>
      <c r="M19" s="28"/>
      <c r="N19" s="28"/>
      <c r="O19" s="28"/>
      <c r="P19" s="28"/>
      <c r="Q19" s="28"/>
      <c r="R19" s="28">
        <v>8.9039000000000001</v>
      </c>
      <c r="S19" s="33">
        <f t="shared" si="4"/>
        <v>3</v>
      </c>
      <c r="T19" s="33">
        <f t="shared" si="5"/>
        <v>4</v>
      </c>
      <c r="U19" s="33">
        <f t="shared" si="6"/>
        <v>3</v>
      </c>
      <c r="V19" s="34">
        <f t="shared" si="7"/>
        <v>4</v>
      </c>
      <c r="W19" s="33">
        <f t="shared" si="8"/>
        <v>3</v>
      </c>
      <c r="X19" s="33">
        <f t="shared" si="9"/>
        <v>3</v>
      </c>
      <c r="Y19" s="33">
        <f t="shared" si="10"/>
        <v>0</v>
      </c>
      <c r="Z19" s="33">
        <f t="shared" si="11"/>
        <v>0</v>
      </c>
      <c r="AA19" s="33">
        <f t="shared" si="12"/>
        <v>0</v>
      </c>
      <c r="AB19" s="33">
        <f t="shared" si="13"/>
        <v>0</v>
      </c>
      <c r="AC19" s="33">
        <f t="shared" si="14"/>
        <v>0</v>
      </c>
      <c r="AD19" s="33">
        <f t="shared" si="15"/>
        <v>0</v>
      </c>
      <c r="AE19" s="33">
        <f t="shared" si="16"/>
        <v>3</v>
      </c>
      <c r="AF19" s="28">
        <v>74.822999999999993</v>
      </c>
      <c r="AG19" s="28">
        <v>22.1706</v>
      </c>
      <c r="AH19" s="28">
        <v>3.0064000000000002</v>
      </c>
      <c r="AI19" s="28">
        <v>22.1706</v>
      </c>
      <c r="AJ19" s="28"/>
      <c r="AK19" s="28">
        <v>3.0064000000000002</v>
      </c>
      <c r="AL19" s="28">
        <v>24.53</v>
      </c>
      <c r="AM19" s="28">
        <v>10.07</v>
      </c>
      <c r="AN19" s="28">
        <v>7.66</v>
      </c>
      <c r="AO19" s="28">
        <v>2.36</v>
      </c>
    </row>
    <row r="20" spans="1:41">
      <c r="A20" s="48" t="s">
        <v>2852</v>
      </c>
      <c r="B20" s="29">
        <v>45440</v>
      </c>
      <c r="C20" s="30">
        <v>394.70249999999999</v>
      </c>
      <c r="D20" s="31">
        <v>355.01490000000001</v>
      </c>
      <c r="E20" s="28">
        <v>11.17</v>
      </c>
      <c r="F20" s="28">
        <v>8.0867000000000004</v>
      </c>
      <c r="G20" s="28">
        <v>-1.1102000000000001</v>
      </c>
      <c r="H20" s="28">
        <v>-2.5951</v>
      </c>
      <c r="I20" s="32">
        <v>-3.3637000000000001</v>
      </c>
      <c r="J20" s="28">
        <v>4.5282999999999998</v>
      </c>
      <c r="K20" s="28"/>
      <c r="L20" s="28"/>
      <c r="M20" s="28"/>
      <c r="N20" s="28"/>
      <c r="O20" s="28"/>
      <c r="P20" s="28"/>
      <c r="Q20" s="28"/>
      <c r="R20" s="28">
        <v>5.9217000000000004</v>
      </c>
      <c r="S20" s="33">
        <f t="shared" si="4"/>
        <v>2</v>
      </c>
      <c r="T20" s="33">
        <f t="shared" si="5"/>
        <v>3</v>
      </c>
      <c r="U20" s="33">
        <f t="shared" si="6"/>
        <v>3</v>
      </c>
      <c r="V20" s="34">
        <f t="shared" si="7"/>
        <v>3</v>
      </c>
      <c r="W20" s="33">
        <f t="shared" si="8"/>
        <v>2</v>
      </c>
      <c r="X20" s="33">
        <f t="shared" si="9"/>
        <v>0</v>
      </c>
      <c r="Y20" s="33">
        <f t="shared" si="10"/>
        <v>0</v>
      </c>
      <c r="Z20" s="33">
        <f t="shared" si="11"/>
        <v>0</v>
      </c>
      <c r="AA20" s="33">
        <f t="shared" si="12"/>
        <v>0</v>
      </c>
      <c r="AB20" s="33">
        <f t="shared" si="13"/>
        <v>0</v>
      </c>
      <c r="AC20" s="33">
        <f t="shared" si="14"/>
        <v>0</v>
      </c>
      <c r="AD20" s="33">
        <f t="shared" si="15"/>
        <v>0</v>
      </c>
      <c r="AE20" s="33">
        <f t="shared" si="16"/>
        <v>4</v>
      </c>
      <c r="AF20" s="28">
        <v>69.160899999999998</v>
      </c>
      <c r="AG20" s="28">
        <v>24.177</v>
      </c>
      <c r="AH20" s="28">
        <v>6.6620999999999997</v>
      </c>
      <c r="AI20" s="28">
        <v>24.192</v>
      </c>
      <c r="AJ20" s="28"/>
      <c r="AK20" s="28">
        <v>6.6471</v>
      </c>
      <c r="AL20" s="28">
        <v>25.93</v>
      </c>
      <c r="AM20" s="28">
        <v>8.3000000000000007</v>
      </c>
      <c r="AN20" s="28">
        <v>7.53</v>
      </c>
      <c r="AO20" s="28">
        <v>2.38</v>
      </c>
    </row>
    <row r="21" spans="1:41">
      <c r="A21" s="48" t="s">
        <v>2853</v>
      </c>
      <c r="B21" s="29">
        <v>35520</v>
      </c>
      <c r="C21" s="30">
        <v>508.15820000000002</v>
      </c>
      <c r="D21" s="31">
        <v>484.74470000000002</v>
      </c>
      <c r="E21" s="28">
        <v>215.12270000000001</v>
      </c>
      <c r="F21" s="28">
        <v>2.7997999999999998</v>
      </c>
      <c r="G21" s="28">
        <v>-1.6471</v>
      </c>
      <c r="H21" s="28">
        <v>-3.1665000000000001</v>
      </c>
      <c r="I21" s="32">
        <v>-2.8498000000000001</v>
      </c>
      <c r="J21" s="28">
        <v>0.59709999999999996</v>
      </c>
      <c r="K21" s="28">
        <v>4.3361000000000001</v>
      </c>
      <c r="L21" s="28">
        <v>8.9883000000000006</v>
      </c>
      <c r="M21" s="28">
        <v>8.0510999999999999</v>
      </c>
      <c r="N21" s="28">
        <v>7.4181999999999997</v>
      </c>
      <c r="O21" s="28">
        <v>7.7645999999999997</v>
      </c>
      <c r="P21" s="28">
        <v>7.7382999999999997</v>
      </c>
      <c r="Q21" s="28">
        <v>9.0386000000000006</v>
      </c>
      <c r="R21" s="28">
        <v>11.1206</v>
      </c>
      <c r="S21" s="33">
        <f t="shared" si="4"/>
        <v>4</v>
      </c>
      <c r="T21" s="33">
        <f t="shared" si="5"/>
        <v>4</v>
      </c>
      <c r="U21" s="33">
        <f t="shared" si="6"/>
        <v>3</v>
      </c>
      <c r="V21" s="34">
        <f t="shared" si="7"/>
        <v>3</v>
      </c>
      <c r="W21" s="33">
        <f t="shared" si="8"/>
        <v>4</v>
      </c>
      <c r="X21" s="33">
        <f t="shared" si="9"/>
        <v>3</v>
      </c>
      <c r="Y21" s="33">
        <f t="shared" si="10"/>
        <v>3</v>
      </c>
      <c r="Z21" s="33">
        <f t="shared" si="11"/>
        <v>3</v>
      </c>
      <c r="AA21" s="33">
        <f t="shared" si="12"/>
        <v>3</v>
      </c>
      <c r="AB21" s="33">
        <f t="shared" si="13"/>
        <v>3</v>
      </c>
      <c r="AC21" s="33">
        <f t="shared" si="14"/>
        <v>3</v>
      </c>
      <c r="AD21" s="33">
        <f t="shared" si="15"/>
        <v>4</v>
      </c>
      <c r="AE21" s="33">
        <f t="shared" si="16"/>
        <v>2</v>
      </c>
      <c r="AF21" s="28">
        <v>32.450200000000002</v>
      </c>
      <c r="AG21" s="28">
        <v>64.2821</v>
      </c>
      <c r="AH21" s="28">
        <v>3.2677</v>
      </c>
      <c r="AI21" s="28">
        <v>64.2821</v>
      </c>
      <c r="AJ21" s="28"/>
      <c r="AK21" s="28">
        <v>2.8631000000000002</v>
      </c>
      <c r="AL21" s="28">
        <v>5.44</v>
      </c>
      <c r="AM21" s="28">
        <v>2.96</v>
      </c>
      <c r="AN21" s="28">
        <v>7.75</v>
      </c>
      <c r="AO21" s="28">
        <v>2.2799999999999998</v>
      </c>
    </row>
    <row r="22" spans="1:41">
      <c r="A22" s="48" t="s">
        <v>2854</v>
      </c>
      <c r="B22" s="29">
        <v>42425</v>
      </c>
      <c r="C22" s="30">
        <v>6987.3765000000003</v>
      </c>
      <c r="D22" s="31">
        <v>6236.2439999999997</v>
      </c>
      <c r="E22" s="28">
        <v>47.954999999999998</v>
      </c>
      <c r="F22" s="28">
        <v>7.2386999999999997</v>
      </c>
      <c r="G22" s="28">
        <v>-4.9116</v>
      </c>
      <c r="H22" s="28">
        <v>-7.6882999999999999</v>
      </c>
      <c r="I22" s="32">
        <v>-7.4603000000000002</v>
      </c>
      <c r="J22" s="28">
        <v>-1.5116000000000001</v>
      </c>
      <c r="K22" s="28">
        <v>2.9409999999999998</v>
      </c>
      <c r="L22" s="28">
        <v>13.602399999999999</v>
      </c>
      <c r="M22" s="28">
        <v>13.4841</v>
      </c>
      <c r="N22" s="28">
        <v>15.966200000000001</v>
      </c>
      <c r="O22" s="28">
        <v>15.998100000000001</v>
      </c>
      <c r="P22" s="28">
        <v>15.511200000000001</v>
      </c>
      <c r="Q22" s="28"/>
      <c r="R22" s="28">
        <v>16.642299999999999</v>
      </c>
      <c r="S22" s="33">
        <f t="shared" si="4"/>
        <v>2</v>
      </c>
      <c r="T22" s="33">
        <f t="shared" si="5"/>
        <v>4</v>
      </c>
      <c r="U22" s="33">
        <f t="shared" si="6"/>
        <v>4</v>
      </c>
      <c r="V22" s="34">
        <f t="shared" si="7"/>
        <v>4</v>
      </c>
      <c r="W22" s="33">
        <f t="shared" si="8"/>
        <v>4</v>
      </c>
      <c r="X22" s="33">
        <f t="shared" si="9"/>
        <v>4</v>
      </c>
      <c r="Y22" s="33">
        <f t="shared" si="10"/>
        <v>2</v>
      </c>
      <c r="Z22" s="33">
        <f t="shared" si="11"/>
        <v>1</v>
      </c>
      <c r="AA22" s="33">
        <f t="shared" si="12"/>
        <v>1</v>
      </c>
      <c r="AB22" s="33">
        <f t="shared" si="13"/>
        <v>1</v>
      </c>
      <c r="AC22" s="33">
        <f t="shared" si="14"/>
        <v>1</v>
      </c>
      <c r="AD22" s="33">
        <f t="shared" si="15"/>
        <v>0</v>
      </c>
      <c r="AE22" s="33">
        <f t="shared" si="16"/>
        <v>1</v>
      </c>
      <c r="AF22" s="28">
        <v>94.405199999999994</v>
      </c>
      <c r="AG22" s="28"/>
      <c r="AH22" s="28">
        <v>5.5948000000000002</v>
      </c>
      <c r="AI22" s="28"/>
      <c r="AJ22" s="28"/>
      <c r="AK22" s="28">
        <v>4.0064000000000002</v>
      </c>
      <c r="AL22" s="28"/>
      <c r="AM22" s="28"/>
      <c r="AN22" s="28"/>
      <c r="AO22" s="28">
        <v>1.78</v>
      </c>
    </row>
    <row r="23" spans="1:41">
      <c r="A23" s="48" t="s">
        <v>2855</v>
      </c>
      <c r="B23" s="29">
        <v>42425</v>
      </c>
      <c r="C23" s="30">
        <v>160.34389999999999</v>
      </c>
      <c r="D23" s="31">
        <v>153.89320000000001</v>
      </c>
      <c r="E23" s="28">
        <v>21.510400000000001</v>
      </c>
      <c r="F23" s="28">
        <v>2.0156000000000001</v>
      </c>
      <c r="G23" s="28">
        <v>-1.3488</v>
      </c>
      <c r="H23" s="28">
        <v>-1.5330999999999999</v>
      </c>
      <c r="I23" s="32">
        <v>-2.0407000000000002</v>
      </c>
      <c r="J23" s="28">
        <v>0.99870000000000003</v>
      </c>
      <c r="K23" s="28">
        <v>4.3559999999999999</v>
      </c>
      <c r="L23" s="28">
        <v>7.0082000000000004</v>
      </c>
      <c r="M23" s="28">
        <v>7.1435000000000004</v>
      </c>
      <c r="N23" s="28">
        <v>6.7836999999999996</v>
      </c>
      <c r="O23" s="28">
        <v>7.4137000000000004</v>
      </c>
      <c r="P23" s="28">
        <v>7.5326000000000004</v>
      </c>
      <c r="Q23" s="28"/>
      <c r="R23" s="28">
        <v>7.8114999999999997</v>
      </c>
      <c r="S23" s="33">
        <f t="shared" si="4"/>
        <v>4</v>
      </c>
      <c r="T23" s="33">
        <f t="shared" si="5"/>
        <v>3</v>
      </c>
      <c r="U23" s="33">
        <f t="shared" si="6"/>
        <v>2</v>
      </c>
      <c r="V23" s="34">
        <f t="shared" si="7"/>
        <v>2</v>
      </c>
      <c r="W23" s="33">
        <f t="shared" si="8"/>
        <v>3</v>
      </c>
      <c r="X23" s="33">
        <f t="shared" si="9"/>
        <v>3</v>
      </c>
      <c r="Y23" s="33">
        <f t="shared" si="10"/>
        <v>4</v>
      </c>
      <c r="Z23" s="33">
        <f t="shared" si="11"/>
        <v>4</v>
      </c>
      <c r="AA23" s="33">
        <f t="shared" si="12"/>
        <v>4</v>
      </c>
      <c r="AB23" s="33">
        <f t="shared" si="13"/>
        <v>3</v>
      </c>
      <c r="AC23" s="33">
        <f t="shared" si="14"/>
        <v>4</v>
      </c>
      <c r="AD23" s="33">
        <f t="shared" si="15"/>
        <v>0</v>
      </c>
      <c r="AE23" s="33">
        <f t="shared" si="16"/>
        <v>3</v>
      </c>
      <c r="AF23" s="28">
        <v>36.732399999999998</v>
      </c>
      <c r="AG23" s="28">
        <v>43.294199999999996</v>
      </c>
      <c r="AH23" s="28">
        <v>19.973400000000002</v>
      </c>
      <c r="AI23" s="28">
        <v>43.294199999999996</v>
      </c>
      <c r="AJ23" s="28"/>
      <c r="AK23" s="28">
        <v>19.973400000000002</v>
      </c>
      <c r="AL23" s="28">
        <v>7.45</v>
      </c>
      <c r="AM23" s="28">
        <v>4.5</v>
      </c>
      <c r="AN23" s="28">
        <v>7.17</v>
      </c>
      <c r="AO23" s="28">
        <v>2.16</v>
      </c>
    </row>
    <row r="24" spans="1:41">
      <c r="A24" s="48" t="s">
        <v>2856</v>
      </c>
      <c r="B24" s="29">
        <v>42425</v>
      </c>
      <c r="C24" s="30">
        <v>1704.0651</v>
      </c>
      <c r="D24" s="31">
        <v>1539.9177999999999</v>
      </c>
      <c r="E24" s="28">
        <v>36.859000000000002</v>
      </c>
      <c r="F24" s="28">
        <v>5.7526000000000002</v>
      </c>
      <c r="G24" s="28">
        <v>-4.4584000000000001</v>
      </c>
      <c r="H24" s="28">
        <v>-6.5323000000000002</v>
      </c>
      <c r="I24" s="32">
        <v>-6.7827999999999999</v>
      </c>
      <c r="J24" s="28">
        <v>-1.2882</v>
      </c>
      <c r="K24" s="28">
        <v>2.8420000000000001</v>
      </c>
      <c r="L24" s="28">
        <v>10.7502</v>
      </c>
      <c r="M24" s="28">
        <v>10.929600000000001</v>
      </c>
      <c r="N24" s="28">
        <v>11.2675</v>
      </c>
      <c r="O24" s="28">
        <v>11.923299999999999</v>
      </c>
      <c r="P24" s="28">
        <v>12.7637</v>
      </c>
      <c r="Q24" s="28"/>
      <c r="R24" s="28">
        <v>13.666700000000001</v>
      </c>
      <c r="S24" s="33">
        <f t="shared" si="4"/>
        <v>3</v>
      </c>
      <c r="T24" s="33">
        <f t="shared" si="5"/>
        <v>4</v>
      </c>
      <c r="U24" s="33">
        <f t="shared" si="6"/>
        <v>4</v>
      </c>
      <c r="V24" s="34">
        <f t="shared" si="7"/>
        <v>4</v>
      </c>
      <c r="W24" s="33">
        <f t="shared" si="8"/>
        <v>4</v>
      </c>
      <c r="X24" s="33">
        <f t="shared" si="9"/>
        <v>4</v>
      </c>
      <c r="Y24" s="33">
        <f t="shared" si="10"/>
        <v>3</v>
      </c>
      <c r="Z24" s="33">
        <f t="shared" si="11"/>
        <v>2</v>
      </c>
      <c r="AA24" s="33">
        <f t="shared" si="12"/>
        <v>2</v>
      </c>
      <c r="AB24" s="33">
        <f t="shared" si="13"/>
        <v>1</v>
      </c>
      <c r="AC24" s="33">
        <f t="shared" si="14"/>
        <v>1</v>
      </c>
      <c r="AD24" s="33">
        <f t="shared" si="15"/>
        <v>0</v>
      </c>
      <c r="AE24" s="33">
        <f t="shared" si="16"/>
        <v>1</v>
      </c>
      <c r="AF24" s="28">
        <v>73.157700000000006</v>
      </c>
      <c r="AG24" s="28">
        <v>17.668299999999999</v>
      </c>
      <c r="AH24" s="28">
        <v>9.1739999999999995</v>
      </c>
      <c r="AI24" s="28">
        <v>17.668299999999999</v>
      </c>
      <c r="AJ24" s="28"/>
      <c r="AK24" s="28">
        <v>8.2187000000000001</v>
      </c>
      <c r="AL24" s="28">
        <v>5.82</v>
      </c>
      <c r="AM24" s="28">
        <v>3.99</v>
      </c>
      <c r="AN24" s="28">
        <v>7.21</v>
      </c>
      <c r="AO24" s="28">
        <v>2.09</v>
      </c>
    </row>
    <row r="25" spans="1:41">
      <c r="A25" s="48" t="s">
        <v>2857</v>
      </c>
      <c r="B25" s="29">
        <v>43523</v>
      </c>
      <c r="C25" s="30">
        <v>1131.0279</v>
      </c>
      <c r="D25" s="31">
        <v>1040.9876999999999</v>
      </c>
      <c r="E25" s="28">
        <v>26.98</v>
      </c>
      <c r="F25" s="28">
        <v>9.0983000000000001</v>
      </c>
      <c r="G25" s="28">
        <v>0.44679999999999997</v>
      </c>
      <c r="H25" s="28">
        <v>0.1113</v>
      </c>
      <c r="I25" s="32">
        <v>-1.3528</v>
      </c>
      <c r="J25" s="28">
        <v>13.409000000000001</v>
      </c>
      <c r="K25" s="28">
        <v>8.8289000000000009</v>
      </c>
      <c r="L25" s="28">
        <v>20.9621</v>
      </c>
      <c r="M25" s="28">
        <v>16.788799999999998</v>
      </c>
      <c r="N25" s="28">
        <v>16.273299999999999</v>
      </c>
      <c r="O25" s="28">
        <v>14.608599999999999</v>
      </c>
      <c r="P25" s="28"/>
      <c r="Q25" s="28"/>
      <c r="R25" s="28">
        <v>14.8346</v>
      </c>
      <c r="S25" s="33">
        <f t="shared" si="4"/>
        <v>2</v>
      </c>
      <c r="T25" s="33">
        <f t="shared" si="5"/>
        <v>1</v>
      </c>
      <c r="U25" s="33">
        <f t="shared" si="6"/>
        <v>1</v>
      </c>
      <c r="V25" s="34">
        <f t="shared" si="7"/>
        <v>2</v>
      </c>
      <c r="W25" s="33">
        <f t="shared" si="8"/>
        <v>1</v>
      </c>
      <c r="X25" s="33">
        <f t="shared" si="9"/>
        <v>1</v>
      </c>
      <c r="Y25" s="33">
        <f t="shared" si="10"/>
        <v>1</v>
      </c>
      <c r="Z25" s="33">
        <f t="shared" si="11"/>
        <v>1</v>
      </c>
      <c r="AA25" s="33">
        <f t="shared" si="12"/>
        <v>1</v>
      </c>
      <c r="AB25" s="33">
        <f t="shared" si="13"/>
        <v>1</v>
      </c>
      <c r="AC25" s="33">
        <f t="shared" si="14"/>
        <v>0</v>
      </c>
      <c r="AD25" s="33">
        <f t="shared" si="15"/>
        <v>0</v>
      </c>
      <c r="AE25" s="33">
        <f t="shared" si="16"/>
        <v>1</v>
      </c>
      <c r="AF25" s="28">
        <v>77.259100000000004</v>
      </c>
      <c r="AG25" s="28">
        <v>11.853199999999999</v>
      </c>
      <c r="AH25" s="28">
        <v>10.887700000000001</v>
      </c>
      <c r="AI25" s="28">
        <v>11.853199999999999</v>
      </c>
      <c r="AJ25" s="28"/>
      <c r="AK25" s="28">
        <v>10.0398</v>
      </c>
      <c r="AL25" s="28">
        <v>2.7</v>
      </c>
      <c r="AM25" s="28">
        <v>1.36</v>
      </c>
      <c r="AN25" s="28">
        <v>7.31</v>
      </c>
      <c r="AO25" s="28">
        <v>2.16</v>
      </c>
    </row>
    <row r="26" spans="1:41">
      <c r="A26" s="48" t="s">
        <v>2858</v>
      </c>
      <c r="B26" s="29">
        <v>43523</v>
      </c>
      <c r="C26" s="30">
        <v>92.9495</v>
      </c>
      <c r="D26" s="31">
        <v>88.924599999999998</v>
      </c>
      <c r="E26" s="28">
        <v>17.850000000000001</v>
      </c>
      <c r="F26" s="28">
        <v>2.1762999999999999</v>
      </c>
      <c r="G26" s="28">
        <v>-0.71579999999999999</v>
      </c>
      <c r="H26" s="28">
        <v>0.96499999999999997</v>
      </c>
      <c r="I26" s="32">
        <v>-0.55879999999999996</v>
      </c>
      <c r="J26" s="28">
        <v>6.6569000000000003</v>
      </c>
      <c r="K26" s="28">
        <v>6.7070999999999996</v>
      </c>
      <c r="L26" s="28">
        <v>10.651300000000001</v>
      </c>
      <c r="M26" s="28">
        <v>8.8892000000000007</v>
      </c>
      <c r="N26" s="28">
        <v>8.0159000000000002</v>
      </c>
      <c r="O26" s="28">
        <v>8.3474000000000004</v>
      </c>
      <c r="P26" s="28"/>
      <c r="Q26" s="28"/>
      <c r="R26" s="28">
        <v>8.4100999999999999</v>
      </c>
      <c r="S26" s="33">
        <f t="shared" si="4"/>
        <v>4</v>
      </c>
      <c r="T26" s="33">
        <f t="shared" si="5"/>
        <v>2</v>
      </c>
      <c r="U26" s="33">
        <f t="shared" si="6"/>
        <v>1</v>
      </c>
      <c r="V26" s="34">
        <f t="shared" si="7"/>
        <v>1</v>
      </c>
      <c r="W26" s="33">
        <f t="shared" si="8"/>
        <v>1</v>
      </c>
      <c r="X26" s="33">
        <f t="shared" si="9"/>
        <v>1</v>
      </c>
      <c r="Y26" s="33">
        <f t="shared" si="10"/>
        <v>3</v>
      </c>
      <c r="Z26" s="33">
        <f t="shared" si="11"/>
        <v>3</v>
      </c>
      <c r="AA26" s="33">
        <f t="shared" si="12"/>
        <v>3</v>
      </c>
      <c r="AB26" s="33">
        <f t="shared" si="13"/>
        <v>3</v>
      </c>
      <c r="AC26" s="33">
        <f t="shared" si="14"/>
        <v>0</v>
      </c>
      <c r="AD26" s="33">
        <f t="shared" si="15"/>
        <v>0</v>
      </c>
      <c r="AE26" s="33">
        <f t="shared" si="16"/>
        <v>3</v>
      </c>
      <c r="AF26" s="28">
        <v>19.773</v>
      </c>
      <c r="AG26" s="28">
        <v>57.049399999999999</v>
      </c>
      <c r="AH26" s="28">
        <v>23.177499999999998</v>
      </c>
      <c r="AI26" s="28">
        <v>57.049399999999999</v>
      </c>
      <c r="AJ26" s="28"/>
      <c r="AK26" s="28">
        <v>23.177499999999998</v>
      </c>
      <c r="AL26" s="28">
        <v>6.43</v>
      </c>
      <c r="AM26" s="28">
        <v>3.15</v>
      </c>
      <c r="AN26" s="28">
        <v>7.36</v>
      </c>
      <c r="AO26" s="28">
        <v>2.12</v>
      </c>
    </row>
    <row r="27" spans="1:41">
      <c r="A27" s="48" t="s">
        <v>2859</v>
      </c>
      <c r="B27" s="29">
        <v>43523</v>
      </c>
      <c r="C27" s="30">
        <v>84.549199999999999</v>
      </c>
      <c r="D27" s="31">
        <v>82.678399999999996</v>
      </c>
      <c r="E27" s="28">
        <v>15.377800000000001</v>
      </c>
      <c r="F27" s="28">
        <v>0.6875</v>
      </c>
      <c r="G27" s="28">
        <v>0.39040000000000002</v>
      </c>
      <c r="H27" s="28">
        <v>1.0375000000000001</v>
      </c>
      <c r="I27" s="32">
        <v>0.35299999999999998</v>
      </c>
      <c r="J27" s="28">
        <v>2.5651999999999999</v>
      </c>
      <c r="K27" s="28">
        <v>5.5498000000000003</v>
      </c>
      <c r="L27" s="28">
        <v>5.7740999999999998</v>
      </c>
      <c r="M27" s="28">
        <v>5.4485999999999999</v>
      </c>
      <c r="N27" s="28">
        <v>4.9059999999999997</v>
      </c>
      <c r="O27" s="28">
        <v>6.1391999999999998</v>
      </c>
      <c r="P27" s="28"/>
      <c r="Q27" s="28"/>
      <c r="R27" s="28">
        <v>6.181</v>
      </c>
      <c r="S27" s="33">
        <f t="shared" si="4"/>
        <v>4</v>
      </c>
      <c r="T27" s="33">
        <f t="shared" si="5"/>
        <v>1</v>
      </c>
      <c r="U27" s="33">
        <f t="shared" si="6"/>
        <v>1</v>
      </c>
      <c r="V27" s="34">
        <f t="shared" si="7"/>
        <v>1</v>
      </c>
      <c r="W27" s="33">
        <f t="shared" si="8"/>
        <v>2</v>
      </c>
      <c r="X27" s="33">
        <f t="shared" si="9"/>
        <v>2</v>
      </c>
      <c r="Y27" s="33">
        <f t="shared" si="10"/>
        <v>4</v>
      </c>
      <c r="Z27" s="33">
        <f t="shared" si="11"/>
        <v>4</v>
      </c>
      <c r="AA27" s="33">
        <f t="shared" si="12"/>
        <v>4</v>
      </c>
      <c r="AB27" s="33">
        <f t="shared" si="13"/>
        <v>4</v>
      </c>
      <c r="AC27" s="33">
        <f t="shared" si="14"/>
        <v>0</v>
      </c>
      <c r="AD27" s="33">
        <f t="shared" si="15"/>
        <v>0</v>
      </c>
      <c r="AE27" s="33">
        <f t="shared" si="16"/>
        <v>4</v>
      </c>
      <c r="AF27" s="28"/>
      <c r="AG27" s="28">
        <v>90.761200000000002</v>
      </c>
      <c r="AH27" s="28">
        <v>9.2387999999999995</v>
      </c>
      <c r="AI27" s="28">
        <v>90.761200000000002</v>
      </c>
      <c r="AJ27" s="28"/>
      <c r="AK27" s="28">
        <v>9.2387999999999995</v>
      </c>
      <c r="AL27" s="28">
        <v>9.56</v>
      </c>
      <c r="AM27" s="28">
        <v>3.79</v>
      </c>
      <c r="AN27" s="28">
        <v>7.75</v>
      </c>
      <c r="AO27" s="28">
        <v>2.16</v>
      </c>
    </row>
    <row r="28" spans="1:41">
      <c r="A28" s="48" t="s">
        <v>2860</v>
      </c>
      <c r="B28" s="29">
        <v>43523</v>
      </c>
      <c r="C28" s="30">
        <v>1729.4847</v>
      </c>
      <c r="D28" s="31">
        <v>1608.6461999999999</v>
      </c>
      <c r="E28" s="28">
        <v>34.29</v>
      </c>
      <c r="F28" s="28">
        <v>12.095499999999999</v>
      </c>
      <c r="G28" s="28">
        <v>3.0348999999999999</v>
      </c>
      <c r="H28" s="28">
        <v>0.85289999999999999</v>
      </c>
      <c r="I28" s="32">
        <v>0.41</v>
      </c>
      <c r="J28" s="28">
        <v>16.831299999999999</v>
      </c>
      <c r="K28" s="28">
        <v>10.742699999999999</v>
      </c>
      <c r="L28" s="28">
        <v>24.986499999999999</v>
      </c>
      <c r="M28" s="28">
        <v>19.729399999999998</v>
      </c>
      <c r="N28" s="28">
        <v>22.4283</v>
      </c>
      <c r="O28" s="28">
        <v>18.5989</v>
      </c>
      <c r="P28" s="28"/>
      <c r="Q28" s="28"/>
      <c r="R28" s="28">
        <v>18.736499999999999</v>
      </c>
      <c r="S28" s="33">
        <f t="shared" si="4"/>
        <v>1</v>
      </c>
      <c r="T28" s="33">
        <f t="shared" si="5"/>
        <v>1</v>
      </c>
      <c r="U28" s="33">
        <f t="shared" si="6"/>
        <v>1</v>
      </c>
      <c r="V28" s="34">
        <f t="shared" si="7"/>
        <v>1</v>
      </c>
      <c r="W28" s="33">
        <f t="shared" si="8"/>
        <v>1</v>
      </c>
      <c r="X28" s="33">
        <f t="shared" si="9"/>
        <v>1</v>
      </c>
      <c r="Y28" s="33">
        <f t="shared" si="10"/>
        <v>1</v>
      </c>
      <c r="Z28" s="33">
        <f t="shared" si="11"/>
        <v>1</v>
      </c>
      <c r="AA28" s="33">
        <f t="shared" si="12"/>
        <v>1</v>
      </c>
      <c r="AB28" s="33">
        <f t="shared" si="13"/>
        <v>1</v>
      </c>
      <c r="AC28" s="33">
        <f t="shared" si="14"/>
        <v>0</v>
      </c>
      <c r="AD28" s="33">
        <f t="shared" si="15"/>
        <v>0</v>
      </c>
      <c r="AE28" s="33">
        <f t="shared" si="16"/>
        <v>1</v>
      </c>
      <c r="AF28" s="28">
        <v>95.806299999999993</v>
      </c>
      <c r="AG28" s="28"/>
      <c r="AH28" s="28">
        <v>4.1936999999999998</v>
      </c>
      <c r="AI28" s="28"/>
      <c r="AJ28" s="28"/>
      <c r="AK28" s="28">
        <v>4.1936999999999998</v>
      </c>
      <c r="AL28" s="28"/>
      <c r="AM28" s="28"/>
      <c r="AN28" s="28"/>
      <c r="AO28" s="28">
        <v>2.02</v>
      </c>
    </row>
    <row r="29" spans="1:41">
      <c r="A29" s="48" t="s">
        <v>2861</v>
      </c>
      <c r="B29" s="29">
        <v>42046</v>
      </c>
      <c r="C29" s="30">
        <v>145.53829999999999</v>
      </c>
      <c r="D29" s="31">
        <v>138.28200000000001</v>
      </c>
      <c r="E29" s="28">
        <v>19.787600000000001</v>
      </c>
      <c r="F29" s="28">
        <v>2.2730999999999999</v>
      </c>
      <c r="G29" s="28">
        <v>-1.5273000000000001</v>
      </c>
      <c r="H29" s="28">
        <v>-2.4203000000000001</v>
      </c>
      <c r="I29" s="32">
        <v>-2.363</v>
      </c>
      <c r="J29" s="28">
        <v>-2.1448</v>
      </c>
      <c r="K29" s="28">
        <v>3.9708999999999999</v>
      </c>
      <c r="L29" s="28">
        <v>6.3559000000000001</v>
      </c>
      <c r="M29" s="28">
        <v>6.4188000000000001</v>
      </c>
      <c r="N29" s="28">
        <v>5.6877000000000004</v>
      </c>
      <c r="O29" s="28">
        <v>6.5437000000000003</v>
      </c>
      <c r="P29" s="28">
        <v>6.6279000000000003</v>
      </c>
      <c r="Q29" s="28"/>
      <c r="R29" s="28">
        <v>6.2702999999999998</v>
      </c>
      <c r="S29" s="33">
        <f t="shared" si="4"/>
        <v>4</v>
      </c>
      <c r="T29" s="33">
        <f t="shared" si="5"/>
        <v>3</v>
      </c>
      <c r="U29" s="33">
        <f t="shared" si="6"/>
        <v>3</v>
      </c>
      <c r="V29" s="34">
        <f t="shared" si="7"/>
        <v>2</v>
      </c>
      <c r="W29" s="33">
        <f t="shared" si="8"/>
        <v>4</v>
      </c>
      <c r="X29" s="33">
        <f t="shared" si="9"/>
        <v>4</v>
      </c>
      <c r="Y29" s="33">
        <f t="shared" si="10"/>
        <v>4</v>
      </c>
      <c r="Z29" s="33">
        <f t="shared" si="11"/>
        <v>4</v>
      </c>
      <c r="AA29" s="33">
        <f t="shared" si="12"/>
        <v>4</v>
      </c>
      <c r="AB29" s="33">
        <f t="shared" si="13"/>
        <v>4</v>
      </c>
      <c r="AC29" s="33">
        <f t="shared" si="14"/>
        <v>4</v>
      </c>
      <c r="AD29" s="33">
        <f t="shared" si="15"/>
        <v>0</v>
      </c>
      <c r="AE29" s="33">
        <f t="shared" si="16"/>
        <v>4</v>
      </c>
      <c r="AF29" s="28">
        <v>18.422599999999999</v>
      </c>
      <c r="AG29" s="28">
        <v>71.366500000000002</v>
      </c>
      <c r="AH29" s="28">
        <v>10.210900000000001</v>
      </c>
      <c r="AI29" s="28">
        <v>71.366500000000002</v>
      </c>
      <c r="AJ29" s="28"/>
      <c r="AK29" s="28">
        <v>10.210900000000001</v>
      </c>
      <c r="AL29" s="28">
        <v>16.62</v>
      </c>
      <c r="AM29" s="28">
        <v>8.64</v>
      </c>
      <c r="AN29" s="28">
        <v>7.55</v>
      </c>
      <c r="AO29" s="28">
        <v>2.08</v>
      </c>
    </row>
    <row r="30" spans="1:41">
      <c r="A30" s="48" t="s">
        <v>2862</v>
      </c>
      <c r="B30" s="29">
        <v>42046</v>
      </c>
      <c r="C30" s="30">
        <v>3133.0944</v>
      </c>
      <c r="D30" s="31">
        <v>2781.1804999999999</v>
      </c>
      <c r="E30" s="28">
        <v>28.019100000000002</v>
      </c>
      <c r="F30" s="28">
        <v>10.138400000000001</v>
      </c>
      <c r="G30" s="28">
        <v>-1.3023</v>
      </c>
      <c r="H30" s="28">
        <v>-5.0453999999999999</v>
      </c>
      <c r="I30" s="32">
        <v>-3.1930999999999998</v>
      </c>
      <c r="J30" s="28">
        <v>2.2431000000000001</v>
      </c>
      <c r="K30" s="28">
        <v>4.0419999999999998</v>
      </c>
      <c r="L30" s="28">
        <v>16.013500000000001</v>
      </c>
      <c r="M30" s="28">
        <v>13.083500000000001</v>
      </c>
      <c r="N30" s="28">
        <v>14.304500000000001</v>
      </c>
      <c r="O30" s="28">
        <v>10.913</v>
      </c>
      <c r="P30" s="28">
        <v>11.266299999999999</v>
      </c>
      <c r="Q30" s="28"/>
      <c r="R30" s="28">
        <v>9.6158000000000001</v>
      </c>
      <c r="S30" s="33">
        <f t="shared" si="4"/>
        <v>1</v>
      </c>
      <c r="T30" s="33">
        <f t="shared" si="5"/>
        <v>3</v>
      </c>
      <c r="U30" s="33">
        <f t="shared" si="6"/>
        <v>4</v>
      </c>
      <c r="V30" s="34">
        <f t="shared" si="7"/>
        <v>3</v>
      </c>
      <c r="W30" s="33">
        <f t="shared" si="8"/>
        <v>2</v>
      </c>
      <c r="X30" s="33">
        <f t="shared" si="9"/>
        <v>4</v>
      </c>
      <c r="Y30" s="33">
        <f t="shared" si="10"/>
        <v>1</v>
      </c>
      <c r="Z30" s="33">
        <f t="shared" si="11"/>
        <v>1</v>
      </c>
      <c r="AA30" s="33">
        <f t="shared" si="12"/>
        <v>1</v>
      </c>
      <c r="AB30" s="33">
        <f t="shared" si="13"/>
        <v>2</v>
      </c>
      <c r="AC30" s="33">
        <f t="shared" si="14"/>
        <v>2</v>
      </c>
      <c r="AD30" s="33">
        <f t="shared" si="15"/>
        <v>0</v>
      </c>
      <c r="AE30" s="33">
        <f t="shared" si="16"/>
        <v>2</v>
      </c>
      <c r="AF30" s="28">
        <v>98.52</v>
      </c>
      <c r="AG30" s="28">
        <v>0</v>
      </c>
      <c r="AH30" s="28">
        <v>1.48</v>
      </c>
      <c r="AI30" s="28"/>
      <c r="AJ30" s="28">
        <v>0</v>
      </c>
      <c r="AK30" s="28">
        <v>1.48</v>
      </c>
      <c r="AL30" s="28"/>
      <c r="AM30" s="28"/>
      <c r="AN30" s="28"/>
      <c r="AO30" s="28">
        <v>1.97</v>
      </c>
    </row>
    <row r="31" spans="1:41">
      <c r="A31" s="48" t="s">
        <v>2863</v>
      </c>
      <c r="B31" s="29">
        <v>45397</v>
      </c>
      <c r="C31" s="30">
        <v>95.331199999999995</v>
      </c>
      <c r="D31" s="31">
        <v>86.633300000000006</v>
      </c>
      <c r="E31" s="28">
        <v>11.51</v>
      </c>
      <c r="F31" s="28">
        <v>10.9932</v>
      </c>
      <c r="G31" s="28">
        <v>1.0536000000000001</v>
      </c>
      <c r="H31" s="28">
        <v>-5.9641000000000002</v>
      </c>
      <c r="I31" s="32">
        <v>-3.0329000000000002</v>
      </c>
      <c r="J31" s="28">
        <v>0.78810000000000002</v>
      </c>
      <c r="K31" s="28">
        <v>5.6506999999999996</v>
      </c>
      <c r="L31" s="28"/>
      <c r="M31" s="28"/>
      <c r="N31" s="28"/>
      <c r="O31" s="28"/>
      <c r="P31" s="28"/>
      <c r="Q31" s="28"/>
      <c r="R31" s="28">
        <v>7.1329000000000002</v>
      </c>
      <c r="S31" s="33">
        <f t="shared" si="4"/>
        <v>1</v>
      </c>
      <c r="T31" s="33">
        <f t="shared" si="5"/>
        <v>1</v>
      </c>
      <c r="U31" s="33">
        <f t="shared" si="6"/>
        <v>4</v>
      </c>
      <c r="V31" s="34">
        <f t="shared" si="7"/>
        <v>3</v>
      </c>
      <c r="W31" s="33">
        <f t="shared" si="8"/>
        <v>3</v>
      </c>
      <c r="X31" s="33">
        <f t="shared" si="9"/>
        <v>2</v>
      </c>
      <c r="Y31" s="33">
        <f t="shared" si="10"/>
        <v>0</v>
      </c>
      <c r="Z31" s="33">
        <f t="shared" si="11"/>
        <v>0</v>
      </c>
      <c r="AA31" s="33">
        <f t="shared" si="12"/>
        <v>0</v>
      </c>
      <c r="AB31" s="33">
        <f t="shared" si="13"/>
        <v>0</v>
      </c>
      <c r="AC31" s="33">
        <f t="shared" si="14"/>
        <v>0</v>
      </c>
      <c r="AD31" s="33">
        <f t="shared" si="15"/>
        <v>0</v>
      </c>
      <c r="AE31" s="33">
        <f t="shared" si="16"/>
        <v>4</v>
      </c>
      <c r="AF31" s="28">
        <v>94.683700000000002</v>
      </c>
      <c r="AG31" s="28">
        <v>0.1678</v>
      </c>
      <c r="AH31" s="28">
        <v>5.1485000000000003</v>
      </c>
      <c r="AI31" s="28">
        <v>0.1678</v>
      </c>
      <c r="AJ31" s="28"/>
      <c r="AK31" s="28">
        <v>5.1485000000000003</v>
      </c>
      <c r="AL31" s="28"/>
      <c r="AM31" s="28"/>
      <c r="AN31" s="28"/>
      <c r="AO31" s="28">
        <v>2.33</v>
      </c>
    </row>
    <row r="32" spans="1:41">
      <c r="A32" s="48" t="s">
        <v>2864</v>
      </c>
      <c r="B32" s="29">
        <v>44237</v>
      </c>
      <c r="C32" s="30">
        <v>1640.1280999999999</v>
      </c>
      <c r="D32" s="31">
        <v>1465.8747000000001</v>
      </c>
      <c r="E32" s="28">
        <v>18.712399999999999</v>
      </c>
      <c r="F32" s="28">
        <v>8.4029000000000007</v>
      </c>
      <c r="G32" s="28">
        <v>-1.2225999999999999</v>
      </c>
      <c r="H32" s="28">
        <v>-3.5293999999999999</v>
      </c>
      <c r="I32" s="32">
        <v>-3.6063999999999998</v>
      </c>
      <c r="J32" s="28">
        <v>4.6688999999999998</v>
      </c>
      <c r="K32" s="28">
        <v>4.6302000000000003</v>
      </c>
      <c r="L32" s="28">
        <v>11.418900000000001</v>
      </c>
      <c r="M32" s="28">
        <v>11.0825</v>
      </c>
      <c r="N32" s="28">
        <v>12.782400000000001</v>
      </c>
      <c r="O32" s="28"/>
      <c r="P32" s="28"/>
      <c r="Q32" s="28"/>
      <c r="R32" s="28">
        <v>12.7562</v>
      </c>
      <c r="S32" s="33">
        <f t="shared" si="4"/>
        <v>2</v>
      </c>
      <c r="T32" s="33">
        <f t="shared" si="5"/>
        <v>3</v>
      </c>
      <c r="U32" s="33">
        <f t="shared" si="6"/>
        <v>3</v>
      </c>
      <c r="V32" s="34">
        <f t="shared" si="7"/>
        <v>4</v>
      </c>
      <c r="W32" s="33">
        <f t="shared" si="8"/>
        <v>1</v>
      </c>
      <c r="X32" s="33">
        <f t="shared" si="9"/>
        <v>3</v>
      </c>
      <c r="Y32" s="33">
        <f t="shared" si="10"/>
        <v>2</v>
      </c>
      <c r="Z32" s="33">
        <f t="shared" si="11"/>
        <v>2</v>
      </c>
      <c r="AA32" s="33">
        <f t="shared" si="12"/>
        <v>1</v>
      </c>
      <c r="AB32" s="33">
        <f t="shared" si="13"/>
        <v>0</v>
      </c>
      <c r="AC32" s="33">
        <f t="shared" si="14"/>
        <v>0</v>
      </c>
      <c r="AD32" s="33">
        <f t="shared" si="15"/>
        <v>0</v>
      </c>
      <c r="AE32" s="33">
        <f t="shared" si="16"/>
        <v>2</v>
      </c>
      <c r="AF32" s="28">
        <v>78.546199999999999</v>
      </c>
      <c r="AG32" s="28">
        <v>5.5586000000000002</v>
      </c>
      <c r="AH32" s="28">
        <v>15.895099999999999</v>
      </c>
      <c r="AI32" s="28">
        <v>5.5781999999999998</v>
      </c>
      <c r="AJ32" s="28"/>
      <c r="AK32" s="28">
        <v>5.1717000000000004</v>
      </c>
      <c r="AL32" s="28">
        <v>3.21</v>
      </c>
      <c r="AM32" s="28">
        <v>2.21</v>
      </c>
      <c r="AN32" s="28">
        <v>4.47</v>
      </c>
      <c r="AO32" s="28">
        <v>2.08</v>
      </c>
    </row>
    <row r="33" spans="1:41">
      <c r="A33" s="48" t="s">
        <v>2865</v>
      </c>
      <c r="B33" s="29">
        <v>44237</v>
      </c>
      <c r="C33" s="30">
        <v>3077.9668999999999</v>
      </c>
      <c r="D33" s="31">
        <v>2718.9843000000001</v>
      </c>
      <c r="E33" s="28">
        <v>19.353300000000001</v>
      </c>
      <c r="F33" s="28">
        <v>10.4206</v>
      </c>
      <c r="G33" s="28">
        <v>-1.3402000000000001</v>
      </c>
      <c r="H33" s="28">
        <v>-5.7939999999999996</v>
      </c>
      <c r="I33" s="32">
        <v>-5.3082000000000003</v>
      </c>
      <c r="J33" s="28">
        <v>1.9555</v>
      </c>
      <c r="K33" s="28">
        <v>2.5564</v>
      </c>
      <c r="L33" s="28">
        <v>11.2241</v>
      </c>
      <c r="M33" s="28">
        <v>11.3612</v>
      </c>
      <c r="N33" s="28">
        <v>13.4755</v>
      </c>
      <c r="O33" s="28"/>
      <c r="P33" s="28"/>
      <c r="Q33" s="28"/>
      <c r="R33" s="28">
        <v>13.4861</v>
      </c>
      <c r="S33" s="33">
        <f t="shared" si="4"/>
        <v>1</v>
      </c>
      <c r="T33" s="33">
        <f t="shared" si="5"/>
        <v>3</v>
      </c>
      <c r="U33" s="33">
        <f t="shared" si="6"/>
        <v>4</v>
      </c>
      <c r="V33" s="34">
        <f t="shared" si="7"/>
        <v>4</v>
      </c>
      <c r="W33" s="33">
        <f t="shared" si="8"/>
        <v>3</v>
      </c>
      <c r="X33" s="33">
        <f t="shared" si="9"/>
        <v>4</v>
      </c>
      <c r="Y33" s="33">
        <f t="shared" si="10"/>
        <v>2</v>
      </c>
      <c r="Z33" s="33">
        <f t="shared" si="11"/>
        <v>2</v>
      </c>
      <c r="AA33" s="33">
        <f t="shared" si="12"/>
        <v>1</v>
      </c>
      <c r="AB33" s="33">
        <f t="shared" si="13"/>
        <v>0</v>
      </c>
      <c r="AC33" s="33">
        <f t="shared" si="14"/>
        <v>0</v>
      </c>
      <c r="AD33" s="33">
        <f t="shared" si="15"/>
        <v>0</v>
      </c>
      <c r="AE33" s="33">
        <f t="shared" si="16"/>
        <v>1</v>
      </c>
      <c r="AF33" s="28">
        <v>97.774100000000004</v>
      </c>
      <c r="AG33" s="28">
        <v>1.1125</v>
      </c>
      <c r="AH33" s="28">
        <v>1.1133999999999999</v>
      </c>
      <c r="AI33" s="28">
        <v>1.1362000000000001</v>
      </c>
      <c r="AJ33" s="28"/>
      <c r="AK33" s="28">
        <v>1.0896999999999999</v>
      </c>
      <c r="AL33" s="28">
        <v>4.3099999999999996</v>
      </c>
      <c r="AM33" s="28">
        <v>3.02</v>
      </c>
      <c r="AN33" s="28">
        <v>6.65</v>
      </c>
      <c r="AO33" s="28">
        <v>1.95</v>
      </c>
    </row>
    <row r="34" spans="1:41">
      <c r="A34" s="48" t="s">
        <v>2866</v>
      </c>
      <c r="B34" s="29">
        <v>44237</v>
      </c>
      <c r="C34" s="30">
        <v>269.16750000000002</v>
      </c>
      <c r="D34" s="31">
        <v>248.14830000000001</v>
      </c>
      <c r="E34" s="28">
        <v>15.3863</v>
      </c>
      <c r="F34" s="28">
        <v>4.7477999999999998</v>
      </c>
      <c r="G34" s="28">
        <v>-0.57189999999999996</v>
      </c>
      <c r="H34" s="28">
        <v>-2.0343</v>
      </c>
      <c r="I34" s="32">
        <v>-2.1663000000000001</v>
      </c>
      <c r="J34" s="28">
        <v>1.1032999999999999</v>
      </c>
      <c r="K34" s="28">
        <v>4.3878000000000004</v>
      </c>
      <c r="L34" s="28">
        <v>8.0612999999999992</v>
      </c>
      <c r="M34" s="28">
        <v>8.2452000000000005</v>
      </c>
      <c r="N34" s="28">
        <v>8.4801000000000002</v>
      </c>
      <c r="O34" s="28"/>
      <c r="P34" s="28"/>
      <c r="Q34" s="28"/>
      <c r="R34" s="28">
        <v>8.6062999999999992</v>
      </c>
      <c r="S34" s="33">
        <f t="shared" si="4"/>
        <v>3</v>
      </c>
      <c r="T34" s="33">
        <f t="shared" si="5"/>
        <v>2</v>
      </c>
      <c r="U34" s="33">
        <f t="shared" si="6"/>
        <v>2</v>
      </c>
      <c r="V34" s="34">
        <f t="shared" si="7"/>
        <v>2</v>
      </c>
      <c r="W34" s="33">
        <f t="shared" si="8"/>
        <v>3</v>
      </c>
      <c r="X34" s="33">
        <f t="shared" si="9"/>
        <v>3</v>
      </c>
      <c r="Y34" s="33">
        <f t="shared" si="10"/>
        <v>3</v>
      </c>
      <c r="Z34" s="33">
        <f t="shared" si="11"/>
        <v>3</v>
      </c>
      <c r="AA34" s="33">
        <f t="shared" si="12"/>
        <v>3</v>
      </c>
      <c r="AB34" s="33">
        <f t="shared" si="13"/>
        <v>0</v>
      </c>
      <c r="AC34" s="33">
        <f t="shared" si="14"/>
        <v>0</v>
      </c>
      <c r="AD34" s="33">
        <f t="shared" si="15"/>
        <v>0</v>
      </c>
      <c r="AE34" s="33">
        <f t="shared" si="16"/>
        <v>3</v>
      </c>
      <c r="AF34" s="28">
        <v>37.564999999999998</v>
      </c>
      <c r="AG34" s="28">
        <v>56.714399999999998</v>
      </c>
      <c r="AH34" s="28">
        <v>5.7206000000000001</v>
      </c>
      <c r="AI34" s="28">
        <v>56.724499999999999</v>
      </c>
      <c r="AJ34" s="28"/>
      <c r="AK34" s="28">
        <v>5.7104999999999997</v>
      </c>
      <c r="AL34" s="28">
        <v>16.079999999999998</v>
      </c>
      <c r="AM34" s="28">
        <v>5.98</v>
      </c>
      <c r="AN34" s="28">
        <v>7.38</v>
      </c>
      <c r="AO34" s="28">
        <v>1.65</v>
      </c>
    </row>
    <row r="35" spans="1:41">
      <c r="A35" s="48" t="s">
        <v>2867</v>
      </c>
      <c r="B35" s="29">
        <v>44237</v>
      </c>
      <c r="C35" s="30">
        <v>162.0718</v>
      </c>
      <c r="D35" s="31">
        <v>146.2672</v>
      </c>
      <c r="E35" s="28">
        <v>14.223000000000001</v>
      </c>
      <c r="F35" s="28">
        <v>3.0697000000000001</v>
      </c>
      <c r="G35" s="28">
        <v>-0.56559999999999999</v>
      </c>
      <c r="H35" s="28">
        <v>-1.1104000000000001</v>
      </c>
      <c r="I35" s="32">
        <v>-1.3969</v>
      </c>
      <c r="J35" s="28">
        <v>0.6724</v>
      </c>
      <c r="K35" s="28">
        <v>4.9165999999999999</v>
      </c>
      <c r="L35" s="28">
        <v>6.8628999999999998</v>
      </c>
      <c r="M35" s="28">
        <v>7.1553000000000004</v>
      </c>
      <c r="N35" s="28">
        <v>6.8304</v>
      </c>
      <c r="O35" s="28"/>
      <c r="P35" s="28"/>
      <c r="Q35" s="28"/>
      <c r="R35" s="28">
        <v>6.9825999999999997</v>
      </c>
      <c r="S35" s="33">
        <f t="shared" si="4"/>
        <v>3</v>
      </c>
      <c r="T35" s="33">
        <f t="shared" si="5"/>
        <v>2</v>
      </c>
      <c r="U35" s="33">
        <f t="shared" si="6"/>
        <v>2</v>
      </c>
      <c r="V35" s="34">
        <f t="shared" si="7"/>
        <v>2</v>
      </c>
      <c r="W35" s="33">
        <f t="shared" si="8"/>
        <v>4</v>
      </c>
      <c r="X35" s="33">
        <f t="shared" si="9"/>
        <v>2</v>
      </c>
      <c r="Y35" s="33">
        <f t="shared" si="10"/>
        <v>4</v>
      </c>
      <c r="Z35" s="33">
        <f t="shared" si="11"/>
        <v>3</v>
      </c>
      <c r="AA35" s="33">
        <f t="shared" si="12"/>
        <v>3</v>
      </c>
      <c r="AB35" s="33">
        <f t="shared" si="13"/>
        <v>0</v>
      </c>
      <c r="AC35" s="33">
        <f t="shared" si="14"/>
        <v>0</v>
      </c>
      <c r="AD35" s="33">
        <f t="shared" si="15"/>
        <v>0</v>
      </c>
      <c r="AE35" s="33">
        <f t="shared" si="16"/>
        <v>4</v>
      </c>
      <c r="AF35" s="28">
        <v>19.171199999999999</v>
      </c>
      <c r="AG35" s="28">
        <v>69.587100000000007</v>
      </c>
      <c r="AH35" s="28">
        <v>11.2417</v>
      </c>
      <c r="AI35" s="28">
        <v>69.592699999999994</v>
      </c>
      <c r="AJ35" s="28"/>
      <c r="AK35" s="28">
        <v>11.2361</v>
      </c>
      <c r="AL35" s="28">
        <v>20.32</v>
      </c>
      <c r="AM35" s="28">
        <v>7.45</v>
      </c>
      <c r="AN35" s="28">
        <v>7.7</v>
      </c>
      <c r="AO35" s="28">
        <v>1.38</v>
      </c>
    </row>
    <row r="36" spans="1:41">
      <c r="A36" s="48" t="s">
        <v>2868</v>
      </c>
      <c r="B36" s="29">
        <v>40851</v>
      </c>
      <c r="C36" s="30">
        <v>168.48670000000001</v>
      </c>
      <c r="D36" s="31">
        <v>157.86840000000001</v>
      </c>
      <c r="E36" s="28">
        <v>31.883900000000001</v>
      </c>
      <c r="F36" s="28">
        <v>4.4145000000000003</v>
      </c>
      <c r="G36" s="28">
        <v>0.61380000000000001</v>
      </c>
      <c r="H36" s="28">
        <v>-0.18659999999999999</v>
      </c>
      <c r="I36" s="32">
        <v>-0.34660000000000002</v>
      </c>
      <c r="J36" s="28">
        <v>3.0270999999999999</v>
      </c>
      <c r="K36" s="28">
        <v>5.0144000000000002</v>
      </c>
      <c r="L36" s="28">
        <v>7.8216999999999999</v>
      </c>
      <c r="M36" s="28">
        <v>6.7173999999999996</v>
      </c>
      <c r="N36" s="28">
        <v>6.2506000000000004</v>
      </c>
      <c r="O36" s="28">
        <v>7.0400999999999998</v>
      </c>
      <c r="P36" s="28">
        <v>7.5717999999999996</v>
      </c>
      <c r="Q36" s="28"/>
      <c r="R36" s="28">
        <v>8.3275000000000006</v>
      </c>
      <c r="S36" s="33">
        <f t="shared" si="4"/>
        <v>3</v>
      </c>
      <c r="T36" s="33">
        <f t="shared" si="5"/>
        <v>1</v>
      </c>
      <c r="U36" s="33">
        <f t="shared" si="6"/>
        <v>1</v>
      </c>
      <c r="V36" s="34">
        <f t="shared" si="7"/>
        <v>1</v>
      </c>
      <c r="W36" s="33">
        <f t="shared" si="8"/>
        <v>2</v>
      </c>
      <c r="X36" s="33">
        <f t="shared" si="9"/>
        <v>2</v>
      </c>
      <c r="Y36" s="33">
        <f t="shared" si="10"/>
        <v>4</v>
      </c>
      <c r="Z36" s="33">
        <f t="shared" si="11"/>
        <v>4</v>
      </c>
      <c r="AA36" s="33">
        <f t="shared" si="12"/>
        <v>4</v>
      </c>
      <c r="AB36" s="33">
        <f t="shared" si="13"/>
        <v>4</v>
      </c>
      <c r="AC36" s="33">
        <f t="shared" si="14"/>
        <v>4</v>
      </c>
      <c r="AD36" s="33">
        <f t="shared" si="15"/>
        <v>0</v>
      </c>
      <c r="AE36" s="33">
        <f t="shared" si="16"/>
        <v>3</v>
      </c>
      <c r="AF36" s="28">
        <v>26.646599999999999</v>
      </c>
      <c r="AG36" s="28">
        <v>67.902299999999997</v>
      </c>
      <c r="AH36" s="28">
        <v>5.4511000000000003</v>
      </c>
      <c r="AI36" s="28">
        <v>67.902299999999997</v>
      </c>
      <c r="AJ36" s="28"/>
      <c r="AK36" s="28">
        <v>5.4511000000000003</v>
      </c>
      <c r="AL36" s="28">
        <v>8.83</v>
      </c>
      <c r="AM36" s="28">
        <v>4.55</v>
      </c>
      <c r="AN36" s="28">
        <v>6.67</v>
      </c>
      <c r="AO36" s="28">
        <v>2.19</v>
      </c>
    </row>
    <row r="37" spans="1:41">
      <c r="A37" s="48" t="s">
        <v>2869</v>
      </c>
      <c r="B37" s="29">
        <v>40851</v>
      </c>
      <c r="C37" s="30">
        <v>2068.9232000000002</v>
      </c>
      <c r="D37" s="31">
        <v>1887.7329</v>
      </c>
      <c r="E37" s="28">
        <v>64.303799999999995</v>
      </c>
      <c r="F37" s="28">
        <v>12.315200000000001</v>
      </c>
      <c r="G37" s="28">
        <v>1.9831000000000001</v>
      </c>
      <c r="H37" s="28">
        <v>-1.4984</v>
      </c>
      <c r="I37" s="32">
        <v>-1.0274000000000001</v>
      </c>
      <c r="J37" s="28">
        <v>5.3639000000000001</v>
      </c>
      <c r="K37" s="28">
        <v>6.6176000000000004</v>
      </c>
      <c r="L37" s="28">
        <v>14.3192</v>
      </c>
      <c r="M37" s="28">
        <v>11.6099</v>
      </c>
      <c r="N37" s="28">
        <v>11.398199999999999</v>
      </c>
      <c r="O37" s="28">
        <v>11.4308</v>
      </c>
      <c r="P37" s="28">
        <v>12.2423</v>
      </c>
      <c r="Q37" s="28"/>
      <c r="R37" s="28">
        <v>13.6989</v>
      </c>
      <c r="S37" s="33">
        <f t="shared" si="4"/>
        <v>1</v>
      </c>
      <c r="T37" s="33">
        <f t="shared" si="5"/>
        <v>1</v>
      </c>
      <c r="U37" s="33">
        <f t="shared" si="6"/>
        <v>2</v>
      </c>
      <c r="V37" s="34">
        <f t="shared" si="7"/>
        <v>2</v>
      </c>
      <c r="W37" s="33">
        <f t="shared" si="8"/>
        <v>1</v>
      </c>
      <c r="X37" s="33">
        <f t="shared" si="9"/>
        <v>1</v>
      </c>
      <c r="Y37" s="33">
        <f t="shared" si="10"/>
        <v>1</v>
      </c>
      <c r="Z37" s="33">
        <f t="shared" si="11"/>
        <v>1</v>
      </c>
      <c r="AA37" s="33">
        <f t="shared" si="12"/>
        <v>2</v>
      </c>
      <c r="AB37" s="33">
        <f t="shared" si="13"/>
        <v>2</v>
      </c>
      <c r="AC37" s="33">
        <f t="shared" si="14"/>
        <v>2</v>
      </c>
      <c r="AD37" s="33">
        <f t="shared" si="15"/>
        <v>0</v>
      </c>
      <c r="AE37" s="33">
        <f t="shared" si="16"/>
        <v>1</v>
      </c>
      <c r="AF37" s="28">
        <v>81.293599999999998</v>
      </c>
      <c r="AG37" s="28">
        <v>11.229900000000001</v>
      </c>
      <c r="AH37" s="28">
        <v>7.4764999999999997</v>
      </c>
      <c r="AI37" s="28">
        <v>11.229900000000001</v>
      </c>
      <c r="AJ37" s="28"/>
      <c r="AK37" s="28">
        <v>7.4764999999999997</v>
      </c>
      <c r="AL37" s="28"/>
      <c r="AM37" s="28"/>
      <c r="AN37" s="28"/>
      <c r="AO37" s="28">
        <v>2.06</v>
      </c>
    </row>
    <row r="38" spans="1:41">
      <c r="A38" s="48" t="s">
        <v>2870</v>
      </c>
      <c r="B38" s="29">
        <v>40851</v>
      </c>
      <c r="C38" s="30">
        <v>2013.5823</v>
      </c>
      <c r="D38" s="31">
        <v>1824.2476999999999</v>
      </c>
      <c r="E38" s="28">
        <v>64.887900000000002</v>
      </c>
      <c r="F38" s="28">
        <v>14.398199999999999</v>
      </c>
      <c r="G38" s="28">
        <v>2.3923999999999999</v>
      </c>
      <c r="H38" s="28">
        <v>-1.6574</v>
      </c>
      <c r="I38" s="32">
        <v>-0.86280000000000001</v>
      </c>
      <c r="J38" s="28">
        <v>5.5711000000000004</v>
      </c>
      <c r="K38" s="28">
        <v>5.875</v>
      </c>
      <c r="L38" s="28">
        <v>15.551299999999999</v>
      </c>
      <c r="M38" s="28">
        <v>12.226100000000001</v>
      </c>
      <c r="N38" s="28">
        <v>11.8674</v>
      </c>
      <c r="O38" s="28">
        <v>12.155099999999999</v>
      </c>
      <c r="P38" s="28">
        <v>13.264799999999999</v>
      </c>
      <c r="Q38" s="28"/>
      <c r="R38" s="28">
        <v>13.7698</v>
      </c>
      <c r="S38" s="33">
        <f t="shared" si="4"/>
        <v>1</v>
      </c>
      <c r="T38" s="33">
        <f t="shared" si="5"/>
        <v>1</v>
      </c>
      <c r="U38" s="33">
        <f t="shared" si="6"/>
        <v>2</v>
      </c>
      <c r="V38" s="34">
        <f t="shared" si="7"/>
        <v>1</v>
      </c>
      <c r="W38" s="33">
        <f t="shared" si="8"/>
        <v>1</v>
      </c>
      <c r="X38" s="33">
        <f t="shared" si="9"/>
        <v>2</v>
      </c>
      <c r="Y38" s="33">
        <f t="shared" si="10"/>
        <v>1</v>
      </c>
      <c r="Z38" s="33">
        <f t="shared" si="11"/>
        <v>1</v>
      </c>
      <c r="AA38" s="33">
        <f t="shared" si="12"/>
        <v>1</v>
      </c>
      <c r="AB38" s="33">
        <f t="shared" si="13"/>
        <v>1</v>
      </c>
      <c r="AC38" s="33">
        <f t="shared" si="14"/>
        <v>1</v>
      </c>
      <c r="AD38" s="33">
        <f t="shared" si="15"/>
        <v>0</v>
      </c>
      <c r="AE38" s="33">
        <f t="shared" si="16"/>
        <v>1</v>
      </c>
      <c r="AF38" s="28">
        <v>95.715299999999999</v>
      </c>
      <c r="AG38" s="28"/>
      <c r="AH38" s="28">
        <v>4.2847</v>
      </c>
      <c r="AI38" s="28"/>
      <c r="AJ38" s="28"/>
      <c r="AK38" s="28">
        <v>4.2847</v>
      </c>
      <c r="AL38" s="28"/>
      <c r="AM38" s="28"/>
      <c r="AN38" s="28"/>
      <c r="AO38" s="28">
        <v>2.06</v>
      </c>
    </row>
    <row r="39" spans="1:41">
      <c r="A39" s="48" t="s">
        <v>2871</v>
      </c>
      <c r="B39" s="29">
        <v>44826</v>
      </c>
      <c r="C39" s="30">
        <v>195.6884</v>
      </c>
      <c r="D39" s="31">
        <v>177.41499999999999</v>
      </c>
      <c r="E39" s="28">
        <v>15.77</v>
      </c>
      <c r="F39" s="28">
        <v>9.3620000000000001</v>
      </c>
      <c r="G39" s="28">
        <v>-0.12670000000000001</v>
      </c>
      <c r="H39" s="28">
        <v>-1.8668</v>
      </c>
      <c r="I39" s="32">
        <v>-2.1105</v>
      </c>
      <c r="J39" s="28">
        <v>7.4983000000000004</v>
      </c>
      <c r="K39" s="28">
        <v>6.0955000000000004</v>
      </c>
      <c r="L39" s="28">
        <v>16.6995</v>
      </c>
      <c r="M39" s="28"/>
      <c r="N39" s="28"/>
      <c r="O39" s="28"/>
      <c r="P39" s="28"/>
      <c r="Q39" s="28"/>
      <c r="R39" s="28">
        <v>13.467000000000001</v>
      </c>
      <c r="S39" s="33">
        <f t="shared" si="4"/>
        <v>1</v>
      </c>
      <c r="T39" s="33">
        <f t="shared" si="5"/>
        <v>2</v>
      </c>
      <c r="U39" s="33">
        <f t="shared" si="6"/>
        <v>2</v>
      </c>
      <c r="V39" s="34">
        <f t="shared" si="7"/>
        <v>2</v>
      </c>
      <c r="W39" s="33">
        <f t="shared" si="8"/>
        <v>1</v>
      </c>
      <c r="X39" s="33">
        <f t="shared" si="9"/>
        <v>1</v>
      </c>
      <c r="Y39" s="33">
        <f t="shared" si="10"/>
        <v>1</v>
      </c>
      <c r="Z39" s="33">
        <f t="shared" si="11"/>
        <v>0</v>
      </c>
      <c r="AA39" s="33">
        <f t="shared" si="12"/>
        <v>0</v>
      </c>
      <c r="AB39" s="33">
        <f t="shared" si="13"/>
        <v>0</v>
      </c>
      <c r="AC39" s="33">
        <f t="shared" si="14"/>
        <v>0</v>
      </c>
      <c r="AD39" s="33">
        <f t="shared" si="15"/>
        <v>0</v>
      </c>
      <c r="AE39" s="33">
        <f t="shared" si="16"/>
        <v>1</v>
      </c>
      <c r="AF39" s="28">
        <v>97.948899999999995</v>
      </c>
      <c r="AG39" s="28">
        <v>8.5800000000000001E-2</v>
      </c>
      <c r="AH39" s="28">
        <v>1.9653</v>
      </c>
      <c r="AI39" s="28">
        <v>9.9000000000000005E-2</v>
      </c>
      <c r="AJ39" s="28"/>
      <c r="AK39" s="28">
        <v>1.9520999999999999</v>
      </c>
      <c r="AL39" s="28"/>
      <c r="AM39" s="28"/>
      <c r="AN39" s="28"/>
      <c r="AO39" s="28">
        <v>2.42</v>
      </c>
    </row>
    <row r="40" spans="1:41" s="93" customFormat="1">
      <c r="A40" s="48" t="s">
        <v>821</v>
      </c>
      <c r="B40" s="29">
        <v>34695</v>
      </c>
      <c r="C40" s="30">
        <v>4732.1558999999997</v>
      </c>
      <c r="D40" s="31">
        <v>4475.567</v>
      </c>
      <c r="E40" s="28">
        <v>49.563000000000002</v>
      </c>
      <c r="F40" s="28">
        <v>3.5585</v>
      </c>
      <c r="G40" s="28">
        <v>-1.6952</v>
      </c>
      <c r="H40" s="28">
        <v>-1.6032999999999999</v>
      </c>
      <c r="I40" s="32">
        <v>-2.6981999999999999</v>
      </c>
      <c r="J40" s="28">
        <v>1.5219</v>
      </c>
      <c r="K40" s="28">
        <v>5.9798</v>
      </c>
      <c r="L40" s="28">
        <v>10.328099999999999</v>
      </c>
      <c r="M40" s="28">
        <v>9.7963000000000005</v>
      </c>
      <c r="N40" s="28">
        <v>10.216699999999999</v>
      </c>
      <c r="O40" s="28">
        <v>9.5543999999999993</v>
      </c>
      <c r="P40" s="28">
        <v>9.2015999999999991</v>
      </c>
      <c r="Q40" s="28">
        <v>9.0456000000000003</v>
      </c>
      <c r="R40" s="28">
        <v>10.098599999999999</v>
      </c>
      <c r="S40" s="33">
        <f t="shared" si="4"/>
        <v>3</v>
      </c>
      <c r="T40" s="33">
        <f t="shared" si="5"/>
        <v>4</v>
      </c>
      <c r="U40" s="33">
        <f t="shared" si="6"/>
        <v>2</v>
      </c>
      <c r="V40" s="34">
        <f t="shared" si="7"/>
        <v>3</v>
      </c>
      <c r="W40" s="33">
        <f t="shared" si="8"/>
        <v>3</v>
      </c>
      <c r="X40" s="33">
        <f t="shared" si="9"/>
        <v>2</v>
      </c>
      <c r="Y40" s="33">
        <f t="shared" si="10"/>
        <v>3</v>
      </c>
      <c r="Z40" s="33">
        <f t="shared" si="11"/>
        <v>2</v>
      </c>
      <c r="AA40" s="33">
        <f t="shared" si="12"/>
        <v>2</v>
      </c>
      <c r="AB40" s="33">
        <f t="shared" si="13"/>
        <v>2</v>
      </c>
      <c r="AC40" s="33">
        <f t="shared" si="14"/>
        <v>3</v>
      </c>
      <c r="AD40" s="33">
        <f t="shared" si="15"/>
        <v>1</v>
      </c>
      <c r="AE40" s="33">
        <f t="shared" si="16"/>
        <v>2</v>
      </c>
      <c r="AF40" s="28">
        <v>36.2254</v>
      </c>
      <c r="AG40" s="28">
        <v>59.442599999999999</v>
      </c>
      <c r="AH40" s="28">
        <v>4.3319999999999999</v>
      </c>
      <c r="AI40" s="28">
        <v>59.442599999999999</v>
      </c>
      <c r="AJ40" s="28"/>
      <c r="AK40" s="28">
        <v>2.3910999999999998</v>
      </c>
      <c r="AL40" s="28">
        <v>9.51</v>
      </c>
      <c r="AM40" s="28">
        <v>5.83</v>
      </c>
      <c r="AN40" s="28">
        <v>7.62</v>
      </c>
      <c r="AO40" s="28">
        <v>1.7</v>
      </c>
    </row>
    <row r="41" spans="1:41">
      <c r="A41" s="48"/>
      <c r="B41" s="29"/>
      <c r="C41" s="30"/>
      <c r="D41" s="31"/>
      <c r="E41" s="28"/>
      <c r="F41" s="28"/>
      <c r="G41" s="28"/>
      <c r="H41" s="28"/>
      <c r="I41" s="32"/>
      <c r="J41" s="28"/>
      <c r="K41" s="28"/>
      <c r="L41" s="28"/>
      <c r="M41" s="28"/>
      <c r="N41" s="28"/>
      <c r="O41" s="28"/>
      <c r="P41" s="28"/>
      <c r="Q41" s="28"/>
      <c r="R41" s="28"/>
      <c r="S41" s="33">
        <f t="shared" si="4"/>
        <v>0</v>
      </c>
      <c r="T41" s="33">
        <f t="shared" si="5"/>
        <v>0</v>
      </c>
      <c r="U41" s="33">
        <f t="shared" si="6"/>
        <v>0</v>
      </c>
      <c r="V41" s="34">
        <f t="shared" si="7"/>
        <v>0</v>
      </c>
      <c r="W41" s="33">
        <f t="shared" si="8"/>
        <v>0</v>
      </c>
      <c r="X41" s="33">
        <f t="shared" si="9"/>
        <v>0</v>
      </c>
      <c r="Y41" s="33">
        <f t="shared" si="10"/>
        <v>0</v>
      </c>
      <c r="Z41" s="33">
        <f t="shared" si="11"/>
        <v>0</v>
      </c>
      <c r="AA41" s="33">
        <f t="shared" si="12"/>
        <v>0</v>
      </c>
      <c r="AB41" s="33">
        <f t="shared" si="13"/>
        <v>0</v>
      </c>
      <c r="AC41" s="33">
        <f t="shared" si="14"/>
        <v>0</v>
      </c>
      <c r="AD41" s="33">
        <f t="shared" si="15"/>
        <v>0</v>
      </c>
      <c r="AE41" s="33">
        <f t="shared" si="16"/>
        <v>0</v>
      </c>
      <c r="AF41" s="28"/>
      <c r="AG41" s="28"/>
      <c r="AH41" s="28"/>
      <c r="AI41" s="28"/>
      <c r="AJ41" s="28"/>
      <c r="AK41" s="28"/>
      <c r="AL41" s="28"/>
      <c r="AM41" s="28"/>
      <c r="AN41" s="28"/>
      <c r="AO41" s="28"/>
    </row>
    <row r="42" spans="1:41">
      <c r="A42" s="58" t="s">
        <v>235</v>
      </c>
      <c r="B42" s="59"/>
      <c r="C42" s="60"/>
      <c r="D42" s="60"/>
      <c r="E42" s="60"/>
      <c r="F42" s="60">
        <f>SUMPRODUCT($D12:$D41,F12:F41)/SUMIF(F12:F41,"&lt;&gt;"&amp;"",$D12:$D41)</f>
        <v>8.2195103354298418</v>
      </c>
      <c r="G42" s="60">
        <f t="shared" ref="G42:R42" si="17">SUMPRODUCT($D12:$D41,G12:G41)/SUMIF(G12:G41,"&lt;&gt;"&amp;"",$D12:$D41)</f>
        <v>-1.4903602599489654</v>
      </c>
      <c r="H42" s="60">
        <f t="shared" si="17"/>
        <v>-3.927374349361902</v>
      </c>
      <c r="I42" s="60">
        <f t="shared" si="17"/>
        <v>-3.8227414475736188</v>
      </c>
      <c r="J42" s="60">
        <f t="shared" si="17"/>
        <v>2.8911129315369903</v>
      </c>
      <c r="K42" s="60">
        <f t="shared" si="17"/>
        <v>4.889226917857747</v>
      </c>
      <c r="L42" s="60">
        <f t="shared" si="17"/>
        <v>13.62505115449016</v>
      </c>
      <c r="M42" s="60">
        <f t="shared" si="17"/>
        <v>12.174144074882641</v>
      </c>
      <c r="N42" s="60">
        <f t="shared" si="17"/>
        <v>13.245914818409409</v>
      </c>
      <c r="O42" s="60">
        <f t="shared" si="17"/>
        <v>12.747471847005778</v>
      </c>
      <c r="P42" s="60">
        <f t="shared" si="17"/>
        <v>12.359618987717495</v>
      </c>
      <c r="Q42" s="60">
        <f t="shared" si="17"/>
        <v>9.0449159274849613</v>
      </c>
      <c r="R42" s="60">
        <f t="shared" si="17"/>
        <v>13.047158721267063</v>
      </c>
      <c r="S42" s="61"/>
      <c r="T42" s="61"/>
      <c r="U42" s="61"/>
      <c r="V42" s="61"/>
      <c r="W42" s="61"/>
      <c r="X42" s="61"/>
      <c r="Y42" s="61"/>
      <c r="Z42" s="61"/>
      <c r="AA42" s="61"/>
      <c r="AB42" s="61"/>
      <c r="AC42" s="61"/>
      <c r="AD42" s="61"/>
      <c r="AE42" s="61"/>
      <c r="AF42" s="60"/>
      <c r="AG42" s="60"/>
      <c r="AH42" s="60"/>
      <c r="AI42" s="60"/>
      <c r="AJ42" s="60"/>
      <c r="AK42" s="60"/>
      <c r="AL42" s="60"/>
      <c r="AM42" s="60"/>
      <c r="AN42" s="60"/>
      <c r="AO42" s="60"/>
    </row>
    <row r="43" spans="1:41">
      <c r="A43" s="56" t="s">
        <v>236</v>
      </c>
      <c r="B43" s="51"/>
      <c r="C43" s="52"/>
      <c r="D43" s="53"/>
      <c r="E43" s="54"/>
      <c r="F43" s="54">
        <f>MIN(F12:F40)</f>
        <v>0.47139999999999999</v>
      </c>
      <c r="G43" s="54">
        <f t="shared" ref="G43:R43" si="18">MIN(G12:G40)</f>
        <v>-4.9116</v>
      </c>
      <c r="H43" s="54">
        <f t="shared" si="18"/>
        <v>-7.6882999999999999</v>
      </c>
      <c r="I43" s="54">
        <f t="shared" si="18"/>
        <v>-7.4603000000000002</v>
      </c>
      <c r="J43" s="54">
        <f t="shared" si="18"/>
        <v>-2.1448</v>
      </c>
      <c r="K43" s="54">
        <f t="shared" si="18"/>
        <v>2.5564</v>
      </c>
      <c r="L43" s="54">
        <f t="shared" si="18"/>
        <v>4.7257999999999996</v>
      </c>
      <c r="M43" s="54">
        <f t="shared" si="18"/>
        <v>4.4772999999999996</v>
      </c>
      <c r="N43" s="54">
        <f t="shared" si="18"/>
        <v>3.8982999999999999</v>
      </c>
      <c r="O43" s="54">
        <f t="shared" si="18"/>
        <v>4.2244999999999999</v>
      </c>
      <c r="P43" s="54">
        <f t="shared" si="18"/>
        <v>6.6279000000000003</v>
      </c>
      <c r="Q43" s="54">
        <f t="shared" si="18"/>
        <v>9.0386000000000006</v>
      </c>
      <c r="R43" s="54">
        <f t="shared" si="18"/>
        <v>4.1882000000000001</v>
      </c>
      <c r="S43" s="55"/>
      <c r="T43" s="55"/>
      <c r="U43" s="55"/>
      <c r="V43" s="55"/>
      <c r="W43" s="55"/>
      <c r="X43" s="55"/>
      <c r="Y43" s="55"/>
      <c r="Z43" s="55"/>
      <c r="AA43" s="55"/>
      <c r="AB43" s="55"/>
      <c r="AC43" s="55"/>
      <c r="AD43" s="55"/>
      <c r="AE43" s="55"/>
      <c r="AF43" s="54"/>
      <c r="AG43" s="54"/>
      <c r="AH43" s="54"/>
      <c r="AI43" s="54"/>
      <c r="AJ43" s="54"/>
      <c r="AK43" s="54"/>
      <c r="AL43" s="54"/>
      <c r="AM43" s="54"/>
      <c r="AN43" s="54"/>
      <c r="AO43" s="54"/>
    </row>
    <row r="44" spans="1:41">
      <c r="A44" s="63" t="s">
        <v>237</v>
      </c>
      <c r="B44" s="51"/>
      <c r="C44" s="52"/>
      <c r="D44" s="53"/>
      <c r="E44" s="54"/>
      <c r="F44" s="54">
        <f>MAX(F12:F40)</f>
        <v>14.398199999999999</v>
      </c>
      <c r="G44" s="54">
        <f t="shared" ref="G44:R44" si="19">MAX(G12:G40)</f>
        <v>3.0348999999999999</v>
      </c>
      <c r="H44" s="54">
        <f t="shared" si="19"/>
        <v>1.0375000000000001</v>
      </c>
      <c r="I44" s="54">
        <f t="shared" si="19"/>
        <v>0.41</v>
      </c>
      <c r="J44" s="54">
        <f t="shared" si="19"/>
        <v>16.831299999999999</v>
      </c>
      <c r="K44" s="54">
        <f t="shared" si="19"/>
        <v>10.742699999999999</v>
      </c>
      <c r="L44" s="54">
        <f t="shared" si="19"/>
        <v>24.986499999999999</v>
      </c>
      <c r="M44" s="54">
        <f t="shared" si="19"/>
        <v>19.729399999999998</v>
      </c>
      <c r="N44" s="54">
        <f t="shared" si="19"/>
        <v>22.4283</v>
      </c>
      <c r="O44" s="54">
        <f t="shared" si="19"/>
        <v>18.5989</v>
      </c>
      <c r="P44" s="54">
        <f t="shared" si="19"/>
        <v>15.511200000000001</v>
      </c>
      <c r="Q44" s="54">
        <f t="shared" si="19"/>
        <v>9.0456000000000003</v>
      </c>
      <c r="R44" s="54">
        <f t="shared" si="19"/>
        <v>18.736499999999999</v>
      </c>
      <c r="S44" s="55"/>
      <c r="T44" s="55"/>
      <c r="U44" s="55"/>
      <c r="V44" s="55"/>
      <c r="W44" s="55"/>
      <c r="X44" s="55"/>
      <c r="Y44" s="55"/>
      <c r="Z44" s="55"/>
      <c r="AA44" s="55"/>
      <c r="AB44" s="55"/>
      <c r="AC44" s="55"/>
      <c r="AD44" s="55"/>
      <c r="AE44" s="55"/>
      <c r="AF44" s="54"/>
      <c r="AG44" s="54"/>
      <c r="AH44" s="54"/>
      <c r="AI44" s="54"/>
      <c r="AJ44" s="54"/>
      <c r="AK44" s="54"/>
      <c r="AL44" s="54"/>
      <c r="AM44" s="54"/>
      <c r="AN44" s="54"/>
      <c r="AO44" s="54"/>
    </row>
    <row r="45" spans="1:41">
      <c r="A45" s="56" t="s">
        <v>238</v>
      </c>
      <c r="B45" s="51"/>
      <c r="C45" s="52"/>
      <c r="D45" s="53"/>
      <c r="E45" s="54"/>
      <c r="F45" s="54">
        <f>MEDIAN(F12:F40)</f>
        <v>7.1669999999999998</v>
      </c>
      <c r="G45" s="54">
        <f t="shared" ref="G45:R45" si="20">MEDIAN(G12:G40)</f>
        <v>-0.71579999999999999</v>
      </c>
      <c r="H45" s="54">
        <f t="shared" si="20"/>
        <v>-2.0343</v>
      </c>
      <c r="I45" s="54">
        <f t="shared" si="20"/>
        <v>-2.363</v>
      </c>
      <c r="J45" s="54">
        <f t="shared" si="20"/>
        <v>2.1823999999999999</v>
      </c>
      <c r="K45" s="54">
        <f t="shared" si="20"/>
        <v>4.8258999999999999</v>
      </c>
      <c r="L45" s="54">
        <f t="shared" si="20"/>
        <v>10.98715</v>
      </c>
      <c r="M45" s="54">
        <f t="shared" si="20"/>
        <v>9.6425999999999998</v>
      </c>
      <c r="N45" s="54">
        <f t="shared" si="20"/>
        <v>9.2147000000000006</v>
      </c>
      <c r="O45" s="54">
        <f t="shared" si="20"/>
        <v>9.370000000000001</v>
      </c>
      <c r="P45" s="54">
        <f t="shared" si="20"/>
        <v>10.23395</v>
      </c>
      <c r="Q45" s="54">
        <f t="shared" si="20"/>
        <v>9.0421000000000014</v>
      </c>
      <c r="R45" s="54">
        <f t="shared" si="20"/>
        <v>9.4928000000000008</v>
      </c>
      <c r="S45" s="55"/>
      <c r="T45" s="55"/>
      <c r="U45" s="55"/>
      <c r="V45" s="55"/>
      <c r="W45" s="55"/>
      <c r="X45" s="55"/>
      <c r="Y45" s="55"/>
      <c r="Z45" s="55"/>
      <c r="AA45" s="55"/>
      <c r="AB45" s="55"/>
      <c r="AC45" s="55"/>
      <c r="AD45" s="55"/>
      <c r="AE45" s="55"/>
      <c r="AF45" s="54"/>
      <c r="AG45" s="54"/>
      <c r="AH45" s="54"/>
      <c r="AI45" s="54"/>
      <c r="AJ45" s="54"/>
      <c r="AK45" s="54"/>
      <c r="AL45" s="54"/>
      <c r="AM45" s="54"/>
      <c r="AN45" s="54"/>
      <c r="AO45" s="54"/>
    </row>
    <row r="46" spans="1:41" ht="15" thickBot="1">
      <c r="A46" s="64"/>
      <c r="B46" s="37"/>
      <c r="C46" s="38"/>
      <c r="D46" s="39"/>
      <c r="E46" s="40"/>
      <c r="F46" s="40"/>
      <c r="G46" s="40"/>
      <c r="H46" s="40"/>
      <c r="I46" s="40"/>
      <c r="J46" s="40"/>
      <c r="K46" s="40"/>
      <c r="L46" s="40"/>
      <c r="M46" s="40"/>
      <c r="N46" s="40"/>
      <c r="O46" s="40"/>
      <c r="P46" s="40"/>
      <c r="Q46" s="40"/>
      <c r="R46" s="40"/>
      <c r="S46" s="42"/>
      <c r="T46" s="42"/>
      <c r="U46" s="42"/>
      <c r="V46" s="42"/>
      <c r="W46" s="42"/>
      <c r="X46" s="42"/>
      <c r="Y46" s="42"/>
      <c r="Z46" s="42"/>
      <c r="AA46" s="42"/>
      <c r="AB46" s="42"/>
      <c r="AC46" s="42"/>
      <c r="AD46" s="42"/>
      <c r="AE46" s="42"/>
      <c r="AF46" s="40"/>
      <c r="AG46" s="40"/>
      <c r="AH46" s="40"/>
      <c r="AI46" s="40"/>
      <c r="AJ46" s="40"/>
      <c r="AK46" s="40"/>
      <c r="AL46" s="40"/>
      <c r="AM46" s="40"/>
      <c r="AN46" s="40"/>
      <c r="AO46" s="40"/>
    </row>
    <row r="47" spans="1:41">
      <c r="A47" s="50" t="s">
        <v>239</v>
      </c>
      <c r="B47" s="45"/>
      <c r="C47" s="44"/>
      <c r="D47" s="44"/>
      <c r="E47" s="44"/>
      <c r="F47" s="44"/>
      <c r="G47" s="44"/>
      <c r="H47" s="44"/>
      <c r="I47" s="46"/>
      <c r="J47" s="44"/>
      <c r="K47" s="44"/>
      <c r="L47" s="44"/>
      <c r="M47" s="44"/>
      <c r="N47" s="44"/>
      <c r="O47" s="44"/>
      <c r="P47" s="44"/>
      <c r="Q47" s="44"/>
      <c r="R47" s="44"/>
      <c r="S47" s="45"/>
      <c r="T47" s="45"/>
      <c r="U47" s="45"/>
      <c r="V47" s="47"/>
      <c r="W47" s="45"/>
      <c r="X47" s="45"/>
      <c r="Y47" s="45"/>
      <c r="Z47" s="45"/>
      <c r="AA47" s="45"/>
      <c r="AB47" s="45"/>
      <c r="AC47" s="45"/>
      <c r="AD47" s="45"/>
      <c r="AE47" s="45"/>
      <c r="AF47" s="44"/>
      <c r="AG47" s="44"/>
      <c r="AH47" s="44"/>
      <c r="AI47" s="44"/>
      <c r="AJ47" s="44"/>
      <c r="AK47" s="44"/>
      <c r="AL47" s="44"/>
      <c r="AM47" s="44"/>
      <c r="AN47" s="44"/>
      <c r="AO47" s="44"/>
    </row>
    <row r="48" spans="1:41">
      <c r="A48" s="50" t="s">
        <v>240</v>
      </c>
      <c r="B48" s="45"/>
      <c r="C48" s="44"/>
      <c r="D48" s="44"/>
      <c r="E48" s="44"/>
      <c r="F48" s="44"/>
      <c r="G48" s="44"/>
      <c r="H48" s="44"/>
      <c r="I48" s="46"/>
      <c r="J48" s="44"/>
      <c r="K48" s="44"/>
      <c r="L48" s="44"/>
      <c r="M48" s="44"/>
      <c r="N48" s="44"/>
      <c r="O48" s="44"/>
      <c r="P48" s="44"/>
      <c r="Q48" s="44"/>
      <c r="R48" s="44"/>
      <c r="S48" s="45"/>
      <c r="T48" s="45"/>
      <c r="U48" s="45"/>
      <c r="V48" s="47"/>
      <c r="W48" s="45"/>
      <c r="X48" s="45"/>
      <c r="Y48" s="45"/>
      <c r="Z48" s="45"/>
      <c r="AA48" s="45"/>
      <c r="AB48" s="45"/>
      <c r="AC48" s="45"/>
      <c r="AD48" s="45"/>
      <c r="AE48" s="45"/>
      <c r="AF48" s="44"/>
      <c r="AG48" s="44"/>
      <c r="AH48" s="44"/>
      <c r="AI48" s="44"/>
      <c r="AJ48" s="44"/>
      <c r="AK48" s="44"/>
      <c r="AL48" s="44"/>
      <c r="AM48" s="44"/>
      <c r="AN48" s="44"/>
      <c r="AO48" s="44"/>
    </row>
    <row r="49" spans="1:41">
      <c r="A49" s="50"/>
      <c r="B49" s="45"/>
      <c r="C49" s="44"/>
      <c r="D49" s="44"/>
      <c r="E49" s="44"/>
      <c r="F49" s="44"/>
      <c r="G49" s="44"/>
      <c r="H49" s="44"/>
      <c r="I49" s="44"/>
      <c r="J49" s="44"/>
      <c r="K49" s="44"/>
      <c r="L49" s="44"/>
      <c r="M49" s="44"/>
      <c r="N49" s="44"/>
      <c r="O49" s="44"/>
      <c r="P49" s="44"/>
      <c r="Q49" s="44"/>
      <c r="R49" s="44"/>
      <c r="S49" s="45"/>
      <c r="T49" s="45"/>
      <c r="U49" s="45"/>
      <c r="V49" s="45"/>
      <c r="W49" s="45"/>
      <c r="X49" s="45"/>
      <c r="Y49" s="45"/>
      <c r="Z49" s="45"/>
      <c r="AA49" s="45"/>
      <c r="AB49" s="45"/>
      <c r="AC49" s="45"/>
      <c r="AD49" s="45"/>
      <c r="AE49" s="45"/>
      <c r="AF49" s="44"/>
      <c r="AG49" s="44"/>
      <c r="AH49" s="44"/>
      <c r="AI49" s="44"/>
      <c r="AJ49" s="44"/>
      <c r="AK49" s="44"/>
      <c r="AL49" s="44"/>
      <c r="AM49" s="44"/>
      <c r="AN49" s="44"/>
      <c r="AO49" s="44"/>
    </row>
    <row r="50" spans="1:41">
      <c r="A50" s="50"/>
      <c r="B50" s="45"/>
      <c r="C50" s="44"/>
      <c r="D50" s="44"/>
      <c r="E50" s="44"/>
      <c r="F50" s="44"/>
      <c r="G50" s="44"/>
      <c r="H50" s="44"/>
      <c r="I50" s="44"/>
      <c r="J50" s="44"/>
      <c r="K50" s="44"/>
      <c r="L50" s="44"/>
      <c r="M50" s="44"/>
      <c r="N50" s="44"/>
      <c r="O50" s="44"/>
      <c r="P50" s="44"/>
      <c r="Q50" s="44"/>
      <c r="R50" s="44"/>
      <c r="S50" s="45"/>
      <c r="T50" s="45"/>
      <c r="U50" s="45"/>
      <c r="V50" s="45"/>
      <c r="W50" s="45"/>
      <c r="X50" s="45"/>
      <c r="Y50" s="45"/>
      <c r="Z50" s="45"/>
      <c r="AA50" s="45"/>
      <c r="AB50" s="45"/>
      <c r="AC50" s="45"/>
      <c r="AD50" s="45"/>
      <c r="AE50" s="45"/>
      <c r="AF50" s="44"/>
      <c r="AG50" s="44"/>
      <c r="AH50" s="44"/>
      <c r="AI50" s="44"/>
      <c r="AJ50" s="44"/>
      <c r="AK50" s="44"/>
      <c r="AL50" s="44"/>
      <c r="AM50" s="44"/>
      <c r="AN50" s="44"/>
      <c r="AO50" s="44"/>
    </row>
    <row r="51" spans="1:41">
      <c r="A51" s="50"/>
      <c r="B51" s="45"/>
      <c r="C51" s="44"/>
      <c r="D51" s="44"/>
      <c r="E51" s="44"/>
      <c r="F51" s="44"/>
      <c r="G51" s="44"/>
      <c r="H51" s="44"/>
      <c r="I51" s="44"/>
      <c r="J51" s="44"/>
      <c r="K51" s="44"/>
      <c r="L51" s="44"/>
      <c r="M51" s="44"/>
      <c r="N51" s="44"/>
      <c r="O51" s="44"/>
      <c r="P51" s="44"/>
      <c r="Q51" s="44"/>
      <c r="R51" s="44"/>
      <c r="S51" s="45"/>
      <c r="T51" s="45"/>
      <c r="U51" s="45"/>
      <c r="V51" s="45"/>
      <c r="W51" s="45"/>
      <c r="X51" s="45"/>
      <c r="Y51" s="45"/>
      <c r="Z51" s="45"/>
      <c r="AA51" s="45"/>
      <c r="AB51" s="45"/>
      <c r="AC51" s="45"/>
      <c r="AD51" s="45"/>
      <c r="AE51" s="45"/>
      <c r="AF51" s="44"/>
      <c r="AG51" s="44"/>
      <c r="AH51" s="44"/>
      <c r="AI51" s="44"/>
      <c r="AJ51" s="44"/>
      <c r="AK51" s="44"/>
      <c r="AL51" s="44"/>
      <c r="AM51" s="44"/>
      <c r="AN51" s="44"/>
      <c r="AO51" s="44"/>
    </row>
  </sheetData>
  <mergeCells count="11">
    <mergeCell ref="AM8:AM9"/>
    <mergeCell ref="AN8:AN9"/>
    <mergeCell ref="B8:E8"/>
    <mergeCell ref="F8:I8"/>
    <mergeCell ref="AO8:AO9"/>
    <mergeCell ref="AF8:AH8"/>
    <mergeCell ref="R8:R9"/>
    <mergeCell ref="S8:AE8"/>
    <mergeCell ref="J8:Q8"/>
    <mergeCell ref="AI8:AK8"/>
    <mergeCell ref="AL8:AL9"/>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CN33"/>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23"/>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39" width="9.109375" style="14" customWidth="1"/>
    <col min="40" max="40" width="12.44140625" style="14" customWidth="1"/>
    <col min="41" max="41"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_xlfn.QUARTILE.INC(F$12:F$23,$CA2)</f>
        <v>3.6543000000000001</v>
      </c>
      <c r="CC2" s="93">
        <f t="shared" ref="CC2:CN2" si="1">_xlfn.QUARTILE.INC(G$12:G$23,$CA2)</f>
        <v>-5.0321999999999996</v>
      </c>
      <c r="CD2" s="93">
        <f t="shared" si="1"/>
        <v>-9.5541</v>
      </c>
      <c r="CE2" s="93">
        <f t="shared" si="1"/>
        <v>-8.9312000000000005</v>
      </c>
      <c r="CF2" s="93">
        <f t="shared" si="1"/>
        <v>-5.8014000000000001</v>
      </c>
      <c r="CG2" s="93">
        <f t="shared" si="1"/>
        <v>-0.33169999999999999</v>
      </c>
      <c r="CH2" s="93">
        <f t="shared" si="1"/>
        <v>8.1607000000000003</v>
      </c>
      <c r="CI2" s="93">
        <f t="shared" si="1"/>
        <v>6.7853000000000003</v>
      </c>
      <c r="CJ2" s="93">
        <f t="shared" si="1"/>
        <v>8.0084999999999997</v>
      </c>
      <c r="CK2" s="93">
        <f t="shared" si="1"/>
        <v>8.0731000000000002</v>
      </c>
      <c r="CL2" s="93">
        <f t="shared" si="1"/>
        <v>7.8207000000000004</v>
      </c>
      <c r="CM2" s="93">
        <f t="shared" si="1"/>
        <v>7.6486999999999998</v>
      </c>
      <c r="CN2" s="93">
        <f t="shared" si="1"/>
        <v>4.8079999999999998</v>
      </c>
    </row>
    <row r="3" spans="1:92">
      <c r="CA3" s="93">
        <v>1</v>
      </c>
      <c r="CB3" s="93">
        <f t="shared" si="0"/>
        <v>6.2829500000000005</v>
      </c>
      <c r="CC3" s="93">
        <f t="shared" ref="CC3:CN7" si="2">_xlfn.QUARTILE.INC(G$12:G$23,$CA3)</f>
        <v>-1.9899749999999998</v>
      </c>
      <c r="CD3" s="93">
        <f t="shared" si="2"/>
        <v>-5.4465000000000003</v>
      </c>
      <c r="CE3" s="93">
        <f t="shared" si="2"/>
        <v>-4.6355749999999993</v>
      </c>
      <c r="CF3" s="93">
        <f t="shared" si="2"/>
        <v>-0.40994999999999998</v>
      </c>
      <c r="CG3" s="93">
        <f t="shared" si="2"/>
        <v>2.4661499999999998</v>
      </c>
      <c r="CH3" s="93">
        <f t="shared" si="2"/>
        <v>9.7177499999999988</v>
      </c>
      <c r="CI3" s="93">
        <f t="shared" si="2"/>
        <v>8.4446250000000003</v>
      </c>
      <c r="CJ3" s="93">
        <f t="shared" si="2"/>
        <v>9.047600000000001</v>
      </c>
      <c r="CK3" s="93">
        <f t="shared" si="2"/>
        <v>9.4067000000000007</v>
      </c>
      <c r="CL3" s="93">
        <f t="shared" si="2"/>
        <v>9.2319750000000003</v>
      </c>
      <c r="CM3" s="93">
        <f t="shared" si="2"/>
        <v>9.7111499999999999</v>
      </c>
      <c r="CN3" s="93">
        <f t="shared" si="2"/>
        <v>8.6694500000000012</v>
      </c>
    </row>
    <row r="4" spans="1:92">
      <c r="CA4" s="93">
        <v>2</v>
      </c>
      <c r="CB4" s="93">
        <f t="shared" si="0"/>
        <v>9.3097999999999992</v>
      </c>
      <c r="CC4" s="93">
        <f t="shared" si="2"/>
        <v>-0.99664999999999992</v>
      </c>
      <c r="CD4" s="93">
        <f t="shared" si="2"/>
        <v>-3.7855499999999997</v>
      </c>
      <c r="CE4" s="93">
        <f t="shared" si="2"/>
        <v>-3.7696500000000004</v>
      </c>
      <c r="CF4" s="93">
        <f t="shared" si="2"/>
        <v>4.5092999999999996</v>
      </c>
      <c r="CG4" s="93">
        <f t="shared" si="2"/>
        <v>4.9177999999999997</v>
      </c>
      <c r="CH4" s="93">
        <f t="shared" si="2"/>
        <v>11.0259</v>
      </c>
      <c r="CI4" s="93">
        <f t="shared" si="2"/>
        <v>9.4137500000000003</v>
      </c>
      <c r="CJ4" s="93">
        <f t="shared" si="2"/>
        <v>10.201450000000001</v>
      </c>
      <c r="CK4" s="93">
        <f t="shared" si="2"/>
        <v>10.6401</v>
      </c>
      <c r="CL4" s="93">
        <f t="shared" si="2"/>
        <v>10.679600000000001</v>
      </c>
      <c r="CM4" s="93">
        <f t="shared" si="2"/>
        <v>10.916700000000001</v>
      </c>
      <c r="CN4" s="93">
        <f t="shared" si="2"/>
        <v>9.8862999999999985</v>
      </c>
    </row>
    <row r="5" spans="1:92">
      <c r="CA5" s="93">
        <v>3</v>
      </c>
      <c r="CB5" s="93">
        <f t="shared" si="0"/>
        <v>10.408300000000001</v>
      </c>
      <c r="CC5" s="93">
        <f t="shared" si="2"/>
        <v>1.312975</v>
      </c>
      <c r="CD5" s="93">
        <f t="shared" si="2"/>
        <v>-2.419575</v>
      </c>
      <c r="CE5" s="93">
        <f t="shared" si="2"/>
        <v>-2.7477749999999999</v>
      </c>
      <c r="CF5" s="93">
        <f t="shared" si="2"/>
        <v>7.0485249999999997</v>
      </c>
      <c r="CG5" s="93">
        <f t="shared" si="2"/>
        <v>6.2060499999999994</v>
      </c>
      <c r="CH5" s="93">
        <f t="shared" si="2"/>
        <v>13.561024999999999</v>
      </c>
      <c r="CI5" s="93">
        <f t="shared" si="2"/>
        <v>11.286425000000001</v>
      </c>
      <c r="CJ5" s="93">
        <f t="shared" si="2"/>
        <v>12.123025</v>
      </c>
      <c r="CK5" s="93">
        <f t="shared" si="2"/>
        <v>12.0159</v>
      </c>
      <c r="CL5" s="93">
        <f t="shared" si="2"/>
        <v>12.028275000000001</v>
      </c>
      <c r="CM5" s="93">
        <f t="shared" si="2"/>
        <v>11.82095</v>
      </c>
      <c r="CN5" s="93">
        <f t="shared" si="2"/>
        <v>12.922425</v>
      </c>
    </row>
    <row r="6" spans="1:92" hidden="1">
      <c r="CA6" s="93"/>
      <c r="CB6" s="93">
        <f t="shared" si="0"/>
        <v>3.6543000000000001</v>
      </c>
      <c r="CC6" s="93">
        <f t="shared" si="2"/>
        <v>-5.0321999999999996</v>
      </c>
      <c r="CD6" s="93">
        <f t="shared" si="2"/>
        <v>-9.5541</v>
      </c>
      <c r="CE6" s="93">
        <f t="shared" si="2"/>
        <v>-8.9312000000000005</v>
      </c>
      <c r="CF6" s="93">
        <f t="shared" si="2"/>
        <v>-5.8014000000000001</v>
      </c>
      <c r="CG6" s="93">
        <f t="shared" si="2"/>
        <v>-0.33169999999999999</v>
      </c>
      <c r="CH6" s="93">
        <f t="shared" si="2"/>
        <v>8.1607000000000003</v>
      </c>
      <c r="CI6" s="93">
        <f t="shared" si="2"/>
        <v>6.7853000000000003</v>
      </c>
      <c r="CJ6" s="93">
        <f t="shared" si="2"/>
        <v>8.0084999999999997</v>
      </c>
      <c r="CK6" s="93">
        <f t="shared" si="2"/>
        <v>8.0731000000000002</v>
      </c>
      <c r="CL6" s="93">
        <f t="shared" si="2"/>
        <v>7.8207000000000004</v>
      </c>
      <c r="CM6" s="93">
        <f t="shared" si="2"/>
        <v>7.6486999999999998</v>
      </c>
      <c r="CN6" s="93">
        <f t="shared" si="2"/>
        <v>4.8079999999999998</v>
      </c>
    </row>
    <row r="7" spans="1:92" ht="21" thickBot="1">
      <c r="A7" s="16" t="s">
        <v>134</v>
      </c>
      <c r="CA7" s="93">
        <v>4</v>
      </c>
      <c r="CB7" s="93">
        <f t="shared" si="0"/>
        <v>15.4414</v>
      </c>
      <c r="CC7" s="93">
        <f t="shared" si="2"/>
        <v>6.5566000000000004</v>
      </c>
      <c r="CD7" s="93">
        <f t="shared" si="2"/>
        <v>2.5720000000000001</v>
      </c>
      <c r="CE7" s="93">
        <f t="shared" si="2"/>
        <v>4.4240000000000004</v>
      </c>
      <c r="CF7" s="93">
        <f t="shared" si="2"/>
        <v>18.521899999999999</v>
      </c>
      <c r="CG7" s="93">
        <f t="shared" si="2"/>
        <v>16.6188</v>
      </c>
      <c r="CH7" s="93">
        <f t="shared" si="2"/>
        <v>23.852399999999999</v>
      </c>
      <c r="CI7" s="93">
        <f t="shared" si="2"/>
        <v>19.046900000000001</v>
      </c>
      <c r="CJ7" s="93">
        <f t="shared" si="2"/>
        <v>25.571000000000002</v>
      </c>
      <c r="CK7" s="93">
        <f t="shared" si="2"/>
        <v>12.805099999999999</v>
      </c>
      <c r="CL7" s="93">
        <f t="shared" si="2"/>
        <v>12.895300000000001</v>
      </c>
      <c r="CM7" s="93">
        <f t="shared" si="2"/>
        <v>13.2395</v>
      </c>
      <c r="CN7" s="93">
        <f t="shared" si="2"/>
        <v>31.530100000000001</v>
      </c>
    </row>
    <row r="8" spans="1:92" ht="15" customHeight="1">
      <c r="A8" s="17" t="str">
        <f>'Multi Cap Fund'!A8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609</v>
      </c>
      <c r="AG8" s="136"/>
      <c r="AH8" s="136"/>
      <c r="AI8" s="136" t="s">
        <v>176</v>
      </c>
      <c r="AJ8" s="136"/>
      <c r="AK8" s="136"/>
      <c r="AL8" s="139" t="s">
        <v>177</v>
      </c>
      <c r="AM8" s="139" t="s">
        <v>178</v>
      </c>
      <c r="AN8" s="134" t="s">
        <v>180</v>
      </c>
      <c r="AO8" s="134"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610</v>
      </c>
      <c r="AG9" s="26" t="s">
        <v>611</v>
      </c>
      <c r="AH9" s="26" t="s">
        <v>612</v>
      </c>
      <c r="AI9" s="26" t="s">
        <v>195</v>
      </c>
      <c r="AJ9" s="26" t="s">
        <v>196</v>
      </c>
      <c r="AK9" s="26" t="s">
        <v>197</v>
      </c>
      <c r="AL9" s="140"/>
      <c r="AM9" s="140"/>
      <c r="AN9" s="135"/>
      <c r="AO9" s="135"/>
    </row>
    <row r="10" spans="1:92" ht="15" customHeight="1" thickBot="1">
      <c r="A10" s="20" t="s">
        <v>38</v>
      </c>
    </row>
    <row r="11" spans="1:92" ht="18.600000000000001" thickBot="1">
      <c r="A11" s="21" t="s">
        <v>42</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3"/>
    </row>
    <row r="12" spans="1:92">
      <c r="A12" s="48" t="s">
        <v>2872</v>
      </c>
      <c r="B12" s="29">
        <v>43507</v>
      </c>
      <c r="C12" s="30">
        <v>1156.9676999999999</v>
      </c>
      <c r="D12" s="31">
        <v>1043.9857</v>
      </c>
      <c r="E12" s="28">
        <v>19.88</v>
      </c>
      <c r="F12" s="28">
        <v>12.1896</v>
      </c>
      <c r="G12" s="28">
        <v>-0.55030000000000001</v>
      </c>
      <c r="H12" s="28">
        <v>-3.3073999999999999</v>
      </c>
      <c r="I12" s="32">
        <v>-3.7288000000000001</v>
      </c>
      <c r="J12" s="28">
        <v>7.4013999999999998</v>
      </c>
      <c r="K12" s="28">
        <v>4.9177999999999997</v>
      </c>
      <c r="L12" s="28">
        <v>14.124599999999999</v>
      </c>
      <c r="M12" s="28">
        <v>10.8062</v>
      </c>
      <c r="N12" s="28">
        <v>9.7535000000000007</v>
      </c>
      <c r="O12" s="28">
        <v>9.4067000000000007</v>
      </c>
      <c r="P12" s="28"/>
      <c r="Q12" s="28"/>
      <c r="R12" s="28">
        <v>9.9857999999999993</v>
      </c>
      <c r="S12" s="33">
        <f>IF(F12="",0,IF(F12&lt;=CB$3,4,IF(F12&gt;=CB$5,1,IF(F12&gt;=CB$4,2,3))))</f>
        <v>1</v>
      </c>
      <c r="T12" s="33">
        <f t="shared" ref="T12:AE12" si="3">IF(G12="",0,IF(G12&lt;=CC$3,4,IF(G12&gt;=CC$5,1,IF(G12&gt;=CC$4,2,3))))</f>
        <v>2</v>
      </c>
      <c r="U12" s="33">
        <f t="shared" si="3"/>
        <v>2</v>
      </c>
      <c r="V12" s="34">
        <f t="shared" si="3"/>
        <v>2</v>
      </c>
      <c r="W12" s="33">
        <f t="shared" si="3"/>
        <v>1</v>
      </c>
      <c r="X12" s="33">
        <f t="shared" si="3"/>
        <v>2</v>
      </c>
      <c r="Y12" s="33">
        <f t="shared" si="3"/>
        <v>1</v>
      </c>
      <c r="Z12" s="33">
        <f t="shared" si="3"/>
        <v>2</v>
      </c>
      <c r="AA12" s="33">
        <f t="shared" si="3"/>
        <v>3</v>
      </c>
      <c r="AB12" s="33">
        <f t="shared" si="3"/>
        <v>4</v>
      </c>
      <c r="AC12" s="33">
        <f t="shared" si="3"/>
        <v>0</v>
      </c>
      <c r="AD12" s="33">
        <f t="shared" si="3"/>
        <v>0</v>
      </c>
      <c r="AE12" s="33">
        <f t="shared" si="3"/>
        <v>2</v>
      </c>
      <c r="AF12" s="28">
        <v>98.4816</v>
      </c>
      <c r="AG12" s="28"/>
      <c r="AH12" s="28">
        <v>1.5184</v>
      </c>
      <c r="AI12" s="28"/>
      <c r="AJ12" s="28"/>
      <c r="AK12" s="28">
        <v>1.5184</v>
      </c>
      <c r="AL12" s="28"/>
      <c r="AM12" s="28"/>
      <c r="AN12" s="28"/>
      <c r="AO12" s="28">
        <v>2.17</v>
      </c>
    </row>
    <row r="13" spans="1:92">
      <c r="A13" s="48" t="s">
        <v>2873</v>
      </c>
      <c r="B13" s="29">
        <v>42346</v>
      </c>
      <c r="C13" s="30">
        <v>905.64750000000004</v>
      </c>
      <c r="D13" s="31">
        <v>828.93269999999995</v>
      </c>
      <c r="E13" s="28">
        <v>25.5016</v>
      </c>
      <c r="F13" s="28">
        <v>6.4732000000000003</v>
      </c>
      <c r="G13" s="28">
        <v>-1.5130999999999999</v>
      </c>
      <c r="H13" s="28">
        <v>-4.4242999999999997</v>
      </c>
      <c r="I13" s="32">
        <v>-3.8748999999999998</v>
      </c>
      <c r="J13" s="28">
        <v>1.4553</v>
      </c>
      <c r="K13" s="28">
        <v>6.3023999999999996</v>
      </c>
      <c r="L13" s="28">
        <v>9.5320999999999998</v>
      </c>
      <c r="M13" s="28">
        <v>6.7853000000000003</v>
      </c>
      <c r="N13" s="28">
        <v>8.2935999999999996</v>
      </c>
      <c r="O13" s="28">
        <v>9.9671000000000003</v>
      </c>
      <c r="P13" s="28">
        <v>9.6165000000000003</v>
      </c>
      <c r="Q13" s="28"/>
      <c r="R13" s="28">
        <v>9.4191000000000003</v>
      </c>
      <c r="S13" s="33">
        <f t="shared" ref="S13:S23" si="4">IF(F13="",0,IF(F13&lt;=CB$3,4,IF(F13&gt;=CB$5,1,IF(F13&gt;=CB$4,2,3))))</f>
        <v>3</v>
      </c>
      <c r="T13" s="33">
        <f t="shared" ref="T13:T23" si="5">IF(G13="",0,IF(G13&lt;=CC$3,4,IF(G13&gt;=CC$5,1,IF(G13&gt;=CC$4,2,3))))</f>
        <v>3</v>
      </c>
      <c r="U13" s="33">
        <f t="shared" ref="U13:U23" si="6">IF(H13="",0,IF(H13&lt;=CD$3,4,IF(H13&gt;=CD$5,1,IF(H13&gt;=CD$4,2,3))))</f>
        <v>3</v>
      </c>
      <c r="V13" s="34">
        <f t="shared" ref="V13:V23" si="7">IF(I13="",0,IF(I13&lt;=CE$3,4,IF(I13&gt;=CE$5,1,IF(I13&gt;=CE$4,2,3))))</f>
        <v>3</v>
      </c>
      <c r="W13" s="33">
        <f t="shared" ref="W13:W23" si="8">IF(J13="",0,IF(J13&lt;=CF$3,4,IF(J13&gt;=CF$5,1,IF(J13&gt;=CF$4,2,3))))</f>
        <v>3</v>
      </c>
      <c r="X13" s="33">
        <f t="shared" ref="X13:X23" si="9">IF(K13="",0,IF(K13&lt;=CG$3,4,IF(K13&gt;=CG$5,1,IF(K13&gt;=CG$4,2,3))))</f>
        <v>1</v>
      </c>
      <c r="Y13" s="33">
        <f t="shared" ref="Y13:Y23" si="10">IF(L13="",0,IF(L13&lt;=CH$3,4,IF(L13&gt;=CH$5,1,IF(L13&gt;=CH$4,2,3))))</f>
        <v>4</v>
      </c>
      <c r="Z13" s="33">
        <f t="shared" ref="Z13:Z23" si="11">IF(M13="",0,IF(M13&lt;=CI$3,4,IF(M13&gt;=CI$5,1,IF(M13&gt;=CI$4,2,3))))</f>
        <v>4</v>
      </c>
      <c r="AA13" s="33">
        <f t="shared" ref="AA13:AA23" si="12">IF(N13="",0,IF(N13&lt;=CJ$3,4,IF(N13&gt;=CJ$5,1,IF(N13&gt;=CJ$4,2,3))))</f>
        <v>4</v>
      </c>
      <c r="AB13" s="33">
        <f t="shared" ref="AB13:AB23" si="13">IF(O13="",0,IF(O13&lt;=CK$3,4,IF(O13&gt;=CK$5,1,IF(O13&gt;=CK$4,2,3))))</f>
        <v>3</v>
      </c>
      <c r="AC13" s="33">
        <f t="shared" ref="AC13:AC23" si="14">IF(P13="",0,IF(P13&lt;=CL$3,4,IF(P13&gt;=CL$5,1,IF(P13&gt;=CL$4,2,3))))</f>
        <v>3</v>
      </c>
      <c r="AD13" s="33">
        <f t="shared" ref="AD13:AD23" si="15">IF(Q13="",0,IF(Q13&lt;=CM$3,4,IF(Q13&gt;=CM$5,1,IF(Q13&gt;=CM$4,2,3))))</f>
        <v>0</v>
      </c>
      <c r="AE13" s="33">
        <f t="shared" ref="AE13:AE23" si="16">IF(R13="",0,IF(R13&lt;=CN$3,4,IF(R13&gt;=CN$5,1,IF(R13&gt;=CN$4,2,3))))</f>
        <v>3</v>
      </c>
      <c r="AF13" s="28">
        <v>67.7697</v>
      </c>
      <c r="AG13" s="28">
        <v>29.192699999999999</v>
      </c>
      <c r="AH13" s="28">
        <v>3.0375999999999999</v>
      </c>
      <c r="AI13" s="28">
        <v>26.911899999999999</v>
      </c>
      <c r="AJ13" s="28">
        <v>2.2808999999999999</v>
      </c>
      <c r="AK13" s="28">
        <v>2.3986000000000001</v>
      </c>
      <c r="AL13" s="28">
        <v>5.3</v>
      </c>
      <c r="AM13" s="28">
        <v>4</v>
      </c>
      <c r="AN13" s="28">
        <v>7.56</v>
      </c>
      <c r="AO13" s="28">
        <v>2.34</v>
      </c>
    </row>
    <row r="14" spans="1:92">
      <c r="A14" s="48" t="s">
        <v>2874</v>
      </c>
      <c r="B14" s="29">
        <v>45653</v>
      </c>
      <c r="C14" s="30">
        <v>112.56019999999999</v>
      </c>
      <c r="D14" s="31">
        <v>103.5763</v>
      </c>
      <c r="E14" s="28">
        <v>10.7738</v>
      </c>
      <c r="F14" s="28">
        <v>8.9396000000000004</v>
      </c>
      <c r="G14" s="28">
        <v>-1.3396999999999999</v>
      </c>
      <c r="H14" s="28">
        <v>-2.5577000000000001</v>
      </c>
      <c r="I14" s="32">
        <v>-3.8105000000000002</v>
      </c>
      <c r="J14" s="28">
        <v>8.6845999999999997</v>
      </c>
      <c r="K14" s="28"/>
      <c r="L14" s="28"/>
      <c r="M14" s="28"/>
      <c r="N14" s="28"/>
      <c r="O14" s="28"/>
      <c r="P14" s="28"/>
      <c r="Q14" s="28"/>
      <c r="R14" s="28">
        <v>5.7209000000000003</v>
      </c>
      <c r="S14" s="33">
        <f t="shared" si="4"/>
        <v>3</v>
      </c>
      <c r="T14" s="33">
        <f t="shared" si="5"/>
        <v>3</v>
      </c>
      <c r="U14" s="33">
        <f t="shared" si="6"/>
        <v>2</v>
      </c>
      <c r="V14" s="34">
        <f t="shared" si="7"/>
        <v>3</v>
      </c>
      <c r="W14" s="33">
        <f t="shared" si="8"/>
        <v>1</v>
      </c>
      <c r="X14" s="33">
        <f t="shared" si="9"/>
        <v>0</v>
      </c>
      <c r="Y14" s="33">
        <f t="shared" si="10"/>
        <v>0</v>
      </c>
      <c r="Z14" s="33">
        <f t="shared" si="11"/>
        <v>0</v>
      </c>
      <c r="AA14" s="33">
        <f t="shared" si="12"/>
        <v>0</v>
      </c>
      <c r="AB14" s="33">
        <f t="shared" si="13"/>
        <v>0</v>
      </c>
      <c r="AC14" s="33">
        <f t="shared" si="14"/>
        <v>0</v>
      </c>
      <c r="AD14" s="33">
        <f t="shared" si="15"/>
        <v>0</v>
      </c>
      <c r="AE14" s="33">
        <f t="shared" si="16"/>
        <v>4</v>
      </c>
      <c r="AF14" s="28">
        <v>92.411600000000007</v>
      </c>
      <c r="AG14" s="28">
        <v>1.9406000000000001</v>
      </c>
      <c r="AH14" s="28">
        <v>5.6478000000000002</v>
      </c>
      <c r="AI14" s="28">
        <v>1.9544999999999999</v>
      </c>
      <c r="AJ14" s="28"/>
      <c r="AK14" s="28">
        <v>5.6338999999999997</v>
      </c>
      <c r="AL14" s="28"/>
      <c r="AM14" s="28"/>
      <c r="AN14" s="28"/>
      <c r="AO14" s="28">
        <v>2.34</v>
      </c>
    </row>
    <row r="15" spans="1:92">
      <c r="A15" s="48" t="s">
        <v>2875</v>
      </c>
      <c r="B15" s="29">
        <v>36952</v>
      </c>
      <c r="C15" s="30">
        <v>10359.9571</v>
      </c>
      <c r="D15" s="31">
        <v>9562.2783999999992</v>
      </c>
      <c r="E15" s="28">
        <v>280.72399999999999</v>
      </c>
      <c r="F15" s="28">
        <v>5.7122000000000002</v>
      </c>
      <c r="G15" s="28">
        <v>-3.1568999999999998</v>
      </c>
      <c r="H15" s="28">
        <v>-5.8979999999999997</v>
      </c>
      <c r="I15" s="32">
        <v>-5.7862999999999998</v>
      </c>
      <c r="J15" s="28">
        <v>-0.60719999999999996</v>
      </c>
      <c r="K15" s="28">
        <v>2.6560999999999999</v>
      </c>
      <c r="L15" s="28">
        <v>10.730700000000001</v>
      </c>
      <c r="M15" s="28">
        <v>11.4465</v>
      </c>
      <c r="N15" s="28">
        <v>12.4316</v>
      </c>
      <c r="O15" s="28">
        <v>12.805099999999999</v>
      </c>
      <c r="P15" s="28">
        <v>12.895300000000001</v>
      </c>
      <c r="Q15" s="28">
        <v>13.2395</v>
      </c>
      <c r="R15" s="28">
        <v>15.357799999999999</v>
      </c>
      <c r="S15" s="33">
        <f t="shared" si="4"/>
        <v>4</v>
      </c>
      <c r="T15" s="33">
        <f t="shared" si="5"/>
        <v>4</v>
      </c>
      <c r="U15" s="33">
        <f t="shared" si="6"/>
        <v>4</v>
      </c>
      <c r="V15" s="34">
        <f t="shared" si="7"/>
        <v>4</v>
      </c>
      <c r="W15" s="33">
        <f t="shared" si="8"/>
        <v>4</v>
      </c>
      <c r="X15" s="33">
        <f t="shared" si="9"/>
        <v>3</v>
      </c>
      <c r="Y15" s="33">
        <f t="shared" si="10"/>
        <v>3</v>
      </c>
      <c r="Z15" s="33">
        <f t="shared" si="11"/>
        <v>1</v>
      </c>
      <c r="AA15" s="33">
        <f t="shared" si="12"/>
        <v>1</v>
      </c>
      <c r="AB15" s="33">
        <f t="shared" si="13"/>
        <v>1</v>
      </c>
      <c r="AC15" s="33">
        <f t="shared" si="14"/>
        <v>1</v>
      </c>
      <c r="AD15" s="33">
        <f t="shared" si="15"/>
        <v>1</v>
      </c>
      <c r="AE15" s="33">
        <f t="shared" si="16"/>
        <v>1</v>
      </c>
      <c r="AF15" s="28">
        <v>62.533700000000003</v>
      </c>
      <c r="AG15" s="28">
        <v>30.437899999999999</v>
      </c>
      <c r="AH15" s="28">
        <v>7.0282999999999998</v>
      </c>
      <c r="AI15" s="28">
        <v>30.437899999999999</v>
      </c>
      <c r="AJ15" s="28"/>
      <c r="AK15" s="28">
        <v>7.0282999999999998</v>
      </c>
      <c r="AL15" s="28">
        <v>6.86</v>
      </c>
      <c r="AM15" s="28">
        <v>4.33</v>
      </c>
      <c r="AN15" s="28">
        <v>7.25</v>
      </c>
      <c r="AO15" s="28">
        <v>1.76</v>
      </c>
    </row>
    <row r="16" spans="1:92">
      <c r="A16" s="48" t="s">
        <v>2876</v>
      </c>
      <c r="B16" s="29">
        <v>37134</v>
      </c>
      <c r="C16" s="30">
        <v>1403.9608000000001</v>
      </c>
      <c r="D16" s="31">
        <v>1266.3145</v>
      </c>
      <c r="E16" s="28">
        <v>326.45999999999998</v>
      </c>
      <c r="F16" s="28">
        <v>11.157999999999999</v>
      </c>
      <c r="G16" s="28">
        <v>1.6978</v>
      </c>
      <c r="H16" s="28">
        <v>-2.0051999999999999</v>
      </c>
      <c r="I16" s="32">
        <v>-1.5204</v>
      </c>
      <c r="J16" s="28">
        <v>6.9309000000000003</v>
      </c>
      <c r="K16" s="28">
        <v>5.9212999999999996</v>
      </c>
      <c r="L16" s="28">
        <v>17.283999999999999</v>
      </c>
      <c r="M16" s="28">
        <v>14.549099999999999</v>
      </c>
      <c r="N16" s="28">
        <v>14.5306</v>
      </c>
      <c r="O16" s="28">
        <v>12.6624</v>
      </c>
      <c r="P16" s="28">
        <v>12.420299999999999</v>
      </c>
      <c r="Q16" s="28">
        <v>12.383699999999999</v>
      </c>
      <c r="R16" s="28">
        <v>15.1701</v>
      </c>
      <c r="S16" s="33">
        <f t="shared" si="4"/>
        <v>1</v>
      </c>
      <c r="T16" s="33">
        <f t="shared" si="5"/>
        <v>1</v>
      </c>
      <c r="U16" s="33">
        <f t="shared" si="6"/>
        <v>1</v>
      </c>
      <c r="V16" s="34">
        <f t="shared" si="7"/>
        <v>1</v>
      </c>
      <c r="W16" s="33">
        <f t="shared" si="8"/>
        <v>2</v>
      </c>
      <c r="X16" s="33">
        <f t="shared" si="9"/>
        <v>2</v>
      </c>
      <c r="Y16" s="33">
        <f t="shared" si="10"/>
        <v>1</v>
      </c>
      <c r="Z16" s="33">
        <f t="shared" si="11"/>
        <v>1</v>
      </c>
      <c r="AA16" s="33">
        <f t="shared" si="12"/>
        <v>1</v>
      </c>
      <c r="AB16" s="33">
        <f t="shared" si="13"/>
        <v>1</v>
      </c>
      <c r="AC16" s="33">
        <f t="shared" si="14"/>
        <v>1</v>
      </c>
      <c r="AD16" s="33">
        <f t="shared" si="15"/>
        <v>1</v>
      </c>
      <c r="AE16" s="33">
        <f t="shared" si="16"/>
        <v>1</v>
      </c>
      <c r="AF16" s="28">
        <v>84.469700000000003</v>
      </c>
      <c r="AG16" s="28">
        <v>12.007</v>
      </c>
      <c r="AH16" s="28">
        <v>3.5232999999999999</v>
      </c>
      <c r="AI16" s="28">
        <v>12.007</v>
      </c>
      <c r="AJ16" s="28"/>
      <c r="AK16" s="28">
        <v>3.5232999999999999</v>
      </c>
      <c r="AL16" s="28"/>
      <c r="AM16" s="28"/>
      <c r="AN16" s="28"/>
      <c r="AO16" s="28">
        <v>2.2000000000000002</v>
      </c>
    </row>
    <row r="17" spans="1:41">
      <c r="A17" s="48" t="s">
        <v>2877</v>
      </c>
      <c r="B17" s="29">
        <v>37180</v>
      </c>
      <c r="C17" s="30">
        <v>14.9117</v>
      </c>
      <c r="D17" s="31">
        <v>13.5909</v>
      </c>
      <c r="E17" s="28">
        <v>31.677800000000001</v>
      </c>
      <c r="F17" s="28">
        <v>10.1584</v>
      </c>
      <c r="G17" s="28">
        <v>1.1847000000000001</v>
      </c>
      <c r="H17" s="28">
        <v>-4.2538999999999998</v>
      </c>
      <c r="I17" s="32">
        <v>-3.2827999999999999</v>
      </c>
      <c r="J17" s="28">
        <v>4.3093000000000004</v>
      </c>
      <c r="K17" s="28">
        <v>2.2761999999999998</v>
      </c>
      <c r="L17" s="28">
        <v>10.274699999999999</v>
      </c>
      <c r="M17" s="28">
        <v>8.4320000000000004</v>
      </c>
      <c r="N17" s="28">
        <v>8.8123000000000005</v>
      </c>
      <c r="O17" s="28">
        <v>9.1903000000000006</v>
      </c>
      <c r="P17" s="28">
        <v>7.8207000000000004</v>
      </c>
      <c r="Q17" s="28">
        <v>7.6486999999999998</v>
      </c>
      <c r="R17" s="28">
        <v>4.8079999999999998</v>
      </c>
      <c r="S17" s="33">
        <f t="shared" si="4"/>
        <v>2</v>
      </c>
      <c r="T17" s="33">
        <f t="shared" si="5"/>
        <v>2</v>
      </c>
      <c r="U17" s="33">
        <f t="shared" si="6"/>
        <v>3</v>
      </c>
      <c r="V17" s="34">
        <f t="shared" si="7"/>
        <v>2</v>
      </c>
      <c r="W17" s="33">
        <f t="shared" si="8"/>
        <v>3</v>
      </c>
      <c r="X17" s="33">
        <f t="shared" si="9"/>
        <v>4</v>
      </c>
      <c r="Y17" s="33">
        <f t="shared" si="10"/>
        <v>3</v>
      </c>
      <c r="Z17" s="33">
        <f t="shared" si="11"/>
        <v>4</v>
      </c>
      <c r="AA17" s="33">
        <f t="shared" si="12"/>
        <v>4</v>
      </c>
      <c r="AB17" s="33">
        <f t="shared" si="13"/>
        <v>4</v>
      </c>
      <c r="AC17" s="33">
        <f t="shared" si="14"/>
        <v>4</v>
      </c>
      <c r="AD17" s="33">
        <f t="shared" si="15"/>
        <v>4</v>
      </c>
      <c r="AE17" s="33">
        <f t="shared" si="16"/>
        <v>4</v>
      </c>
      <c r="AF17" s="28">
        <v>79.537800000000004</v>
      </c>
      <c r="AG17" s="28">
        <v>11.4643</v>
      </c>
      <c r="AH17" s="28">
        <v>8.9978999999999996</v>
      </c>
      <c r="AI17" s="28">
        <v>11.4643</v>
      </c>
      <c r="AJ17" s="28"/>
      <c r="AK17" s="28">
        <v>8.9978999999999996</v>
      </c>
      <c r="AL17" s="28"/>
      <c r="AM17" s="28"/>
      <c r="AN17" s="28"/>
      <c r="AO17" s="28">
        <v>2.4500000000000002</v>
      </c>
    </row>
    <row r="18" spans="1:41">
      <c r="A18" s="48" t="s">
        <v>4992</v>
      </c>
      <c r="B18" s="29">
        <v>44103</v>
      </c>
      <c r="C18" s="30">
        <v>5353.5204000000003</v>
      </c>
      <c r="D18" s="31">
        <v>5157.5324000000001</v>
      </c>
      <c r="E18" s="28">
        <v>46.228499999999997</v>
      </c>
      <c r="F18" s="28">
        <v>15.4414</v>
      </c>
      <c r="G18" s="28">
        <v>6.5566000000000004</v>
      </c>
      <c r="H18" s="28">
        <v>2.5720000000000001</v>
      </c>
      <c r="I18" s="32">
        <v>4.4240000000000004</v>
      </c>
      <c r="J18" s="28">
        <v>18.521899999999999</v>
      </c>
      <c r="K18" s="28">
        <v>16.6188</v>
      </c>
      <c r="L18" s="28">
        <v>23.852399999999999</v>
      </c>
      <c r="M18" s="28">
        <v>19.046900000000001</v>
      </c>
      <c r="N18" s="28">
        <v>25.571000000000002</v>
      </c>
      <c r="O18" s="28"/>
      <c r="P18" s="28"/>
      <c r="Q18" s="28"/>
      <c r="R18" s="28">
        <v>31.530100000000001</v>
      </c>
      <c r="S18" s="33">
        <f t="shared" si="4"/>
        <v>1</v>
      </c>
      <c r="T18" s="33">
        <f t="shared" si="5"/>
        <v>1</v>
      </c>
      <c r="U18" s="33">
        <f t="shared" si="6"/>
        <v>1</v>
      </c>
      <c r="V18" s="34">
        <f t="shared" si="7"/>
        <v>1</v>
      </c>
      <c r="W18" s="33">
        <f t="shared" si="8"/>
        <v>1</v>
      </c>
      <c r="X18" s="33">
        <f t="shared" si="9"/>
        <v>1</v>
      </c>
      <c r="Y18" s="33">
        <f t="shared" si="10"/>
        <v>1</v>
      </c>
      <c r="Z18" s="33">
        <f t="shared" si="11"/>
        <v>1</v>
      </c>
      <c r="AA18" s="33">
        <f t="shared" si="12"/>
        <v>1</v>
      </c>
      <c r="AB18" s="33">
        <f t="shared" si="13"/>
        <v>0</v>
      </c>
      <c r="AC18" s="33">
        <f t="shared" si="14"/>
        <v>0</v>
      </c>
      <c r="AD18" s="33">
        <f t="shared" si="15"/>
        <v>0</v>
      </c>
      <c r="AE18" s="33">
        <f t="shared" si="16"/>
        <v>1</v>
      </c>
      <c r="AF18" s="28">
        <v>80.196600000000004</v>
      </c>
      <c r="AG18" s="28">
        <v>0.18729999999999999</v>
      </c>
      <c r="AH18" s="28">
        <v>19.616</v>
      </c>
      <c r="AI18" s="28">
        <v>0.18729999999999999</v>
      </c>
      <c r="AJ18" s="28"/>
      <c r="AK18" s="28">
        <v>19.616</v>
      </c>
      <c r="AL18" s="28">
        <v>0.01</v>
      </c>
      <c r="AM18" s="28">
        <v>0.01</v>
      </c>
      <c r="AN18" s="28">
        <v>6.09</v>
      </c>
      <c r="AO18" s="28">
        <v>1.83</v>
      </c>
    </row>
    <row r="19" spans="1:41">
      <c r="A19" s="48" t="s">
        <v>4993</v>
      </c>
      <c r="B19" s="29">
        <v>37284</v>
      </c>
      <c r="C19" s="30">
        <v>133.78909999999999</v>
      </c>
      <c r="D19" s="31">
        <v>131.71860000000001</v>
      </c>
      <c r="E19" s="28">
        <v>112.8396</v>
      </c>
      <c r="F19" s="28">
        <v>3.6543000000000001</v>
      </c>
      <c r="G19" s="28">
        <v>2.2319</v>
      </c>
      <c r="H19" s="28">
        <v>2.3891</v>
      </c>
      <c r="I19" s="32">
        <v>1.7222999999999999</v>
      </c>
      <c r="J19" s="28">
        <v>4.7092999999999998</v>
      </c>
      <c r="K19" s="28">
        <v>8.7581000000000007</v>
      </c>
      <c r="L19" s="28">
        <v>11.8703</v>
      </c>
      <c r="M19" s="28">
        <v>10.229799999999999</v>
      </c>
      <c r="N19" s="28">
        <v>11.1973</v>
      </c>
      <c r="O19" s="28">
        <v>10.6401</v>
      </c>
      <c r="P19" s="28">
        <v>11.0182</v>
      </c>
      <c r="Q19" s="28">
        <v>11.2582</v>
      </c>
      <c r="R19" s="28">
        <v>10.501300000000001</v>
      </c>
      <c r="S19" s="33">
        <f t="shared" si="4"/>
        <v>4</v>
      </c>
      <c r="T19" s="33">
        <f t="shared" si="5"/>
        <v>1</v>
      </c>
      <c r="U19" s="33">
        <f t="shared" si="6"/>
        <v>1</v>
      </c>
      <c r="V19" s="34">
        <f t="shared" si="7"/>
        <v>1</v>
      </c>
      <c r="W19" s="33">
        <f t="shared" si="8"/>
        <v>2</v>
      </c>
      <c r="X19" s="33">
        <f t="shared" si="9"/>
        <v>1</v>
      </c>
      <c r="Y19" s="33">
        <f t="shared" si="10"/>
        <v>2</v>
      </c>
      <c r="Z19" s="33">
        <f t="shared" si="11"/>
        <v>2</v>
      </c>
      <c r="AA19" s="33">
        <f t="shared" si="12"/>
        <v>2</v>
      </c>
      <c r="AB19" s="33">
        <f t="shared" si="13"/>
        <v>2</v>
      </c>
      <c r="AC19" s="33">
        <f t="shared" si="14"/>
        <v>2</v>
      </c>
      <c r="AD19" s="33">
        <f t="shared" si="15"/>
        <v>2</v>
      </c>
      <c r="AE19" s="33">
        <f t="shared" si="16"/>
        <v>2</v>
      </c>
      <c r="AF19" s="28">
        <v>21.9832</v>
      </c>
      <c r="AG19" s="28">
        <v>55.100900000000003</v>
      </c>
      <c r="AH19" s="28">
        <v>22.915900000000001</v>
      </c>
      <c r="AI19" s="28">
        <v>55.100900000000003</v>
      </c>
      <c r="AJ19" s="28"/>
      <c r="AK19" s="28">
        <v>22.6997</v>
      </c>
      <c r="AL19" s="28">
        <v>5.29</v>
      </c>
      <c r="AM19" s="28">
        <v>3.61</v>
      </c>
      <c r="AN19" s="28">
        <v>7.2</v>
      </c>
      <c r="AO19" s="28">
        <v>1.23</v>
      </c>
    </row>
    <row r="20" spans="1:41">
      <c r="A20" s="48" t="s">
        <v>2878</v>
      </c>
      <c r="B20" s="29">
        <v>34986</v>
      </c>
      <c r="C20" s="30">
        <v>344.08690000000001</v>
      </c>
      <c r="D20" s="31">
        <v>301.62759999999997</v>
      </c>
      <c r="E20" s="28">
        <v>55.808799999999998</v>
      </c>
      <c r="F20" s="28">
        <v>9.68</v>
      </c>
      <c r="G20" s="28">
        <v>-5.0321999999999996</v>
      </c>
      <c r="H20" s="28">
        <v>-9.5541</v>
      </c>
      <c r="I20" s="32">
        <v>-8.9312000000000005</v>
      </c>
      <c r="J20" s="28">
        <v>-5.8014000000000001</v>
      </c>
      <c r="K20" s="28">
        <v>-0.33169999999999999</v>
      </c>
      <c r="L20" s="28">
        <v>9.4669000000000008</v>
      </c>
      <c r="M20" s="28">
        <v>8.5976999999999997</v>
      </c>
      <c r="N20" s="28">
        <v>10.4253</v>
      </c>
      <c r="O20" s="28">
        <v>12.0159</v>
      </c>
      <c r="P20" s="28">
        <v>10.340999999999999</v>
      </c>
      <c r="Q20" s="28">
        <v>10.307700000000001</v>
      </c>
      <c r="R20" s="28">
        <v>12.1732</v>
      </c>
      <c r="S20" s="33">
        <f t="shared" si="4"/>
        <v>2</v>
      </c>
      <c r="T20" s="33">
        <f t="shared" si="5"/>
        <v>4</v>
      </c>
      <c r="U20" s="33">
        <f t="shared" si="6"/>
        <v>4</v>
      </c>
      <c r="V20" s="34">
        <f t="shared" si="7"/>
        <v>4</v>
      </c>
      <c r="W20" s="33">
        <f t="shared" si="8"/>
        <v>4</v>
      </c>
      <c r="X20" s="33">
        <f t="shared" si="9"/>
        <v>4</v>
      </c>
      <c r="Y20" s="33">
        <f t="shared" si="10"/>
        <v>4</v>
      </c>
      <c r="Z20" s="33">
        <f t="shared" si="11"/>
        <v>3</v>
      </c>
      <c r="AA20" s="33">
        <f t="shared" si="12"/>
        <v>2</v>
      </c>
      <c r="AB20" s="33">
        <f t="shared" si="13"/>
        <v>1</v>
      </c>
      <c r="AC20" s="33">
        <f t="shared" si="14"/>
        <v>3</v>
      </c>
      <c r="AD20" s="33">
        <f t="shared" si="15"/>
        <v>3</v>
      </c>
      <c r="AE20" s="33">
        <f t="shared" si="16"/>
        <v>2</v>
      </c>
      <c r="AF20" s="28">
        <v>96.589100000000002</v>
      </c>
      <c r="AG20" s="28"/>
      <c r="AH20" s="28">
        <v>3.4108999999999998</v>
      </c>
      <c r="AI20" s="28"/>
      <c r="AJ20" s="28"/>
      <c r="AK20" s="28">
        <v>1.2645999999999999</v>
      </c>
      <c r="AL20" s="28"/>
      <c r="AM20" s="28"/>
      <c r="AN20" s="28"/>
      <c r="AO20" s="28">
        <v>2.6</v>
      </c>
    </row>
    <row r="21" spans="1:41">
      <c r="A21" s="48" t="s">
        <v>2879</v>
      </c>
      <c r="B21" s="29">
        <v>45279</v>
      </c>
      <c r="C21" s="30">
        <v>82.336200000000005</v>
      </c>
      <c r="D21" s="31">
        <v>74.620400000000004</v>
      </c>
      <c r="E21" s="28">
        <v>12.16</v>
      </c>
      <c r="F21" s="28">
        <v>9.9458000000000002</v>
      </c>
      <c r="G21" s="28">
        <v>-0.65359999999999996</v>
      </c>
      <c r="H21" s="28">
        <v>-5.2960000000000003</v>
      </c>
      <c r="I21" s="32">
        <v>-4.2519999999999998</v>
      </c>
      <c r="J21" s="28">
        <v>5.5556000000000001</v>
      </c>
      <c r="K21" s="28">
        <v>6.1097000000000001</v>
      </c>
      <c r="L21" s="28"/>
      <c r="M21" s="28"/>
      <c r="N21" s="28"/>
      <c r="O21" s="28"/>
      <c r="P21" s="28"/>
      <c r="Q21" s="28"/>
      <c r="R21" s="28">
        <v>8.6231000000000009</v>
      </c>
      <c r="S21" s="33">
        <f t="shared" si="4"/>
        <v>2</v>
      </c>
      <c r="T21" s="33">
        <f t="shared" si="5"/>
        <v>2</v>
      </c>
      <c r="U21" s="33">
        <f t="shared" si="6"/>
        <v>3</v>
      </c>
      <c r="V21" s="34">
        <f t="shared" si="7"/>
        <v>3</v>
      </c>
      <c r="W21" s="33">
        <f t="shared" si="8"/>
        <v>2</v>
      </c>
      <c r="X21" s="33">
        <f t="shared" si="9"/>
        <v>2</v>
      </c>
      <c r="Y21" s="33">
        <f t="shared" si="10"/>
        <v>0</v>
      </c>
      <c r="Z21" s="33">
        <f t="shared" si="11"/>
        <v>0</v>
      </c>
      <c r="AA21" s="33">
        <f t="shared" si="12"/>
        <v>0</v>
      </c>
      <c r="AB21" s="33">
        <f t="shared" si="13"/>
        <v>0</v>
      </c>
      <c r="AC21" s="33">
        <f t="shared" si="14"/>
        <v>0</v>
      </c>
      <c r="AD21" s="33">
        <f t="shared" si="15"/>
        <v>0</v>
      </c>
      <c r="AE21" s="33">
        <f t="shared" si="16"/>
        <v>4</v>
      </c>
      <c r="AF21" s="28">
        <v>96.338099999999997</v>
      </c>
      <c r="AG21" s="28">
        <v>7.6899999999999996E-2</v>
      </c>
      <c r="AH21" s="28">
        <v>3.5849000000000002</v>
      </c>
      <c r="AI21" s="28">
        <v>9.4100000000000003E-2</v>
      </c>
      <c r="AJ21" s="28"/>
      <c r="AK21" s="28">
        <v>3.5678000000000001</v>
      </c>
      <c r="AL21" s="28"/>
      <c r="AM21" s="28"/>
      <c r="AN21" s="28"/>
      <c r="AO21" s="28">
        <v>2.39</v>
      </c>
    </row>
    <row r="22" spans="1:41">
      <c r="A22" s="48" t="s">
        <v>2880</v>
      </c>
      <c r="B22" s="29">
        <v>38054</v>
      </c>
      <c r="C22" s="30">
        <v>1134.865</v>
      </c>
      <c r="D22" s="31">
        <v>1010.1072</v>
      </c>
      <c r="E22" s="28">
        <v>79.316900000000004</v>
      </c>
      <c r="F22" s="28">
        <v>8.2296999999999993</v>
      </c>
      <c r="G22" s="28">
        <v>-4.0073999999999996</v>
      </c>
      <c r="H22" s="28">
        <v>-8.2667000000000002</v>
      </c>
      <c r="I22" s="32">
        <v>-7.5675999999999997</v>
      </c>
      <c r="J22" s="28">
        <v>-1.9461999999999999</v>
      </c>
      <c r="K22" s="28">
        <v>2.1368</v>
      </c>
      <c r="L22" s="28">
        <v>11.321099999999999</v>
      </c>
      <c r="M22" s="28">
        <v>8.4824999999999999</v>
      </c>
      <c r="N22" s="28">
        <v>9.9776000000000007</v>
      </c>
      <c r="O22" s="28">
        <v>11.553900000000001</v>
      </c>
      <c r="P22" s="28">
        <v>11.897600000000001</v>
      </c>
      <c r="Q22" s="28">
        <v>10.916700000000001</v>
      </c>
      <c r="R22" s="28">
        <v>9.7867999999999995</v>
      </c>
      <c r="S22" s="33">
        <f t="shared" si="4"/>
        <v>3</v>
      </c>
      <c r="T22" s="33">
        <f t="shared" si="5"/>
        <v>4</v>
      </c>
      <c r="U22" s="33">
        <f t="shared" si="6"/>
        <v>4</v>
      </c>
      <c r="V22" s="34">
        <f t="shared" si="7"/>
        <v>4</v>
      </c>
      <c r="W22" s="33">
        <f t="shared" si="8"/>
        <v>4</v>
      </c>
      <c r="X22" s="33">
        <f t="shared" si="9"/>
        <v>4</v>
      </c>
      <c r="Y22" s="33">
        <f t="shared" si="10"/>
        <v>2</v>
      </c>
      <c r="Z22" s="33">
        <f t="shared" si="11"/>
        <v>3</v>
      </c>
      <c r="AA22" s="33">
        <f t="shared" si="12"/>
        <v>3</v>
      </c>
      <c r="AB22" s="33">
        <f t="shared" si="13"/>
        <v>2</v>
      </c>
      <c r="AC22" s="33">
        <f t="shared" si="14"/>
        <v>2</v>
      </c>
      <c r="AD22" s="33">
        <f t="shared" si="15"/>
        <v>2</v>
      </c>
      <c r="AE22" s="33">
        <f t="shared" si="16"/>
        <v>3</v>
      </c>
      <c r="AF22" s="28">
        <v>96.031099999999995</v>
      </c>
      <c r="AG22" s="28"/>
      <c r="AH22" s="28">
        <v>3.9689000000000001</v>
      </c>
      <c r="AI22" s="28"/>
      <c r="AJ22" s="28"/>
      <c r="AK22" s="28">
        <v>2.2559</v>
      </c>
      <c r="AL22" s="28">
        <v>3.0000000000000001E-3</v>
      </c>
      <c r="AM22" s="28">
        <v>3.0000000000000001E-3</v>
      </c>
      <c r="AN22" s="28">
        <v>6.39</v>
      </c>
      <c r="AO22" s="28">
        <v>2.2599999999999998</v>
      </c>
    </row>
    <row r="23" spans="1:41">
      <c r="A23" s="48" t="s">
        <v>2881</v>
      </c>
      <c r="B23" s="29">
        <v>34162</v>
      </c>
      <c r="C23" s="30">
        <v>4442.4757</v>
      </c>
      <c r="D23" s="31">
        <v>4186.38</v>
      </c>
      <c r="E23" s="28">
        <v>39.550899999999999</v>
      </c>
      <c r="F23" s="28">
        <v>3.6960000000000002</v>
      </c>
      <c r="G23" s="28">
        <v>-1.601</v>
      </c>
      <c r="H23" s="28">
        <v>-3.3172000000000001</v>
      </c>
      <c r="I23" s="32">
        <v>-3.1568999999999998</v>
      </c>
      <c r="J23" s="28">
        <v>-0.34420000000000001</v>
      </c>
      <c r="K23" s="28">
        <v>4.4767000000000001</v>
      </c>
      <c r="L23" s="28">
        <v>8.1607000000000003</v>
      </c>
      <c r="M23" s="28">
        <v>7.2461000000000002</v>
      </c>
      <c r="N23" s="28">
        <v>8.0084999999999997</v>
      </c>
      <c r="O23" s="28">
        <v>8.0731000000000002</v>
      </c>
      <c r="P23" s="28">
        <v>8.0784000000000002</v>
      </c>
      <c r="Q23" s="28">
        <v>9.1145999999999994</v>
      </c>
      <c r="R23" s="28">
        <v>8.6849000000000007</v>
      </c>
      <c r="S23" s="33">
        <f t="shared" si="4"/>
        <v>4</v>
      </c>
      <c r="T23" s="33">
        <f t="shared" si="5"/>
        <v>3</v>
      </c>
      <c r="U23" s="33">
        <f t="shared" si="6"/>
        <v>2</v>
      </c>
      <c r="V23" s="34">
        <f t="shared" si="7"/>
        <v>2</v>
      </c>
      <c r="W23" s="33">
        <f t="shared" si="8"/>
        <v>3</v>
      </c>
      <c r="X23" s="33">
        <f t="shared" si="9"/>
        <v>3</v>
      </c>
      <c r="Y23" s="33">
        <f t="shared" si="10"/>
        <v>4</v>
      </c>
      <c r="Z23" s="33">
        <f t="shared" si="11"/>
        <v>4</v>
      </c>
      <c r="AA23" s="33">
        <f t="shared" si="12"/>
        <v>4</v>
      </c>
      <c r="AB23" s="33">
        <f t="shared" si="13"/>
        <v>4</v>
      </c>
      <c r="AC23" s="33">
        <f t="shared" si="14"/>
        <v>4</v>
      </c>
      <c r="AD23" s="33">
        <f t="shared" si="15"/>
        <v>4</v>
      </c>
      <c r="AE23" s="33">
        <f t="shared" si="16"/>
        <v>3</v>
      </c>
      <c r="AF23" s="28">
        <v>36.678100000000001</v>
      </c>
      <c r="AG23" s="28">
        <v>61.004800000000003</v>
      </c>
      <c r="AH23" s="28">
        <v>2.3170999999999999</v>
      </c>
      <c r="AI23" s="28">
        <v>61.004800000000003</v>
      </c>
      <c r="AJ23" s="28">
        <v>0</v>
      </c>
      <c r="AK23" s="28">
        <v>1.9037999999999999</v>
      </c>
      <c r="AL23" s="28">
        <v>9.7899999999999991</v>
      </c>
      <c r="AM23" s="28">
        <v>5.91</v>
      </c>
      <c r="AN23" s="28">
        <v>7.64</v>
      </c>
      <c r="AO23" s="28">
        <v>1.77</v>
      </c>
    </row>
    <row r="24" spans="1:41">
      <c r="A24" s="58" t="s">
        <v>235</v>
      </c>
      <c r="B24" s="59"/>
      <c r="C24" s="60"/>
      <c r="D24" s="60"/>
      <c r="E24" s="60"/>
      <c r="F24" s="60">
        <f>SUMPRODUCT($D12:$D23,F12:F23)/SUMIF(F12:F23,"&lt;&gt;"&amp;"",$D12:$D23)</f>
        <v>8.2546376380803199</v>
      </c>
      <c r="G24" s="60">
        <f t="shared" ref="G24:R24" si="17">SUMPRODUCT($D12:$D23,G12:G23)/SUMIF(G12:G23,"&lt;&gt;"&amp;"",$D12:$D23)</f>
        <v>-0.34609214115852077</v>
      </c>
      <c r="H24" s="60">
        <f t="shared" si="17"/>
        <v>-3.307128836512347</v>
      </c>
      <c r="I24" s="60">
        <f t="shared" si="17"/>
        <v>-2.7713379732554548</v>
      </c>
      <c r="J24" s="60">
        <f t="shared" si="17"/>
        <v>4.4030583783279527</v>
      </c>
      <c r="K24" s="60">
        <f t="shared" si="17"/>
        <v>6.4217826214415021</v>
      </c>
      <c r="L24" s="60">
        <f t="shared" si="17"/>
        <v>13.629282346122121</v>
      </c>
      <c r="M24" s="60">
        <f t="shared" si="17"/>
        <v>12.16799676737609</v>
      </c>
      <c r="N24" s="60">
        <f t="shared" si="17"/>
        <v>14.235084979673626</v>
      </c>
      <c r="O24" s="60">
        <f t="shared" si="17"/>
        <v>11.293661877016891</v>
      </c>
      <c r="P24" s="60">
        <f t="shared" si="17"/>
        <v>11.416813177517495</v>
      </c>
      <c r="Q24" s="60">
        <f t="shared" si="17"/>
        <v>11.908779092372487</v>
      </c>
      <c r="R24" s="60">
        <f t="shared" si="17"/>
        <v>16.87099491955604</v>
      </c>
      <c r="S24" s="61"/>
      <c r="T24" s="61"/>
      <c r="U24" s="61"/>
      <c r="V24" s="61"/>
      <c r="W24" s="61"/>
      <c r="X24" s="61"/>
      <c r="Y24" s="61"/>
      <c r="Z24" s="61"/>
      <c r="AA24" s="61"/>
      <c r="AB24" s="61"/>
      <c r="AC24" s="61"/>
      <c r="AD24" s="61"/>
      <c r="AE24" s="61"/>
      <c r="AF24" s="60"/>
      <c r="AG24" s="60"/>
      <c r="AH24" s="60"/>
      <c r="AI24" s="60"/>
      <c r="AJ24" s="60"/>
      <c r="AK24" s="60"/>
      <c r="AL24" s="60"/>
      <c r="AM24" s="60"/>
      <c r="AN24" s="60"/>
      <c r="AO24" s="60"/>
    </row>
    <row r="25" spans="1:41">
      <c r="A25" s="56" t="s">
        <v>236</v>
      </c>
      <c r="B25" s="51"/>
      <c r="C25" s="52"/>
      <c r="D25" s="53"/>
      <c r="E25" s="54"/>
      <c r="F25" s="54">
        <f>MIN(F12:F23)</f>
        <v>3.6543000000000001</v>
      </c>
      <c r="G25" s="54">
        <f t="shared" ref="G25:R25" si="18">MIN(G12:G23)</f>
        <v>-5.0321999999999996</v>
      </c>
      <c r="H25" s="54">
        <f t="shared" si="18"/>
        <v>-9.5541</v>
      </c>
      <c r="I25" s="54">
        <f t="shared" si="18"/>
        <v>-8.9312000000000005</v>
      </c>
      <c r="J25" s="54">
        <f t="shared" si="18"/>
        <v>-5.8014000000000001</v>
      </c>
      <c r="K25" s="54">
        <f t="shared" si="18"/>
        <v>-0.33169999999999999</v>
      </c>
      <c r="L25" s="54">
        <f t="shared" si="18"/>
        <v>8.1607000000000003</v>
      </c>
      <c r="M25" s="54">
        <f t="shared" si="18"/>
        <v>6.7853000000000003</v>
      </c>
      <c r="N25" s="54">
        <f t="shared" si="18"/>
        <v>8.0084999999999997</v>
      </c>
      <c r="O25" s="54">
        <f t="shared" si="18"/>
        <v>8.0731000000000002</v>
      </c>
      <c r="P25" s="54">
        <f t="shared" si="18"/>
        <v>7.8207000000000004</v>
      </c>
      <c r="Q25" s="54">
        <f t="shared" si="18"/>
        <v>7.6486999999999998</v>
      </c>
      <c r="R25" s="54">
        <f t="shared" si="18"/>
        <v>4.8079999999999998</v>
      </c>
      <c r="S25" s="55"/>
      <c r="T25" s="55"/>
      <c r="U25" s="55"/>
      <c r="V25" s="55"/>
      <c r="W25" s="55"/>
      <c r="X25" s="55"/>
      <c r="Y25" s="55"/>
      <c r="Z25" s="55"/>
      <c r="AA25" s="55"/>
      <c r="AB25" s="55"/>
      <c r="AC25" s="55"/>
      <c r="AD25" s="55"/>
      <c r="AE25" s="55"/>
      <c r="AF25" s="54"/>
      <c r="AG25" s="54"/>
      <c r="AH25" s="54"/>
      <c r="AI25" s="54"/>
      <c r="AJ25" s="54"/>
      <c r="AK25" s="54"/>
      <c r="AL25" s="54"/>
      <c r="AM25" s="54"/>
      <c r="AN25" s="54"/>
      <c r="AO25" s="54"/>
    </row>
    <row r="26" spans="1:41">
      <c r="A26" s="63" t="s">
        <v>237</v>
      </c>
      <c r="B26" s="51"/>
      <c r="C26" s="52"/>
      <c r="D26" s="53"/>
      <c r="E26" s="54"/>
      <c r="F26" s="54">
        <f>MAX(F12:F23)</f>
        <v>15.4414</v>
      </c>
      <c r="G26" s="54">
        <f t="shared" ref="G26:R26" si="19">MAX(G12:G23)</f>
        <v>6.5566000000000004</v>
      </c>
      <c r="H26" s="54">
        <f t="shared" si="19"/>
        <v>2.5720000000000001</v>
      </c>
      <c r="I26" s="54">
        <f t="shared" si="19"/>
        <v>4.4240000000000004</v>
      </c>
      <c r="J26" s="54">
        <f t="shared" si="19"/>
        <v>18.521899999999999</v>
      </c>
      <c r="K26" s="54">
        <f t="shared" si="19"/>
        <v>16.6188</v>
      </c>
      <c r="L26" s="54">
        <f t="shared" si="19"/>
        <v>23.852399999999999</v>
      </c>
      <c r="M26" s="54">
        <f t="shared" si="19"/>
        <v>19.046900000000001</v>
      </c>
      <c r="N26" s="54">
        <f t="shared" si="19"/>
        <v>25.571000000000002</v>
      </c>
      <c r="O26" s="54">
        <f t="shared" si="19"/>
        <v>12.805099999999999</v>
      </c>
      <c r="P26" s="54">
        <f t="shared" si="19"/>
        <v>12.895300000000001</v>
      </c>
      <c r="Q26" s="54">
        <f t="shared" si="19"/>
        <v>13.2395</v>
      </c>
      <c r="R26" s="54">
        <f t="shared" si="19"/>
        <v>31.530100000000001</v>
      </c>
      <c r="S26" s="55"/>
      <c r="T26" s="55"/>
      <c r="U26" s="55"/>
      <c r="V26" s="55"/>
      <c r="W26" s="55"/>
      <c r="X26" s="55"/>
      <c r="Y26" s="55"/>
      <c r="Z26" s="55"/>
      <c r="AA26" s="55"/>
      <c r="AB26" s="55"/>
      <c r="AC26" s="55"/>
      <c r="AD26" s="55"/>
      <c r="AE26" s="55"/>
      <c r="AF26" s="54"/>
      <c r="AG26" s="54"/>
      <c r="AH26" s="54"/>
      <c r="AI26" s="54"/>
      <c r="AJ26" s="54"/>
      <c r="AK26" s="54"/>
      <c r="AL26" s="54"/>
      <c r="AM26" s="54"/>
      <c r="AN26" s="54"/>
      <c r="AO26" s="54"/>
    </row>
    <row r="27" spans="1:41">
      <c r="A27" s="56" t="s">
        <v>238</v>
      </c>
      <c r="B27" s="51"/>
      <c r="C27" s="52"/>
      <c r="D27" s="53"/>
      <c r="E27" s="54"/>
      <c r="F27" s="54">
        <f>MEDIAN(F12:F23)</f>
        <v>9.3097999999999992</v>
      </c>
      <c r="G27" s="54">
        <f t="shared" ref="G27:R27" si="20">MEDIAN(G12:G23)</f>
        <v>-0.99664999999999992</v>
      </c>
      <c r="H27" s="54">
        <f t="shared" si="20"/>
        <v>-3.7855499999999997</v>
      </c>
      <c r="I27" s="54">
        <f t="shared" si="20"/>
        <v>-3.7696500000000004</v>
      </c>
      <c r="J27" s="54">
        <f t="shared" si="20"/>
        <v>4.5092999999999996</v>
      </c>
      <c r="K27" s="54">
        <f t="shared" si="20"/>
        <v>4.9177999999999997</v>
      </c>
      <c r="L27" s="54">
        <f t="shared" si="20"/>
        <v>11.0259</v>
      </c>
      <c r="M27" s="54">
        <f t="shared" si="20"/>
        <v>9.4137500000000003</v>
      </c>
      <c r="N27" s="54">
        <f t="shared" si="20"/>
        <v>10.201450000000001</v>
      </c>
      <c r="O27" s="54">
        <f t="shared" si="20"/>
        <v>10.6401</v>
      </c>
      <c r="P27" s="54">
        <f t="shared" si="20"/>
        <v>10.679600000000001</v>
      </c>
      <c r="Q27" s="54">
        <f t="shared" si="20"/>
        <v>10.916700000000001</v>
      </c>
      <c r="R27" s="54">
        <f t="shared" si="20"/>
        <v>9.8862999999999985</v>
      </c>
      <c r="S27" s="55"/>
      <c r="T27" s="55"/>
      <c r="U27" s="55"/>
      <c r="V27" s="55"/>
      <c r="W27" s="55"/>
      <c r="X27" s="55"/>
      <c r="Y27" s="55"/>
      <c r="Z27" s="55"/>
      <c r="AA27" s="55"/>
      <c r="AB27" s="55"/>
      <c r="AC27" s="55"/>
      <c r="AD27" s="55"/>
      <c r="AE27" s="55"/>
      <c r="AF27" s="54"/>
      <c r="AG27" s="54"/>
      <c r="AH27" s="54"/>
      <c r="AI27" s="54"/>
      <c r="AJ27" s="54"/>
      <c r="AK27" s="54"/>
      <c r="AL27" s="54"/>
      <c r="AM27" s="54"/>
      <c r="AN27" s="54"/>
      <c r="AO27" s="54"/>
    </row>
    <row r="28" spans="1:41" ht="15" thickBot="1">
      <c r="A28" s="64"/>
      <c r="B28" s="37"/>
      <c r="C28" s="38"/>
      <c r="D28" s="39"/>
      <c r="E28" s="40"/>
      <c r="F28" s="40"/>
      <c r="G28" s="40"/>
      <c r="H28" s="40"/>
      <c r="I28" s="40"/>
      <c r="J28" s="40"/>
      <c r="K28" s="40"/>
      <c r="L28" s="40"/>
      <c r="M28" s="40"/>
      <c r="N28" s="40"/>
      <c r="O28" s="40"/>
      <c r="P28" s="40"/>
      <c r="Q28" s="40"/>
      <c r="R28" s="40"/>
      <c r="S28" s="42"/>
      <c r="T28" s="42"/>
      <c r="U28" s="42"/>
      <c r="V28" s="42"/>
      <c r="W28" s="42"/>
      <c r="X28" s="42"/>
      <c r="Y28" s="42"/>
      <c r="Z28" s="42"/>
      <c r="AA28" s="42"/>
      <c r="AB28" s="42"/>
      <c r="AC28" s="42"/>
      <c r="AD28" s="42"/>
      <c r="AE28" s="42"/>
      <c r="AF28" s="40"/>
      <c r="AG28" s="40"/>
      <c r="AH28" s="40"/>
      <c r="AI28" s="40"/>
      <c r="AJ28" s="40"/>
      <c r="AK28" s="40"/>
      <c r="AL28" s="40"/>
      <c r="AM28" s="40"/>
      <c r="AN28" s="40"/>
      <c r="AO28" s="40"/>
    </row>
    <row r="29" spans="1:41">
      <c r="A29" s="50" t="s">
        <v>239</v>
      </c>
      <c r="B29" s="45"/>
      <c r="C29" s="44"/>
      <c r="D29" s="44"/>
      <c r="E29" s="44"/>
      <c r="F29" s="44"/>
      <c r="G29" s="44"/>
      <c r="H29" s="44"/>
      <c r="I29" s="46"/>
      <c r="J29" s="44"/>
      <c r="K29" s="44"/>
      <c r="L29" s="44"/>
      <c r="M29" s="44"/>
      <c r="N29" s="44"/>
      <c r="O29" s="44"/>
      <c r="P29" s="44"/>
      <c r="Q29" s="44"/>
      <c r="R29" s="44"/>
      <c r="S29" s="45"/>
      <c r="T29" s="45"/>
      <c r="U29" s="45"/>
      <c r="V29" s="47"/>
      <c r="W29" s="45"/>
      <c r="X29" s="45"/>
      <c r="Y29" s="45"/>
      <c r="Z29" s="45"/>
      <c r="AA29" s="45"/>
      <c r="AB29" s="45"/>
      <c r="AC29" s="45"/>
      <c r="AD29" s="45"/>
      <c r="AE29" s="45"/>
      <c r="AF29" s="44"/>
      <c r="AG29" s="44"/>
      <c r="AH29" s="44"/>
      <c r="AI29" s="44"/>
      <c r="AJ29" s="44"/>
      <c r="AK29" s="44"/>
      <c r="AL29" s="44"/>
      <c r="AM29" s="44"/>
      <c r="AN29" s="44"/>
      <c r="AO29" s="44"/>
    </row>
    <row r="30" spans="1:41">
      <c r="A30" s="50" t="s">
        <v>240</v>
      </c>
      <c r="B30" s="45"/>
      <c r="C30" s="44"/>
      <c r="D30" s="44"/>
      <c r="E30" s="44"/>
      <c r="F30" s="44"/>
      <c r="G30" s="44"/>
      <c r="H30" s="44"/>
      <c r="I30" s="46"/>
      <c r="J30" s="44"/>
      <c r="K30" s="44"/>
      <c r="L30" s="44"/>
      <c r="M30" s="44"/>
      <c r="N30" s="44"/>
      <c r="O30" s="44"/>
      <c r="P30" s="44"/>
      <c r="Q30" s="44"/>
      <c r="R30" s="44"/>
      <c r="S30" s="45"/>
      <c r="T30" s="45"/>
      <c r="U30" s="45"/>
      <c r="V30" s="47"/>
      <c r="W30" s="45"/>
      <c r="X30" s="45"/>
      <c r="Y30" s="45"/>
      <c r="Z30" s="45"/>
      <c r="AA30" s="45"/>
      <c r="AB30" s="45"/>
      <c r="AC30" s="45"/>
      <c r="AD30" s="45"/>
      <c r="AE30" s="45"/>
      <c r="AF30" s="44"/>
      <c r="AG30" s="44"/>
      <c r="AH30" s="44"/>
      <c r="AI30" s="44"/>
      <c r="AJ30" s="44"/>
      <c r="AK30" s="44"/>
      <c r="AL30" s="44"/>
      <c r="AM30" s="44"/>
      <c r="AN30" s="44"/>
      <c r="AO30" s="44"/>
    </row>
    <row r="31" spans="1:41">
      <c r="A31" s="50"/>
      <c r="B31" s="45"/>
      <c r="C31" s="44"/>
      <c r="D31" s="44"/>
      <c r="E31" s="44"/>
      <c r="F31" s="44"/>
      <c r="G31" s="44"/>
      <c r="H31" s="44"/>
      <c r="I31" s="44"/>
      <c r="J31" s="44"/>
      <c r="K31" s="44"/>
      <c r="L31" s="44"/>
      <c r="M31" s="44"/>
      <c r="N31" s="44"/>
      <c r="O31" s="44"/>
      <c r="P31" s="44"/>
      <c r="Q31" s="44"/>
      <c r="R31" s="44"/>
      <c r="S31" s="45"/>
      <c r="T31" s="45"/>
      <c r="U31" s="45"/>
      <c r="V31" s="45"/>
      <c r="W31" s="45"/>
      <c r="X31" s="45"/>
      <c r="Y31" s="45"/>
      <c r="Z31" s="45"/>
      <c r="AA31" s="45"/>
      <c r="AB31" s="45"/>
      <c r="AC31" s="45"/>
      <c r="AD31" s="45"/>
      <c r="AE31" s="45"/>
      <c r="AF31" s="44"/>
      <c r="AG31" s="44"/>
      <c r="AH31" s="44"/>
      <c r="AI31" s="44"/>
      <c r="AJ31" s="44"/>
      <c r="AK31" s="44"/>
      <c r="AL31" s="44"/>
      <c r="AM31" s="44"/>
      <c r="AN31" s="44"/>
      <c r="AO31" s="44"/>
    </row>
    <row r="32" spans="1:41">
      <c r="A32" s="50"/>
      <c r="B32" s="45"/>
      <c r="C32" s="44"/>
      <c r="D32" s="44"/>
      <c r="E32" s="44"/>
      <c r="F32" s="44"/>
      <c r="G32" s="44"/>
      <c r="H32" s="44"/>
      <c r="I32" s="44"/>
      <c r="J32" s="44"/>
      <c r="K32" s="44"/>
      <c r="L32" s="44"/>
      <c r="M32" s="44"/>
      <c r="N32" s="44"/>
      <c r="O32" s="44"/>
      <c r="P32" s="44"/>
      <c r="Q32" s="44"/>
      <c r="R32" s="44"/>
      <c r="S32" s="45"/>
      <c r="T32" s="45"/>
      <c r="U32" s="45"/>
      <c r="V32" s="45"/>
      <c r="W32" s="45"/>
      <c r="X32" s="45"/>
      <c r="Y32" s="45"/>
      <c r="Z32" s="45"/>
      <c r="AA32" s="45"/>
      <c r="AB32" s="45"/>
      <c r="AC32" s="45"/>
      <c r="AD32" s="45"/>
      <c r="AE32" s="45"/>
      <c r="AF32" s="44"/>
      <c r="AG32" s="44"/>
      <c r="AH32" s="44"/>
      <c r="AI32" s="44"/>
      <c r="AJ32" s="44"/>
      <c r="AK32" s="44"/>
      <c r="AL32" s="44"/>
      <c r="AM32" s="44"/>
      <c r="AN32" s="44"/>
      <c r="AO32" s="44"/>
    </row>
    <row r="33" spans="1:41">
      <c r="A33" s="50"/>
      <c r="B33" s="45"/>
      <c r="C33" s="44"/>
      <c r="D33" s="44"/>
      <c r="E33" s="44"/>
      <c r="F33" s="44"/>
      <c r="G33" s="44"/>
      <c r="H33" s="44"/>
      <c r="I33" s="44"/>
      <c r="J33" s="44"/>
      <c r="K33" s="44"/>
      <c r="L33" s="44"/>
      <c r="M33" s="44"/>
      <c r="N33" s="44"/>
      <c r="O33" s="44"/>
      <c r="P33" s="44"/>
      <c r="Q33" s="44"/>
      <c r="R33" s="44"/>
      <c r="S33" s="45"/>
      <c r="T33" s="45"/>
      <c r="U33" s="45"/>
      <c r="V33" s="45"/>
      <c r="W33" s="45"/>
      <c r="X33" s="45"/>
      <c r="Y33" s="45"/>
      <c r="Z33" s="45"/>
      <c r="AA33" s="45"/>
      <c r="AB33" s="45"/>
      <c r="AC33" s="45"/>
      <c r="AD33" s="45"/>
      <c r="AE33" s="45"/>
      <c r="AF33" s="44"/>
      <c r="AG33" s="44"/>
      <c r="AH33" s="44"/>
      <c r="AI33" s="44"/>
      <c r="AJ33" s="44"/>
      <c r="AK33" s="44"/>
      <c r="AL33" s="44"/>
      <c r="AM33" s="44"/>
      <c r="AN33" s="44"/>
      <c r="AO33" s="44"/>
    </row>
  </sheetData>
  <mergeCells count="11">
    <mergeCell ref="AM8:AM9"/>
    <mergeCell ref="AN8:AN9"/>
    <mergeCell ref="B8:E8"/>
    <mergeCell ref="F8:I8"/>
    <mergeCell ref="AO8:AO9"/>
    <mergeCell ref="AF8:AH8"/>
    <mergeCell ref="R8:R9"/>
    <mergeCell ref="S8:AE8"/>
    <mergeCell ref="J8:Q8"/>
    <mergeCell ref="AI8:AK8"/>
    <mergeCell ref="AL8:AL9"/>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CN55"/>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sheetView>
  </sheetViews>
  <sheetFormatPr defaultRowHeight="14.4"/>
  <cols>
    <col min="1" max="1" width="31.21875" style="14" customWidth="1"/>
    <col min="2" max="2" width="10.21875" customWidth="1"/>
    <col min="3" max="18" width="9.109375" style="14" customWidth="1"/>
    <col min="19" max="28" width="9.109375" customWidth="1"/>
    <col min="29" max="29" width="9.109375" style="93" customWidth="1"/>
    <col min="30" max="31" width="9.109375" customWidth="1"/>
    <col min="32" max="39" width="9.109375" style="14" customWidth="1"/>
    <col min="40" max="40" width="10.21875" style="14" customWidth="1"/>
    <col min="41" max="41"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_xlfn.QUARTILE.INC(F$12:F$43,$CA2)</f>
        <v>6.4313000000000002</v>
      </c>
      <c r="CC2" s="93">
        <f t="shared" ref="CC2:CN2" si="1">_xlfn.QUARTILE.INC(G$12:G$43,$CA2)</f>
        <v>-2.2869000000000002</v>
      </c>
      <c r="CD2" s="93">
        <f t="shared" si="1"/>
        <v>-10.959</v>
      </c>
      <c r="CE2" s="93">
        <f t="shared" si="1"/>
        <v>-6.3814000000000002</v>
      </c>
      <c r="CF2" s="93">
        <f t="shared" si="1"/>
        <v>-6.0133999999999999</v>
      </c>
      <c r="CG2" s="93">
        <f t="shared" si="1"/>
        <v>-3.9323999999999999</v>
      </c>
      <c r="CH2" s="93">
        <f t="shared" si="1"/>
        <v>12.007300000000001</v>
      </c>
      <c r="CI2" s="93">
        <f t="shared" si="1"/>
        <v>9.7035</v>
      </c>
      <c r="CJ2" s="93">
        <f t="shared" si="1"/>
        <v>13.1683</v>
      </c>
      <c r="CK2" s="93">
        <f t="shared" si="1"/>
        <v>14.4344</v>
      </c>
      <c r="CL2" s="93">
        <f t="shared" si="1"/>
        <v>13.3718</v>
      </c>
      <c r="CM2" s="93">
        <f t="shared" si="1"/>
        <v>11.8622</v>
      </c>
      <c r="CN2" s="93">
        <f t="shared" si="1"/>
        <v>-10.7003</v>
      </c>
    </row>
    <row r="3" spans="1:92">
      <c r="CA3" s="93">
        <v>1</v>
      </c>
      <c r="CB3" s="93">
        <f t="shared" si="0"/>
        <v>10.99</v>
      </c>
      <c r="CC3" s="93">
        <f t="shared" ref="CC3:CN7" si="2">_xlfn.QUARTILE.INC(G$12:G$43,$CA3)</f>
        <v>-0.14290000000000003</v>
      </c>
      <c r="CD3" s="93">
        <f t="shared" si="2"/>
        <v>-5.351375</v>
      </c>
      <c r="CE3" s="93">
        <f t="shared" si="2"/>
        <v>-4.7632000000000003</v>
      </c>
      <c r="CF3" s="93">
        <f t="shared" si="2"/>
        <v>4.0659749999999999</v>
      </c>
      <c r="CG3" s="93">
        <f t="shared" si="2"/>
        <v>4.6268750000000001</v>
      </c>
      <c r="CH3" s="93">
        <f t="shared" si="2"/>
        <v>15.980650000000001</v>
      </c>
      <c r="CI3" s="93">
        <f t="shared" si="2"/>
        <v>12.767575000000001</v>
      </c>
      <c r="CJ3" s="93">
        <f t="shared" si="2"/>
        <v>13.678999999999998</v>
      </c>
      <c r="CK3" s="93">
        <f t="shared" si="2"/>
        <v>15.041650000000001</v>
      </c>
      <c r="CL3" s="93">
        <f t="shared" si="2"/>
        <v>14.55545</v>
      </c>
      <c r="CM3" s="93">
        <f t="shared" si="2"/>
        <v>13.956574999999999</v>
      </c>
      <c r="CN3" s="93">
        <f t="shared" si="2"/>
        <v>11.664674999999999</v>
      </c>
    </row>
    <row r="4" spans="1:92">
      <c r="CA4" s="93">
        <v>2</v>
      </c>
      <c r="CB4" s="93">
        <f t="shared" si="0"/>
        <v>11.6286</v>
      </c>
      <c r="CC4" s="93">
        <f t="shared" si="2"/>
        <v>0.68035000000000001</v>
      </c>
      <c r="CD4" s="93">
        <f t="shared" si="2"/>
        <v>-3.7481</v>
      </c>
      <c r="CE4" s="93">
        <f t="shared" si="2"/>
        <v>-2.4623499999999998</v>
      </c>
      <c r="CF4" s="93">
        <f t="shared" si="2"/>
        <v>6.7946</v>
      </c>
      <c r="CG4" s="93">
        <f t="shared" si="2"/>
        <v>6.3143000000000002</v>
      </c>
      <c r="CH4" s="93">
        <f t="shared" si="2"/>
        <v>17.652200000000001</v>
      </c>
      <c r="CI4" s="93">
        <f t="shared" si="2"/>
        <v>14.611599999999999</v>
      </c>
      <c r="CJ4" s="93">
        <f t="shared" si="2"/>
        <v>15.754049999999999</v>
      </c>
      <c r="CK4" s="93">
        <f t="shared" si="2"/>
        <v>16.25</v>
      </c>
      <c r="CL4" s="93">
        <f t="shared" si="2"/>
        <v>14.980499999999999</v>
      </c>
      <c r="CM4" s="93">
        <f t="shared" si="2"/>
        <v>14.491299999999999</v>
      </c>
      <c r="CN4" s="93">
        <f t="shared" si="2"/>
        <v>14.105</v>
      </c>
    </row>
    <row r="5" spans="1:92">
      <c r="CA5" s="93">
        <v>3</v>
      </c>
      <c r="CB5" s="93">
        <f t="shared" si="0"/>
        <v>12.1768</v>
      </c>
      <c r="CC5" s="93">
        <f t="shared" si="2"/>
        <v>2.2235</v>
      </c>
      <c r="CD5" s="93">
        <f t="shared" si="2"/>
        <v>-1.5021500000000001</v>
      </c>
      <c r="CE5" s="93">
        <f t="shared" si="2"/>
        <v>-1.1375</v>
      </c>
      <c r="CF5" s="93">
        <f t="shared" si="2"/>
        <v>9.3671500000000005</v>
      </c>
      <c r="CG5" s="93">
        <f t="shared" si="2"/>
        <v>7.2303250000000006</v>
      </c>
      <c r="CH5" s="93">
        <f t="shared" si="2"/>
        <v>20.337299999999999</v>
      </c>
      <c r="CI5" s="93">
        <f t="shared" si="2"/>
        <v>16.787775</v>
      </c>
      <c r="CJ5" s="93">
        <f t="shared" si="2"/>
        <v>17.830399999999997</v>
      </c>
      <c r="CK5" s="93">
        <f t="shared" si="2"/>
        <v>17.877200000000002</v>
      </c>
      <c r="CL5" s="93">
        <f t="shared" si="2"/>
        <v>15.715150000000001</v>
      </c>
      <c r="CM5" s="93">
        <f t="shared" si="2"/>
        <v>15.168675</v>
      </c>
      <c r="CN5" s="93">
        <f t="shared" si="2"/>
        <v>15.811900000000001</v>
      </c>
    </row>
    <row r="6" spans="1:92" hidden="1">
      <c r="CA6" s="93"/>
      <c r="CB6" s="93">
        <f t="shared" si="0"/>
        <v>6.4313000000000002</v>
      </c>
      <c r="CC6" s="93">
        <f t="shared" si="2"/>
        <v>-2.2869000000000002</v>
      </c>
      <c r="CD6" s="93">
        <f t="shared" si="2"/>
        <v>-10.959</v>
      </c>
      <c r="CE6" s="93">
        <f t="shared" si="2"/>
        <v>-6.3814000000000002</v>
      </c>
      <c r="CF6" s="93">
        <f t="shared" si="2"/>
        <v>-6.0133999999999999</v>
      </c>
      <c r="CG6" s="93">
        <f t="shared" si="2"/>
        <v>-3.9323999999999999</v>
      </c>
      <c r="CH6" s="93">
        <f t="shared" si="2"/>
        <v>12.007300000000001</v>
      </c>
      <c r="CI6" s="93">
        <f t="shared" si="2"/>
        <v>9.7035</v>
      </c>
      <c r="CJ6" s="93">
        <f t="shared" si="2"/>
        <v>13.1683</v>
      </c>
      <c r="CK6" s="93">
        <f t="shared" si="2"/>
        <v>14.4344</v>
      </c>
      <c r="CL6" s="93">
        <f t="shared" si="2"/>
        <v>13.3718</v>
      </c>
      <c r="CM6" s="93">
        <f t="shared" si="2"/>
        <v>11.8622</v>
      </c>
      <c r="CN6" s="93">
        <f t="shared" si="2"/>
        <v>-10.7003</v>
      </c>
    </row>
    <row r="7" spans="1:92" ht="21" thickBot="1">
      <c r="A7" s="16" t="s">
        <v>136</v>
      </c>
      <c r="CA7" s="93">
        <v>4</v>
      </c>
      <c r="CB7" s="93">
        <f t="shared" si="0"/>
        <v>15.27</v>
      </c>
      <c r="CC7" s="93">
        <f t="shared" si="2"/>
        <v>7.1950000000000003</v>
      </c>
      <c r="CD7" s="93">
        <f t="shared" si="2"/>
        <v>2.1046999999999998</v>
      </c>
      <c r="CE7" s="93">
        <f t="shared" si="2"/>
        <v>2.3014000000000001</v>
      </c>
      <c r="CF7" s="93">
        <f t="shared" si="2"/>
        <v>18.139600000000002</v>
      </c>
      <c r="CG7" s="93">
        <f t="shared" si="2"/>
        <v>9.6797000000000004</v>
      </c>
      <c r="CH7" s="93">
        <f t="shared" si="2"/>
        <v>22.803699999999999</v>
      </c>
      <c r="CI7" s="93">
        <f t="shared" si="2"/>
        <v>19.389800000000001</v>
      </c>
      <c r="CJ7" s="93">
        <f t="shared" si="2"/>
        <v>21.309699999999999</v>
      </c>
      <c r="CK7" s="93">
        <f t="shared" si="2"/>
        <v>19.0322</v>
      </c>
      <c r="CL7" s="93">
        <f t="shared" si="2"/>
        <v>17.019200000000001</v>
      </c>
      <c r="CM7" s="93">
        <f t="shared" si="2"/>
        <v>15.266500000000001</v>
      </c>
      <c r="CN7" s="93">
        <f t="shared" si="2"/>
        <v>21.831800000000001</v>
      </c>
    </row>
    <row r="8" spans="1:92" ht="15.6">
      <c r="A8" s="17" t="str">
        <f>'Flexi Cap Fund'!A8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t="s">
        <v>874</v>
      </c>
      <c r="AJ8" s="136"/>
      <c r="AK8" s="136"/>
      <c r="AL8" s="136"/>
      <c r="AM8" s="136"/>
      <c r="AN8" s="18" t="s">
        <v>54</v>
      </c>
      <c r="AO8" s="134"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835</v>
      </c>
      <c r="AG9" s="26" t="s">
        <v>836</v>
      </c>
      <c r="AH9" s="26" t="s">
        <v>837</v>
      </c>
      <c r="AI9" s="26" t="s">
        <v>838</v>
      </c>
      <c r="AJ9" s="26" t="s">
        <v>839</v>
      </c>
      <c r="AK9" s="26" t="s">
        <v>3052</v>
      </c>
      <c r="AL9" s="26" t="s">
        <v>2436</v>
      </c>
      <c r="AM9" s="26" t="s">
        <v>3053</v>
      </c>
      <c r="AN9" s="26" t="s">
        <v>840</v>
      </c>
      <c r="AO9" s="135"/>
    </row>
    <row r="10" spans="1:92" ht="15" customHeight="1" thickBot="1">
      <c r="A10" s="20" t="s">
        <v>38</v>
      </c>
    </row>
    <row r="11" spans="1:92" ht="18.600000000000001" thickBot="1">
      <c r="A11" s="21" t="s">
        <v>135</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4"/>
    </row>
    <row r="12" spans="1:92">
      <c r="A12" s="48" t="s">
        <v>3979</v>
      </c>
      <c r="B12" s="29">
        <v>44323</v>
      </c>
      <c r="C12" s="30">
        <v>6585.8977000000004</v>
      </c>
      <c r="D12" s="31">
        <v>5920.5739999999996</v>
      </c>
      <c r="E12" s="28">
        <v>19.45</v>
      </c>
      <c r="F12" s="28">
        <v>11.5892</v>
      </c>
      <c r="G12" s="28">
        <v>0.88170000000000004</v>
      </c>
      <c r="H12" s="28">
        <v>-3.6652</v>
      </c>
      <c r="I12" s="32">
        <v>-2.0644999999999998</v>
      </c>
      <c r="J12" s="28">
        <v>6.4004000000000003</v>
      </c>
      <c r="K12" s="28">
        <v>5.9096000000000002</v>
      </c>
      <c r="L12" s="28">
        <v>16.204000000000001</v>
      </c>
      <c r="M12" s="28">
        <v>12.837400000000001</v>
      </c>
      <c r="N12" s="28"/>
      <c r="O12" s="28"/>
      <c r="P12" s="28"/>
      <c r="Q12" s="28"/>
      <c r="R12" s="28">
        <v>14.2811</v>
      </c>
      <c r="S12" s="33">
        <f>IF(F12="",0,IF(F12&lt;=CB$3,4,IF(F12&gt;=CB$5,1,IF(F12&gt;=CB$4,2,3))))</f>
        <v>3</v>
      </c>
      <c r="T12" s="33">
        <f t="shared" ref="T12:AE12" si="3">IF(G12="",0,IF(G12&lt;=CC$3,4,IF(G12&gt;=CC$5,1,IF(G12&gt;=CC$4,2,3))))</f>
        <v>2</v>
      </c>
      <c r="U12" s="33">
        <f t="shared" si="3"/>
        <v>2</v>
      </c>
      <c r="V12" s="34">
        <f t="shared" si="3"/>
        <v>2</v>
      </c>
      <c r="W12" s="33">
        <f t="shared" si="3"/>
        <v>3</v>
      </c>
      <c r="X12" s="33">
        <f t="shared" si="3"/>
        <v>3</v>
      </c>
      <c r="Y12" s="33">
        <f t="shared" si="3"/>
        <v>3</v>
      </c>
      <c r="Z12" s="33">
        <f t="shared" si="3"/>
        <v>3</v>
      </c>
      <c r="AA12" s="33">
        <f t="shared" si="3"/>
        <v>0</v>
      </c>
      <c r="AB12" s="33">
        <f t="shared" si="3"/>
        <v>0</v>
      </c>
      <c r="AC12" s="33">
        <f t="shared" si="3"/>
        <v>0</v>
      </c>
      <c r="AD12" s="33">
        <f t="shared" si="3"/>
        <v>0</v>
      </c>
      <c r="AE12" s="33">
        <f t="shared" si="3"/>
        <v>2</v>
      </c>
      <c r="AF12" s="28">
        <v>41.182000000000002</v>
      </c>
      <c r="AG12" s="28">
        <v>27.726299999999998</v>
      </c>
      <c r="AH12" s="28">
        <v>28.654499999999999</v>
      </c>
      <c r="AI12" s="28">
        <v>0.96489999999999998</v>
      </c>
      <c r="AJ12" s="28">
        <v>0.251</v>
      </c>
      <c r="AK12" s="28">
        <v>-8.7499999999999994E-2</v>
      </c>
      <c r="AL12" s="28">
        <v>0.43930000000000002</v>
      </c>
      <c r="AM12" s="28">
        <v>0.95330000000000004</v>
      </c>
      <c r="AN12" s="28">
        <v>2.4371999999999998</v>
      </c>
      <c r="AO12" s="35">
        <v>1.82</v>
      </c>
    </row>
    <row r="13" spans="1:92">
      <c r="A13" s="48" t="s">
        <v>3980</v>
      </c>
      <c r="B13" s="29">
        <v>44547</v>
      </c>
      <c r="C13" s="30">
        <v>9361.0825000000004</v>
      </c>
      <c r="D13" s="31">
        <v>8543.3696</v>
      </c>
      <c r="E13" s="28">
        <v>17.68</v>
      </c>
      <c r="F13" s="28">
        <v>10.776899999999999</v>
      </c>
      <c r="G13" s="28">
        <v>0.74070000000000003</v>
      </c>
      <c r="H13" s="28">
        <v>-4.1215000000000002</v>
      </c>
      <c r="I13" s="32">
        <v>-2.2124000000000001</v>
      </c>
      <c r="J13" s="28">
        <v>7.2164999999999999</v>
      </c>
      <c r="K13" s="28">
        <v>9.0399999999999991</v>
      </c>
      <c r="L13" s="28">
        <v>21.301300000000001</v>
      </c>
      <c r="M13" s="28">
        <v>16.990100000000002</v>
      </c>
      <c r="N13" s="28"/>
      <c r="O13" s="28"/>
      <c r="P13" s="28"/>
      <c r="Q13" s="28"/>
      <c r="R13" s="28">
        <v>13.928900000000001</v>
      </c>
      <c r="S13" s="33">
        <f t="shared" ref="S13:S43" si="4">IF(F13="",0,IF(F13&lt;=CB$3,4,IF(F13&gt;=CB$5,1,IF(F13&gt;=CB$4,2,3))))</f>
        <v>4</v>
      </c>
      <c r="T13" s="33">
        <f t="shared" ref="T13:T43" si="5">IF(G13="",0,IF(G13&lt;=CC$3,4,IF(G13&gt;=CC$5,1,IF(G13&gt;=CC$4,2,3))))</f>
        <v>2</v>
      </c>
      <c r="U13" s="33">
        <f t="shared" ref="U13:U43" si="6">IF(H13="",0,IF(H13&lt;=CD$3,4,IF(H13&gt;=CD$5,1,IF(H13&gt;=CD$4,2,3))))</f>
        <v>3</v>
      </c>
      <c r="V13" s="34">
        <f t="shared" ref="V13:V43" si="7">IF(I13="",0,IF(I13&lt;=CE$3,4,IF(I13&gt;=CE$5,1,IF(I13&gt;=CE$4,2,3))))</f>
        <v>2</v>
      </c>
      <c r="W13" s="33">
        <f t="shared" ref="W13:W43" si="8">IF(J13="",0,IF(J13&lt;=CF$3,4,IF(J13&gt;=CF$5,1,IF(J13&gt;=CF$4,2,3))))</f>
        <v>2</v>
      </c>
      <c r="X13" s="33">
        <f t="shared" ref="X13:X43" si="9">IF(K13="",0,IF(K13&lt;=CG$3,4,IF(K13&gt;=CG$5,1,IF(K13&gt;=CG$4,2,3))))</f>
        <v>1</v>
      </c>
      <c r="Y13" s="33">
        <f t="shared" ref="Y13:Y43" si="10">IF(L13="",0,IF(L13&lt;=CH$3,4,IF(L13&gt;=CH$5,1,IF(L13&gt;=CH$4,2,3))))</f>
        <v>1</v>
      </c>
      <c r="Z13" s="33">
        <f t="shared" ref="Z13:Z43" si="11">IF(M13="",0,IF(M13&lt;=CI$3,4,IF(M13&gt;=CI$5,1,IF(M13&gt;=CI$4,2,3))))</f>
        <v>1</v>
      </c>
      <c r="AA13" s="33">
        <f t="shared" ref="AA13:AA43" si="12">IF(N13="",0,IF(N13&lt;=CJ$3,4,IF(N13&gt;=CJ$5,1,IF(N13&gt;=CJ$4,2,3))))</f>
        <v>0</v>
      </c>
      <c r="AB13" s="33">
        <f t="shared" ref="AB13:AB43" si="13">IF(O13="",0,IF(O13&lt;=CK$3,4,IF(O13&gt;=CK$5,1,IF(O13&gt;=CK$4,2,3))))</f>
        <v>0</v>
      </c>
      <c r="AC13" s="33">
        <f t="shared" ref="AC13:AC43" si="14">IF(P13="",0,IF(P13&lt;=CL$3,4,IF(P13&gt;=CL$5,1,IF(P13&gt;=CL$4,2,3))))</f>
        <v>0</v>
      </c>
      <c r="AD13" s="33">
        <f t="shared" ref="AD13:AD43" si="15">IF(Q13="",0,IF(Q13&lt;=CM$3,4,IF(Q13&gt;=CM$5,1,IF(Q13&gt;=CM$4,2,3))))</f>
        <v>0</v>
      </c>
      <c r="AE13" s="33">
        <f t="shared" ref="AE13:AE43" si="16">IF(R13="",0,IF(R13&lt;=CN$3,4,IF(R13&gt;=CN$5,1,IF(R13&gt;=CN$4,2,3))))</f>
        <v>3</v>
      </c>
      <c r="AF13" s="28">
        <v>43.220100000000002</v>
      </c>
      <c r="AG13" s="28">
        <v>23.725200000000001</v>
      </c>
      <c r="AH13" s="28">
        <v>25.031099999999999</v>
      </c>
      <c r="AI13" s="28">
        <v>0.97570000000000001</v>
      </c>
      <c r="AJ13" s="28">
        <v>0.33789999999999998</v>
      </c>
      <c r="AK13" s="28">
        <v>0.29809999999999998</v>
      </c>
      <c r="AL13" s="28">
        <v>0.61909999999999998</v>
      </c>
      <c r="AM13" s="28">
        <v>0.93489999999999995</v>
      </c>
      <c r="AN13" s="28">
        <v>5.1546000000000003</v>
      </c>
      <c r="AO13" s="35">
        <v>1.76</v>
      </c>
    </row>
    <row r="14" spans="1:92">
      <c r="A14" s="48" t="s">
        <v>3981</v>
      </c>
      <c r="B14" s="29">
        <v>45715</v>
      </c>
      <c r="C14" s="30">
        <v>1161.991</v>
      </c>
      <c r="D14" s="31">
        <v>1076.8413</v>
      </c>
      <c r="E14" s="28">
        <v>11.269</v>
      </c>
      <c r="F14" s="28">
        <v>12.173999999999999</v>
      </c>
      <c r="G14" s="28">
        <v>0.59809999999999997</v>
      </c>
      <c r="H14" s="28">
        <v>-1.2963</v>
      </c>
      <c r="I14" s="32">
        <v>-1.9490000000000001</v>
      </c>
      <c r="J14" s="28">
        <v>5.8419999999999996</v>
      </c>
      <c r="K14" s="28"/>
      <c r="L14" s="28"/>
      <c r="M14" s="28"/>
      <c r="N14" s="28"/>
      <c r="O14" s="28"/>
      <c r="P14" s="28"/>
      <c r="Q14" s="28"/>
      <c r="R14" s="28">
        <v>10.752000000000001</v>
      </c>
      <c r="S14" s="33">
        <f t="shared" si="4"/>
        <v>2</v>
      </c>
      <c r="T14" s="33">
        <f t="shared" si="5"/>
        <v>3</v>
      </c>
      <c r="U14" s="33">
        <f t="shared" si="6"/>
        <v>1</v>
      </c>
      <c r="V14" s="34">
        <f t="shared" si="7"/>
        <v>2</v>
      </c>
      <c r="W14" s="33">
        <f t="shared" si="8"/>
        <v>3</v>
      </c>
      <c r="X14" s="33">
        <f t="shared" si="9"/>
        <v>0</v>
      </c>
      <c r="Y14" s="33">
        <f t="shared" si="10"/>
        <v>0</v>
      </c>
      <c r="Z14" s="33">
        <f t="shared" si="11"/>
        <v>0</v>
      </c>
      <c r="AA14" s="33">
        <f t="shared" si="12"/>
        <v>0</v>
      </c>
      <c r="AB14" s="33">
        <f t="shared" si="13"/>
        <v>0</v>
      </c>
      <c r="AC14" s="33">
        <f t="shared" si="14"/>
        <v>0</v>
      </c>
      <c r="AD14" s="33">
        <f t="shared" si="15"/>
        <v>0</v>
      </c>
      <c r="AE14" s="33">
        <f t="shared" si="16"/>
        <v>4</v>
      </c>
      <c r="AF14" s="28">
        <v>37.258099999999999</v>
      </c>
      <c r="AG14" s="28">
        <v>27.872800000000002</v>
      </c>
      <c r="AH14" s="28">
        <v>31.709</v>
      </c>
      <c r="AI14" s="28">
        <v>0.92130000000000001</v>
      </c>
      <c r="AJ14" s="28">
        <v>5.5199999999999999E-2</v>
      </c>
      <c r="AK14" s="28">
        <v>-0.1797</v>
      </c>
      <c r="AL14" s="28">
        <v>8.5900000000000004E-2</v>
      </c>
      <c r="AM14" s="28">
        <v>0.91379999999999995</v>
      </c>
      <c r="AN14" s="28">
        <v>3.9826999999999999</v>
      </c>
      <c r="AO14" s="35">
        <v>2.2000000000000002</v>
      </c>
    </row>
    <row r="15" spans="1:92">
      <c r="A15" s="48" t="s">
        <v>3982</v>
      </c>
      <c r="B15" s="29">
        <v>44532</v>
      </c>
      <c r="C15" s="30">
        <v>2850.8849</v>
      </c>
      <c r="D15" s="31">
        <v>2551.6677</v>
      </c>
      <c r="E15" s="28">
        <v>16.797000000000001</v>
      </c>
      <c r="F15" s="28">
        <v>11.6302</v>
      </c>
      <c r="G15" s="28">
        <v>6.5500000000000003E-2</v>
      </c>
      <c r="H15" s="28">
        <v>-4.1923000000000004</v>
      </c>
      <c r="I15" s="32">
        <v>-4.1868999999999996</v>
      </c>
      <c r="J15" s="28">
        <v>3.7812999999999999</v>
      </c>
      <c r="K15" s="28">
        <v>4.4101999999999997</v>
      </c>
      <c r="L15" s="28">
        <v>15.8462</v>
      </c>
      <c r="M15" s="28">
        <v>13.766500000000001</v>
      </c>
      <c r="N15" s="28"/>
      <c r="O15" s="28"/>
      <c r="P15" s="28"/>
      <c r="Q15" s="28"/>
      <c r="R15" s="28">
        <v>12.4765</v>
      </c>
      <c r="S15" s="33">
        <f t="shared" si="4"/>
        <v>2</v>
      </c>
      <c r="T15" s="33">
        <f t="shared" si="5"/>
        <v>3</v>
      </c>
      <c r="U15" s="33">
        <f t="shared" si="6"/>
        <v>3</v>
      </c>
      <c r="V15" s="34">
        <f t="shared" si="7"/>
        <v>3</v>
      </c>
      <c r="W15" s="33">
        <f t="shared" si="8"/>
        <v>4</v>
      </c>
      <c r="X15" s="33">
        <f t="shared" si="9"/>
        <v>4</v>
      </c>
      <c r="Y15" s="33">
        <f t="shared" si="10"/>
        <v>4</v>
      </c>
      <c r="Z15" s="33">
        <f t="shared" si="11"/>
        <v>3</v>
      </c>
      <c r="AA15" s="33">
        <f t="shared" si="12"/>
        <v>0</v>
      </c>
      <c r="AB15" s="33">
        <f t="shared" si="13"/>
        <v>0</v>
      </c>
      <c r="AC15" s="33">
        <f t="shared" si="14"/>
        <v>0</v>
      </c>
      <c r="AD15" s="33">
        <f t="shared" si="15"/>
        <v>0</v>
      </c>
      <c r="AE15" s="33">
        <f t="shared" si="16"/>
        <v>3</v>
      </c>
      <c r="AF15" s="28">
        <v>44.710799999999999</v>
      </c>
      <c r="AG15" s="28">
        <v>26.136600000000001</v>
      </c>
      <c r="AH15" s="28">
        <v>25.766999999999999</v>
      </c>
      <c r="AI15" s="28">
        <v>0.90939999999999999</v>
      </c>
      <c r="AJ15" s="28">
        <v>0.25030000000000002</v>
      </c>
      <c r="AK15" s="28">
        <v>-9.2499999999999999E-2</v>
      </c>
      <c r="AL15" s="28">
        <v>0.44790000000000002</v>
      </c>
      <c r="AM15" s="28">
        <v>0.97230000000000005</v>
      </c>
      <c r="AN15" s="28">
        <v>3.3856000000000002</v>
      </c>
      <c r="AO15" s="35">
        <v>1.98</v>
      </c>
    </row>
    <row r="16" spans="1:92">
      <c r="A16" s="48" t="s">
        <v>3983</v>
      </c>
      <c r="B16" s="29">
        <v>44988</v>
      </c>
      <c r="C16" s="30">
        <v>1012.4097</v>
      </c>
      <c r="D16" s="31">
        <v>937.7826</v>
      </c>
      <c r="E16" s="28">
        <v>18.670000000000002</v>
      </c>
      <c r="F16" s="28">
        <v>11.9305</v>
      </c>
      <c r="G16" s="28">
        <v>3.6071</v>
      </c>
      <c r="H16" s="28">
        <v>1.0281</v>
      </c>
      <c r="I16" s="32">
        <v>0</v>
      </c>
      <c r="J16" s="28">
        <v>13.7721</v>
      </c>
      <c r="K16" s="28">
        <v>7.82</v>
      </c>
      <c r="L16" s="28">
        <v>21.1235</v>
      </c>
      <c r="M16" s="28"/>
      <c r="N16" s="28"/>
      <c r="O16" s="28"/>
      <c r="P16" s="28"/>
      <c r="Q16" s="28"/>
      <c r="R16" s="28">
        <v>21.831800000000001</v>
      </c>
      <c r="S16" s="33">
        <f t="shared" si="4"/>
        <v>2</v>
      </c>
      <c r="T16" s="33">
        <f t="shared" si="5"/>
        <v>1</v>
      </c>
      <c r="U16" s="33">
        <f t="shared" si="6"/>
        <v>1</v>
      </c>
      <c r="V16" s="34">
        <f t="shared" si="7"/>
        <v>1</v>
      </c>
      <c r="W16" s="33">
        <f t="shared" si="8"/>
        <v>1</v>
      </c>
      <c r="X16" s="33">
        <f t="shared" si="9"/>
        <v>1</v>
      </c>
      <c r="Y16" s="33">
        <f t="shared" si="10"/>
        <v>1</v>
      </c>
      <c r="Z16" s="33">
        <f t="shared" si="11"/>
        <v>0</v>
      </c>
      <c r="AA16" s="33">
        <f t="shared" si="12"/>
        <v>0</v>
      </c>
      <c r="AB16" s="33">
        <f t="shared" si="13"/>
        <v>0</v>
      </c>
      <c r="AC16" s="33">
        <f t="shared" si="14"/>
        <v>0</v>
      </c>
      <c r="AD16" s="33">
        <f t="shared" si="15"/>
        <v>0</v>
      </c>
      <c r="AE16" s="33">
        <f t="shared" si="16"/>
        <v>1</v>
      </c>
      <c r="AF16" s="28">
        <v>39.642499999999998</v>
      </c>
      <c r="AG16" s="28">
        <v>30.2773</v>
      </c>
      <c r="AH16" s="28">
        <v>25.8916</v>
      </c>
      <c r="AI16" s="28">
        <v>0.95909999999999995</v>
      </c>
      <c r="AJ16" s="28">
        <v>0.33510000000000001</v>
      </c>
      <c r="AK16" s="28">
        <v>0.27029999999999998</v>
      </c>
      <c r="AL16" s="28">
        <v>0.62050000000000005</v>
      </c>
      <c r="AM16" s="28">
        <v>0.93779999999999997</v>
      </c>
      <c r="AN16" s="28">
        <v>4.0609000000000002</v>
      </c>
      <c r="AO16" s="35">
        <v>2.1</v>
      </c>
    </row>
    <row r="17" spans="1:41">
      <c r="A17" s="48" t="s">
        <v>3984</v>
      </c>
      <c r="B17" s="29">
        <v>37876</v>
      </c>
      <c r="C17" s="30">
        <v>3095.9928</v>
      </c>
      <c r="D17" s="31">
        <v>2860.9176000000002</v>
      </c>
      <c r="E17" s="28">
        <v>281.8383</v>
      </c>
      <c r="F17" s="28">
        <v>11.226599999999999</v>
      </c>
      <c r="G17" s="28">
        <v>1.7848999999999999</v>
      </c>
      <c r="H17" s="28">
        <v>-3.5455000000000001</v>
      </c>
      <c r="I17" s="32">
        <v>-2.2378</v>
      </c>
      <c r="J17" s="28">
        <v>4.92</v>
      </c>
      <c r="K17" s="28">
        <v>4.6990999999999996</v>
      </c>
      <c r="L17" s="28">
        <v>17.4086</v>
      </c>
      <c r="M17" s="28">
        <v>13.9246</v>
      </c>
      <c r="N17" s="28">
        <v>16.2195</v>
      </c>
      <c r="O17" s="28">
        <v>16.25</v>
      </c>
      <c r="P17" s="28">
        <v>14.4541</v>
      </c>
      <c r="Q17" s="28">
        <v>11.8622</v>
      </c>
      <c r="R17" s="28">
        <v>15.885</v>
      </c>
      <c r="S17" s="33">
        <f t="shared" si="4"/>
        <v>3</v>
      </c>
      <c r="T17" s="33">
        <f t="shared" si="5"/>
        <v>2</v>
      </c>
      <c r="U17" s="33">
        <f t="shared" si="6"/>
        <v>2</v>
      </c>
      <c r="V17" s="34">
        <f t="shared" si="7"/>
        <v>2</v>
      </c>
      <c r="W17" s="33">
        <f t="shared" si="8"/>
        <v>3</v>
      </c>
      <c r="X17" s="33">
        <f t="shared" si="9"/>
        <v>3</v>
      </c>
      <c r="Y17" s="33">
        <f t="shared" si="10"/>
        <v>3</v>
      </c>
      <c r="Z17" s="33">
        <f t="shared" si="11"/>
        <v>3</v>
      </c>
      <c r="AA17" s="33">
        <f t="shared" si="12"/>
        <v>2</v>
      </c>
      <c r="AB17" s="33">
        <f t="shared" si="13"/>
        <v>2</v>
      </c>
      <c r="AC17" s="33">
        <f t="shared" si="14"/>
        <v>4</v>
      </c>
      <c r="AD17" s="33">
        <f t="shared" si="15"/>
        <v>4</v>
      </c>
      <c r="AE17" s="33">
        <f t="shared" si="16"/>
        <v>1</v>
      </c>
      <c r="AF17" s="28">
        <v>40.020400000000002</v>
      </c>
      <c r="AG17" s="28">
        <v>27.319900000000001</v>
      </c>
      <c r="AH17" s="28">
        <v>26.442399999999999</v>
      </c>
      <c r="AI17" s="28">
        <v>0.94010000000000005</v>
      </c>
      <c r="AJ17" s="28">
        <v>0.2717</v>
      </c>
      <c r="AK17" s="28">
        <v>1.9E-2</v>
      </c>
      <c r="AL17" s="28">
        <v>0.47610000000000002</v>
      </c>
      <c r="AM17" s="28">
        <v>0.91839999999999999</v>
      </c>
      <c r="AN17" s="28">
        <v>2.2713000000000001</v>
      </c>
      <c r="AO17" s="35">
        <v>1.96</v>
      </c>
    </row>
    <row r="18" spans="1:41">
      <c r="A18" s="48" t="s">
        <v>3985</v>
      </c>
      <c r="B18" s="29">
        <v>45135</v>
      </c>
      <c r="C18" s="30">
        <v>5138.2766000000001</v>
      </c>
      <c r="D18" s="31">
        <v>4679.3207000000002</v>
      </c>
      <c r="E18" s="28">
        <v>14.16</v>
      </c>
      <c r="F18" s="28">
        <v>10.194599999999999</v>
      </c>
      <c r="G18" s="28">
        <v>-1.3928</v>
      </c>
      <c r="H18" s="28">
        <v>-5.2209000000000003</v>
      </c>
      <c r="I18" s="32">
        <v>-4.9664000000000001</v>
      </c>
      <c r="J18" s="28">
        <v>5.4356</v>
      </c>
      <c r="K18" s="28">
        <v>6.6894</v>
      </c>
      <c r="L18" s="28"/>
      <c r="M18" s="28"/>
      <c r="N18" s="28"/>
      <c r="O18" s="28"/>
      <c r="P18" s="28"/>
      <c r="Q18" s="28"/>
      <c r="R18" s="28">
        <v>13.436999999999999</v>
      </c>
      <c r="S18" s="33">
        <f t="shared" si="4"/>
        <v>4</v>
      </c>
      <c r="T18" s="33">
        <f t="shared" si="5"/>
        <v>4</v>
      </c>
      <c r="U18" s="33">
        <f t="shared" si="6"/>
        <v>3</v>
      </c>
      <c r="V18" s="34">
        <f t="shared" si="7"/>
        <v>4</v>
      </c>
      <c r="W18" s="33">
        <f t="shared" si="8"/>
        <v>3</v>
      </c>
      <c r="X18" s="33">
        <f t="shared" si="9"/>
        <v>2</v>
      </c>
      <c r="Y18" s="33">
        <f t="shared" si="10"/>
        <v>0</v>
      </c>
      <c r="Z18" s="33">
        <f t="shared" si="11"/>
        <v>0</v>
      </c>
      <c r="AA18" s="33">
        <f t="shared" si="12"/>
        <v>0</v>
      </c>
      <c r="AB18" s="33">
        <f t="shared" si="13"/>
        <v>0</v>
      </c>
      <c r="AC18" s="33">
        <f t="shared" si="14"/>
        <v>0</v>
      </c>
      <c r="AD18" s="33">
        <f t="shared" si="15"/>
        <v>0</v>
      </c>
      <c r="AE18" s="33">
        <f t="shared" si="16"/>
        <v>3</v>
      </c>
      <c r="AF18" s="28">
        <v>43.345599999999997</v>
      </c>
      <c r="AG18" s="28">
        <v>24.9084</v>
      </c>
      <c r="AH18" s="28">
        <v>26.544499999999999</v>
      </c>
      <c r="AI18" s="28">
        <v>0.93149999999999999</v>
      </c>
      <c r="AJ18" s="28">
        <v>0.18379999999999999</v>
      </c>
      <c r="AK18" s="28">
        <v>5.2200000000000003E-2</v>
      </c>
      <c r="AL18" s="28">
        <v>0.32579999999999998</v>
      </c>
      <c r="AM18" s="28">
        <v>0.93959999999999999</v>
      </c>
      <c r="AN18" s="28">
        <v>4.1102999999999996</v>
      </c>
      <c r="AO18" s="35">
        <v>1.85</v>
      </c>
    </row>
    <row r="19" spans="1:41">
      <c r="A19" s="48" t="s">
        <v>3986</v>
      </c>
      <c r="B19" s="29">
        <v>45321</v>
      </c>
      <c r="C19" s="30">
        <v>2635.3546000000001</v>
      </c>
      <c r="D19" s="31">
        <v>2390.5925999999999</v>
      </c>
      <c r="E19" s="28">
        <v>11.606</v>
      </c>
      <c r="F19" s="28">
        <v>11.897399999999999</v>
      </c>
      <c r="G19" s="28">
        <v>0.35449999999999998</v>
      </c>
      <c r="H19" s="28">
        <v>-5.3266999999999998</v>
      </c>
      <c r="I19" s="32">
        <v>-4.3198999999999996</v>
      </c>
      <c r="J19" s="28">
        <v>5.0316999999999998</v>
      </c>
      <c r="K19" s="28">
        <v>4.3917999999999999</v>
      </c>
      <c r="L19" s="28"/>
      <c r="M19" s="28"/>
      <c r="N19" s="28"/>
      <c r="O19" s="28"/>
      <c r="P19" s="28"/>
      <c r="Q19" s="28"/>
      <c r="R19" s="28">
        <v>6.8456000000000001</v>
      </c>
      <c r="S19" s="33">
        <f t="shared" si="4"/>
        <v>2</v>
      </c>
      <c r="T19" s="33">
        <f t="shared" si="5"/>
        <v>3</v>
      </c>
      <c r="U19" s="33">
        <f t="shared" si="6"/>
        <v>3</v>
      </c>
      <c r="V19" s="34">
        <f t="shared" si="7"/>
        <v>3</v>
      </c>
      <c r="W19" s="33">
        <f t="shared" si="8"/>
        <v>3</v>
      </c>
      <c r="X19" s="33">
        <f t="shared" si="9"/>
        <v>4</v>
      </c>
      <c r="Y19" s="33">
        <f t="shared" si="10"/>
        <v>0</v>
      </c>
      <c r="Z19" s="33">
        <f t="shared" si="11"/>
        <v>0</v>
      </c>
      <c r="AA19" s="33">
        <f t="shared" si="12"/>
        <v>0</v>
      </c>
      <c r="AB19" s="33">
        <f t="shared" si="13"/>
        <v>0</v>
      </c>
      <c r="AC19" s="33">
        <f t="shared" si="14"/>
        <v>0</v>
      </c>
      <c r="AD19" s="33">
        <f t="shared" si="15"/>
        <v>0</v>
      </c>
      <c r="AE19" s="33">
        <f t="shared" si="16"/>
        <v>4</v>
      </c>
      <c r="AF19" s="28">
        <v>33.8994</v>
      </c>
      <c r="AG19" s="28">
        <v>25.6861</v>
      </c>
      <c r="AH19" s="28">
        <v>37.9681</v>
      </c>
      <c r="AI19" s="28">
        <v>1.0123</v>
      </c>
      <c r="AJ19" s="28">
        <v>4.0300000000000002E-2</v>
      </c>
      <c r="AK19" s="28">
        <v>-1.66E-2</v>
      </c>
      <c r="AL19" s="28">
        <v>6.8699999999999997E-2</v>
      </c>
      <c r="AM19" s="28">
        <v>0.91069999999999995</v>
      </c>
      <c r="AN19" s="28">
        <v>2.4464000000000001</v>
      </c>
      <c r="AO19" s="35">
        <v>1.97</v>
      </c>
    </row>
    <row r="20" spans="1:41">
      <c r="A20" s="48" t="s">
        <v>3987</v>
      </c>
      <c r="B20" s="29">
        <v>45224</v>
      </c>
      <c r="C20" s="30">
        <v>3142.462</v>
      </c>
      <c r="D20" s="31">
        <v>2846.7579999999998</v>
      </c>
      <c r="E20" s="28">
        <v>14.9541</v>
      </c>
      <c r="F20" s="28">
        <v>10.882</v>
      </c>
      <c r="G20" s="28">
        <v>-0.90980000000000005</v>
      </c>
      <c r="H20" s="28">
        <v>-2.6293000000000002</v>
      </c>
      <c r="I20" s="32">
        <v>-2.6869000000000001</v>
      </c>
      <c r="J20" s="28">
        <v>6.2412999999999998</v>
      </c>
      <c r="K20" s="28">
        <v>7.0701000000000001</v>
      </c>
      <c r="L20" s="28"/>
      <c r="M20" s="28"/>
      <c r="N20" s="28"/>
      <c r="O20" s="28"/>
      <c r="P20" s="28"/>
      <c r="Q20" s="28"/>
      <c r="R20" s="28">
        <v>17.3506</v>
      </c>
      <c r="S20" s="33">
        <f t="shared" si="4"/>
        <v>4</v>
      </c>
      <c r="T20" s="33">
        <f t="shared" si="5"/>
        <v>4</v>
      </c>
      <c r="U20" s="33">
        <f t="shared" si="6"/>
        <v>2</v>
      </c>
      <c r="V20" s="34">
        <f t="shared" si="7"/>
        <v>3</v>
      </c>
      <c r="W20" s="33">
        <f t="shared" si="8"/>
        <v>3</v>
      </c>
      <c r="X20" s="33">
        <f t="shared" si="9"/>
        <v>2</v>
      </c>
      <c r="Y20" s="33">
        <f t="shared" si="10"/>
        <v>0</v>
      </c>
      <c r="Z20" s="33">
        <f t="shared" si="11"/>
        <v>0</v>
      </c>
      <c r="AA20" s="33">
        <f t="shared" si="12"/>
        <v>0</v>
      </c>
      <c r="AB20" s="33">
        <f t="shared" si="13"/>
        <v>0</v>
      </c>
      <c r="AC20" s="33">
        <f t="shared" si="14"/>
        <v>0</v>
      </c>
      <c r="AD20" s="33">
        <f t="shared" si="15"/>
        <v>0</v>
      </c>
      <c r="AE20" s="33">
        <f t="shared" si="16"/>
        <v>1</v>
      </c>
      <c r="AF20" s="28">
        <v>45.268799999999999</v>
      </c>
      <c r="AG20" s="28">
        <v>24.2285</v>
      </c>
      <c r="AH20" s="28">
        <v>25.598199999999999</v>
      </c>
      <c r="AI20" s="28">
        <v>1.0369999999999999</v>
      </c>
      <c r="AJ20" s="28">
        <v>0.193</v>
      </c>
      <c r="AK20" s="28">
        <v>0.15640000000000001</v>
      </c>
      <c r="AL20" s="28">
        <v>0.34410000000000002</v>
      </c>
      <c r="AM20" s="28">
        <v>0.95830000000000004</v>
      </c>
      <c r="AN20" s="28">
        <v>2.1749999999999998</v>
      </c>
      <c r="AO20" s="35">
        <v>1.92</v>
      </c>
    </row>
    <row r="21" spans="1:41">
      <c r="A21" s="48" t="s">
        <v>3988</v>
      </c>
      <c r="B21" s="29">
        <v>45502</v>
      </c>
      <c r="C21" s="30">
        <v>4863.8891999999996</v>
      </c>
      <c r="D21" s="31">
        <v>4273.1166000000003</v>
      </c>
      <c r="E21" s="28">
        <v>10.108599999999999</v>
      </c>
      <c r="F21" s="28">
        <v>11.940899999999999</v>
      </c>
      <c r="G21" s="28">
        <v>-1.6587000000000001</v>
      </c>
      <c r="H21" s="28">
        <v>-5.5164999999999997</v>
      </c>
      <c r="I21" s="32">
        <v>-4.8315999999999999</v>
      </c>
      <c r="J21" s="28">
        <v>5.6523000000000003</v>
      </c>
      <c r="K21" s="28"/>
      <c r="L21" s="28"/>
      <c r="M21" s="28"/>
      <c r="N21" s="28"/>
      <c r="O21" s="28"/>
      <c r="P21" s="28"/>
      <c r="Q21" s="28"/>
      <c r="R21" s="28">
        <v>0.6179</v>
      </c>
      <c r="S21" s="33">
        <f t="shared" si="4"/>
        <v>2</v>
      </c>
      <c r="T21" s="33">
        <f t="shared" si="5"/>
        <v>4</v>
      </c>
      <c r="U21" s="33">
        <f t="shared" si="6"/>
        <v>4</v>
      </c>
      <c r="V21" s="34">
        <f t="shared" si="7"/>
        <v>4</v>
      </c>
      <c r="W21" s="33">
        <f t="shared" si="8"/>
        <v>3</v>
      </c>
      <c r="X21" s="33">
        <f t="shared" si="9"/>
        <v>0</v>
      </c>
      <c r="Y21" s="33">
        <f t="shared" si="10"/>
        <v>0</v>
      </c>
      <c r="Z21" s="33">
        <f t="shared" si="11"/>
        <v>0</v>
      </c>
      <c r="AA21" s="33">
        <f t="shared" si="12"/>
        <v>0</v>
      </c>
      <c r="AB21" s="33">
        <f t="shared" si="13"/>
        <v>0</v>
      </c>
      <c r="AC21" s="33">
        <f t="shared" si="14"/>
        <v>0</v>
      </c>
      <c r="AD21" s="33">
        <f t="shared" si="15"/>
        <v>0</v>
      </c>
      <c r="AE21" s="33">
        <f t="shared" si="16"/>
        <v>4</v>
      </c>
      <c r="AF21" s="28">
        <v>42.5625</v>
      </c>
      <c r="AG21" s="28">
        <v>27.316600000000001</v>
      </c>
      <c r="AH21" s="28">
        <v>29.0961</v>
      </c>
      <c r="AI21" s="28">
        <v>1.0105</v>
      </c>
      <c r="AJ21" s="28">
        <v>-8.1900000000000001E-2</v>
      </c>
      <c r="AK21" s="28">
        <v>6.7799999999999999E-2</v>
      </c>
      <c r="AL21" s="28">
        <v>-0.12470000000000001</v>
      </c>
      <c r="AM21" s="28">
        <v>0.95399999999999996</v>
      </c>
      <c r="AN21" s="28">
        <v>1.0247999999999999</v>
      </c>
      <c r="AO21" s="35">
        <v>1.86</v>
      </c>
    </row>
    <row r="22" spans="1:41">
      <c r="A22" s="48" t="s">
        <v>3989</v>
      </c>
      <c r="B22" s="29">
        <v>45642</v>
      </c>
      <c r="C22" s="30">
        <v>374.77640000000002</v>
      </c>
      <c r="D22" s="31">
        <v>376.0548</v>
      </c>
      <c r="E22" s="28">
        <v>10.881600000000001</v>
      </c>
      <c r="F22" s="28">
        <v>15.27</v>
      </c>
      <c r="G22" s="28">
        <v>6.6886000000000001</v>
      </c>
      <c r="H22" s="28">
        <v>2.1046999999999998</v>
      </c>
      <c r="I22" s="32">
        <v>2.3014000000000001</v>
      </c>
      <c r="J22" s="28">
        <v>18.139600000000002</v>
      </c>
      <c r="K22" s="28"/>
      <c r="L22" s="28"/>
      <c r="M22" s="28"/>
      <c r="N22" s="28"/>
      <c r="O22" s="28"/>
      <c r="P22" s="28"/>
      <c r="Q22" s="28"/>
      <c r="R22" s="28">
        <v>6.3617999999999997</v>
      </c>
      <c r="S22" s="33">
        <f t="shared" si="4"/>
        <v>1</v>
      </c>
      <c r="T22" s="33">
        <f t="shared" si="5"/>
        <v>1</v>
      </c>
      <c r="U22" s="33">
        <f t="shared" si="6"/>
        <v>1</v>
      </c>
      <c r="V22" s="34">
        <f t="shared" si="7"/>
        <v>1</v>
      </c>
      <c r="W22" s="33">
        <f t="shared" si="8"/>
        <v>1</v>
      </c>
      <c r="X22" s="33">
        <f t="shared" si="9"/>
        <v>0</v>
      </c>
      <c r="Y22" s="33">
        <f t="shared" si="10"/>
        <v>0</v>
      </c>
      <c r="Z22" s="33">
        <f t="shared" si="11"/>
        <v>0</v>
      </c>
      <c r="AA22" s="33">
        <f t="shared" si="12"/>
        <v>0</v>
      </c>
      <c r="AB22" s="33">
        <f t="shared" si="13"/>
        <v>0</v>
      </c>
      <c r="AC22" s="33">
        <f t="shared" si="14"/>
        <v>0</v>
      </c>
      <c r="AD22" s="33">
        <f t="shared" si="15"/>
        <v>0</v>
      </c>
      <c r="AE22" s="33">
        <f t="shared" si="16"/>
        <v>4</v>
      </c>
      <c r="AF22" s="28">
        <v>26.6571</v>
      </c>
      <c r="AG22" s="28">
        <v>29.351900000000001</v>
      </c>
      <c r="AH22" s="28">
        <v>34.7928</v>
      </c>
      <c r="AI22" s="28">
        <v>1.0839000000000001</v>
      </c>
      <c r="AJ22" s="28">
        <v>8.6E-3</v>
      </c>
      <c r="AK22" s="28">
        <v>0.435</v>
      </c>
      <c r="AL22" s="28">
        <v>1.4500000000000001E-2</v>
      </c>
      <c r="AM22" s="28">
        <v>0.9345</v>
      </c>
      <c r="AN22" s="28">
        <v>5.5372000000000003</v>
      </c>
      <c r="AO22" s="35">
        <v>2.36</v>
      </c>
    </row>
    <row r="23" spans="1:41">
      <c r="A23" s="48" t="s">
        <v>3990</v>
      </c>
      <c r="B23" s="29">
        <v>44540</v>
      </c>
      <c r="C23" s="30">
        <v>19528.306199999999</v>
      </c>
      <c r="D23" s="31">
        <v>17561.515299999999</v>
      </c>
      <c r="E23" s="28">
        <v>18.183</v>
      </c>
      <c r="F23" s="28">
        <v>9.9733999999999998</v>
      </c>
      <c r="G23" s="28">
        <v>-1.1149</v>
      </c>
      <c r="H23" s="28">
        <v>-6.8398000000000003</v>
      </c>
      <c r="I23" s="32">
        <v>-5.2327000000000004</v>
      </c>
      <c r="J23" s="28">
        <v>3.0724</v>
      </c>
      <c r="K23" s="28">
        <v>3.3935</v>
      </c>
      <c r="L23" s="28">
        <v>17.262899999999998</v>
      </c>
      <c r="M23" s="28">
        <v>16.405100000000001</v>
      </c>
      <c r="N23" s="28"/>
      <c r="O23" s="28"/>
      <c r="P23" s="28"/>
      <c r="Q23" s="28"/>
      <c r="R23" s="28">
        <v>14.5367</v>
      </c>
      <c r="S23" s="33">
        <f t="shared" si="4"/>
        <v>4</v>
      </c>
      <c r="T23" s="33">
        <f t="shared" si="5"/>
        <v>4</v>
      </c>
      <c r="U23" s="33">
        <f t="shared" si="6"/>
        <v>4</v>
      </c>
      <c r="V23" s="34">
        <f t="shared" si="7"/>
        <v>4</v>
      </c>
      <c r="W23" s="33">
        <f t="shared" si="8"/>
        <v>4</v>
      </c>
      <c r="X23" s="33">
        <f t="shared" si="9"/>
        <v>4</v>
      </c>
      <c r="Y23" s="33">
        <f t="shared" si="10"/>
        <v>3</v>
      </c>
      <c r="Z23" s="33">
        <f t="shared" si="11"/>
        <v>2</v>
      </c>
      <c r="AA23" s="33">
        <f t="shared" si="12"/>
        <v>0</v>
      </c>
      <c r="AB23" s="33">
        <f t="shared" si="13"/>
        <v>0</v>
      </c>
      <c r="AC23" s="33">
        <f t="shared" si="14"/>
        <v>0</v>
      </c>
      <c r="AD23" s="33">
        <f t="shared" si="15"/>
        <v>0</v>
      </c>
      <c r="AE23" s="33">
        <f t="shared" si="16"/>
        <v>2</v>
      </c>
      <c r="AF23" s="28">
        <v>46.458599999999997</v>
      </c>
      <c r="AG23" s="28">
        <v>25.376100000000001</v>
      </c>
      <c r="AH23" s="28">
        <v>25.706</v>
      </c>
      <c r="AI23" s="28">
        <v>1.0254000000000001</v>
      </c>
      <c r="AJ23" s="28">
        <v>0.27379999999999999</v>
      </c>
      <c r="AK23" s="28">
        <v>-7.4000000000000003E-3</v>
      </c>
      <c r="AL23" s="28">
        <v>0.498</v>
      </c>
      <c r="AM23" s="28">
        <v>0.97699999999999998</v>
      </c>
      <c r="AN23" s="28">
        <v>1.5195000000000001</v>
      </c>
      <c r="AO23" s="35">
        <v>1.69</v>
      </c>
    </row>
    <row r="24" spans="1:41">
      <c r="A24" s="48" t="s">
        <v>3991</v>
      </c>
      <c r="B24" s="29">
        <v>44956</v>
      </c>
      <c r="C24" s="30">
        <v>5301.3545000000004</v>
      </c>
      <c r="D24" s="31">
        <v>4799.9462000000003</v>
      </c>
      <c r="E24" s="28">
        <v>18.867799999999999</v>
      </c>
      <c r="F24" s="28">
        <v>12.8504</v>
      </c>
      <c r="G24" s="28">
        <v>2.4266000000000001</v>
      </c>
      <c r="H24" s="28">
        <v>-1.5579000000000001</v>
      </c>
      <c r="I24" s="32">
        <v>-0.67069999999999996</v>
      </c>
      <c r="J24" s="28">
        <v>9.7393000000000001</v>
      </c>
      <c r="K24" s="28">
        <v>6.0871000000000004</v>
      </c>
      <c r="L24" s="28">
        <v>22.238900000000001</v>
      </c>
      <c r="M24" s="28"/>
      <c r="N24" s="28"/>
      <c r="O24" s="28"/>
      <c r="P24" s="28"/>
      <c r="Q24" s="28"/>
      <c r="R24" s="28">
        <v>21.578099999999999</v>
      </c>
      <c r="S24" s="33">
        <f t="shared" si="4"/>
        <v>1</v>
      </c>
      <c r="T24" s="33">
        <f t="shared" si="5"/>
        <v>1</v>
      </c>
      <c r="U24" s="33">
        <f t="shared" si="6"/>
        <v>2</v>
      </c>
      <c r="V24" s="34">
        <f t="shared" si="7"/>
        <v>1</v>
      </c>
      <c r="W24" s="33">
        <f t="shared" si="8"/>
        <v>1</v>
      </c>
      <c r="X24" s="33">
        <f t="shared" si="9"/>
        <v>3</v>
      </c>
      <c r="Y24" s="33">
        <f t="shared" si="10"/>
        <v>1</v>
      </c>
      <c r="Z24" s="33">
        <f t="shared" si="11"/>
        <v>0</v>
      </c>
      <c r="AA24" s="33">
        <f t="shared" si="12"/>
        <v>0</v>
      </c>
      <c r="AB24" s="33">
        <f t="shared" si="13"/>
        <v>0</v>
      </c>
      <c r="AC24" s="33">
        <f t="shared" si="14"/>
        <v>0</v>
      </c>
      <c r="AD24" s="33">
        <f t="shared" si="15"/>
        <v>0</v>
      </c>
      <c r="AE24" s="33">
        <f t="shared" si="16"/>
        <v>1</v>
      </c>
      <c r="AF24" s="28">
        <v>42.527200000000001</v>
      </c>
      <c r="AG24" s="28">
        <v>23.448399999999999</v>
      </c>
      <c r="AH24" s="28">
        <v>26.985499999999998</v>
      </c>
      <c r="AI24" s="28">
        <v>1.0406</v>
      </c>
      <c r="AJ24" s="28">
        <v>0.31659999999999999</v>
      </c>
      <c r="AK24" s="28">
        <v>0.21540000000000001</v>
      </c>
      <c r="AL24" s="28">
        <v>0.57430000000000003</v>
      </c>
      <c r="AM24" s="28">
        <v>0.93110000000000004</v>
      </c>
      <c r="AN24" s="28">
        <v>5.2693000000000003</v>
      </c>
      <c r="AO24" s="35">
        <v>1.86</v>
      </c>
    </row>
    <row r="25" spans="1:41">
      <c r="A25" s="48" t="s">
        <v>3992</v>
      </c>
      <c r="B25" s="29">
        <v>34608</v>
      </c>
      <c r="C25" s="30">
        <v>16315.0944</v>
      </c>
      <c r="D25" s="31">
        <v>14681.3992</v>
      </c>
      <c r="E25" s="28">
        <v>816.04</v>
      </c>
      <c r="F25" s="28">
        <v>14.166600000000001</v>
      </c>
      <c r="G25" s="28">
        <v>4.2968999999999999</v>
      </c>
      <c r="H25" s="28">
        <v>0.65500000000000003</v>
      </c>
      <c r="I25" s="32">
        <v>1.2494000000000001</v>
      </c>
      <c r="J25" s="28">
        <v>7.7393999999999998</v>
      </c>
      <c r="K25" s="28">
        <v>8.0265000000000004</v>
      </c>
      <c r="L25" s="28">
        <v>20.305099999999999</v>
      </c>
      <c r="M25" s="28">
        <v>16.817799999999998</v>
      </c>
      <c r="N25" s="28">
        <v>17.828499999999998</v>
      </c>
      <c r="O25" s="28">
        <v>15.5945</v>
      </c>
      <c r="P25" s="28">
        <v>15.1015</v>
      </c>
      <c r="Q25" s="28">
        <v>13.9476</v>
      </c>
      <c r="R25" s="28">
        <v>14.946899999999999</v>
      </c>
      <c r="S25" s="33">
        <f t="shared" si="4"/>
        <v>1</v>
      </c>
      <c r="T25" s="33">
        <f t="shared" si="5"/>
        <v>1</v>
      </c>
      <c r="U25" s="33">
        <f t="shared" si="6"/>
        <v>1</v>
      </c>
      <c r="V25" s="34">
        <f t="shared" si="7"/>
        <v>1</v>
      </c>
      <c r="W25" s="33">
        <f t="shared" si="8"/>
        <v>2</v>
      </c>
      <c r="X25" s="33">
        <f t="shared" si="9"/>
        <v>1</v>
      </c>
      <c r="Y25" s="33">
        <f t="shared" si="10"/>
        <v>2</v>
      </c>
      <c r="Z25" s="33">
        <f t="shared" si="11"/>
        <v>1</v>
      </c>
      <c r="AA25" s="33">
        <f t="shared" si="12"/>
        <v>2</v>
      </c>
      <c r="AB25" s="33">
        <f t="shared" si="13"/>
        <v>3</v>
      </c>
      <c r="AC25" s="33">
        <f t="shared" si="14"/>
        <v>2</v>
      </c>
      <c r="AD25" s="33">
        <f t="shared" si="15"/>
        <v>4</v>
      </c>
      <c r="AE25" s="33">
        <f t="shared" si="16"/>
        <v>2</v>
      </c>
      <c r="AF25" s="28">
        <v>35.635800000000003</v>
      </c>
      <c r="AG25" s="28">
        <v>33.3322</v>
      </c>
      <c r="AH25" s="28">
        <v>27.234500000000001</v>
      </c>
      <c r="AI25" s="28">
        <v>0.86509999999999998</v>
      </c>
      <c r="AJ25" s="28">
        <v>0.33400000000000002</v>
      </c>
      <c r="AK25" s="28">
        <v>0.24030000000000001</v>
      </c>
      <c r="AL25" s="28">
        <v>0.64290000000000003</v>
      </c>
      <c r="AM25" s="28">
        <v>0.93679999999999997</v>
      </c>
      <c r="AN25" s="28">
        <v>1.8371999999999999</v>
      </c>
      <c r="AO25" s="35">
        <v>1.75</v>
      </c>
    </row>
    <row r="26" spans="1:41">
      <c r="A26" s="48" t="s">
        <v>4937</v>
      </c>
      <c r="B26" s="29">
        <v>39524</v>
      </c>
      <c r="C26" s="30">
        <v>4000.5329000000002</v>
      </c>
      <c r="D26" s="31">
        <v>3550.3478</v>
      </c>
      <c r="E26" s="28">
        <v>120.2</v>
      </c>
      <c r="F26" s="28">
        <v>11.627000000000001</v>
      </c>
      <c r="G26" s="28">
        <v>-3.3300000000000003E-2</v>
      </c>
      <c r="H26" s="28">
        <v>-8.9393999999999991</v>
      </c>
      <c r="I26" s="32">
        <v>-5.0628000000000002</v>
      </c>
      <c r="J26" s="28">
        <v>-2.3717000000000001</v>
      </c>
      <c r="K26" s="28">
        <v>2.4453999999999998</v>
      </c>
      <c r="L26" s="28">
        <v>15.040100000000001</v>
      </c>
      <c r="M26" s="28">
        <v>12.571999999999999</v>
      </c>
      <c r="N26" s="28">
        <v>13.722899999999999</v>
      </c>
      <c r="O26" s="28">
        <v>14.4344</v>
      </c>
      <c r="P26" s="28">
        <v>13.3718</v>
      </c>
      <c r="Q26" s="28">
        <v>15.266500000000001</v>
      </c>
      <c r="R26" s="28">
        <v>14.699</v>
      </c>
      <c r="S26" s="33">
        <f t="shared" si="4"/>
        <v>3</v>
      </c>
      <c r="T26" s="33">
        <f t="shared" si="5"/>
        <v>3</v>
      </c>
      <c r="U26" s="33">
        <f t="shared" si="6"/>
        <v>4</v>
      </c>
      <c r="V26" s="34">
        <f t="shared" si="7"/>
        <v>4</v>
      </c>
      <c r="W26" s="33">
        <f t="shared" si="8"/>
        <v>4</v>
      </c>
      <c r="X26" s="33">
        <f t="shared" si="9"/>
        <v>4</v>
      </c>
      <c r="Y26" s="33">
        <f t="shared" si="10"/>
        <v>4</v>
      </c>
      <c r="Z26" s="33">
        <f t="shared" si="11"/>
        <v>4</v>
      </c>
      <c r="AA26" s="33">
        <f t="shared" si="12"/>
        <v>3</v>
      </c>
      <c r="AB26" s="33">
        <f t="shared" si="13"/>
        <v>4</v>
      </c>
      <c r="AC26" s="33">
        <f t="shared" si="14"/>
        <v>4</v>
      </c>
      <c r="AD26" s="33">
        <f t="shared" si="15"/>
        <v>1</v>
      </c>
      <c r="AE26" s="33">
        <f t="shared" si="16"/>
        <v>2</v>
      </c>
      <c r="AF26" s="28">
        <v>38.421700000000001</v>
      </c>
      <c r="AG26" s="28">
        <v>32.499499999999998</v>
      </c>
      <c r="AH26" s="28">
        <v>26.063800000000001</v>
      </c>
      <c r="AI26" s="28">
        <v>1.0444</v>
      </c>
      <c r="AJ26" s="28">
        <v>0.218</v>
      </c>
      <c r="AK26" s="28">
        <v>-0.2233</v>
      </c>
      <c r="AL26" s="28">
        <v>0.37309999999999999</v>
      </c>
      <c r="AM26" s="28">
        <v>0.91710000000000003</v>
      </c>
      <c r="AN26" s="28">
        <v>0.79749999999999999</v>
      </c>
      <c r="AO26" s="35">
        <v>1.91</v>
      </c>
    </row>
    <row r="27" spans="1:41">
      <c r="A27" s="48" t="s">
        <v>3993</v>
      </c>
      <c r="B27" s="29">
        <v>43600</v>
      </c>
      <c r="C27" s="30">
        <v>1336.6902</v>
      </c>
      <c r="D27" s="31">
        <v>1200.2745</v>
      </c>
      <c r="E27" s="28">
        <v>24.058299999999999</v>
      </c>
      <c r="F27" s="28">
        <v>12.7698</v>
      </c>
      <c r="G27" s="28">
        <v>3.9285000000000001</v>
      </c>
      <c r="H27" s="28">
        <v>0.8548</v>
      </c>
      <c r="I27" s="32">
        <v>-0.24959999999999999</v>
      </c>
      <c r="J27" s="28">
        <v>10.759</v>
      </c>
      <c r="K27" s="28">
        <v>5.1219000000000001</v>
      </c>
      <c r="L27" s="28">
        <v>19.309000000000001</v>
      </c>
      <c r="M27" s="28">
        <v>16.697700000000001</v>
      </c>
      <c r="N27" s="28">
        <v>13.1683</v>
      </c>
      <c r="O27" s="28"/>
      <c r="P27" s="28"/>
      <c r="Q27" s="28"/>
      <c r="R27" s="28">
        <v>13.4344</v>
      </c>
      <c r="S27" s="33">
        <f t="shared" si="4"/>
        <v>1</v>
      </c>
      <c r="T27" s="33">
        <f t="shared" si="5"/>
        <v>1</v>
      </c>
      <c r="U27" s="33">
        <f t="shared" si="6"/>
        <v>1</v>
      </c>
      <c r="V27" s="34">
        <f t="shared" si="7"/>
        <v>1</v>
      </c>
      <c r="W27" s="33">
        <f t="shared" si="8"/>
        <v>1</v>
      </c>
      <c r="X27" s="33">
        <f t="shared" si="9"/>
        <v>3</v>
      </c>
      <c r="Y27" s="33">
        <f t="shared" si="10"/>
        <v>2</v>
      </c>
      <c r="Z27" s="33">
        <f t="shared" si="11"/>
        <v>2</v>
      </c>
      <c r="AA27" s="33">
        <f t="shared" si="12"/>
        <v>4</v>
      </c>
      <c r="AB27" s="33">
        <f t="shared" si="13"/>
        <v>0</v>
      </c>
      <c r="AC27" s="33">
        <f t="shared" si="14"/>
        <v>0</v>
      </c>
      <c r="AD27" s="33">
        <f t="shared" si="15"/>
        <v>0</v>
      </c>
      <c r="AE27" s="33">
        <f t="shared" si="16"/>
        <v>3</v>
      </c>
      <c r="AF27" s="28">
        <v>46.423699999999997</v>
      </c>
      <c r="AG27" s="28">
        <v>22.664400000000001</v>
      </c>
      <c r="AH27" s="28">
        <v>24.848299999999998</v>
      </c>
      <c r="AI27" s="28">
        <v>1.0528999999999999</v>
      </c>
      <c r="AJ27" s="28">
        <v>0.27950000000000003</v>
      </c>
      <c r="AK27" s="28">
        <v>3.0300000000000001E-2</v>
      </c>
      <c r="AL27" s="28">
        <v>0.4955</v>
      </c>
      <c r="AM27" s="28">
        <v>0.95760000000000001</v>
      </c>
      <c r="AN27" s="28">
        <v>2.899</v>
      </c>
      <c r="AO27" s="35">
        <v>1.98</v>
      </c>
    </row>
    <row r="28" spans="1:41">
      <c r="A28" s="48" t="s">
        <v>3994</v>
      </c>
      <c r="B28" s="29">
        <v>44468</v>
      </c>
      <c r="C28" s="30">
        <v>23886.021700000001</v>
      </c>
      <c r="D28" s="31">
        <v>22095.325700000001</v>
      </c>
      <c r="E28" s="28">
        <v>19.600999999999999</v>
      </c>
      <c r="F28" s="28">
        <v>12.1852</v>
      </c>
      <c r="G28" s="28">
        <v>1.8815999999999999</v>
      </c>
      <c r="H28" s="28">
        <v>-2.3757000000000001</v>
      </c>
      <c r="I28" s="32">
        <v>-2.8451</v>
      </c>
      <c r="J28" s="28">
        <v>11.148300000000001</v>
      </c>
      <c r="K28" s="28">
        <v>7.7110000000000003</v>
      </c>
      <c r="L28" s="28">
        <v>22.803699999999999</v>
      </c>
      <c r="M28" s="28">
        <v>19.389800000000001</v>
      </c>
      <c r="N28" s="28"/>
      <c r="O28" s="28"/>
      <c r="P28" s="28"/>
      <c r="Q28" s="28"/>
      <c r="R28" s="28">
        <v>15.805300000000001</v>
      </c>
      <c r="S28" s="33">
        <f t="shared" si="4"/>
        <v>1</v>
      </c>
      <c r="T28" s="33">
        <f t="shared" si="5"/>
        <v>2</v>
      </c>
      <c r="U28" s="33">
        <f t="shared" si="6"/>
        <v>2</v>
      </c>
      <c r="V28" s="34">
        <f t="shared" si="7"/>
        <v>3</v>
      </c>
      <c r="W28" s="33">
        <f t="shared" si="8"/>
        <v>1</v>
      </c>
      <c r="X28" s="33">
        <f t="shared" si="9"/>
        <v>1</v>
      </c>
      <c r="Y28" s="33">
        <f t="shared" si="10"/>
        <v>1</v>
      </c>
      <c r="Z28" s="33">
        <f t="shared" si="11"/>
        <v>1</v>
      </c>
      <c r="AA28" s="33">
        <f t="shared" si="12"/>
        <v>0</v>
      </c>
      <c r="AB28" s="33">
        <f t="shared" si="13"/>
        <v>0</v>
      </c>
      <c r="AC28" s="33">
        <f t="shared" si="14"/>
        <v>0</v>
      </c>
      <c r="AD28" s="33">
        <f t="shared" si="15"/>
        <v>0</v>
      </c>
      <c r="AE28" s="33">
        <f t="shared" si="16"/>
        <v>2</v>
      </c>
      <c r="AF28" s="28">
        <v>40.948999999999998</v>
      </c>
      <c r="AG28" s="28">
        <v>26.5688</v>
      </c>
      <c r="AH28" s="28">
        <v>29.916499999999999</v>
      </c>
      <c r="AI28" s="28">
        <v>1.0223</v>
      </c>
      <c r="AJ28" s="28">
        <v>0.34210000000000002</v>
      </c>
      <c r="AK28" s="28">
        <v>0.31640000000000001</v>
      </c>
      <c r="AL28" s="28">
        <v>0.61880000000000002</v>
      </c>
      <c r="AM28" s="28">
        <v>0.93910000000000005</v>
      </c>
      <c r="AN28" s="28">
        <v>2.2198000000000002</v>
      </c>
      <c r="AO28" s="35">
        <v>1.6</v>
      </c>
    </row>
    <row r="29" spans="1:41">
      <c r="A29" s="48" t="s">
        <v>3995</v>
      </c>
      <c r="B29" s="29">
        <v>44865</v>
      </c>
      <c r="C29" s="30">
        <v>1828.5135</v>
      </c>
      <c r="D29" s="31">
        <v>1632.3596</v>
      </c>
      <c r="E29" s="28">
        <v>16.722799999999999</v>
      </c>
      <c r="F29" s="28">
        <v>11.431800000000001</v>
      </c>
      <c r="G29" s="28">
        <v>0.85460000000000003</v>
      </c>
      <c r="H29" s="28">
        <v>-5.1414999999999997</v>
      </c>
      <c r="I29" s="32">
        <v>-3.4765000000000001</v>
      </c>
      <c r="J29" s="28">
        <v>7.6383000000000001</v>
      </c>
      <c r="K29" s="28">
        <v>8.4719999999999995</v>
      </c>
      <c r="L29" s="28">
        <v>18.912299999999998</v>
      </c>
      <c r="M29" s="28"/>
      <c r="N29" s="28"/>
      <c r="O29" s="28"/>
      <c r="P29" s="28"/>
      <c r="Q29" s="28"/>
      <c r="R29" s="28">
        <v>15.8317</v>
      </c>
      <c r="S29" s="33">
        <f t="shared" si="4"/>
        <v>3</v>
      </c>
      <c r="T29" s="33">
        <f t="shared" si="5"/>
        <v>2</v>
      </c>
      <c r="U29" s="33">
        <f t="shared" si="6"/>
        <v>3</v>
      </c>
      <c r="V29" s="34">
        <f t="shared" si="7"/>
        <v>3</v>
      </c>
      <c r="W29" s="33">
        <f t="shared" si="8"/>
        <v>2</v>
      </c>
      <c r="X29" s="33">
        <f t="shared" si="9"/>
        <v>1</v>
      </c>
      <c r="Y29" s="33">
        <f t="shared" si="10"/>
        <v>2</v>
      </c>
      <c r="Z29" s="33">
        <f t="shared" si="11"/>
        <v>0</v>
      </c>
      <c r="AA29" s="33">
        <f t="shared" si="12"/>
        <v>0</v>
      </c>
      <c r="AB29" s="33">
        <f t="shared" si="13"/>
        <v>0</v>
      </c>
      <c r="AC29" s="33">
        <f t="shared" si="14"/>
        <v>0</v>
      </c>
      <c r="AD29" s="33">
        <f t="shared" si="15"/>
        <v>0</v>
      </c>
      <c r="AE29" s="33">
        <f t="shared" si="16"/>
        <v>1</v>
      </c>
      <c r="AF29" s="28">
        <v>38.721400000000003</v>
      </c>
      <c r="AG29" s="28">
        <v>26.4468</v>
      </c>
      <c r="AH29" s="28">
        <v>27.806799999999999</v>
      </c>
      <c r="AI29" s="28">
        <v>1.0112000000000001</v>
      </c>
      <c r="AJ29" s="28">
        <v>0.28289999999999998</v>
      </c>
      <c r="AK29" s="28">
        <v>8.7900000000000006E-2</v>
      </c>
      <c r="AL29" s="28">
        <v>0.50670000000000004</v>
      </c>
      <c r="AM29" s="28">
        <v>0.89239999999999997</v>
      </c>
      <c r="AN29" s="28">
        <v>5.5110000000000001</v>
      </c>
      <c r="AO29" s="35">
        <v>2.09</v>
      </c>
    </row>
    <row r="30" spans="1:41">
      <c r="A30" s="48" t="s">
        <v>3996</v>
      </c>
      <c r="B30" s="29">
        <v>42866</v>
      </c>
      <c r="C30" s="30">
        <v>6173.7683999999999</v>
      </c>
      <c r="D30" s="31">
        <v>5660.8531999999996</v>
      </c>
      <c r="E30" s="28">
        <v>36.051000000000002</v>
      </c>
      <c r="F30" s="28">
        <v>11.7836</v>
      </c>
      <c r="G30" s="28">
        <v>2.1558000000000002</v>
      </c>
      <c r="H30" s="28">
        <v>-0.74750000000000005</v>
      </c>
      <c r="I30" s="32">
        <v>8.1900000000000001E-2</v>
      </c>
      <c r="J30" s="28">
        <v>10.0616</v>
      </c>
      <c r="K30" s="28">
        <v>6.8022999999999998</v>
      </c>
      <c r="L30" s="28">
        <v>20.3552</v>
      </c>
      <c r="M30" s="28">
        <v>15.2986</v>
      </c>
      <c r="N30" s="28">
        <v>17.836099999999998</v>
      </c>
      <c r="O30" s="28">
        <v>18.757100000000001</v>
      </c>
      <c r="P30" s="28"/>
      <c r="Q30" s="28"/>
      <c r="R30" s="28">
        <v>15.358499999999999</v>
      </c>
      <c r="S30" s="33">
        <f t="shared" si="4"/>
        <v>2</v>
      </c>
      <c r="T30" s="33">
        <f t="shared" si="5"/>
        <v>2</v>
      </c>
      <c r="U30" s="33">
        <f t="shared" si="6"/>
        <v>1</v>
      </c>
      <c r="V30" s="34">
        <f t="shared" si="7"/>
        <v>1</v>
      </c>
      <c r="W30" s="33">
        <f t="shared" si="8"/>
        <v>1</v>
      </c>
      <c r="X30" s="33">
        <f t="shared" si="9"/>
        <v>2</v>
      </c>
      <c r="Y30" s="33">
        <f t="shared" si="10"/>
        <v>1</v>
      </c>
      <c r="Z30" s="33">
        <f t="shared" si="11"/>
        <v>2</v>
      </c>
      <c r="AA30" s="33">
        <f t="shared" si="12"/>
        <v>1</v>
      </c>
      <c r="AB30" s="33">
        <f t="shared" si="13"/>
        <v>1</v>
      </c>
      <c r="AC30" s="33">
        <f t="shared" si="14"/>
        <v>0</v>
      </c>
      <c r="AD30" s="33">
        <f t="shared" si="15"/>
        <v>0</v>
      </c>
      <c r="AE30" s="33">
        <f t="shared" si="16"/>
        <v>2</v>
      </c>
      <c r="AF30" s="28">
        <v>38.573</v>
      </c>
      <c r="AG30" s="28">
        <v>26.473299999999998</v>
      </c>
      <c r="AH30" s="28">
        <v>28.136199999999999</v>
      </c>
      <c r="AI30" s="28">
        <v>1.0047999999999999</v>
      </c>
      <c r="AJ30" s="28">
        <v>0.2999</v>
      </c>
      <c r="AK30" s="28">
        <v>0.13270000000000001</v>
      </c>
      <c r="AL30" s="28">
        <v>0.56020000000000003</v>
      </c>
      <c r="AM30" s="28">
        <v>0.9345</v>
      </c>
      <c r="AN30" s="28">
        <v>4.7855999999999996</v>
      </c>
      <c r="AO30" s="35">
        <v>1.8</v>
      </c>
    </row>
    <row r="31" spans="1:41">
      <c r="A31" s="48" t="s">
        <v>3997</v>
      </c>
      <c r="B31" s="29">
        <v>45159</v>
      </c>
      <c r="C31" s="30">
        <v>4747.0736999999999</v>
      </c>
      <c r="D31" s="31">
        <v>4310.2704000000003</v>
      </c>
      <c r="E31" s="28">
        <v>14.064</v>
      </c>
      <c r="F31" s="28">
        <v>11.177899999999999</v>
      </c>
      <c r="G31" s="28">
        <v>-1.0691999999999999</v>
      </c>
      <c r="H31" s="28">
        <v>-5.2674000000000003</v>
      </c>
      <c r="I31" s="32">
        <v>-4.8573000000000004</v>
      </c>
      <c r="J31" s="28">
        <v>7.2933000000000003</v>
      </c>
      <c r="K31" s="28">
        <v>6.5415000000000001</v>
      </c>
      <c r="L31" s="28"/>
      <c r="M31" s="28"/>
      <c r="N31" s="28"/>
      <c r="O31" s="28"/>
      <c r="P31" s="28"/>
      <c r="Q31" s="28"/>
      <c r="R31" s="28">
        <v>13.499700000000001</v>
      </c>
      <c r="S31" s="33">
        <f t="shared" si="4"/>
        <v>3</v>
      </c>
      <c r="T31" s="33">
        <f t="shared" si="5"/>
        <v>4</v>
      </c>
      <c r="U31" s="33">
        <f t="shared" si="6"/>
        <v>3</v>
      </c>
      <c r="V31" s="34">
        <f t="shared" si="7"/>
        <v>4</v>
      </c>
      <c r="W31" s="33">
        <f t="shared" si="8"/>
        <v>2</v>
      </c>
      <c r="X31" s="33">
        <f t="shared" si="9"/>
        <v>2</v>
      </c>
      <c r="Y31" s="33">
        <f t="shared" si="10"/>
        <v>0</v>
      </c>
      <c r="Z31" s="33">
        <f t="shared" si="11"/>
        <v>0</v>
      </c>
      <c r="AA31" s="33">
        <f t="shared" si="12"/>
        <v>0</v>
      </c>
      <c r="AB31" s="33">
        <f t="shared" si="13"/>
        <v>0</v>
      </c>
      <c r="AC31" s="33">
        <f t="shared" si="14"/>
        <v>0</v>
      </c>
      <c r="AD31" s="33">
        <f t="shared" si="15"/>
        <v>0</v>
      </c>
      <c r="AE31" s="33">
        <f t="shared" si="16"/>
        <v>3</v>
      </c>
      <c r="AF31" s="28">
        <v>38.2806</v>
      </c>
      <c r="AG31" s="28">
        <v>28.6068</v>
      </c>
      <c r="AH31" s="28">
        <v>31.203800000000001</v>
      </c>
      <c r="AI31" s="28">
        <v>0.97609999999999997</v>
      </c>
      <c r="AJ31" s="28">
        <v>0.15490000000000001</v>
      </c>
      <c r="AK31" s="28">
        <v>0</v>
      </c>
      <c r="AL31" s="28">
        <v>0.27610000000000001</v>
      </c>
      <c r="AM31" s="28">
        <v>0.97299999999999998</v>
      </c>
      <c r="AN31" s="28">
        <v>0.80069999999999997</v>
      </c>
      <c r="AO31" s="35">
        <v>1.84</v>
      </c>
    </row>
    <row r="32" spans="1:41">
      <c r="A32" s="48" t="s">
        <v>3998</v>
      </c>
      <c r="B32" s="29">
        <v>45461</v>
      </c>
      <c r="C32" s="30">
        <v>3939.5900999999999</v>
      </c>
      <c r="D32" s="31">
        <v>3496.5594000000001</v>
      </c>
      <c r="E32" s="28">
        <v>12.3482</v>
      </c>
      <c r="F32" s="28">
        <v>14.576000000000001</v>
      </c>
      <c r="G32" s="28">
        <v>0.57909999999999995</v>
      </c>
      <c r="H32" s="28">
        <v>-10.959</v>
      </c>
      <c r="I32" s="32">
        <v>-6.3814000000000002</v>
      </c>
      <c r="J32" s="28">
        <v>0.15329999999999999</v>
      </c>
      <c r="K32" s="28"/>
      <c r="L32" s="28"/>
      <c r="M32" s="28"/>
      <c r="N32" s="28"/>
      <c r="O32" s="28"/>
      <c r="P32" s="28"/>
      <c r="Q32" s="28"/>
      <c r="R32" s="28">
        <v>11.9689</v>
      </c>
      <c r="S32" s="33">
        <f t="shared" si="4"/>
        <v>1</v>
      </c>
      <c r="T32" s="33">
        <f t="shared" si="5"/>
        <v>3</v>
      </c>
      <c r="U32" s="33">
        <f t="shared" si="6"/>
        <v>4</v>
      </c>
      <c r="V32" s="34">
        <f t="shared" si="7"/>
        <v>4</v>
      </c>
      <c r="W32" s="33">
        <f t="shared" si="8"/>
        <v>4</v>
      </c>
      <c r="X32" s="33">
        <f t="shared" si="9"/>
        <v>0</v>
      </c>
      <c r="Y32" s="33">
        <f t="shared" si="10"/>
        <v>0</v>
      </c>
      <c r="Z32" s="33">
        <f t="shared" si="11"/>
        <v>0</v>
      </c>
      <c r="AA32" s="33">
        <f t="shared" si="12"/>
        <v>0</v>
      </c>
      <c r="AB32" s="33">
        <f t="shared" si="13"/>
        <v>0</v>
      </c>
      <c r="AC32" s="33">
        <f t="shared" si="14"/>
        <v>0</v>
      </c>
      <c r="AD32" s="33">
        <f t="shared" si="15"/>
        <v>0</v>
      </c>
      <c r="AE32" s="33">
        <f t="shared" si="16"/>
        <v>3</v>
      </c>
      <c r="AF32" s="28">
        <v>35.473599999999998</v>
      </c>
      <c r="AG32" s="28">
        <v>27.973299999999998</v>
      </c>
      <c r="AH32" s="28">
        <v>26.863199999999999</v>
      </c>
      <c r="AI32" s="28">
        <v>1.1525000000000001</v>
      </c>
      <c r="AJ32" s="28">
        <v>6.7000000000000004E-2</v>
      </c>
      <c r="AK32" s="28">
        <v>0.7702</v>
      </c>
      <c r="AL32" s="28">
        <v>0.12479999999999999</v>
      </c>
      <c r="AM32" s="28">
        <v>0.67610000000000003</v>
      </c>
      <c r="AN32" s="28">
        <v>8.6152999999999995</v>
      </c>
      <c r="AO32" s="35">
        <v>1.95</v>
      </c>
    </row>
    <row r="33" spans="1:41">
      <c r="A33" s="48" t="s">
        <v>3999</v>
      </c>
      <c r="B33" s="29">
        <v>38439</v>
      </c>
      <c r="C33" s="30">
        <v>50820.011500000001</v>
      </c>
      <c r="D33" s="31">
        <v>46320.820500000002</v>
      </c>
      <c r="E33" s="28">
        <v>295.8381</v>
      </c>
      <c r="F33" s="28">
        <v>11.452400000000001</v>
      </c>
      <c r="G33" s="28">
        <v>2.8323999999999998</v>
      </c>
      <c r="H33" s="28">
        <v>-3.5085000000000002</v>
      </c>
      <c r="I33" s="32">
        <v>-1.5967</v>
      </c>
      <c r="J33" s="28">
        <v>7.1887999999999996</v>
      </c>
      <c r="K33" s="28">
        <v>5.9759000000000002</v>
      </c>
      <c r="L33" s="28">
        <v>20.319400000000002</v>
      </c>
      <c r="M33" s="28">
        <v>18.4557</v>
      </c>
      <c r="N33" s="28">
        <v>21.309699999999999</v>
      </c>
      <c r="O33" s="28">
        <v>16.997299999999999</v>
      </c>
      <c r="P33" s="28">
        <v>15.919700000000001</v>
      </c>
      <c r="Q33" s="28">
        <v>14.9991</v>
      </c>
      <c r="R33" s="28">
        <v>17.4099</v>
      </c>
      <c r="S33" s="33">
        <f t="shared" si="4"/>
        <v>3</v>
      </c>
      <c r="T33" s="33">
        <f t="shared" si="5"/>
        <v>1</v>
      </c>
      <c r="U33" s="33">
        <f t="shared" si="6"/>
        <v>2</v>
      </c>
      <c r="V33" s="34">
        <f t="shared" si="7"/>
        <v>2</v>
      </c>
      <c r="W33" s="33">
        <f t="shared" si="8"/>
        <v>2</v>
      </c>
      <c r="X33" s="33">
        <f t="shared" si="9"/>
        <v>3</v>
      </c>
      <c r="Y33" s="33">
        <f t="shared" si="10"/>
        <v>2</v>
      </c>
      <c r="Z33" s="33">
        <f t="shared" si="11"/>
        <v>1</v>
      </c>
      <c r="AA33" s="33">
        <f t="shared" si="12"/>
        <v>1</v>
      </c>
      <c r="AB33" s="33">
        <f t="shared" si="13"/>
        <v>2</v>
      </c>
      <c r="AC33" s="33">
        <f t="shared" si="14"/>
        <v>1</v>
      </c>
      <c r="AD33" s="33">
        <f t="shared" si="15"/>
        <v>2</v>
      </c>
      <c r="AE33" s="33">
        <f t="shared" si="16"/>
        <v>1</v>
      </c>
      <c r="AF33" s="28">
        <v>42.477800000000002</v>
      </c>
      <c r="AG33" s="28">
        <v>28.004200000000001</v>
      </c>
      <c r="AH33" s="28">
        <v>26.895099999999999</v>
      </c>
      <c r="AI33" s="28">
        <v>0.94010000000000005</v>
      </c>
      <c r="AJ33" s="28">
        <v>0.32619999999999999</v>
      </c>
      <c r="AK33" s="28">
        <v>0.24829999999999999</v>
      </c>
      <c r="AL33" s="28">
        <v>0.61280000000000001</v>
      </c>
      <c r="AM33" s="28">
        <v>0.91080000000000005</v>
      </c>
      <c r="AN33" s="28">
        <v>1.109</v>
      </c>
      <c r="AO33" s="35">
        <v>1.5</v>
      </c>
    </row>
    <row r="34" spans="1:41">
      <c r="A34" s="48" t="s">
        <v>4000</v>
      </c>
      <c r="B34" s="29">
        <v>45545</v>
      </c>
      <c r="C34" s="30">
        <v>405.11720000000003</v>
      </c>
      <c r="D34" s="31">
        <v>369.91039999999998</v>
      </c>
      <c r="E34" s="28">
        <v>9.7899999999999991</v>
      </c>
      <c r="F34" s="28">
        <v>11.630599999999999</v>
      </c>
      <c r="G34" s="28">
        <v>2.8361000000000001</v>
      </c>
      <c r="H34" s="28">
        <v>-3.831</v>
      </c>
      <c r="I34" s="32">
        <v>-1.3105</v>
      </c>
      <c r="J34" s="28">
        <v>7.5823999999999998</v>
      </c>
      <c r="K34" s="28"/>
      <c r="L34" s="28"/>
      <c r="M34" s="28"/>
      <c r="N34" s="28"/>
      <c r="O34" s="28"/>
      <c r="P34" s="28"/>
      <c r="Q34" s="28"/>
      <c r="R34" s="28">
        <v>-1.2891999999999999</v>
      </c>
      <c r="S34" s="33">
        <f t="shared" si="4"/>
        <v>2</v>
      </c>
      <c r="T34" s="33">
        <f t="shared" si="5"/>
        <v>1</v>
      </c>
      <c r="U34" s="33">
        <f t="shared" si="6"/>
        <v>3</v>
      </c>
      <c r="V34" s="34">
        <f t="shared" si="7"/>
        <v>2</v>
      </c>
      <c r="W34" s="33">
        <f t="shared" si="8"/>
        <v>2</v>
      </c>
      <c r="X34" s="33">
        <f t="shared" si="9"/>
        <v>0</v>
      </c>
      <c r="Y34" s="33">
        <f t="shared" si="10"/>
        <v>0</v>
      </c>
      <c r="Z34" s="33">
        <f t="shared" si="11"/>
        <v>0</v>
      </c>
      <c r="AA34" s="33">
        <f t="shared" si="12"/>
        <v>0</v>
      </c>
      <c r="AB34" s="33">
        <f t="shared" si="13"/>
        <v>0</v>
      </c>
      <c r="AC34" s="33">
        <f t="shared" si="14"/>
        <v>0</v>
      </c>
      <c r="AD34" s="33">
        <f t="shared" si="15"/>
        <v>0</v>
      </c>
      <c r="AE34" s="33">
        <f t="shared" si="16"/>
        <v>4</v>
      </c>
      <c r="AF34" s="28">
        <v>41.323399999999999</v>
      </c>
      <c r="AG34" s="28">
        <v>24.920999999999999</v>
      </c>
      <c r="AH34" s="28">
        <v>26.956099999999999</v>
      </c>
      <c r="AI34" s="28">
        <v>0.9294</v>
      </c>
      <c r="AJ34" s="28">
        <v>-0.14399999999999999</v>
      </c>
      <c r="AK34" s="28">
        <v>8.2000000000000007E-3</v>
      </c>
      <c r="AL34" s="28">
        <v>-0.22520000000000001</v>
      </c>
      <c r="AM34" s="28">
        <v>0.94630000000000003</v>
      </c>
      <c r="AN34" s="28">
        <v>4.6534000000000004</v>
      </c>
      <c r="AO34" s="35">
        <v>2.39</v>
      </c>
    </row>
    <row r="35" spans="1:41">
      <c r="A35" s="48" t="s">
        <v>4001</v>
      </c>
      <c r="B35" s="29">
        <v>36970</v>
      </c>
      <c r="C35" s="30">
        <v>7273.8449000000001</v>
      </c>
      <c r="D35" s="31">
        <v>6573.5619999999999</v>
      </c>
      <c r="E35" s="28">
        <v>617.61239999999998</v>
      </c>
      <c r="F35" s="28">
        <v>15.1677</v>
      </c>
      <c r="G35" s="28">
        <v>7.1950000000000003</v>
      </c>
      <c r="H35" s="28">
        <v>-2.5019</v>
      </c>
      <c r="I35" s="32">
        <v>1.4603999999999999</v>
      </c>
      <c r="J35" s="28">
        <v>3.7275</v>
      </c>
      <c r="K35" s="28">
        <v>-3.9323999999999999</v>
      </c>
      <c r="L35" s="28">
        <v>12.007300000000001</v>
      </c>
      <c r="M35" s="28">
        <v>9.7035</v>
      </c>
      <c r="N35" s="28">
        <v>13.5473</v>
      </c>
      <c r="O35" s="28">
        <v>19.0322</v>
      </c>
      <c r="P35" s="28">
        <v>17.019200000000001</v>
      </c>
      <c r="Q35" s="28">
        <v>15.225199999999999</v>
      </c>
      <c r="R35" s="28">
        <v>17.831600000000002</v>
      </c>
      <c r="S35" s="33">
        <f t="shared" si="4"/>
        <v>1</v>
      </c>
      <c r="T35" s="33">
        <f t="shared" si="5"/>
        <v>1</v>
      </c>
      <c r="U35" s="33">
        <f t="shared" si="6"/>
        <v>2</v>
      </c>
      <c r="V35" s="34">
        <f t="shared" si="7"/>
        <v>1</v>
      </c>
      <c r="W35" s="33">
        <f t="shared" si="8"/>
        <v>4</v>
      </c>
      <c r="X35" s="33">
        <f t="shared" si="9"/>
        <v>4</v>
      </c>
      <c r="Y35" s="33">
        <f t="shared" si="10"/>
        <v>4</v>
      </c>
      <c r="Z35" s="33">
        <f t="shared" si="11"/>
        <v>4</v>
      </c>
      <c r="AA35" s="33">
        <f t="shared" si="12"/>
        <v>4</v>
      </c>
      <c r="AB35" s="33">
        <f t="shared" si="13"/>
        <v>1</v>
      </c>
      <c r="AC35" s="33">
        <f t="shared" si="14"/>
        <v>1</v>
      </c>
      <c r="AD35" s="33">
        <f t="shared" si="15"/>
        <v>1</v>
      </c>
      <c r="AE35" s="33">
        <f t="shared" si="16"/>
        <v>1</v>
      </c>
      <c r="AF35" s="28">
        <v>29.500699999999998</v>
      </c>
      <c r="AG35" s="28">
        <v>20.076499999999999</v>
      </c>
      <c r="AH35" s="28">
        <v>29.762799999999999</v>
      </c>
      <c r="AI35" s="28">
        <v>0.98819999999999997</v>
      </c>
      <c r="AJ35" s="28">
        <v>0.16039999999999999</v>
      </c>
      <c r="AK35" s="28">
        <v>-0.4395</v>
      </c>
      <c r="AL35" s="28">
        <v>0.29880000000000001</v>
      </c>
      <c r="AM35" s="28">
        <v>0.86439999999999995</v>
      </c>
      <c r="AN35" s="28">
        <v>1.0683</v>
      </c>
      <c r="AO35" s="35">
        <v>1.83</v>
      </c>
    </row>
    <row r="36" spans="1:41">
      <c r="A36" s="48" t="s">
        <v>4002</v>
      </c>
      <c r="B36" s="29">
        <v>45595</v>
      </c>
      <c r="C36" s="30">
        <v>264.49610000000001</v>
      </c>
      <c r="D36" s="31">
        <v>234.1825</v>
      </c>
      <c r="E36" s="28">
        <v>8.44</v>
      </c>
      <c r="F36" s="28">
        <v>6.4313000000000002</v>
      </c>
      <c r="G36" s="28">
        <v>-0.47170000000000001</v>
      </c>
      <c r="H36" s="28">
        <v>-8.6579999999999995</v>
      </c>
      <c r="I36" s="32">
        <v>-4.7404000000000002</v>
      </c>
      <c r="J36" s="28">
        <v>-6.0133999999999999</v>
      </c>
      <c r="K36" s="28"/>
      <c r="L36" s="28"/>
      <c r="M36" s="28"/>
      <c r="N36" s="28"/>
      <c r="O36" s="28"/>
      <c r="P36" s="28"/>
      <c r="Q36" s="28"/>
      <c r="R36" s="28">
        <v>-10.7003</v>
      </c>
      <c r="S36" s="33">
        <f t="shared" si="4"/>
        <v>4</v>
      </c>
      <c r="T36" s="33">
        <f t="shared" si="5"/>
        <v>4</v>
      </c>
      <c r="U36" s="33">
        <f t="shared" si="6"/>
        <v>4</v>
      </c>
      <c r="V36" s="34">
        <f t="shared" si="7"/>
        <v>3</v>
      </c>
      <c r="W36" s="33">
        <f t="shared" si="8"/>
        <v>4</v>
      </c>
      <c r="X36" s="33">
        <f t="shared" si="9"/>
        <v>0</v>
      </c>
      <c r="Y36" s="33">
        <f t="shared" si="10"/>
        <v>0</v>
      </c>
      <c r="Z36" s="33">
        <f t="shared" si="11"/>
        <v>0</v>
      </c>
      <c r="AA36" s="33">
        <f t="shared" si="12"/>
        <v>0</v>
      </c>
      <c r="AB36" s="33">
        <f t="shared" si="13"/>
        <v>0</v>
      </c>
      <c r="AC36" s="33">
        <f t="shared" si="14"/>
        <v>0</v>
      </c>
      <c r="AD36" s="33">
        <f t="shared" si="15"/>
        <v>0</v>
      </c>
      <c r="AE36" s="33">
        <f t="shared" si="16"/>
        <v>4</v>
      </c>
      <c r="AF36" s="28">
        <v>27.689299999999999</v>
      </c>
      <c r="AG36" s="28">
        <v>16.466200000000001</v>
      </c>
      <c r="AH36" s="28">
        <v>22.806999999999999</v>
      </c>
      <c r="AI36" s="28">
        <v>0.68840000000000001</v>
      </c>
      <c r="AJ36" s="28">
        <v>-0.40079999999999999</v>
      </c>
      <c r="AK36" s="28">
        <v>-1.1057999999999999</v>
      </c>
      <c r="AL36" s="28">
        <v>-0.60240000000000005</v>
      </c>
      <c r="AM36" s="28">
        <v>0.80549999999999999</v>
      </c>
      <c r="AN36" s="28">
        <v>74.111500000000007</v>
      </c>
      <c r="AO36" s="35">
        <v>2.4</v>
      </c>
    </row>
    <row r="37" spans="1:41">
      <c r="A37" s="48" t="s">
        <v>4003</v>
      </c>
      <c r="B37" s="29">
        <v>44628</v>
      </c>
      <c r="C37" s="30">
        <v>22932.402900000001</v>
      </c>
      <c r="D37" s="31">
        <v>20778.768599999999</v>
      </c>
      <c r="E37" s="28">
        <v>16.5059</v>
      </c>
      <c r="F37" s="28">
        <v>10.938700000000001</v>
      </c>
      <c r="G37" s="28">
        <v>0.62</v>
      </c>
      <c r="H37" s="28">
        <v>-5.6142000000000003</v>
      </c>
      <c r="I37" s="32">
        <v>-2.7227999999999999</v>
      </c>
      <c r="J37" s="28">
        <v>1.1007</v>
      </c>
      <c r="K37" s="28">
        <v>6.9428999999999998</v>
      </c>
      <c r="L37" s="28">
        <v>16.060400000000001</v>
      </c>
      <c r="M37" s="28">
        <v>12.744300000000001</v>
      </c>
      <c r="N37" s="28"/>
      <c r="O37" s="28"/>
      <c r="P37" s="28"/>
      <c r="Q37" s="28"/>
      <c r="R37" s="28">
        <v>12.8416</v>
      </c>
      <c r="S37" s="33">
        <f t="shared" si="4"/>
        <v>4</v>
      </c>
      <c r="T37" s="33">
        <f t="shared" si="5"/>
        <v>3</v>
      </c>
      <c r="U37" s="33">
        <f t="shared" si="6"/>
        <v>4</v>
      </c>
      <c r="V37" s="34">
        <f t="shared" si="7"/>
        <v>3</v>
      </c>
      <c r="W37" s="33">
        <f t="shared" si="8"/>
        <v>4</v>
      </c>
      <c r="X37" s="33">
        <f t="shared" si="9"/>
        <v>2</v>
      </c>
      <c r="Y37" s="33">
        <f t="shared" si="10"/>
        <v>3</v>
      </c>
      <c r="Z37" s="33">
        <f t="shared" si="11"/>
        <v>4</v>
      </c>
      <c r="AA37" s="33">
        <f t="shared" si="12"/>
        <v>0</v>
      </c>
      <c r="AB37" s="33">
        <f t="shared" si="13"/>
        <v>0</v>
      </c>
      <c r="AC37" s="33">
        <f t="shared" si="14"/>
        <v>0</v>
      </c>
      <c r="AD37" s="33">
        <f t="shared" si="15"/>
        <v>0</v>
      </c>
      <c r="AE37" s="33">
        <f t="shared" si="16"/>
        <v>3</v>
      </c>
      <c r="AF37" s="28">
        <v>35.883299999999998</v>
      </c>
      <c r="AG37" s="28">
        <v>29.2531</v>
      </c>
      <c r="AH37" s="28">
        <v>27.768599999999999</v>
      </c>
      <c r="AI37" s="28">
        <v>0.80349999999999999</v>
      </c>
      <c r="AJ37" s="28">
        <v>0.28549999999999998</v>
      </c>
      <c r="AK37" s="28">
        <v>7.9600000000000004E-2</v>
      </c>
      <c r="AL37" s="28">
        <v>0.53349999999999997</v>
      </c>
      <c r="AM37" s="28">
        <v>0.89480000000000004</v>
      </c>
      <c r="AN37" s="28">
        <v>6.5121000000000002</v>
      </c>
      <c r="AO37" s="35">
        <v>1.68</v>
      </c>
    </row>
    <row r="38" spans="1:41">
      <c r="A38" s="48" t="s">
        <v>4004</v>
      </c>
      <c r="B38" s="29">
        <v>36824</v>
      </c>
      <c r="C38" s="30">
        <v>2826.9495999999999</v>
      </c>
      <c r="D38" s="31">
        <v>2525.1147000000001</v>
      </c>
      <c r="E38" s="28">
        <v>367.60910000000001</v>
      </c>
      <c r="F38" s="28">
        <v>10.087999999999999</v>
      </c>
      <c r="G38" s="28">
        <v>-1.7330000000000001</v>
      </c>
      <c r="H38" s="28">
        <v>-7.3353000000000002</v>
      </c>
      <c r="I38" s="32">
        <v>-5.8657000000000004</v>
      </c>
      <c r="J38" s="28">
        <v>3.3915000000000002</v>
      </c>
      <c r="K38" s="28">
        <v>4.9076000000000004</v>
      </c>
      <c r="L38" s="28">
        <v>15.9009</v>
      </c>
      <c r="M38" s="28">
        <v>12.035299999999999</v>
      </c>
      <c r="N38" s="28">
        <v>15.288600000000001</v>
      </c>
      <c r="O38" s="28">
        <v>14.488799999999999</v>
      </c>
      <c r="P38" s="28">
        <v>14.859500000000001</v>
      </c>
      <c r="Q38" s="28">
        <v>13.983499999999999</v>
      </c>
      <c r="R38" s="28">
        <v>15.1645</v>
      </c>
      <c r="S38" s="33">
        <f t="shared" si="4"/>
        <v>4</v>
      </c>
      <c r="T38" s="33">
        <f t="shared" si="5"/>
        <v>4</v>
      </c>
      <c r="U38" s="33">
        <f t="shared" si="6"/>
        <v>4</v>
      </c>
      <c r="V38" s="34">
        <f t="shared" si="7"/>
        <v>4</v>
      </c>
      <c r="W38" s="33">
        <f t="shared" si="8"/>
        <v>4</v>
      </c>
      <c r="X38" s="33">
        <f t="shared" si="9"/>
        <v>3</v>
      </c>
      <c r="Y38" s="33">
        <f t="shared" si="10"/>
        <v>4</v>
      </c>
      <c r="Z38" s="33">
        <f t="shared" si="11"/>
        <v>4</v>
      </c>
      <c r="AA38" s="33">
        <f t="shared" si="12"/>
        <v>3</v>
      </c>
      <c r="AB38" s="33">
        <f t="shared" si="13"/>
        <v>4</v>
      </c>
      <c r="AC38" s="33">
        <f t="shared" si="14"/>
        <v>3</v>
      </c>
      <c r="AD38" s="33">
        <f t="shared" si="15"/>
        <v>3</v>
      </c>
      <c r="AE38" s="33">
        <f t="shared" si="16"/>
        <v>2</v>
      </c>
      <c r="AF38" s="28">
        <v>41.914499999999997</v>
      </c>
      <c r="AG38" s="28">
        <v>27.368500000000001</v>
      </c>
      <c r="AH38" s="28">
        <v>26.906099999999999</v>
      </c>
      <c r="AI38" s="28">
        <v>0.93489999999999995</v>
      </c>
      <c r="AJ38" s="28">
        <v>0.2621</v>
      </c>
      <c r="AK38" s="28">
        <v>-6.5799999999999997E-2</v>
      </c>
      <c r="AL38" s="28">
        <v>0.46100000000000002</v>
      </c>
      <c r="AM38" s="28">
        <v>0.96050000000000002</v>
      </c>
      <c r="AN38" s="28">
        <v>2.7886000000000002</v>
      </c>
      <c r="AO38" s="35">
        <v>2</v>
      </c>
    </row>
    <row r="39" spans="1:41">
      <c r="A39" s="48" t="s">
        <v>4005</v>
      </c>
      <c r="B39" s="29">
        <v>44959</v>
      </c>
      <c r="C39" s="30">
        <v>3167.8579</v>
      </c>
      <c r="D39" s="31">
        <v>2853.9456</v>
      </c>
      <c r="E39" s="28">
        <v>14.523300000000001</v>
      </c>
      <c r="F39" s="28">
        <v>11.663600000000001</v>
      </c>
      <c r="G39" s="28">
        <v>0.2485</v>
      </c>
      <c r="H39" s="28">
        <v>-1.3349</v>
      </c>
      <c r="I39" s="32">
        <v>-1.9702999999999999</v>
      </c>
      <c r="J39" s="28">
        <v>10.1477</v>
      </c>
      <c r="K39" s="28">
        <v>4.3057999999999996</v>
      </c>
      <c r="L39" s="28">
        <v>12.749599999999999</v>
      </c>
      <c r="M39" s="28"/>
      <c r="N39" s="28"/>
      <c r="O39" s="28"/>
      <c r="P39" s="28"/>
      <c r="Q39" s="28"/>
      <c r="R39" s="28">
        <v>12.2027</v>
      </c>
      <c r="S39" s="33">
        <f t="shared" si="4"/>
        <v>2</v>
      </c>
      <c r="T39" s="33">
        <f t="shared" si="5"/>
        <v>3</v>
      </c>
      <c r="U39" s="33">
        <f t="shared" si="6"/>
        <v>1</v>
      </c>
      <c r="V39" s="34">
        <f t="shared" si="7"/>
        <v>2</v>
      </c>
      <c r="W39" s="33">
        <f t="shared" si="8"/>
        <v>1</v>
      </c>
      <c r="X39" s="33">
        <f t="shared" si="9"/>
        <v>4</v>
      </c>
      <c r="Y39" s="33">
        <f t="shared" si="10"/>
        <v>4</v>
      </c>
      <c r="Z39" s="33">
        <f t="shared" si="11"/>
        <v>0</v>
      </c>
      <c r="AA39" s="33">
        <f t="shared" si="12"/>
        <v>0</v>
      </c>
      <c r="AB39" s="33">
        <f t="shared" si="13"/>
        <v>0</v>
      </c>
      <c r="AC39" s="33">
        <f t="shared" si="14"/>
        <v>0</v>
      </c>
      <c r="AD39" s="33">
        <f t="shared" si="15"/>
        <v>0</v>
      </c>
      <c r="AE39" s="33">
        <f t="shared" si="16"/>
        <v>3</v>
      </c>
      <c r="AF39" s="28">
        <v>44.701999999999998</v>
      </c>
      <c r="AG39" s="28">
        <v>26.495699999999999</v>
      </c>
      <c r="AH39" s="28">
        <v>25.179099999999998</v>
      </c>
      <c r="AI39" s="28">
        <v>0.93510000000000004</v>
      </c>
      <c r="AJ39" s="28">
        <v>0.19309999999999999</v>
      </c>
      <c r="AK39" s="28">
        <v>-0.30909999999999999</v>
      </c>
      <c r="AL39" s="28">
        <v>0.32529999999999998</v>
      </c>
      <c r="AM39" s="28">
        <v>0.9345</v>
      </c>
      <c r="AN39" s="28">
        <v>3.6232000000000002</v>
      </c>
      <c r="AO39" s="35">
        <v>1.92</v>
      </c>
    </row>
    <row r="40" spans="1:41">
      <c r="A40" s="48" t="s">
        <v>4006</v>
      </c>
      <c r="B40" s="29">
        <v>45859</v>
      </c>
      <c r="C40" s="30">
        <v>412.81689999999998</v>
      </c>
      <c r="D40" s="31">
        <v>394.14030000000002</v>
      </c>
      <c r="E40" s="28">
        <v>10.48</v>
      </c>
      <c r="F40" s="28">
        <v>12.930999999999999</v>
      </c>
      <c r="G40" s="28">
        <v>2.0448</v>
      </c>
      <c r="H40" s="28">
        <v>0.28710000000000002</v>
      </c>
      <c r="I40" s="32">
        <v>9.5500000000000002E-2</v>
      </c>
      <c r="J40" s="28"/>
      <c r="K40" s="28"/>
      <c r="L40" s="28"/>
      <c r="M40" s="28"/>
      <c r="N40" s="28"/>
      <c r="O40" s="28"/>
      <c r="P40" s="28"/>
      <c r="Q40" s="28"/>
      <c r="R40" s="28">
        <v>6.2333999999999996</v>
      </c>
      <c r="S40" s="33">
        <f t="shared" si="4"/>
        <v>1</v>
      </c>
      <c r="T40" s="33">
        <f t="shared" si="5"/>
        <v>2</v>
      </c>
      <c r="U40" s="33">
        <f t="shared" si="6"/>
        <v>1</v>
      </c>
      <c r="V40" s="34">
        <f t="shared" si="7"/>
        <v>1</v>
      </c>
      <c r="W40" s="33">
        <f t="shared" si="8"/>
        <v>0</v>
      </c>
      <c r="X40" s="33">
        <f t="shared" si="9"/>
        <v>0</v>
      </c>
      <c r="Y40" s="33">
        <f t="shared" si="10"/>
        <v>0</v>
      </c>
      <c r="Z40" s="33">
        <f t="shared" si="11"/>
        <v>0</v>
      </c>
      <c r="AA40" s="33">
        <f t="shared" si="12"/>
        <v>0</v>
      </c>
      <c r="AB40" s="33">
        <f t="shared" si="13"/>
        <v>0</v>
      </c>
      <c r="AC40" s="33">
        <f t="shared" si="14"/>
        <v>0</v>
      </c>
      <c r="AD40" s="33">
        <f t="shared" si="15"/>
        <v>0</v>
      </c>
      <c r="AE40" s="33">
        <f t="shared" si="16"/>
        <v>4</v>
      </c>
      <c r="AF40" s="28">
        <v>36.2729</v>
      </c>
      <c r="AG40" s="28">
        <v>25.783300000000001</v>
      </c>
      <c r="AH40" s="28">
        <v>24.342199999999998</v>
      </c>
      <c r="AI40" s="28">
        <v>0.99509999999999998</v>
      </c>
      <c r="AJ40" s="28">
        <v>-0.14779999999999999</v>
      </c>
      <c r="AK40" s="28">
        <v>0.37580000000000002</v>
      </c>
      <c r="AL40" s="28">
        <v>-0.2082</v>
      </c>
      <c r="AM40" s="28">
        <v>0.91700000000000004</v>
      </c>
      <c r="AN40" s="28">
        <v>9.8946000000000005</v>
      </c>
      <c r="AO40" s="35">
        <v>2.35</v>
      </c>
    </row>
    <row r="41" spans="1:41">
      <c r="A41" s="48" t="s">
        <v>4007</v>
      </c>
      <c r="B41" s="29">
        <v>44914</v>
      </c>
      <c r="C41" s="30">
        <v>1318.1722</v>
      </c>
      <c r="D41" s="31">
        <v>1184.0532000000001</v>
      </c>
      <c r="E41" s="28">
        <v>16.03</v>
      </c>
      <c r="F41" s="28">
        <v>11.011100000000001</v>
      </c>
      <c r="G41" s="28">
        <v>1.5199</v>
      </c>
      <c r="H41" s="28">
        <v>-2.4346000000000001</v>
      </c>
      <c r="I41" s="32">
        <v>-1.2930999999999999</v>
      </c>
      <c r="J41" s="28">
        <v>9.7194000000000003</v>
      </c>
      <c r="K41" s="28">
        <v>6.6623999999999999</v>
      </c>
      <c r="L41" s="28">
        <v>17.652200000000001</v>
      </c>
      <c r="M41" s="28"/>
      <c r="N41" s="28"/>
      <c r="O41" s="28"/>
      <c r="P41" s="28"/>
      <c r="Q41" s="28"/>
      <c r="R41" s="28">
        <v>15.056900000000001</v>
      </c>
      <c r="S41" s="33">
        <f t="shared" si="4"/>
        <v>3</v>
      </c>
      <c r="T41" s="33">
        <f t="shared" si="5"/>
        <v>2</v>
      </c>
      <c r="U41" s="33">
        <f t="shared" si="6"/>
        <v>2</v>
      </c>
      <c r="V41" s="34">
        <f t="shared" si="7"/>
        <v>2</v>
      </c>
      <c r="W41" s="33">
        <f t="shared" si="8"/>
        <v>1</v>
      </c>
      <c r="X41" s="33">
        <f t="shared" si="9"/>
        <v>2</v>
      </c>
      <c r="Y41" s="33">
        <f t="shared" si="10"/>
        <v>2</v>
      </c>
      <c r="Z41" s="33">
        <f t="shared" si="11"/>
        <v>0</v>
      </c>
      <c r="AA41" s="33">
        <f t="shared" si="12"/>
        <v>0</v>
      </c>
      <c r="AB41" s="33">
        <f t="shared" si="13"/>
        <v>0</v>
      </c>
      <c r="AC41" s="33">
        <f t="shared" si="14"/>
        <v>0</v>
      </c>
      <c r="AD41" s="33">
        <f t="shared" si="15"/>
        <v>0</v>
      </c>
      <c r="AE41" s="33">
        <f t="shared" si="16"/>
        <v>2</v>
      </c>
      <c r="AF41" s="28">
        <v>39.235199999999999</v>
      </c>
      <c r="AG41" s="28">
        <v>23.707799999999999</v>
      </c>
      <c r="AH41" s="28">
        <v>31.390799999999999</v>
      </c>
      <c r="AI41" s="28">
        <v>0.95099999999999996</v>
      </c>
      <c r="AJ41" s="28">
        <v>0.27929999999999999</v>
      </c>
      <c r="AK41" s="28">
        <v>3.5200000000000002E-2</v>
      </c>
      <c r="AL41" s="28">
        <v>0.48859999999999998</v>
      </c>
      <c r="AM41" s="28">
        <v>0.94310000000000005</v>
      </c>
      <c r="AN41" s="28">
        <v>2.3384</v>
      </c>
      <c r="AO41" s="35">
        <v>2.2200000000000002</v>
      </c>
    </row>
    <row r="42" spans="1:41">
      <c r="A42" s="48" t="s">
        <v>4008</v>
      </c>
      <c r="B42" s="29">
        <v>45793</v>
      </c>
      <c r="C42" s="30">
        <v>1874.4763</v>
      </c>
      <c r="D42" s="31">
        <v>1699.8756000000001</v>
      </c>
      <c r="E42" s="28">
        <v>10.0495</v>
      </c>
      <c r="F42" s="28">
        <v>9.6485000000000003</v>
      </c>
      <c r="G42" s="28">
        <v>-2.2869000000000002</v>
      </c>
      <c r="H42" s="28">
        <v>-5.4253999999999998</v>
      </c>
      <c r="I42" s="32">
        <v>-5.6394000000000002</v>
      </c>
      <c r="J42" s="28"/>
      <c r="K42" s="28"/>
      <c r="L42" s="28"/>
      <c r="M42" s="28"/>
      <c r="N42" s="28"/>
      <c r="O42" s="28"/>
      <c r="P42" s="28"/>
      <c r="Q42" s="28"/>
      <c r="R42" s="28">
        <v>0.51780000000000004</v>
      </c>
      <c r="S42" s="33">
        <f t="shared" si="4"/>
        <v>4</v>
      </c>
      <c r="T42" s="33">
        <f t="shared" si="5"/>
        <v>4</v>
      </c>
      <c r="U42" s="33">
        <f t="shared" si="6"/>
        <v>4</v>
      </c>
      <c r="V42" s="34">
        <f t="shared" si="7"/>
        <v>4</v>
      </c>
      <c r="W42" s="33">
        <f t="shared" si="8"/>
        <v>0</v>
      </c>
      <c r="X42" s="33">
        <f t="shared" si="9"/>
        <v>0</v>
      </c>
      <c r="Y42" s="33">
        <f t="shared" si="10"/>
        <v>0</v>
      </c>
      <c r="Z42" s="33">
        <f t="shared" si="11"/>
        <v>0</v>
      </c>
      <c r="AA42" s="33">
        <f t="shared" si="12"/>
        <v>0</v>
      </c>
      <c r="AB42" s="33">
        <f t="shared" si="13"/>
        <v>0</v>
      </c>
      <c r="AC42" s="33">
        <f t="shared" si="14"/>
        <v>0</v>
      </c>
      <c r="AD42" s="33">
        <f t="shared" si="15"/>
        <v>0</v>
      </c>
      <c r="AE42" s="33">
        <f t="shared" si="16"/>
        <v>4</v>
      </c>
      <c r="AF42" s="28">
        <v>38.597499999999997</v>
      </c>
      <c r="AG42" s="28">
        <v>26.699000000000002</v>
      </c>
      <c r="AH42" s="28">
        <v>28.868400000000001</v>
      </c>
      <c r="AI42" s="28">
        <v>0.91449999999999998</v>
      </c>
      <c r="AJ42" s="28">
        <v>-0.19980000000000001</v>
      </c>
      <c r="AK42" s="28">
        <v>2.6200000000000001E-2</v>
      </c>
      <c r="AL42" s="28">
        <v>-0.26240000000000002</v>
      </c>
      <c r="AM42" s="28">
        <v>0.95520000000000005</v>
      </c>
      <c r="AN42" s="28">
        <v>3.7557</v>
      </c>
      <c r="AO42" s="35">
        <v>1.99</v>
      </c>
    </row>
    <row r="43" spans="1:41">
      <c r="A43" s="48" t="s">
        <v>4009</v>
      </c>
      <c r="B43" s="29">
        <v>45191</v>
      </c>
      <c r="C43" s="30">
        <v>3111.6305000000002</v>
      </c>
      <c r="D43" s="31">
        <v>2934.4085</v>
      </c>
      <c r="E43" s="28">
        <v>14.936</v>
      </c>
      <c r="F43" s="28">
        <v>11.007099999999999</v>
      </c>
      <c r="G43" s="28">
        <v>0.29549999999999998</v>
      </c>
      <c r="H43" s="28">
        <v>-4.2870999999999997</v>
      </c>
      <c r="I43" s="32">
        <v>-3.2265999999999999</v>
      </c>
      <c r="J43" s="28">
        <v>8.3103999999999996</v>
      </c>
      <c r="K43" s="28">
        <v>9.6797000000000004</v>
      </c>
      <c r="L43" s="28"/>
      <c r="M43" s="28"/>
      <c r="N43" s="28"/>
      <c r="O43" s="28"/>
      <c r="P43" s="28"/>
      <c r="Q43" s="28"/>
      <c r="R43" s="28">
        <v>16.646599999999999</v>
      </c>
      <c r="S43" s="33">
        <f t="shared" si="4"/>
        <v>3</v>
      </c>
      <c r="T43" s="33">
        <f t="shared" si="5"/>
        <v>3</v>
      </c>
      <c r="U43" s="33">
        <f t="shared" si="6"/>
        <v>3</v>
      </c>
      <c r="V43" s="34">
        <f t="shared" si="7"/>
        <v>3</v>
      </c>
      <c r="W43" s="33">
        <f t="shared" si="8"/>
        <v>2</v>
      </c>
      <c r="X43" s="33">
        <f t="shared" si="9"/>
        <v>1</v>
      </c>
      <c r="Y43" s="33">
        <f t="shared" si="10"/>
        <v>0</v>
      </c>
      <c r="Z43" s="33">
        <f t="shared" si="11"/>
        <v>0</v>
      </c>
      <c r="AA43" s="33">
        <f t="shared" si="12"/>
        <v>0</v>
      </c>
      <c r="AB43" s="33">
        <f t="shared" si="13"/>
        <v>0</v>
      </c>
      <c r="AC43" s="33">
        <f t="shared" si="14"/>
        <v>0</v>
      </c>
      <c r="AD43" s="33">
        <f t="shared" si="15"/>
        <v>0</v>
      </c>
      <c r="AE43" s="33">
        <f t="shared" si="16"/>
        <v>1</v>
      </c>
      <c r="AF43" s="28">
        <v>31.117999999999999</v>
      </c>
      <c r="AG43" s="28">
        <v>23.087</v>
      </c>
      <c r="AH43" s="28">
        <v>28.099900000000002</v>
      </c>
      <c r="AI43" s="28">
        <v>0.95120000000000005</v>
      </c>
      <c r="AJ43" s="28">
        <v>0.22750000000000001</v>
      </c>
      <c r="AK43" s="28">
        <v>0.31640000000000001</v>
      </c>
      <c r="AL43" s="28">
        <v>0.4168</v>
      </c>
      <c r="AM43" s="28">
        <v>0.9476</v>
      </c>
      <c r="AN43" s="28">
        <v>6.9703999999999997</v>
      </c>
      <c r="AO43" s="35">
        <v>1.96</v>
      </c>
    </row>
    <row r="44" spans="1:41">
      <c r="A44" s="58" t="s">
        <v>235</v>
      </c>
      <c r="B44" s="59"/>
      <c r="C44" s="60"/>
      <c r="D44" s="60"/>
      <c r="E44" s="60"/>
      <c r="F44" s="60">
        <f>SUMPRODUCT($D12:$D43,F12:F43)/SUMIF(F12:F43,"&lt;&gt;"&amp;"",$D12:$D43)</f>
        <v>11.696745998553459</v>
      </c>
      <c r="G44" s="60">
        <f t="shared" ref="G44:R44" si="17">SUMPRODUCT($D12:$D43,G12:G43)/SUMIF(G12:G43,"&lt;&gt;"&amp;"",$D12:$D43)</f>
        <v>1.5328804992801803</v>
      </c>
      <c r="H44" s="60">
        <f t="shared" si="17"/>
        <v>-3.8070371369232747</v>
      </c>
      <c r="I44" s="60">
        <f t="shared" si="17"/>
        <v>-2.3902283131568569</v>
      </c>
      <c r="J44" s="60">
        <f t="shared" si="17"/>
        <v>6.2765106449424088</v>
      </c>
      <c r="K44" s="60">
        <f t="shared" si="17"/>
        <v>5.9915714423609492</v>
      </c>
      <c r="L44" s="60">
        <f t="shared" si="17"/>
        <v>19.008077088073883</v>
      </c>
      <c r="M44" s="60">
        <f t="shared" si="17"/>
        <v>16.3203006878094</v>
      </c>
      <c r="N44" s="60">
        <f t="shared" si="17"/>
        <v>19.051502563393036</v>
      </c>
      <c r="O44" s="60">
        <f t="shared" si="17"/>
        <v>16.816851998345804</v>
      </c>
      <c r="P44" s="60">
        <f t="shared" si="17"/>
        <v>15.649145521880937</v>
      </c>
      <c r="Q44" s="60">
        <f t="shared" si="17"/>
        <v>14.67835667997999</v>
      </c>
      <c r="R44" s="60">
        <f t="shared" si="17"/>
        <v>14.831758680661247</v>
      </c>
      <c r="S44" s="61"/>
      <c r="T44" s="61"/>
      <c r="U44" s="61"/>
      <c r="V44" s="61"/>
      <c r="W44" s="61"/>
      <c r="X44" s="61"/>
      <c r="Y44" s="61"/>
      <c r="Z44" s="61"/>
      <c r="AA44" s="61"/>
      <c r="AB44" s="61"/>
      <c r="AC44" s="61"/>
      <c r="AD44" s="61"/>
      <c r="AE44" s="61"/>
      <c r="AF44" s="60"/>
      <c r="AG44" s="60"/>
      <c r="AH44" s="60"/>
      <c r="AI44" s="60"/>
      <c r="AJ44" s="60"/>
      <c r="AK44" s="60"/>
      <c r="AL44" s="60"/>
      <c r="AM44" s="60"/>
      <c r="AN44" s="60"/>
      <c r="AO44" s="62"/>
    </row>
    <row r="45" spans="1:41">
      <c r="A45" s="56" t="s">
        <v>236</v>
      </c>
      <c r="B45" s="51"/>
      <c r="C45" s="52"/>
      <c r="D45" s="53"/>
      <c r="E45" s="54"/>
      <c r="F45" s="54">
        <f>MIN(F12:F43)</f>
        <v>6.4313000000000002</v>
      </c>
      <c r="G45" s="54">
        <f t="shared" ref="G45:R45" si="18">MIN(G12:G43)</f>
        <v>-2.2869000000000002</v>
      </c>
      <c r="H45" s="54">
        <f t="shared" si="18"/>
        <v>-10.959</v>
      </c>
      <c r="I45" s="54">
        <f t="shared" si="18"/>
        <v>-6.3814000000000002</v>
      </c>
      <c r="J45" s="54">
        <f t="shared" si="18"/>
        <v>-6.0133999999999999</v>
      </c>
      <c r="K45" s="54">
        <f t="shared" si="18"/>
        <v>-3.9323999999999999</v>
      </c>
      <c r="L45" s="54">
        <f t="shared" si="18"/>
        <v>12.007300000000001</v>
      </c>
      <c r="M45" s="54">
        <f t="shared" si="18"/>
        <v>9.7035</v>
      </c>
      <c r="N45" s="54">
        <f t="shared" si="18"/>
        <v>13.1683</v>
      </c>
      <c r="O45" s="54">
        <f t="shared" si="18"/>
        <v>14.4344</v>
      </c>
      <c r="P45" s="54">
        <f t="shared" si="18"/>
        <v>13.3718</v>
      </c>
      <c r="Q45" s="54">
        <f t="shared" si="18"/>
        <v>11.8622</v>
      </c>
      <c r="R45" s="54">
        <f t="shared" si="18"/>
        <v>-10.7003</v>
      </c>
      <c r="S45" s="55"/>
      <c r="T45" s="55"/>
      <c r="U45" s="55"/>
      <c r="V45" s="55"/>
      <c r="W45" s="55"/>
      <c r="X45" s="55"/>
      <c r="Y45" s="55"/>
      <c r="Z45" s="55"/>
      <c r="AA45" s="55"/>
      <c r="AB45" s="55"/>
      <c r="AC45" s="55"/>
      <c r="AD45" s="55"/>
      <c r="AE45" s="55"/>
      <c r="AF45" s="54"/>
      <c r="AG45" s="54"/>
      <c r="AH45" s="54"/>
      <c r="AI45" s="54"/>
      <c r="AJ45" s="54"/>
      <c r="AK45" s="54"/>
      <c r="AL45" s="54"/>
      <c r="AM45" s="54"/>
      <c r="AN45" s="54"/>
      <c r="AO45" s="57"/>
    </row>
    <row r="46" spans="1:41">
      <c r="A46" s="63" t="s">
        <v>237</v>
      </c>
      <c r="B46" s="51"/>
      <c r="C46" s="52"/>
      <c r="D46" s="53"/>
      <c r="E46" s="54"/>
      <c r="F46" s="54">
        <f>MAX(F12:F43)</f>
        <v>15.27</v>
      </c>
      <c r="G46" s="54">
        <f t="shared" ref="G46:R46" si="19">MAX(G12:G43)</f>
        <v>7.1950000000000003</v>
      </c>
      <c r="H46" s="54">
        <f t="shared" si="19"/>
        <v>2.1046999999999998</v>
      </c>
      <c r="I46" s="54">
        <f t="shared" si="19"/>
        <v>2.3014000000000001</v>
      </c>
      <c r="J46" s="54">
        <f t="shared" si="19"/>
        <v>18.139600000000002</v>
      </c>
      <c r="K46" s="54">
        <f t="shared" si="19"/>
        <v>9.6797000000000004</v>
      </c>
      <c r="L46" s="54">
        <f t="shared" si="19"/>
        <v>22.803699999999999</v>
      </c>
      <c r="M46" s="54">
        <f t="shared" si="19"/>
        <v>19.389800000000001</v>
      </c>
      <c r="N46" s="54">
        <f t="shared" si="19"/>
        <v>21.309699999999999</v>
      </c>
      <c r="O46" s="54">
        <f t="shared" si="19"/>
        <v>19.0322</v>
      </c>
      <c r="P46" s="54">
        <f t="shared" si="19"/>
        <v>17.019200000000001</v>
      </c>
      <c r="Q46" s="54">
        <f t="shared" si="19"/>
        <v>15.266500000000001</v>
      </c>
      <c r="R46" s="54">
        <f t="shared" si="19"/>
        <v>21.831800000000001</v>
      </c>
      <c r="S46" s="55"/>
      <c r="T46" s="55"/>
      <c r="U46" s="55"/>
      <c r="V46" s="55"/>
      <c r="W46" s="55"/>
      <c r="X46" s="55"/>
      <c r="Y46" s="55"/>
      <c r="Z46" s="55"/>
      <c r="AA46" s="55"/>
      <c r="AB46" s="55"/>
      <c r="AC46" s="55"/>
      <c r="AD46" s="55"/>
      <c r="AE46" s="55"/>
      <c r="AF46" s="54"/>
      <c r="AG46" s="54"/>
      <c r="AH46" s="54"/>
      <c r="AI46" s="54"/>
      <c r="AJ46" s="54"/>
      <c r="AK46" s="54"/>
      <c r="AL46" s="54"/>
      <c r="AM46" s="54"/>
      <c r="AN46" s="54"/>
      <c r="AO46" s="57"/>
    </row>
    <row r="47" spans="1:41">
      <c r="A47" s="56" t="s">
        <v>238</v>
      </c>
      <c r="B47" s="51"/>
      <c r="C47" s="52"/>
      <c r="D47" s="53"/>
      <c r="E47" s="54"/>
      <c r="F47" s="54">
        <f>MEDIAN(F12:F43)</f>
        <v>11.6286</v>
      </c>
      <c r="G47" s="54">
        <f t="shared" ref="G47:R47" si="20">MEDIAN(G12:G43)</f>
        <v>0.68035000000000001</v>
      </c>
      <c r="H47" s="54">
        <f t="shared" si="20"/>
        <v>-3.7481</v>
      </c>
      <c r="I47" s="54">
        <f t="shared" si="20"/>
        <v>-2.4623499999999998</v>
      </c>
      <c r="J47" s="54">
        <f t="shared" si="20"/>
        <v>6.7946</v>
      </c>
      <c r="K47" s="54">
        <f t="shared" si="20"/>
        <v>6.3143000000000002</v>
      </c>
      <c r="L47" s="54">
        <f t="shared" si="20"/>
        <v>17.652200000000001</v>
      </c>
      <c r="M47" s="54">
        <f t="shared" si="20"/>
        <v>14.611599999999999</v>
      </c>
      <c r="N47" s="54">
        <f t="shared" si="20"/>
        <v>15.754049999999999</v>
      </c>
      <c r="O47" s="54">
        <f t="shared" si="20"/>
        <v>16.25</v>
      </c>
      <c r="P47" s="54">
        <f t="shared" si="20"/>
        <v>14.980499999999999</v>
      </c>
      <c r="Q47" s="54">
        <f t="shared" si="20"/>
        <v>14.491299999999999</v>
      </c>
      <c r="R47" s="54">
        <f t="shared" si="20"/>
        <v>14.105</v>
      </c>
      <c r="S47" s="55"/>
      <c r="T47" s="55"/>
      <c r="U47" s="55"/>
      <c r="V47" s="55"/>
      <c r="W47" s="55"/>
      <c r="X47" s="55"/>
      <c r="Y47" s="55"/>
      <c r="Z47" s="55"/>
      <c r="AA47" s="55"/>
      <c r="AB47" s="55"/>
      <c r="AC47" s="55"/>
      <c r="AD47" s="55"/>
      <c r="AE47" s="55"/>
      <c r="AF47" s="54"/>
      <c r="AG47" s="54"/>
      <c r="AH47" s="54"/>
      <c r="AI47" s="54"/>
      <c r="AJ47" s="54"/>
      <c r="AK47" s="54"/>
      <c r="AL47" s="54"/>
      <c r="AM47" s="54"/>
      <c r="AN47" s="54"/>
      <c r="AO47" s="57"/>
    </row>
    <row r="48" spans="1:41">
      <c r="A48" s="66" t="s">
        <v>265</v>
      </c>
      <c r="B48" s="67"/>
      <c r="C48" s="68"/>
      <c r="D48" s="69"/>
      <c r="E48" s="66"/>
      <c r="F48" s="66"/>
      <c r="G48" s="66"/>
      <c r="H48" s="66"/>
      <c r="I48" s="66"/>
      <c r="J48" s="66"/>
      <c r="K48" s="66"/>
      <c r="L48" s="66"/>
      <c r="M48" s="66"/>
      <c r="N48" s="66"/>
      <c r="O48" s="66"/>
      <c r="P48" s="66"/>
      <c r="Q48" s="66"/>
      <c r="R48" s="66"/>
      <c r="S48" s="70"/>
      <c r="T48" s="70"/>
      <c r="U48" s="70"/>
      <c r="V48" s="70"/>
      <c r="W48" s="70"/>
      <c r="X48" s="70"/>
      <c r="Y48" s="70"/>
      <c r="Z48" s="70"/>
      <c r="AA48" s="70"/>
      <c r="AB48" s="70"/>
      <c r="AC48" s="70"/>
      <c r="AD48" s="70"/>
      <c r="AE48" s="70"/>
      <c r="AF48" s="66"/>
      <c r="AG48" s="66"/>
      <c r="AH48" s="66"/>
      <c r="AI48" s="66"/>
      <c r="AJ48" s="66"/>
      <c r="AK48" s="66"/>
      <c r="AL48" s="66"/>
      <c r="AM48" s="66"/>
      <c r="AN48" s="66"/>
      <c r="AO48" s="71"/>
    </row>
    <row r="49" spans="1:41">
      <c r="A49" s="48" t="s">
        <v>2429</v>
      </c>
      <c r="B49" s="29"/>
      <c r="C49" s="30"/>
      <c r="D49" s="31"/>
      <c r="E49" s="28">
        <v>36266.61</v>
      </c>
      <c r="F49" s="28">
        <v>10.524699999999999</v>
      </c>
      <c r="G49" s="28">
        <v>-1.5935999999999999</v>
      </c>
      <c r="H49" s="28">
        <v>-4.6393000000000004</v>
      </c>
      <c r="I49" s="32">
        <v>-4.8147000000000002</v>
      </c>
      <c r="J49" s="28">
        <v>3.9573</v>
      </c>
      <c r="K49" s="28">
        <v>4.9481999999999999</v>
      </c>
      <c r="L49" s="28">
        <v>15.281599999999999</v>
      </c>
      <c r="M49" s="28">
        <v>12.376799999999999</v>
      </c>
      <c r="N49" s="28">
        <v>14.0326</v>
      </c>
      <c r="O49" s="28">
        <v>14.1318</v>
      </c>
      <c r="P49" s="28">
        <v>14.399699999999999</v>
      </c>
      <c r="Q49" s="28">
        <v>12.424300000000001</v>
      </c>
      <c r="R49" s="28"/>
      <c r="S49" s="33"/>
      <c r="T49" s="33"/>
      <c r="U49" s="33"/>
      <c r="V49" s="34"/>
      <c r="W49" s="33"/>
      <c r="X49" s="33"/>
      <c r="Y49" s="33"/>
      <c r="Z49" s="33"/>
      <c r="AA49" s="33"/>
      <c r="AB49" s="33"/>
      <c r="AC49" s="33"/>
      <c r="AD49" s="33"/>
      <c r="AE49" s="33"/>
      <c r="AF49" s="28"/>
      <c r="AG49" s="28"/>
      <c r="AH49" s="28"/>
      <c r="AI49" s="28"/>
      <c r="AJ49" s="28"/>
      <c r="AK49" s="28"/>
      <c r="AL49" s="28"/>
      <c r="AM49" s="28"/>
      <c r="AN49" s="28"/>
      <c r="AO49" s="35"/>
    </row>
    <row r="50" spans="1:41" ht="15" thickBot="1">
      <c r="A50" s="49"/>
      <c r="B50" s="37"/>
      <c r="C50" s="38"/>
      <c r="D50" s="39"/>
      <c r="E50" s="36"/>
      <c r="F50" s="36"/>
      <c r="G50" s="36"/>
      <c r="H50" s="36"/>
      <c r="I50" s="40"/>
      <c r="J50" s="36"/>
      <c r="K50" s="36"/>
      <c r="L50" s="36"/>
      <c r="M50" s="36"/>
      <c r="N50" s="36"/>
      <c r="O50" s="36"/>
      <c r="P50" s="36"/>
      <c r="Q50" s="36"/>
      <c r="R50" s="36"/>
      <c r="S50" s="41"/>
      <c r="T50" s="41"/>
      <c r="U50" s="41"/>
      <c r="V50" s="42"/>
      <c r="W50" s="41"/>
      <c r="X50" s="41"/>
      <c r="Y50" s="41"/>
      <c r="Z50" s="41"/>
      <c r="AA50" s="41"/>
      <c r="AB50" s="41"/>
      <c r="AC50" s="41"/>
      <c r="AD50" s="41"/>
      <c r="AE50" s="41"/>
      <c r="AF50" s="36"/>
      <c r="AG50" s="36"/>
      <c r="AH50" s="36"/>
      <c r="AI50" s="36"/>
      <c r="AJ50" s="36"/>
      <c r="AK50" s="36"/>
      <c r="AL50" s="36"/>
      <c r="AM50" s="36"/>
      <c r="AN50" s="36"/>
      <c r="AO50" s="43"/>
    </row>
    <row r="51" spans="1:41">
      <c r="A51" s="50" t="s">
        <v>239</v>
      </c>
      <c r="B51" s="45"/>
      <c r="C51" s="44"/>
      <c r="D51" s="44"/>
      <c r="E51" s="44"/>
      <c r="F51" s="44"/>
      <c r="G51" s="44"/>
      <c r="H51" s="44"/>
      <c r="I51" s="46"/>
      <c r="J51" s="44"/>
      <c r="K51" s="44"/>
      <c r="L51" s="44"/>
      <c r="M51" s="44"/>
      <c r="N51" s="44"/>
      <c r="O51" s="44"/>
      <c r="P51" s="44"/>
      <c r="Q51" s="44"/>
      <c r="R51" s="44"/>
      <c r="S51" s="45"/>
      <c r="T51" s="45"/>
      <c r="U51" s="45"/>
      <c r="V51" s="47"/>
      <c r="W51" s="45"/>
      <c r="X51" s="45"/>
      <c r="Y51" s="45"/>
      <c r="Z51" s="45"/>
      <c r="AA51" s="45"/>
      <c r="AB51" s="45"/>
      <c r="AC51" s="45"/>
      <c r="AD51" s="45"/>
      <c r="AE51" s="45"/>
      <c r="AF51" s="44"/>
      <c r="AG51" s="44"/>
      <c r="AH51" s="44"/>
      <c r="AI51" s="44"/>
      <c r="AJ51" s="44"/>
      <c r="AK51" s="44"/>
      <c r="AL51" s="44"/>
      <c r="AM51" s="44"/>
      <c r="AN51" s="44"/>
      <c r="AO51" s="44"/>
    </row>
    <row r="52" spans="1:41">
      <c r="A52" s="50" t="s">
        <v>240</v>
      </c>
      <c r="B52" s="45"/>
      <c r="C52" s="44"/>
      <c r="D52" s="44"/>
      <c r="E52" s="44"/>
      <c r="F52" s="44"/>
      <c r="G52" s="44"/>
      <c r="H52" s="44"/>
      <c r="I52" s="46"/>
      <c r="J52" s="44"/>
      <c r="K52" s="44"/>
      <c r="L52" s="44"/>
      <c r="M52" s="44"/>
      <c r="N52" s="44"/>
      <c r="O52" s="44"/>
      <c r="P52" s="44"/>
      <c r="Q52" s="44"/>
      <c r="R52" s="44"/>
      <c r="S52" s="45"/>
      <c r="T52" s="45"/>
      <c r="U52" s="45"/>
      <c r="V52" s="47"/>
      <c r="W52" s="45"/>
      <c r="X52" s="45"/>
      <c r="Y52" s="45"/>
      <c r="Z52" s="45"/>
      <c r="AA52" s="45"/>
      <c r="AB52" s="45"/>
      <c r="AC52" s="45"/>
      <c r="AD52" s="45"/>
      <c r="AE52" s="45"/>
      <c r="AF52" s="44"/>
      <c r="AG52" s="44"/>
      <c r="AH52" s="44"/>
      <c r="AI52" s="44"/>
      <c r="AJ52" s="44"/>
      <c r="AK52" s="44"/>
      <c r="AL52" s="44"/>
      <c r="AM52" s="44"/>
      <c r="AN52" s="44"/>
      <c r="AO52" s="44"/>
    </row>
    <row r="53" spans="1:41">
      <c r="A53" s="50"/>
      <c r="B53" s="45"/>
      <c r="C53" s="44"/>
      <c r="D53" s="44"/>
      <c r="E53" s="44"/>
      <c r="F53" s="44"/>
      <c r="G53" s="44"/>
      <c r="H53" s="44"/>
      <c r="I53" s="44"/>
      <c r="J53" s="44"/>
      <c r="K53" s="44"/>
      <c r="L53" s="44"/>
      <c r="M53" s="44"/>
      <c r="N53" s="44"/>
      <c r="O53" s="44"/>
      <c r="P53" s="44"/>
      <c r="Q53" s="44"/>
      <c r="R53" s="44"/>
      <c r="S53" s="45"/>
      <c r="T53" s="45"/>
      <c r="U53" s="45"/>
      <c r="V53" s="45"/>
      <c r="W53" s="45"/>
      <c r="X53" s="45"/>
      <c r="Y53" s="45"/>
      <c r="Z53" s="45"/>
      <c r="AA53" s="45"/>
      <c r="AB53" s="45"/>
      <c r="AC53" s="45"/>
      <c r="AD53" s="45"/>
      <c r="AE53" s="45"/>
      <c r="AF53" s="44"/>
      <c r="AG53" s="44"/>
      <c r="AH53" s="44"/>
      <c r="AI53" s="44"/>
      <c r="AJ53" s="44"/>
      <c r="AK53" s="44"/>
      <c r="AL53" s="44"/>
      <c r="AM53" s="44"/>
      <c r="AN53" s="44"/>
      <c r="AO53" s="44"/>
    </row>
    <row r="54" spans="1:41">
      <c r="A54" s="50"/>
      <c r="B54" s="45"/>
      <c r="C54" s="44"/>
      <c r="D54" s="44"/>
      <c r="E54" s="44"/>
      <c r="F54" s="44"/>
      <c r="G54" s="44"/>
      <c r="H54" s="44"/>
      <c r="I54" s="44"/>
      <c r="J54" s="44"/>
      <c r="K54" s="44"/>
      <c r="L54" s="44"/>
      <c r="M54" s="44"/>
      <c r="N54" s="44"/>
      <c r="O54" s="44"/>
      <c r="P54" s="44"/>
      <c r="Q54" s="44"/>
      <c r="R54" s="44"/>
      <c r="S54" s="45"/>
      <c r="T54" s="45"/>
      <c r="U54" s="45"/>
      <c r="V54" s="45"/>
      <c r="W54" s="45"/>
      <c r="X54" s="45"/>
      <c r="Y54" s="45"/>
      <c r="Z54" s="45"/>
      <c r="AA54" s="45"/>
      <c r="AB54" s="45"/>
      <c r="AC54" s="45"/>
      <c r="AD54" s="45"/>
      <c r="AE54" s="45"/>
      <c r="AF54" s="44"/>
      <c r="AG54" s="44"/>
      <c r="AH54" s="44"/>
      <c r="AI54" s="44"/>
      <c r="AJ54" s="44"/>
      <c r="AK54" s="44"/>
      <c r="AL54" s="44"/>
      <c r="AM54" s="44"/>
      <c r="AN54" s="44"/>
      <c r="AO54" s="44"/>
    </row>
    <row r="55" spans="1:41">
      <c r="A55" s="50"/>
      <c r="B55" s="45"/>
      <c r="C55" s="44"/>
      <c r="D55" s="44"/>
      <c r="E55" s="44"/>
      <c r="F55" s="44"/>
      <c r="G55" s="44"/>
      <c r="H55" s="44"/>
      <c r="I55" s="44"/>
      <c r="J55" s="44"/>
      <c r="K55" s="44"/>
      <c r="L55" s="44"/>
      <c r="M55" s="44"/>
      <c r="N55" s="44"/>
      <c r="O55" s="44"/>
      <c r="P55" s="44"/>
      <c r="Q55" s="44"/>
      <c r="R55" s="44"/>
      <c r="S55" s="45"/>
      <c r="T55" s="45"/>
      <c r="U55" s="45"/>
      <c r="V55" s="45"/>
      <c r="W55" s="45"/>
      <c r="X55" s="45"/>
      <c r="Y55" s="45"/>
      <c r="Z55" s="45"/>
      <c r="AA55" s="45"/>
      <c r="AB55" s="45"/>
      <c r="AC55" s="45"/>
      <c r="AD55" s="45"/>
      <c r="AE55" s="45"/>
      <c r="AF55" s="44"/>
      <c r="AG55" s="44"/>
      <c r="AH55" s="44"/>
      <c r="AI55" s="44"/>
      <c r="AJ55" s="44"/>
      <c r="AK55" s="44"/>
      <c r="AL55" s="44"/>
      <c r="AM55" s="44"/>
      <c r="AN55" s="44"/>
      <c r="AO55" s="44"/>
    </row>
  </sheetData>
  <mergeCells count="8">
    <mergeCell ref="B8:E8"/>
    <mergeCell ref="F8:I8"/>
    <mergeCell ref="R8:R9"/>
    <mergeCell ref="AO8:AO9"/>
    <mergeCell ref="AF8:AH8"/>
    <mergeCell ref="AI8:AM8"/>
    <mergeCell ref="S8:AE8"/>
    <mergeCell ref="J8:Q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A1:CN66"/>
  <sheetViews>
    <sheetView zoomScale="90" zoomScaleNormal="90" workbookViewId="0">
      <pane xSplit="1" ySplit="11" topLeftCell="B12" activePane="bottomRight" state="frozen"/>
      <selection activeCell="G7" sqref="G7"/>
      <selection pane="topRight" activeCell="G7" sqref="G7"/>
      <selection pane="bottomLeft" activeCell="G7" sqref="G7"/>
      <selection pane="bottomRight" activeCell="A9" sqref="A9"/>
    </sheetView>
  </sheetViews>
  <sheetFormatPr defaultRowHeight="14.4"/>
  <cols>
    <col min="1" max="1" width="35.5546875" style="14" customWidth="1"/>
    <col min="2" max="2" width="9.109375" customWidth="1"/>
    <col min="3" max="18" width="9.109375" style="14" customWidth="1"/>
    <col min="19" max="28" width="9.109375" customWidth="1"/>
    <col min="29" max="29" width="9.109375" style="93" customWidth="1"/>
    <col min="30" max="31" width="9.109375" customWidth="1"/>
    <col min="32" max="41" width="9.109375" style="14" customWidth="1"/>
  </cols>
  <sheetData>
    <row r="1" spans="1:92">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N7" si="0">_xlfn.QUARTILE.INC(F$12:F$54,$CA2)</f>
        <v>5.5567000000000002</v>
      </c>
      <c r="CC2" s="93">
        <f t="shared" si="0"/>
        <v>-4.9101999999999997</v>
      </c>
      <c r="CD2" s="93">
        <f t="shared" si="0"/>
        <v>-12.033200000000001</v>
      </c>
      <c r="CE2" s="93">
        <f t="shared" si="0"/>
        <v>-8.9053000000000004</v>
      </c>
      <c r="CF2" s="93">
        <f t="shared" si="0"/>
        <v>-5.9573999999999998</v>
      </c>
      <c r="CG2" s="93">
        <f t="shared" si="0"/>
        <v>-8.8765000000000001</v>
      </c>
      <c r="CH2" s="93">
        <f t="shared" si="0"/>
        <v>1.9879</v>
      </c>
      <c r="CI2" s="93">
        <f t="shared" si="0"/>
        <v>5.1299999999999998E-2</v>
      </c>
      <c r="CJ2" s="93">
        <f t="shared" si="0"/>
        <v>6.6783999999999999</v>
      </c>
      <c r="CK2" s="93">
        <f t="shared" si="0"/>
        <v>8.8793000000000006</v>
      </c>
      <c r="CL2" s="93">
        <f t="shared" si="0"/>
        <v>9.9679000000000002</v>
      </c>
      <c r="CM2" s="93">
        <f t="shared" si="0"/>
        <v>8.7476000000000003</v>
      </c>
      <c r="CN2" s="93">
        <f t="shared" si="0"/>
        <v>-2.6657000000000002</v>
      </c>
    </row>
    <row r="3" spans="1:92">
      <c r="CA3" s="93">
        <v>1</v>
      </c>
      <c r="CB3" s="93">
        <f t="shared" si="0"/>
        <v>8.9308000000000014</v>
      </c>
      <c r="CC3" s="93">
        <f t="shared" si="0"/>
        <v>-3.1479999999999997</v>
      </c>
      <c r="CD3" s="93">
        <f t="shared" si="0"/>
        <v>-6.3262749999999999</v>
      </c>
      <c r="CE3" s="93">
        <f t="shared" si="0"/>
        <v>-5.9721499999999992</v>
      </c>
      <c r="CF3" s="93">
        <f t="shared" si="0"/>
        <v>0.96340000000000003</v>
      </c>
      <c r="CG3" s="93">
        <f t="shared" si="0"/>
        <v>3.1833</v>
      </c>
      <c r="CH3" s="93">
        <f t="shared" si="0"/>
        <v>13.256275</v>
      </c>
      <c r="CI3" s="93">
        <f t="shared" si="0"/>
        <v>10.420400000000001</v>
      </c>
      <c r="CJ3" s="93">
        <f t="shared" si="0"/>
        <v>11.38175</v>
      </c>
      <c r="CK3" s="93">
        <f t="shared" si="0"/>
        <v>11.6343</v>
      </c>
      <c r="CL3" s="93">
        <f t="shared" si="0"/>
        <v>12.318149999999999</v>
      </c>
      <c r="CM3" s="93">
        <f t="shared" si="0"/>
        <v>12.52595</v>
      </c>
      <c r="CN3" s="93">
        <f t="shared" si="0"/>
        <v>10.18805</v>
      </c>
    </row>
    <row r="4" spans="1:92">
      <c r="CA4" s="93">
        <v>2</v>
      </c>
      <c r="CB4" s="93">
        <f t="shared" si="0"/>
        <v>9.9291999999999998</v>
      </c>
      <c r="CC4" s="93">
        <f t="shared" si="0"/>
        <v>-1.421</v>
      </c>
      <c r="CD4" s="93">
        <f t="shared" si="0"/>
        <v>-5.5362</v>
      </c>
      <c r="CE4" s="93">
        <f t="shared" si="0"/>
        <v>-4.5891000000000002</v>
      </c>
      <c r="CF4" s="93">
        <f t="shared" si="0"/>
        <v>2.8332000000000002</v>
      </c>
      <c r="CG4" s="93">
        <f t="shared" si="0"/>
        <v>5.3432000000000004</v>
      </c>
      <c r="CH4" s="93">
        <f t="shared" si="0"/>
        <v>14.92135</v>
      </c>
      <c r="CI4" s="93">
        <f t="shared" si="0"/>
        <v>11.7989</v>
      </c>
      <c r="CJ4" s="93">
        <f t="shared" si="0"/>
        <v>12.655999999999999</v>
      </c>
      <c r="CK4" s="93">
        <f t="shared" si="0"/>
        <v>13.6259</v>
      </c>
      <c r="CL4" s="93">
        <f t="shared" si="0"/>
        <v>13.888500000000001</v>
      </c>
      <c r="CM4" s="93">
        <f t="shared" si="0"/>
        <v>12.948399999999999</v>
      </c>
      <c r="CN4" s="93">
        <f t="shared" si="0"/>
        <v>12.8695</v>
      </c>
    </row>
    <row r="5" spans="1:92">
      <c r="CA5" s="93">
        <v>3</v>
      </c>
      <c r="CB5" s="93">
        <f t="shared" si="0"/>
        <v>11.568149999999999</v>
      </c>
      <c r="CC5" s="93">
        <f t="shared" si="0"/>
        <v>-0.26990000000000003</v>
      </c>
      <c r="CD5" s="93">
        <f t="shared" si="0"/>
        <v>-3.7319</v>
      </c>
      <c r="CE5" s="93">
        <f t="shared" si="0"/>
        <v>-3.1937500000000001</v>
      </c>
      <c r="CF5" s="93">
        <f t="shared" si="0"/>
        <v>6.7241999999999997</v>
      </c>
      <c r="CG5" s="93">
        <f t="shared" si="0"/>
        <v>6.2474999999999996</v>
      </c>
      <c r="CH5" s="93">
        <f t="shared" si="0"/>
        <v>17.593225</v>
      </c>
      <c r="CI5" s="93">
        <f t="shared" si="0"/>
        <v>14.670299999999999</v>
      </c>
      <c r="CJ5" s="93">
        <f t="shared" si="0"/>
        <v>15.422725</v>
      </c>
      <c r="CK5" s="93">
        <f t="shared" si="0"/>
        <v>14.630649999999999</v>
      </c>
      <c r="CL5" s="93">
        <f t="shared" si="0"/>
        <v>14.56345</v>
      </c>
      <c r="CM5" s="93">
        <f t="shared" si="0"/>
        <v>13.654875000000001</v>
      </c>
      <c r="CN5" s="93">
        <f t="shared" si="0"/>
        <v>15.134399999999999</v>
      </c>
    </row>
    <row r="6" spans="1:92" hidden="1">
      <c r="CA6" s="93"/>
      <c r="CB6" s="93">
        <f t="shared" si="0"/>
        <v>5.5567000000000002</v>
      </c>
      <c r="CC6" s="93">
        <f t="shared" si="0"/>
        <v>-4.9101999999999997</v>
      </c>
      <c r="CD6" s="93">
        <f t="shared" si="0"/>
        <v>-12.033200000000001</v>
      </c>
      <c r="CE6" s="93">
        <f t="shared" si="0"/>
        <v>-8.9053000000000004</v>
      </c>
      <c r="CF6" s="93">
        <f t="shared" si="0"/>
        <v>-5.9573999999999998</v>
      </c>
      <c r="CG6" s="93">
        <f t="shared" si="0"/>
        <v>-8.8765000000000001</v>
      </c>
      <c r="CH6" s="93">
        <f t="shared" si="0"/>
        <v>1.9879</v>
      </c>
      <c r="CI6" s="93">
        <f t="shared" si="0"/>
        <v>5.1299999999999998E-2</v>
      </c>
      <c r="CJ6" s="93">
        <f t="shared" si="0"/>
        <v>6.6783999999999999</v>
      </c>
      <c r="CK6" s="93">
        <f t="shared" si="0"/>
        <v>8.8793000000000006</v>
      </c>
      <c r="CL6" s="93">
        <f t="shared" si="0"/>
        <v>9.9679000000000002</v>
      </c>
      <c r="CM6" s="93">
        <f t="shared" si="0"/>
        <v>8.7476000000000003</v>
      </c>
      <c r="CN6" s="93">
        <f t="shared" si="0"/>
        <v>-2.6657000000000002</v>
      </c>
    </row>
    <row r="7" spans="1:92" ht="21" thickBot="1">
      <c r="A7" s="16" t="s">
        <v>167</v>
      </c>
      <c r="CA7" s="93">
        <v>4</v>
      </c>
      <c r="CB7" s="93">
        <f t="shared" si="0"/>
        <v>16.230799999999999</v>
      </c>
      <c r="CC7" s="93">
        <f t="shared" si="0"/>
        <v>8.7186000000000003</v>
      </c>
      <c r="CD7" s="93">
        <f t="shared" si="0"/>
        <v>1.9353</v>
      </c>
      <c r="CE7" s="93">
        <f t="shared" si="0"/>
        <v>2.8687</v>
      </c>
      <c r="CF7" s="93">
        <f t="shared" si="0"/>
        <v>14.8207</v>
      </c>
      <c r="CG7" s="93">
        <f t="shared" si="0"/>
        <v>8.6058000000000003</v>
      </c>
      <c r="CH7" s="93">
        <f t="shared" si="0"/>
        <v>21.800899999999999</v>
      </c>
      <c r="CI7" s="93">
        <f t="shared" si="0"/>
        <v>17.4985</v>
      </c>
      <c r="CJ7" s="93">
        <f t="shared" si="0"/>
        <v>19.535599999999999</v>
      </c>
      <c r="CK7" s="93">
        <f t="shared" si="0"/>
        <v>21.6083</v>
      </c>
      <c r="CL7" s="93">
        <f t="shared" si="0"/>
        <v>19.270299999999999</v>
      </c>
      <c r="CM7" s="93">
        <f t="shared" si="0"/>
        <v>13.917899999999999</v>
      </c>
      <c r="CN7" s="93">
        <f t="shared" si="0"/>
        <v>24.639299999999999</v>
      </c>
    </row>
    <row r="8" spans="1:92" ht="15.75" customHeight="1">
      <c r="A8" s="17" t="str">
        <f>'Large Cap Fund'!A8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t="s">
        <v>874</v>
      </c>
      <c r="AJ8" s="136"/>
      <c r="AK8" s="136"/>
      <c r="AL8" s="136"/>
      <c r="AM8" s="136"/>
      <c r="AN8" s="18" t="s">
        <v>54</v>
      </c>
      <c r="AO8" s="134"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835</v>
      </c>
      <c r="AG9" s="26" t="s">
        <v>836</v>
      </c>
      <c r="AH9" s="26" t="s">
        <v>837</v>
      </c>
      <c r="AI9" s="26" t="s">
        <v>838</v>
      </c>
      <c r="AJ9" s="26" t="s">
        <v>839</v>
      </c>
      <c r="AK9" s="26" t="s">
        <v>3052</v>
      </c>
      <c r="AL9" s="26" t="s">
        <v>2436</v>
      </c>
      <c r="AM9" s="26" t="s">
        <v>3053</v>
      </c>
      <c r="AN9" s="26" t="s">
        <v>840</v>
      </c>
      <c r="AO9" s="135"/>
    </row>
    <row r="10" spans="1:92" ht="15" thickBot="1">
      <c r="A10" s="20" t="s">
        <v>38</v>
      </c>
    </row>
    <row r="11" spans="1:92" ht="18.600000000000001" thickBot="1">
      <c r="A11" s="21" t="s">
        <v>168</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4"/>
    </row>
    <row r="12" spans="1:92">
      <c r="A12" s="48" t="s">
        <v>4010</v>
      </c>
      <c r="B12" s="29">
        <v>45107</v>
      </c>
      <c r="C12" s="30">
        <v>2010.5257999999999</v>
      </c>
      <c r="D12" s="31">
        <v>1787.1291000000001</v>
      </c>
      <c r="E12" s="28">
        <v>14.619899999999999</v>
      </c>
      <c r="F12" s="28">
        <v>11.216900000000001</v>
      </c>
      <c r="G12" s="28">
        <v>-0.59560000000000002</v>
      </c>
      <c r="H12" s="28">
        <v>-5.5507</v>
      </c>
      <c r="I12" s="32">
        <v>-3.8797000000000001</v>
      </c>
      <c r="J12" s="28">
        <v>2.7263000000000002</v>
      </c>
      <c r="K12" s="28">
        <v>5.2750000000000004</v>
      </c>
      <c r="L12" s="28"/>
      <c r="M12" s="28"/>
      <c r="N12" s="28"/>
      <c r="O12" s="28"/>
      <c r="P12" s="28"/>
      <c r="Q12" s="28"/>
      <c r="R12" s="28">
        <v>14.3323</v>
      </c>
      <c r="S12" s="33">
        <f>IF(F12="",0,IF(F12&lt;=CB$3,4,IF(F12&gt;=CB$5,1,IF(F12&gt;=CB$4,2,3))))</f>
        <v>2</v>
      </c>
      <c r="T12" s="33">
        <f t="shared" ref="T12:AE12" si="1">IF(G12="",0,IF(G12&lt;=CC$3,4,IF(G12&gt;=CC$5,1,IF(G12&gt;=CC$4,2,3))))</f>
        <v>2</v>
      </c>
      <c r="U12" s="33">
        <f t="shared" si="1"/>
        <v>3</v>
      </c>
      <c r="V12" s="34">
        <f t="shared" si="1"/>
        <v>2</v>
      </c>
      <c r="W12" s="33">
        <f t="shared" si="1"/>
        <v>3</v>
      </c>
      <c r="X12" s="33">
        <f t="shared" si="1"/>
        <v>3</v>
      </c>
      <c r="Y12" s="33">
        <f t="shared" si="1"/>
        <v>0</v>
      </c>
      <c r="Z12" s="33">
        <f t="shared" si="1"/>
        <v>0</v>
      </c>
      <c r="AA12" s="33">
        <f t="shared" si="1"/>
        <v>0</v>
      </c>
      <c r="AB12" s="33">
        <f t="shared" si="1"/>
        <v>0</v>
      </c>
      <c r="AC12" s="33">
        <f t="shared" si="1"/>
        <v>0</v>
      </c>
      <c r="AD12" s="33">
        <f t="shared" si="1"/>
        <v>0</v>
      </c>
      <c r="AE12" s="33">
        <f t="shared" si="1"/>
        <v>2</v>
      </c>
      <c r="AF12" s="28">
        <v>60.353700000000003</v>
      </c>
      <c r="AG12" s="28">
        <v>19.007300000000001</v>
      </c>
      <c r="AH12" s="28">
        <v>15.446</v>
      </c>
      <c r="AI12" s="28">
        <v>1.0391999999999999</v>
      </c>
      <c r="AJ12" s="28">
        <v>0.188</v>
      </c>
      <c r="AK12" s="28">
        <v>0.224</v>
      </c>
      <c r="AL12" s="28">
        <v>0.3453</v>
      </c>
      <c r="AM12" s="28">
        <v>0.91390000000000005</v>
      </c>
      <c r="AN12" s="28">
        <v>3.0724999999999998</v>
      </c>
      <c r="AO12" s="35">
        <v>1.99</v>
      </c>
      <c r="AP12" s="124"/>
    </row>
    <row r="13" spans="1:92">
      <c r="A13" s="48" t="s">
        <v>5017</v>
      </c>
      <c r="B13" s="29">
        <v>46020</v>
      </c>
      <c r="C13" s="30">
        <v>3073.1190000000001</v>
      </c>
      <c r="D13" s="31">
        <v>3140.6844999999998</v>
      </c>
      <c r="E13" s="28">
        <v>10.196</v>
      </c>
      <c r="F13" s="28">
        <v>12.290699999999999</v>
      </c>
      <c r="G13" s="28">
        <v>3.5442</v>
      </c>
      <c r="H13" s="28"/>
      <c r="I13" s="32">
        <v>1.6753</v>
      </c>
      <c r="J13" s="28"/>
      <c r="K13" s="28"/>
      <c r="L13" s="28"/>
      <c r="M13" s="28"/>
      <c r="N13" s="28"/>
      <c r="O13" s="28"/>
      <c r="P13" s="28"/>
      <c r="Q13" s="28"/>
      <c r="R13" s="28">
        <v>5.9790999999999999</v>
      </c>
      <c r="S13" s="33">
        <f t="shared" ref="S13:S54" si="2">IF(F13="",0,IF(F13&lt;=CB$3,4,IF(F13&gt;=CB$5,1,IF(F13&gt;=CB$4,2,3))))</f>
        <v>1</v>
      </c>
      <c r="T13" s="33">
        <f t="shared" ref="T13:T54" si="3">IF(G13="",0,IF(G13&lt;=CC$3,4,IF(G13&gt;=CC$5,1,IF(G13&gt;=CC$4,2,3))))</f>
        <v>1</v>
      </c>
      <c r="U13" s="33">
        <f t="shared" ref="U13:U54" si="4">IF(H13="",0,IF(H13&lt;=CD$3,4,IF(H13&gt;=CD$5,1,IF(H13&gt;=CD$4,2,3))))</f>
        <v>0</v>
      </c>
      <c r="V13" s="34">
        <f t="shared" ref="V13:V54" si="5">IF(I13="",0,IF(I13&lt;=CE$3,4,IF(I13&gt;=CE$5,1,IF(I13&gt;=CE$4,2,3))))</f>
        <v>1</v>
      </c>
      <c r="W13" s="33">
        <f t="shared" ref="W13:W54" si="6">IF(J13="",0,IF(J13&lt;=CF$3,4,IF(J13&gt;=CF$5,1,IF(J13&gt;=CF$4,2,3))))</f>
        <v>0</v>
      </c>
      <c r="X13" s="33">
        <f t="shared" ref="X13:X54" si="7">IF(K13="",0,IF(K13&lt;=CG$3,4,IF(K13&gt;=CG$5,1,IF(K13&gt;=CG$4,2,3))))</f>
        <v>0</v>
      </c>
      <c r="Y13" s="33">
        <f t="shared" ref="Y13:Y54" si="8">IF(L13="",0,IF(L13&lt;=CH$3,4,IF(L13&gt;=CH$5,1,IF(L13&gt;=CH$4,2,3))))</f>
        <v>0</v>
      </c>
      <c r="Z13" s="33">
        <f t="shared" ref="Z13:Z54" si="9">IF(M13="",0,IF(M13&lt;=CI$3,4,IF(M13&gt;=CI$5,1,IF(M13&gt;=CI$4,2,3))))</f>
        <v>0</v>
      </c>
      <c r="AA13" s="33">
        <f t="shared" ref="AA13:AA54" si="10">IF(N13="",0,IF(N13&lt;=CJ$3,4,IF(N13&gt;=CJ$5,1,IF(N13&gt;=CJ$4,2,3))))</f>
        <v>0</v>
      </c>
      <c r="AB13" s="33">
        <f t="shared" ref="AB13:AB54" si="11">IF(O13="",0,IF(O13&lt;=CK$3,4,IF(O13&gt;=CK$5,1,IF(O13&gt;=CK$4,2,3))))</f>
        <v>0</v>
      </c>
      <c r="AC13" s="33">
        <f t="shared" ref="AC13:AC54" si="12">IF(P13="",0,IF(P13&lt;=CL$3,4,IF(P13&gt;=CL$5,1,IF(P13&gt;=CL$4,2,3))))</f>
        <v>0</v>
      </c>
      <c r="AD13" s="33">
        <f t="shared" ref="AD13:AD54" si="13">IF(Q13="",0,IF(Q13&lt;=CM$3,4,IF(Q13&gt;=CM$5,1,IF(Q13&gt;=CM$4,2,3))))</f>
        <v>0</v>
      </c>
      <c r="AE13" s="33">
        <f t="shared" ref="AE13:AE54" si="14">IF(R13="",0,IF(R13&lt;=CN$3,4,IF(R13&gt;=CN$5,1,IF(R13&gt;=CN$4,2,3))))</f>
        <v>4</v>
      </c>
      <c r="AF13" s="28">
        <v>43.310299999999998</v>
      </c>
      <c r="AG13" s="28">
        <v>18.467099999999999</v>
      </c>
      <c r="AH13" s="28">
        <v>29.526299999999999</v>
      </c>
      <c r="AI13" s="28">
        <v>0.97960000000000003</v>
      </c>
      <c r="AJ13" s="28">
        <v>-0.34610000000000002</v>
      </c>
      <c r="AK13" s="28">
        <v>1.9661</v>
      </c>
      <c r="AL13" s="28">
        <v>-0.51249999999999996</v>
      </c>
      <c r="AM13" s="28">
        <v>0.93910000000000005</v>
      </c>
      <c r="AN13" s="28">
        <v>6.8775000000000004</v>
      </c>
      <c r="AO13" s="35">
        <v>1.89</v>
      </c>
      <c r="AP13" s="124"/>
    </row>
    <row r="14" spans="1:92">
      <c r="A14" s="48" t="s">
        <v>4973</v>
      </c>
      <c r="B14" s="29">
        <v>36034</v>
      </c>
      <c r="C14" s="30">
        <v>25206.603800000001</v>
      </c>
      <c r="D14" s="31">
        <v>23018.34</v>
      </c>
      <c r="E14" s="28">
        <v>1823.99</v>
      </c>
      <c r="F14" s="28">
        <v>9.9291999999999998</v>
      </c>
      <c r="G14" s="28">
        <v>-0.64980000000000004</v>
      </c>
      <c r="H14" s="28">
        <v>-2.5750000000000002</v>
      </c>
      <c r="I14" s="32">
        <v>-3.6623000000000001</v>
      </c>
      <c r="J14" s="28">
        <v>6.6647999999999996</v>
      </c>
      <c r="K14" s="28">
        <v>8.6058000000000003</v>
      </c>
      <c r="L14" s="28">
        <v>17.357700000000001</v>
      </c>
      <c r="M14" s="28">
        <v>13.450799999999999</v>
      </c>
      <c r="N14" s="28">
        <v>13.6976</v>
      </c>
      <c r="O14" s="28">
        <v>13.9735</v>
      </c>
      <c r="P14" s="28">
        <v>14.2553</v>
      </c>
      <c r="Q14" s="28">
        <v>13.820600000000001</v>
      </c>
      <c r="R14" s="28">
        <v>20.6828</v>
      </c>
      <c r="S14" s="33">
        <f t="shared" si="2"/>
        <v>2</v>
      </c>
      <c r="T14" s="33">
        <f t="shared" si="3"/>
        <v>2</v>
      </c>
      <c r="U14" s="33">
        <f t="shared" si="4"/>
        <v>1</v>
      </c>
      <c r="V14" s="34">
        <f t="shared" si="5"/>
        <v>2</v>
      </c>
      <c r="W14" s="33">
        <f t="shared" si="6"/>
        <v>2</v>
      </c>
      <c r="X14" s="33">
        <f t="shared" si="7"/>
        <v>1</v>
      </c>
      <c r="Y14" s="33">
        <f t="shared" si="8"/>
        <v>2</v>
      </c>
      <c r="Z14" s="33">
        <f t="shared" si="9"/>
        <v>2</v>
      </c>
      <c r="AA14" s="33">
        <f t="shared" si="10"/>
        <v>2</v>
      </c>
      <c r="AB14" s="33">
        <f t="shared" si="11"/>
        <v>2</v>
      </c>
      <c r="AC14" s="33">
        <f t="shared" si="12"/>
        <v>2</v>
      </c>
      <c r="AD14" s="33">
        <f t="shared" si="13"/>
        <v>1</v>
      </c>
      <c r="AE14" s="33">
        <f t="shared" si="14"/>
        <v>1</v>
      </c>
      <c r="AF14" s="28">
        <v>57.072299999999998</v>
      </c>
      <c r="AG14" s="28">
        <v>24.568999999999999</v>
      </c>
      <c r="AH14" s="28">
        <v>16.9055</v>
      </c>
      <c r="AI14" s="28">
        <v>0.93889999999999996</v>
      </c>
      <c r="AJ14" s="28">
        <v>0.30199999999999999</v>
      </c>
      <c r="AK14" s="28">
        <v>0.1865</v>
      </c>
      <c r="AL14" s="28">
        <v>0.55979999999999996</v>
      </c>
      <c r="AM14" s="28">
        <v>0.96860000000000002</v>
      </c>
      <c r="AN14" s="28">
        <v>0.95850000000000002</v>
      </c>
      <c r="AO14" s="35">
        <v>1.65</v>
      </c>
      <c r="AP14" s="124"/>
    </row>
    <row r="15" spans="1:92">
      <c r="A15" s="48" t="s">
        <v>4011</v>
      </c>
      <c r="B15" s="29">
        <v>43056</v>
      </c>
      <c r="C15" s="30">
        <v>12871.398800000001</v>
      </c>
      <c r="D15" s="31">
        <v>11412.803400000001</v>
      </c>
      <c r="E15" s="28">
        <v>25.77</v>
      </c>
      <c r="F15" s="28">
        <v>9.9403000000000006</v>
      </c>
      <c r="G15" s="28">
        <v>-0.50190000000000001</v>
      </c>
      <c r="H15" s="28">
        <v>-6.0518000000000001</v>
      </c>
      <c r="I15" s="32">
        <v>-2.9379</v>
      </c>
      <c r="J15" s="28">
        <v>2.8332000000000002</v>
      </c>
      <c r="K15" s="28">
        <v>5.3705999999999996</v>
      </c>
      <c r="L15" s="28">
        <v>13.946199999999999</v>
      </c>
      <c r="M15" s="28">
        <v>9.7547999999999995</v>
      </c>
      <c r="N15" s="28">
        <v>10.6676</v>
      </c>
      <c r="O15" s="28">
        <v>12.221</v>
      </c>
      <c r="P15" s="28"/>
      <c r="Q15" s="28"/>
      <c r="R15" s="28">
        <v>11.847200000000001</v>
      </c>
      <c r="S15" s="33">
        <f t="shared" si="2"/>
        <v>2</v>
      </c>
      <c r="T15" s="33">
        <f t="shared" si="3"/>
        <v>2</v>
      </c>
      <c r="U15" s="33">
        <f t="shared" si="4"/>
        <v>3</v>
      </c>
      <c r="V15" s="34">
        <f t="shared" si="5"/>
        <v>1</v>
      </c>
      <c r="W15" s="33">
        <f t="shared" si="6"/>
        <v>2</v>
      </c>
      <c r="X15" s="33">
        <f t="shared" si="7"/>
        <v>2</v>
      </c>
      <c r="Y15" s="33">
        <f t="shared" si="8"/>
        <v>3</v>
      </c>
      <c r="Z15" s="33">
        <f t="shared" si="9"/>
        <v>4</v>
      </c>
      <c r="AA15" s="33">
        <f t="shared" si="10"/>
        <v>4</v>
      </c>
      <c r="AB15" s="33">
        <f t="shared" si="11"/>
        <v>3</v>
      </c>
      <c r="AC15" s="33">
        <f t="shared" si="12"/>
        <v>0</v>
      </c>
      <c r="AD15" s="33">
        <f t="shared" si="13"/>
        <v>0</v>
      </c>
      <c r="AE15" s="33">
        <f t="shared" si="14"/>
        <v>3</v>
      </c>
      <c r="AF15" s="28">
        <v>59.0867</v>
      </c>
      <c r="AG15" s="28">
        <v>18.734000000000002</v>
      </c>
      <c r="AH15" s="28">
        <v>11.982799999999999</v>
      </c>
      <c r="AI15" s="28">
        <v>0.98029999999999995</v>
      </c>
      <c r="AJ15" s="28">
        <v>0.21909999999999999</v>
      </c>
      <c r="AK15" s="28">
        <v>-8.2799999999999999E-2</v>
      </c>
      <c r="AL15" s="28">
        <v>0.39140000000000003</v>
      </c>
      <c r="AM15" s="28">
        <v>0.90039999999999998</v>
      </c>
      <c r="AN15" s="28">
        <v>10.177899999999999</v>
      </c>
      <c r="AO15" s="35">
        <v>1.73</v>
      </c>
      <c r="AP15" s="124"/>
    </row>
    <row r="16" spans="1:92">
      <c r="A16" s="48" t="s">
        <v>4012</v>
      </c>
      <c r="B16" s="29">
        <v>45152</v>
      </c>
      <c r="C16" s="30">
        <v>6501.1040999999996</v>
      </c>
      <c r="D16" s="31">
        <v>6021.2317999999996</v>
      </c>
      <c r="E16" s="28">
        <v>14.663</v>
      </c>
      <c r="F16" s="28">
        <v>11.361700000000001</v>
      </c>
      <c r="G16" s="28">
        <v>1.0057</v>
      </c>
      <c r="H16" s="28">
        <v>-3.1953999999999998</v>
      </c>
      <c r="I16" s="32">
        <v>-1.8541000000000001</v>
      </c>
      <c r="J16" s="28">
        <v>8.9619</v>
      </c>
      <c r="K16" s="28">
        <v>8.5548000000000002</v>
      </c>
      <c r="L16" s="28"/>
      <c r="M16" s="28"/>
      <c r="N16" s="28"/>
      <c r="O16" s="28"/>
      <c r="P16" s="28"/>
      <c r="Q16" s="28"/>
      <c r="R16" s="28">
        <v>15.1554</v>
      </c>
      <c r="S16" s="33">
        <f t="shared" si="2"/>
        <v>2</v>
      </c>
      <c r="T16" s="33">
        <f t="shared" si="3"/>
        <v>1</v>
      </c>
      <c r="U16" s="33">
        <f t="shared" si="4"/>
        <v>1</v>
      </c>
      <c r="V16" s="34">
        <f t="shared" si="5"/>
        <v>1</v>
      </c>
      <c r="W16" s="33">
        <f t="shared" si="6"/>
        <v>1</v>
      </c>
      <c r="X16" s="33">
        <f t="shared" si="7"/>
        <v>1</v>
      </c>
      <c r="Y16" s="33">
        <f t="shared" si="8"/>
        <v>0</v>
      </c>
      <c r="Z16" s="33">
        <f t="shared" si="9"/>
        <v>0</v>
      </c>
      <c r="AA16" s="33">
        <f t="shared" si="10"/>
        <v>0</v>
      </c>
      <c r="AB16" s="33">
        <f t="shared" si="11"/>
        <v>0</v>
      </c>
      <c r="AC16" s="33">
        <f t="shared" si="12"/>
        <v>0</v>
      </c>
      <c r="AD16" s="33">
        <f t="shared" si="13"/>
        <v>0</v>
      </c>
      <c r="AE16" s="33">
        <f t="shared" si="14"/>
        <v>1</v>
      </c>
      <c r="AF16" s="28">
        <v>51.451599999999999</v>
      </c>
      <c r="AG16" s="28">
        <v>17.7058</v>
      </c>
      <c r="AH16" s="28">
        <v>25.4785</v>
      </c>
      <c r="AI16" s="28">
        <v>0.9788</v>
      </c>
      <c r="AJ16" s="28">
        <v>0.2077</v>
      </c>
      <c r="AK16" s="28">
        <v>0.4007</v>
      </c>
      <c r="AL16" s="28">
        <v>0.36830000000000002</v>
      </c>
      <c r="AM16" s="28">
        <v>0.76080000000000003</v>
      </c>
      <c r="AN16" s="28">
        <v>1.7466999999999999</v>
      </c>
      <c r="AO16" s="35">
        <v>1.79</v>
      </c>
      <c r="AP16" s="124"/>
    </row>
    <row r="17" spans="1:41">
      <c r="A17" s="48" t="s">
        <v>4013</v>
      </c>
      <c r="B17" s="29">
        <v>38623</v>
      </c>
      <c r="C17" s="30">
        <v>7427.2426999999998</v>
      </c>
      <c r="D17" s="31">
        <v>6651.1365999999998</v>
      </c>
      <c r="E17" s="28">
        <v>204.23599999999999</v>
      </c>
      <c r="F17" s="28">
        <v>9.3369999999999997</v>
      </c>
      <c r="G17" s="28">
        <v>-2.4498000000000002</v>
      </c>
      <c r="H17" s="28">
        <v>-5.0220000000000002</v>
      </c>
      <c r="I17" s="32">
        <v>-5.2370000000000001</v>
      </c>
      <c r="J17" s="28">
        <v>2.9540000000000002</v>
      </c>
      <c r="K17" s="28">
        <v>4.9915000000000003</v>
      </c>
      <c r="L17" s="28">
        <v>14.914099999999999</v>
      </c>
      <c r="M17" s="28">
        <v>11.720499999999999</v>
      </c>
      <c r="N17" s="28">
        <v>12.796099999999999</v>
      </c>
      <c r="O17" s="28">
        <v>11.9031</v>
      </c>
      <c r="P17" s="28">
        <v>11.2044</v>
      </c>
      <c r="Q17" s="28">
        <v>13.0054</v>
      </c>
      <c r="R17" s="28">
        <v>15.7707</v>
      </c>
      <c r="S17" s="33">
        <f t="shared" si="2"/>
        <v>3</v>
      </c>
      <c r="T17" s="33">
        <f t="shared" si="3"/>
        <v>3</v>
      </c>
      <c r="U17" s="33">
        <f t="shared" si="4"/>
        <v>2</v>
      </c>
      <c r="V17" s="34">
        <f t="shared" si="5"/>
        <v>3</v>
      </c>
      <c r="W17" s="33">
        <f t="shared" si="6"/>
        <v>2</v>
      </c>
      <c r="X17" s="33">
        <f t="shared" si="7"/>
        <v>3</v>
      </c>
      <c r="Y17" s="33">
        <f t="shared" si="8"/>
        <v>3</v>
      </c>
      <c r="Z17" s="33">
        <f t="shared" si="9"/>
        <v>3</v>
      </c>
      <c r="AA17" s="33">
        <f t="shared" si="10"/>
        <v>2</v>
      </c>
      <c r="AB17" s="33">
        <f t="shared" si="11"/>
        <v>3</v>
      </c>
      <c r="AC17" s="33">
        <f t="shared" si="12"/>
        <v>4</v>
      </c>
      <c r="AD17" s="33">
        <f t="shared" si="13"/>
        <v>2</v>
      </c>
      <c r="AE17" s="33">
        <f t="shared" si="14"/>
        <v>1</v>
      </c>
      <c r="AF17" s="28">
        <v>68.917500000000004</v>
      </c>
      <c r="AG17" s="28">
        <v>13.607900000000001</v>
      </c>
      <c r="AH17" s="28">
        <v>15.1891</v>
      </c>
      <c r="AI17" s="28">
        <v>0.9617</v>
      </c>
      <c r="AJ17" s="28">
        <v>0.26269999999999999</v>
      </c>
      <c r="AK17" s="28">
        <v>0.24640000000000001</v>
      </c>
      <c r="AL17" s="28">
        <v>0.46439999999999998</v>
      </c>
      <c r="AM17" s="28">
        <v>0.90369999999999995</v>
      </c>
      <c r="AN17" s="28">
        <v>1.5475000000000001</v>
      </c>
      <c r="AO17" s="35">
        <v>1.89</v>
      </c>
    </row>
    <row r="18" spans="1:41">
      <c r="A18" s="48" t="s">
        <v>4014</v>
      </c>
      <c r="B18" s="29">
        <v>44011</v>
      </c>
      <c r="C18" s="30">
        <v>2186.4888000000001</v>
      </c>
      <c r="D18" s="31">
        <v>2033.6125</v>
      </c>
      <c r="E18" s="28">
        <v>36.18</v>
      </c>
      <c r="F18" s="28">
        <v>13.8094</v>
      </c>
      <c r="G18" s="28">
        <v>5.1439000000000004</v>
      </c>
      <c r="H18" s="28">
        <v>-2.76E-2</v>
      </c>
      <c r="I18" s="32">
        <v>2.4058999999999999</v>
      </c>
      <c r="J18" s="28">
        <v>14.8207</v>
      </c>
      <c r="K18" s="28">
        <v>5.7704000000000004</v>
      </c>
      <c r="L18" s="28">
        <v>21.800899999999999</v>
      </c>
      <c r="M18" s="28">
        <v>17.153199999999998</v>
      </c>
      <c r="N18" s="28">
        <v>18.510100000000001</v>
      </c>
      <c r="O18" s="28"/>
      <c r="P18" s="28"/>
      <c r="Q18" s="28"/>
      <c r="R18" s="28">
        <v>24.639299999999999</v>
      </c>
      <c r="S18" s="33">
        <f t="shared" si="2"/>
        <v>1</v>
      </c>
      <c r="T18" s="33">
        <f t="shared" si="3"/>
        <v>1</v>
      </c>
      <c r="U18" s="33">
        <f t="shared" si="4"/>
        <v>1</v>
      </c>
      <c r="V18" s="34">
        <f t="shared" si="5"/>
        <v>1</v>
      </c>
      <c r="W18" s="33">
        <f t="shared" si="6"/>
        <v>1</v>
      </c>
      <c r="X18" s="33">
        <f t="shared" si="7"/>
        <v>2</v>
      </c>
      <c r="Y18" s="33">
        <f t="shared" si="8"/>
        <v>1</v>
      </c>
      <c r="Z18" s="33">
        <f t="shared" si="9"/>
        <v>1</v>
      </c>
      <c r="AA18" s="33">
        <f t="shared" si="10"/>
        <v>1</v>
      </c>
      <c r="AB18" s="33">
        <f t="shared" si="11"/>
        <v>0</v>
      </c>
      <c r="AC18" s="33">
        <f t="shared" si="12"/>
        <v>0</v>
      </c>
      <c r="AD18" s="33">
        <f t="shared" si="13"/>
        <v>0</v>
      </c>
      <c r="AE18" s="33">
        <f t="shared" si="14"/>
        <v>1</v>
      </c>
      <c r="AF18" s="28">
        <v>53.301400000000001</v>
      </c>
      <c r="AG18" s="28">
        <v>17.917400000000001</v>
      </c>
      <c r="AH18" s="28">
        <v>22.618099999999998</v>
      </c>
      <c r="AI18" s="28">
        <v>1.0843</v>
      </c>
      <c r="AJ18" s="28">
        <v>0.30359999999999998</v>
      </c>
      <c r="AK18" s="28">
        <v>0.68910000000000005</v>
      </c>
      <c r="AL18" s="28">
        <v>0.56059999999999999</v>
      </c>
      <c r="AM18" s="28">
        <v>0.61870000000000003</v>
      </c>
      <c r="AN18" s="28">
        <v>4.4573</v>
      </c>
      <c r="AO18" s="35">
        <v>1.92</v>
      </c>
    </row>
    <row r="19" spans="1:41">
      <c r="A19" s="48" t="s">
        <v>4015</v>
      </c>
      <c r="B19" s="29">
        <v>44790</v>
      </c>
      <c r="C19" s="30">
        <v>1226.4362000000001</v>
      </c>
      <c r="D19" s="31">
        <v>1086.8003000000001</v>
      </c>
      <c r="E19" s="28">
        <v>15.231299999999999</v>
      </c>
      <c r="F19" s="28">
        <v>10.3134</v>
      </c>
      <c r="G19" s="28">
        <v>-0.90629999999999999</v>
      </c>
      <c r="H19" s="28">
        <v>-3.7054</v>
      </c>
      <c r="I19" s="32">
        <v>-3.8288000000000002</v>
      </c>
      <c r="J19" s="28">
        <v>3.6101000000000001</v>
      </c>
      <c r="K19" s="28">
        <v>3.7736000000000001</v>
      </c>
      <c r="L19" s="28">
        <v>14.823700000000001</v>
      </c>
      <c r="M19" s="28"/>
      <c r="N19" s="28"/>
      <c r="O19" s="28"/>
      <c r="P19" s="28"/>
      <c r="Q19" s="28"/>
      <c r="R19" s="28">
        <v>12.0298</v>
      </c>
      <c r="S19" s="33">
        <f t="shared" si="2"/>
        <v>2</v>
      </c>
      <c r="T19" s="33">
        <f t="shared" si="3"/>
        <v>2</v>
      </c>
      <c r="U19" s="33">
        <f t="shared" si="4"/>
        <v>1</v>
      </c>
      <c r="V19" s="34">
        <f t="shared" si="5"/>
        <v>2</v>
      </c>
      <c r="W19" s="33">
        <f t="shared" si="6"/>
        <v>2</v>
      </c>
      <c r="X19" s="33">
        <f t="shared" si="7"/>
        <v>3</v>
      </c>
      <c r="Y19" s="33">
        <f t="shared" si="8"/>
        <v>3</v>
      </c>
      <c r="Z19" s="33">
        <f t="shared" si="9"/>
        <v>0</v>
      </c>
      <c r="AA19" s="33">
        <f t="shared" si="10"/>
        <v>0</v>
      </c>
      <c r="AB19" s="33">
        <f t="shared" si="11"/>
        <v>0</v>
      </c>
      <c r="AC19" s="33">
        <f t="shared" si="12"/>
        <v>0</v>
      </c>
      <c r="AD19" s="33">
        <f t="shared" si="13"/>
        <v>0</v>
      </c>
      <c r="AE19" s="33">
        <f t="shared" si="14"/>
        <v>3</v>
      </c>
      <c r="AF19" s="28">
        <v>52.304400000000001</v>
      </c>
      <c r="AG19" s="28">
        <v>31.4086</v>
      </c>
      <c r="AH19" s="28">
        <v>6.9690000000000003</v>
      </c>
      <c r="AI19" s="28">
        <v>1.0125</v>
      </c>
      <c r="AJ19" s="28">
        <v>0.23</v>
      </c>
      <c r="AK19" s="28">
        <v>-6.4399999999999999E-2</v>
      </c>
      <c r="AL19" s="28">
        <v>0.39419999999999999</v>
      </c>
      <c r="AM19" s="28">
        <v>0.92789999999999995</v>
      </c>
      <c r="AN19" s="28">
        <v>5.6254</v>
      </c>
      <c r="AO19" s="35">
        <v>2.19</v>
      </c>
    </row>
    <row r="20" spans="1:41">
      <c r="A20" s="48" t="s">
        <v>4016</v>
      </c>
      <c r="B20" s="29">
        <v>37880</v>
      </c>
      <c r="C20" s="30">
        <v>13389.8922</v>
      </c>
      <c r="D20" s="31">
        <v>11922.0591</v>
      </c>
      <c r="E20" s="28">
        <v>329.62</v>
      </c>
      <c r="F20" s="28">
        <v>9.4029000000000007</v>
      </c>
      <c r="G20" s="28">
        <v>-2.5398000000000001</v>
      </c>
      <c r="H20" s="28">
        <v>-6.3685999999999998</v>
      </c>
      <c r="I20" s="32">
        <v>-5.6665000000000001</v>
      </c>
      <c r="J20" s="28">
        <v>2.9355000000000002</v>
      </c>
      <c r="K20" s="28">
        <v>5.5620000000000003</v>
      </c>
      <c r="L20" s="28">
        <v>13.542400000000001</v>
      </c>
      <c r="M20" s="28">
        <v>11.061</v>
      </c>
      <c r="N20" s="28">
        <v>12.3209</v>
      </c>
      <c r="O20" s="28">
        <v>13.6259</v>
      </c>
      <c r="P20" s="28">
        <v>14.197699999999999</v>
      </c>
      <c r="Q20" s="28">
        <v>12.561199999999999</v>
      </c>
      <c r="R20" s="28">
        <v>16.697900000000001</v>
      </c>
      <c r="S20" s="33">
        <f t="shared" si="2"/>
        <v>3</v>
      </c>
      <c r="T20" s="33">
        <f t="shared" si="3"/>
        <v>3</v>
      </c>
      <c r="U20" s="33">
        <f t="shared" si="4"/>
        <v>4</v>
      </c>
      <c r="V20" s="34">
        <f t="shared" si="5"/>
        <v>3</v>
      </c>
      <c r="W20" s="33">
        <f t="shared" si="6"/>
        <v>2</v>
      </c>
      <c r="X20" s="33">
        <f t="shared" si="7"/>
        <v>2</v>
      </c>
      <c r="Y20" s="33">
        <f t="shared" si="8"/>
        <v>3</v>
      </c>
      <c r="Z20" s="33">
        <f t="shared" si="9"/>
        <v>3</v>
      </c>
      <c r="AA20" s="33">
        <f t="shared" si="10"/>
        <v>3</v>
      </c>
      <c r="AB20" s="33">
        <f t="shared" si="11"/>
        <v>2</v>
      </c>
      <c r="AC20" s="33">
        <f t="shared" si="12"/>
        <v>2</v>
      </c>
      <c r="AD20" s="33">
        <f t="shared" si="13"/>
        <v>3</v>
      </c>
      <c r="AE20" s="33">
        <f t="shared" si="14"/>
        <v>1</v>
      </c>
      <c r="AF20" s="28">
        <v>74.695599999999999</v>
      </c>
      <c r="AG20" s="28">
        <v>17.800599999999999</v>
      </c>
      <c r="AH20" s="28">
        <v>3.4331</v>
      </c>
      <c r="AI20" s="28">
        <v>0.9476</v>
      </c>
      <c r="AJ20" s="28">
        <v>0.23319999999999999</v>
      </c>
      <c r="AK20" s="28">
        <v>4.7E-2</v>
      </c>
      <c r="AL20" s="28">
        <v>0.41170000000000001</v>
      </c>
      <c r="AM20" s="28">
        <v>0.96350000000000002</v>
      </c>
      <c r="AN20" s="28">
        <v>2.8142</v>
      </c>
      <c r="AO20" s="35">
        <v>1.71</v>
      </c>
    </row>
    <row r="21" spans="1:41">
      <c r="A21" s="48" t="s">
        <v>4017</v>
      </c>
      <c r="B21" s="29">
        <v>45873</v>
      </c>
      <c r="C21" s="30">
        <v>371.0804</v>
      </c>
      <c r="D21" s="31">
        <v>373.20670000000001</v>
      </c>
      <c r="E21" s="28">
        <v>9.9388000000000005</v>
      </c>
      <c r="F21" s="28">
        <v>5.5567000000000002</v>
      </c>
      <c r="G21" s="28">
        <v>-1.8787</v>
      </c>
      <c r="H21" s="28">
        <v>-1.7954000000000001</v>
      </c>
      <c r="I21" s="32">
        <v>-2.7248000000000001</v>
      </c>
      <c r="J21" s="28"/>
      <c r="K21" s="28"/>
      <c r="L21" s="28"/>
      <c r="M21" s="28"/>
      <c r="N21" s="28"/>
      <c r="O21" s="28"/>
      <c r="P21" s="28"/>
      <c r="Q21" s="28"/>
      <c r="R21" s="28">
        <v>-0.82950000000000002</v>
      </c>
      <c r="S21" s="33">
        <f t="shared" si="2"/>
        <v>4</v>
      </c>
      <c r="T21" s="33">
        <f t="shared" si="3"/>
        <v>3</v>
      </c>
      <c r="U21" s="33">
        <f t="shared" si="4"/>
        <v>1</v>
      </c>
      <c r="V21" s="34">
        <f t="shared" si="5"/>
        <v>1</v>
      </c>
      <c r="W21" s="33">
        <f t="shared" si="6"/>
        <v>0</v>
      </c>
      <c r="X21" s="33">
        <f t="shared" si="7"/>
        <v>0</v>
      </c>
      <c r="Y21" s="33">
        <f t="shared" si="8"/>
        <v>0</v>
      </c>
      <c r="Z21" s="33">
        <f t="shared" si="9"/>
        <v>0</v>
      </c>
      <c r="AA21" s="33">
        <f t="shared" si="10"/>
        <v>0</v>
      </c>
      <c r="AB21" s="33">
        <f t="shared" si="11"/>
        <v>0</v>
      </c>
      <c r="AC21" s="33">
        <f t="shared" si="12"/>
        <v>0</v>
      </c>
      <c r="AD21" s="33">
        <f t="shared" si="13"/>
        <v>0</v>
      </c>
      <c r="AE21" s="33">
        <f t="shared" si="14"/>
        <v>4</v>
      </c>
      <c r="AF21" s="28">
        <v>39.246299999999998</v>
      </c>
      <c r="AG21" s="28">
        <v>20.295100000000001</v>
      </c>
      <c r="AH21" s="28">
        <v>5.7725999999999997</v>
      </c>
      <c r="AI21" s="28">
        <v>0.63619999999999999</v>
      </c>
      <c r="AJ21" s="28">
        <v>-0.22639999999999999</v>
      </c>
      <c r="AK21" s="28">
        <v>-3.9100000000000003E-2</v>
      </c>
      <c r="AL21" s="28">
        <v>-0.30780000000000002</v>
      </c>
      <c r="AM21" s="28">
        <v>0.78149999999999997</v>
      </c>
      <c r="AN21" s="28">
        <v>11.4941</v>
      </c>
      <c r="AO21" s="35">
        <v>2.34</v>
      </c>
    </row>
    <row r="22" spans="1:41">
      <c r="A22" s="48" t="s">
        <v>4018</v>
      </c>
      <c r="B22" s="29">
        <v>39240</v>
      </c>
      <c r="C22" s="30">
        <v>12165.061100000001</v>
      </c>
      <c r="D22" s="31">
        <v>10725.607900000001</v>
      </c>
      <c r="E22" s="28">
        <v>98.673000000000002</v>
      </c>
      <c r="F22" s="28">
        <v>9.1478999999999999</v>
      </c>
      <c r="G22" s="28">
        <v>-3.145</v>
      </c>
      <c r="H22" s="28">
        <v>-5.8301999999999996</v>
      </c>
      <c r="I22" s="32">
        <v>-5.8930999999999996</v>
      </c>
      <c r="J22" s="28">
        <v>0.94320000000000004</v>
      </c>
      <c r="K22" s="28">
        <v>5.3966000000000003</v>
      </c>
      <c r="L22" s="28">
        <v>15.0665</v>
      </c>
      <c r="M22" s="28">
        <v>12.4992</v>
      </c>
      <c r="N22" s="28">
        <v>12.257899999999999</v>
      </c>
      <c r="O22" s="28">
        <v>14.0518</v>
      </c>
      <c r="P22" s="28">
        <v>14.2133</v>
      </c>
      <c r="Q22" s="28">
        <v>12.514200000000001</v>
      </c>
      <c r="R22" s="28">
        <v>12.8695</v>
      </c>
      <c r="S22" s="33">
        <f t="shared" si="2"/>
        <v>3</v>
      </c>
      <c r="T22" s="33">
        <f t="shared" si="3"/>
        <v>3</v>
      </c>
      <c r="U22" s="33">
        <f t="shared" si="4"/>
        <v>3</v>
      </c>
      <c r="V22" s="34">
        <f t="shared" si="5"/>
        <v>3</v>
      </c>
      <c r="W22" s="33">
        <f t="shared" si="6"/>
        <v>4</v>
      </c>
      <c r="X22" s="33">
        <f t="shared" si="7"/>
        <v>2</v>
      </c>
      <c r="Y22" s="33">
        <f t="shared" si="8"/>
        <v>2</v>
      </c>
      <c r="Z22" s="33">
        <f t="shared" si="9"/>
        <v>2</v>
      </c>
      <c r="AA22" s="33">
        <f t="shared" si="10"/>
        <v>3</v>
      </c>
      <c r="AB22" s="33">
        <f t="shared" si="11"/>
        <v>2</v>
      </c>
      <c r="AC22" s="33">
        <f t="shared" si="12"/>
        <v>2</v>
      </c>
      <c r="AD22" s="33">
        <f t="shared" si="13"/>
        <v>4</v>
      </c>
      <c r="AE22" s="33">
        <f t="shared" si="14"/>
        <v>2</v>
      </c>
      <c r="AF22" s="28">
        <v>58.588000000000001</v>
      </c>
      <c r="AG22" s="28">
        <v>24.728999999999999</v>
      </c>
      <c r="AH22" s="28">
        <v>11.777900000000001</v>
      </c>
      <c r="AI22" s="28">
        <v>1.0157</v>
      </c>
      <c r="AJ22" s="28">
        <v>0.2457</v>
      </c>
      <c r="AK22" s="28">
        <v>-1.6000000000000001E-3</v>
      </c>
      <c r="AL22" s="28">
        <v>0.4446</v>
      </c>
      <c r="AM22" s="28">
        <v>0.92879999999999996</v>
      </c>
      <c r="AN22" s="28">
        <v>4.9051999999999998</v>
      </c>
      <c r="AO22" s="35">
        <v>1.74</v>
      </c>
    </row>
    <row r="23" spans="1:41">
      <c r="A23" s="48" t="s">
        <v>4019</v>
      </c>
      <c r="B23" s="29">
        <v>42038</v>
      </c>
      <c r="C23" s="30">
        <v>3202.7503000000002</v>
      </c>
      <c r="D23" s="31">
        <v>2957.3694</v>
      </c>
      <c r="E23" s="28">
        <v>37.825000000000003</v>
      </c>
      <c r="F23" s="28">
        <v>9.0058000000000007</v>
      </c>
      <c r="G23" s="28">
        <v>-3.1568000000000001</v>
      </c>
      <c r="H23" s="28">
        <v>-4.0997000000000003</v>
      </c>
      <c r="I23" s="32">
        <v>-5.1458000000000004</v>
      </c>
      <c r="J23" s="28">
        <v>4.7290999999999999</v>
      </c>
      <c r="K23" s="28">
        <v>6.4645000000000001</v>
      </c>
      <c r="L23" s="28">
        <v>17.155999999999999</v>
      </c>
      <c r="M23" s="28">
        <v>14.3284</v>
      </c>
      <c r="N23" s="28">
        <v>15.172599999999999</v>
      </c>
      <c r="O23" s="28">
        <v>14.6068</v>
      </c>
      <c r="P23" s="28">
        <v>14.871600000000001</v>
      </c>
      <c r="Q23" s="28"/>
      <c r="R23" s="28">
        <v>12.560600000000001</v>
      </c>
      <c r="S23" s="33">
        <f t="shared" si="2"/>
        <v>3</v>
      </c>
      <c r="T23" s="33">
        <f t="shared" si="3"/>
        <v>4</v>
      </c>
      <c r="U23" s="33">
        <f t="shared" si="4"/>
        <v>2</v>
      </c>
      <c r="V23" s="34">
        <f t="shared" si="5"/>
        <v>3</v>
      </c>
      <c r="W23" s="33">
        <f t="shared" si="6"/>
        <v>2</v>
      </c>
      <c r="X23" s="33">
        <f t="shared" si="7"/>
        <v>1</v>
      </c>
      <c r="Y23" s="33">
        <f t="shared" si="8"/>
        <v>2</v>
      </c>
      <c r="Z23" s="33">
        <f t="shared" si="9"/>
        <v>2</v>
      </c>
      <c r="AA23" s="33">
        <f t="shared" si="10"/>
        <v>2</v>
      </c>
      <c r="AB23" s="33">
        <f t="shared" si="11"/>
        <v>2</v>
      </c>
      <c r="AC23" s="33">
        <f t="shared" si="12"/>
        <v>1</v>
      </c>
      <c r="AD23" s="33">
        <f t="shared" si="13"/>
        <v>0</v>
      </c>
      <c r="AE23" s="33">
        <f t="shared" si="14"/>
        <v>3</v>
      </c>
      <c r="AF23" s="28">
        <v>63.682699999999997</v>
      </c>
      <c r="AG23" s="28">
        <v>24.363299999999999</v>
      </c>
      <c r="AH23" s="28">
        <v>5.2896000000000001</v>
      </c>
      <c r="AI23" s="28">
        <v>1.0283</v>
      </c>
      <c r="AJ23" s="28">
        <v>0.27589999999999998</v>
      </c>
      <c r="AK23" s="28">
        <v>0.107</v>
      </c>
      <c r="AL23" s="28">
        <v>0.49020000000000002</v>
      </c>
      <c r="AM23" s="28">
        <v>0.95530000000000004</v>
      </c>
      <c r="AN23" s="28">
        <v>3.9142000000000001</v>
      </c>
      <c r="AO23" s="35">
        <v>1.91</v>
      </c>
    </row>
    <row r="24" spans="1:41">
      <c r="A24" s="48" t="s">
        <v>4020</v>
      </c>
      <c r="B24" s="29">
        <v>34606</v>
      </c>
      <c r="C24" s="30">
        <v>19597.857899999999</v>
      </c>
      <c r="D24" s="31">
        <v>17535.632799999999</v>
      </c>
      <c r="E24" s="28">
        <v>1561.7606000000001</v>
      </c>
      <c r="F24" s="28">
        <v>7.9383999999999997</v>
      </c>
      <c r="G24" s="28">
        <v>-3.7847</v>
      </c>
      <c r="H24" s="28">
        <v>-6.9999000000000002</v>
      </c>
      <c r="I24" s="32">
        <v>-6.242</v>
      </c>
      <c r="J24" s="28">
        <v>-1.3935</v>
      </c>
      <c r="K24" s="28">
        <v>3.8079000000000001</v>
      </c>
      <c r="L24" s="28">
        <v>15.999499999999999</v>
      </c>
      <c r="M24" s="28">
        <v>13.603400000000001</v>
      </c>
      <c r="N24" s="28">
        <v>15.3927</v>
      </c>
      <c r="O24" s="28">
        <v>14.654500000000001</v>
      </c>
      <c r="P24" s="28">
        <v>13.4275</v>
      </c>
      <c r="Q24" s="28">
        <v>13.7935</v>
      </c>
      <c r="R24" s="28">
        <v>17.3292</v>
      </c>
      <c r="S24" s="33">
        <f t="shared" si="2"/>
        <v>4</v>
      </c>
      <c r="T24" s="33">
        <f t="shared" si="3"/>
        <v>4</v>
      </c>
      <c r="U24" s="33">
        <f t="shared" si="4"/>
        <v>4</v>
      </c>
      <c r="V24" s="34">
        <f t="shared" si="5"/>
        <v>4</v>
      </c>
      <c r="W24" s="33">
        <f t="shared" si="6"/>
        <v>4</v>
      </c>
      <c r="X24" s="33">
        <f t="shared" si="7"/>
        <v>3</v>
      </c>
      <c r="Y24" s="33">
        <f t="shared" si="8"/>
        <v>2</v>
      </c>
      <c r="Z24" s="33">
        <f t="shared" si="9"/>
        <v>2</v>
      </c>
      <c r="AA24" s="33">
        <f t="shared" si="10"/>
        <v>2</v>
      </c>
      <c r="AB24" s="33">
        <f t="shared" si="11"/>
        <v>1</v>
      </c>
      <c r="AC24" s="33">
        <f t="shared" si="12"/>
        <v>3</v>
      </c>
      <c r="AD24" s="33">
        <f t="shared" si="13"/>
        <v>1</v>
      </c>
      <c r="AE24" s="33">
        <f t="shared" si="14"/>
        <v>1</v>
      </c>
      <c r="AF24" s="28">
        <v>75.865200000000002</v>
      </c>
      <c r="AG24" s="28">
        <v>11.4575</v>
      </c>
      <c r="AH24" s="28">
        <v>7.4386999999999999</v>
      </c>
      <c r="AI24" s="28">
        <v>0.94310000000000005</v>
      </c>
      <c r="AJ24" s="28">
        <v>0.28239999999999998</v>
      </c>
      <c r="AK24" s="28">
        <v>0.1191</v>
      </c>
      <c r="AL24" s="28">
        <v>0.501</v>
      </c>
      <c r="AM24" s="28">
        <v>0.96079999999999999</v>
      </c>
      <c r="AN24" s="28">
        <v>4.9541000000000004</v>
      </c>
      <c r="AO24" s="35">
        <v>1.71</v>
      </c>
    </row>
    <row r="25" spans="1:41">
      <c r="A25" s="48" t="s">
        <v>4021</v>
      </c>
      <c r="B25" s="29">
        <v>34700</v>
      </c>
      <c r="C25" s="30">
        <v>100455.3195</v>
      </c>
      <c r="D25" s="31">
        <v>91334.908100000001</v>
      </c>
      <c r="E25" s="28">
        <v>1944.502</v>
      </c>
      <c r="F25" s="28">
        <v>6.98</v>
      </c>
      <c r="G25" s="28">
        <v>-4.9101999999999997</v>
      </c>
      <c r="H25" s="28">
        <v>-6.5518000000000001</v>
      </c>
      <c r="I25" s="32">
        <v>-6.1692</v>
      </c>
      <c r="J25" s="28">
        <v>1.2266999999999999</v>
      </c>
      <c r="K25" s="28">
        <v>8.2927</v>
      </c>
      <c r="L25" s="28">
        <v>18.759599999999999</v>
      </c>
      <c r="M25" s="28">
        <v>17.4985</v>
      </c>
      <c r="N25" s="28">
        <v>19.535599999999999</v>
      </c>
      <c r="O25" s="28">
        <v>16.3231</v>
      </c>
      <c r="P25" s="28">
        <v>16.303999999999998</v>
      </c>
      <c r="Q25" s="28">
        <v>13.6089</v>
      </c>
      <c r="R25" s="28">
        <v>18.307700000000001</v>
      </c>
      <c r="S25" s="33">
        <f t="shared" si="2"/>
        <v>4</v>
      </c>
      <c r="T25" s="33">
        <f t="shared" si="3"/>
        <v>4</v>
      </c>
      <c r="U25" s="33">
        <f t="shared" si="4"/>
        <v>4</v>
      </c>
      <c r="V25" s="34">
        <f t="shared" si="5"/>
        <v>4</v>
      </c>
      <c r="W25" s="33">
        <f t="shared" si="6"/>
        <v>3</v>
      </c>
      <c r="X25" s="33">
        <f t="shared" si="7"/>
        <v>1</v>
      </c>
      <c r="Y25" s="33">
        <f t="shared" si="8"/>
        <v>1</v>
      </c>
      <c r="Z25" s="33">
        <f t="shared" si="9"/>
        <v>1</v>
      </c>
      <c r="AA25" s="33">
        <f t="shared" si="10"/>
        <v>1</v>
      </c>
      <c r="AB25" s="33">
        <f t="shared" si="11"/>
        <v>1</v>
      </c>
      <c r="AC25" s="33">
        <f t="shared" si="12"/>
        <v>1</v>
      </c>
      <c r="AD25" s="33">
        <f t="shared" si="13"/>
        <v>2</v>
      </c>
      <c r="AE25" s="33">
        <f t="shared" si="14"/>
        <v>1</v>
      </c>
      <c r="AF25" s="28">
        <v>77.716099999999997</v>
      </c>
      <c r="AG25" s="28">
        <v>8.2452000000000005</v>
      </c>
      <c r="AH25" s="28">
        <v>6.9069000000000003</v>
      </c>
      <c r="AI25" s="28">
        <v>0.85219999999999996</v>
      </c>
      <c r="AJ25" s="28">
        <v>0.3695</v>
      </c>
      <c r="AK25" s="28">
        <v>0.42720000000000002</v>
      </c>
      <c r="AL25" s="28">
        <v>0.67469999999999997</v>
      </c>
      <c r="AM25" s="28">
        <v>0.91869999999999996</v>
      </c>
      <c r="AN25" s="28">
        <v>3.9554</v>
      </c>
      <c r="AO25" s="35">
        <v>1.35</v>
      </c>
    </row>
    <row r="26" spans="1:41">
      <c r="A26" s="48" t="s">
        <v>4022</v>
      </c>
      <c r="B26" s="29">
        <v>45243</v>
      </c>
      <c r="C26" s="30">
        <v>6211.4512999999997</v>
      </c>
      <c r="D26" s="31">
        <v>5746.17</v>
      </c>
      <c r="E26" s="28">
        <v>14.49</v>
      </c>
      <c r="F26" s="28">
        <v>12.5</v>
      </c>
      <c r="G26" s="28">
        <v>0.83509999999999995</v>
      </c>
      <c r="H26" s="28">
        <v>-6.1528</v>
      </c>
      <c r="I26" s="32">
        <v>-3.9761000000000002</v>
      </c>
      <c r="J26" s="28">
        <v>8.9474</v>
      </c>
      <c r="K26" s="28">
        <v>7.0259</v>
      </c>
      <c r="L26" s="28"/>
      <c r="M26" s="28"/>
      <c r="N26" s="28"/>
      <c r="O26" s="28"/>
      <c r="P26" s="28"/>
      <c r="Q26" s="28"/>
      <c r="R26" s="28">
        <v>16.250499999999999</v>
      </c>
      <c r="S26" s="33">
        <f t="shared" si="2"/>
        <v>1</v>
      </c>
      <c r="T26" s="33">
        <f t="shared" si="3"/>
        <v>1</v>
      </c>
      <c r="U26" s="33">
        <f t="shared" si="4"/>
        <v>3</v>
      </c>
      <c r="V26" s="34">
        <f t="shared" si="5"/>
        <v>2</v>
      </c>
      <c r="W26" s="33">
        <f t="shared" si="6"/>
        <v>1</v>
      </c>
      <c r="X26" s="33">
        <f t="shared" si="7"/>
        <v>1</v>
      </c>
      <c r="Y26" s="33">
        <f t="shared" si="8"/>
        <v>0</v>
      </c>
      <c r="Z26" s="33">
        <f t="shared" si="9"/>
        <v>0</v>
      </c>
      <c r="AA26" s="33">
        <f t="shared" si="10"/>
        <v>0</v>
      </c>
      <c r="AB26" s="33">
        <f t="shared" si="11"/>
        <v>0</v>
      </c>
      <c r="AC26" s="33">
        <f t="shared" si="12"/>
        <v>0</v>
      </c>
      <c r="AD26" s="33">
        <f t="shared" si="13"/>
        <v>0</v>
      </c>
      <c r="AE26" s="33">
        <f t="shared" si="14"/>
        <v>1</v>
      </c>
      <c r="AF26" s="28">
        <v>65.889200000000002</v>
      </c>
      <c r="AG26" s="28">
        <v>16.514399999999998</v>
      </c>
      <c r="AH26" s="28">
        <v>14.245799999999999</v>
      </c>
      <c r="AI26" s="28">
        <v>1.0255000000000001</v>
      </c>
      <c r="AJ26" s="28">
        <v>0.1797</v>
      </c>
      <c r="AK26" s="28">
        <v>0.2263</v>
      </c>
      <c r="AL26" s="28">
        <v>0.30199999999999999</v>
      </c>
      <c r="AM26" s="28">
        <v>0.87419999999999998</v>
      </c>
      <c r="AN26" s="28">
        <v>0.91159999999999997</v>
      </c>
      <c r="AO26" s="35">
        <v>1.78</v>
      </c>
    </row>
    <row r="27" spans="1:41">
      <c r="A27" s="48" t="s">
        <v>4023</v>
      </c>
      <c r="B27" s="29">
        <v>38041</v>
      </c>
      <c r="C27" s="30">
        <v>5278.8375999999998</v>
      </c>
      <c r="D27" s="31">
        <v>4724.0302000000001</v>
      </c>
      <c r="E27" s="28">
        <v>219.33029999999999</v>
      </c>
      <c r="F27" s="28">
        <v>14.0159</v>
      </c>
      <c r="G27" s="28">
        <v>1.5898000000000001</v>
      </c>
      <c r="H27" s="28">
        <v>-3.0181</v>
      </c>
      <c r="I27" s="32">
        <v>-1.3864000000000001</v>
      </c>
      <c r="J27" s="28">
        <v>8.0526</v>
      </c>
      <c r="K27" s="28">
        <v>7.2770000000000001</v>
      </c>
      <c r="L27" s="28">
        <v>18.2699</v>
      </c>
      <c r="M27" s="28">
        <v>14.4343</v>
      </c>
      <c r="N27" s="28">
        <v>15.5128</v>
      </c>
      <c r="O27" s="28">
        <v>14.2393</v>
      </c>
      <c r="P27" s="28">
        <v>13.34</v>
      </c>
      <c r="Q27" s="28">
        <v>12.891400000000001</v>
      </c>
      <c r="R27" s="28">
        <v>14.9277</v>
      </c>
      <c r="S27" s="33">
        <f t="shared" si="2"/>
        <v>1</v>
      </c>
      <c r="T27" s="33">
        <f t="shared" si="3"/>
        <v>1</v>
      </c>
      <c r="U27" s="33">
        <f t="shared" si="4"/>
        <v>1</v>
      </c>
      <c r="V27" s="34">
        <f t="shared" si="5"/>
        <v>1</v>
      </c>
      <c r="W27" s="33">
        <f t="shared" si="6"/>
        <v>1</v>
      </c>
      <c r="X27" s="33">
        <f t="shared" si="7"/>
        <v>1</v>
      </c>
      <c r="Y27" s="33">
        <f t="shared" si="8"/>
        <v>1</v>
      </c>
      <c r="Z27" s="33">
        <f t="shared" si="9"/>
        <v>2</v>
      </c>
      <c r="AA27" s="33">
        <f t="shared" si="10"/>
        <v>1</v>
      </c>
      <c r="AB27" s="33">
        <f t="shared" si="11"/>
        <v>2</v>
      </c>
      <c r="AC27" s="33">
        <f t="shared" si="12"/>
        <v>3</v>
      </c>
      <c r="AD27" s="33">
        <f t="shared" si="13"/>
        <v>3</v>
      </c>
      <c r="AE27" s="33">
        <f t="shared" si="14"/>
        <v>2</v>
      </c>
      <c r="AF27" s="28">
        <v>54.5578</v>
      </c>
      <c r="AG27" s="28">
        <v>20.936900000000001</v>
      </c>
      <c r="AH27" s="28">
        <v>20.247499999999999</v>
      </c>
      <c r="AI27" s="28">
        <v>1.073</v>
      </c>
      <c r="AJ27" s="28">
        <v>0.26719999999999999</v>
      </c>
      <c r="AK27" s="28">
        <v>9.4700000000000006E-2</v>
      </c>
      <c r="AL27" s="28">
        <v>0.47110000000000002</v>
      </c>
      <c r="AM27" s="28">
        <v>0.92200000000000004</v>
      </c>
      <c r="AN27" s="28">
        <v>2.0543</v>
      </c>
      <c r="AO27" s="35">
        <v>1.95</v>
      </c>
    </row>
    <row r="28" spans="1:41">
      <c r="A28" s="48" t="s">
        <v>4024</v>
      </c>
      <c r="B28" s="29">
        <v>44396</v>
      </c>
      <c r="C28" s="30">
        <v>20437.465100000001</v>
      </c>
      <c r="D28" s="31">
        <v>18458.1613</v>
      </c>
      <c r="E28" s="28">
        <v>18.82</v>
      </c>
      <c r="F28" s="28">
        <v>10.446</v>
      </c>
      <c r="G28" s="28">
        <v>-0.99950000000000006</v>
      </c>
      <c r="H28" s="28">
        <v>-5.6169000000000002</v>
      </c>
      <c r="I28" s="32">
        <v>-4.9015000000000004</v>
      </c>
      <c r="J28" s="28">
        <v>7.851</v>
      </c>
      <c r="K28" s="28">
        <v>6.9939</v>
      </c>
      <c r="L28" s="28">
        <v>17.4862</v>
      </c>
      <c r="M28" s="28">
        <v>15.5189</v>
      </c>
      <c r="N28" s="28"/>
      <c r="O28" s="28"/>
      <c r="P28" s="28"/>
      <c r="Q28" s="28"/>
      <c r="R28" s="28">
        <v>14.1152</v>
      </c>
      <c r="S28" s="33">
        <f t="shared" si="2"/>
        <v>2</v>
      </c>
      <c r="T28" s="33">
        <f t="shared" si="3"/>
        <v>2</v>
      </c>
      <c r="U28" s="33">
        <f t="shared" si="4"/>
        <v>3</v>
      </c>
      <c r="V28" s="34">
        <f t="shared" si="5"/>
        <v>3</v>
      </c>
      <c r="W28" s="33">
        <f t="shared" si="6"/>
        <v>1</v>
      </c>
      <c r="X28" s="33">
        <f t="shared" si="7"/>
        <v>1</v>
      </c>
      <c r="Y28" s="33">
        <f t="shared" si="8"/>
        <v>2</v>
      </c>
      <c r="Z28" s="33">
        <f t="shared" si="9"/>
        <v>1</v>
      </c>
      <c r="AA28" s="33">
        <f t="shared" si="10"/>
        <v>0</v>
      </c>
      <c r="AB28" s="33">
        <f t="shared" si="11"/>
        <v>0</v>
      </c>
      <c r="AC28" s="33">
        <f t="shared" si="12"/>
        <v>0</v>
      </c>
      <c r="AD28" s="33">
        <f t="shared" si="13"/>
        <v>0</v>
      </c>
      <c r="AE28" s="33">
        <f t="shared" si="14"/>
        <v>2</v>
      </c>
      <c r="AF28" s="28">
        <v>62.259500000000003</v>
      </c>
      <c r="AG28" s="28">
        <v>8.1471999999999998</v>
      </c>
      <c r="AH28" s="28">
        <v>24.458500000000001</v>
      </c>
      <c r="AI28" s="28">
        <v>1.0403</v>
      </c>
      <c r="AJ28" s="28">
        <v>0.28910000000000002</v>
      </c>
      <c r="AK28" s="28">
        <v>0.41110000000000002</v>
      </c>
      <c r="AL28" s="28">
        <v>0.48809999999999998</v>
      </c>
      <c r="AM28" s="28">
        <v>0.83279999999999998</v>
      </c>
      <c r="AN28" s="28">
        <v>3.3866000000000001</v>
      </c>
      <c r="AO28" s="35">
        <v>1.69</v>
      </c>
    </row>
    <row r="29" spans="1:41">
      <c r="A29" s="48" t="s">
        <v>4025</v>
      </c>
      <c r="B29" s="29">
        <v>44606</v>
      </c>
      <c r="C29" s="30">
        <v>4679.8463000000002</v>
      </c>
      <c r="D29" s="31">
        <v>4202.4255999999996</v>
      </c>
      <c r="E29" s="28">
        <v>17.71</v>
      </c>
      <c r="F29" s="28">
        <v>12.4444</v>
      </c>
      <c r="G29" s="28">
        <v>-0.50560000000000005</v>
      </c>
      <c r="H29" s="28">
        <v>-8.6643000000000008</v>
      </c>
      <c r="I29" s="32">
        <v>-5.7979000000000003</v>
      </c>
      <c r="J29" s="28">
        <v>1.7816000000000001</v>
      </c>
      <c r="K29" s="28">
        <v>6.1746999999999996</v>
      </c>
      <c r="L29" s="28">
        <v>18.678999999999998</v>
      </c>
      <c r="M29" s="28">
        <v>15.5107</v>
      </c>
      <c r="N29" s="28"/>
      <c r="O29" s="28"/>
      <c r="P29" s="28"/>
      <c r="Q29" s="28"/>
      <c r="R29" s="28">
        <v>14.5471</v>
      </c>
      <c r="S29" s="33">
        <f t="shared" si="2"/>
        <v>1</v>
      </c>
      <c r="T29" s="33">
        <f t="shared" si="3"/>
        <v>2</v>
      </c>
      <c r="U29" s="33">
        <f t="shared" si="4"/>
        <v>4</v>
      </c>
      <c r="V29" s="34">
        <f t="shared" si="5"/>
        <v>3</v>
      </c>
      <c r="W29" s="33">
        <f t="shared" si="6"/>
        <v>3</v>
      </c>
      <c r="X29" s="33">
        <f t="shared" si="7"/>
        <v>2</v>
      </c>
      <c r="Y29" s="33">
        <f t="shared" si="8"/>
        <v>1</v>
      </c>
      <c r="Z29" s="33">
        <f t="shared" si="9"/>
        <v>1</v>
      </c>
      <c r="AA29" s="33">
        <f t="shared" si="10"/>
        <v>0</v>
      </c>
      <c r="AB29" s="33">
        <f t="shared" si="11"/>
        <v>0</v>
      </c>
      <c r="AC29" s="33">
        <f t="shared" si="12"/>
        <v>0</v>
      </c>
      <c r="AD29" s="33">
        <f t="shared" si="13"/>
        <v>0</v>
      </c>
      <c r="AE29" s="33">
        <f t="shared" si="14"/>
        <v>2</v>
      </c>
      <c r="AF29" s="28">
        <v>49.679200000000002</v>
      </c>
      <c r="AG29" s="28">
        <v>27.468299999999999</v>
      </c>
      <c r="AH29" s="28">
        <v>18.911300000000001</v>
      </c>
      <c r="AI29" s="28">
        <v>1.113</v>
      </c>
      <c r="AJ29" s="28">
        <v>0.26960000000000001</v>
      </c>
      <c r="AK29" s="28">
        <v>0.43480000000000002</v>
      </c>
      <c r="AL29" s="28">
        <v>0.45939999999999998</v>
      </c>
      <c r="AM29" s="28">
        <v>0.73060000000000003</v>
      </c>
      <c r="AN29" s="28">
        <v>0.81320000000000003</v>
      </c>
      <c r="AO29" s="35">
        <v>1.85</v>
      </c>
    </row>
    <row r="30" spans="1:41">
      <c r="A30" s="48" t="s">
        <v>4026</v>
      </c>
      <c r="B30" s="29">
        <v>44974</v>
      </c>
      <c r="C30" s="30">
        <v>1266.9196999999999</v>
      </c>
      <c r="D30" s="31">
        <v>1133.9856</v>
      </c>
      <c r="E30" s="28">
        <v>17.981400000000001</v>
      </c>
      <c r="F30" s="28">
        <v>12.321300000000001</v>
      </c>
      <c r="G30" s="28">
        <v>1.4986999999999999</v>
      </c>
      <c r="H30" s="28">
        <v>-1.4160999999999999</v>
      </c>
      <c r="I30" s="32">
        <v>-2.0562</v>
      </c>
      <c r="J30" s="28">
        <v>9.9686000000000003</v>
      </c>
      <c r="K30" s="28">
        <v>6.0974000000000004</v>
      </c>
      <c r="L30" s="28">
        <v>19.838899999999999</v>
      </c>
      <c r="M30" s="28"/>
      <c r="N30" s="28"/>
      <c r="O30" s="28"/>
      <c r="P30" s="28"/>
      <c r="Q30" s="28"/>
      <c r="R30" s="28">
        <v>20.124700000000001</v>
      </c>
      <c r="S30" s="33">
        <f t="shared" si="2"/>
        <v>1</v>
      </c>
      <c r="T30" s="33">
        <f t="shared" si="3"/>
        <v>1</v>
      </c>
      <c r="U30" s="33">
        <f t="shared" si="4"/>
        <v>1</v>
      </c>
      <c r="V30" s="34">
        <f t="shared" si="5"/>
        <v>1</v>
      </c>
      <c r="W30" s="33">
        <f t="shared" si="6"/>
        <v>1</v>
      </c>
      <c r="X30" s="33">
        <f t="shared" si="7"/>
        <v>2</v>
      </c>
      <c r="Y30" s="33">
        <f t="shared" si="8"/>
        <v>1</v>
      </c>
      <c r="Z30" s="33">
        <f t="shared" si="9"/>
        <v>0</v>
      </c>
      <c r="AA30" s="33">
        <f t="shared" si="10"/>
        <v>0</v>
      </c>
      <c r="AB30" s="33">
        <f t="shared" si="11"/>
        <v>0</v>
      </c>
      <c r="AC30" s="33">
        <f t="shared" si="12"/>
        <v>0</v>
      </c>
      <c r="AD30" s="33">
        <f t="shared" si="13"/>
        <v>0</v>
      </c>
      <c r="AE30" s="33">
        <f t="shared" si="14"/>
        <v>1</v>
      </c>
      <c r="AF30" s="28">
        <v>56.323799999999999</v>
      </c>
      <c r="AG30" s="28">
        <v>10.8423</v>
      </c>
      <c r="AH30" s="28">
        <v>24.101299999999998</v>
      </c>
      <c r="AI30" s="28">
        <v>1.113</v>
      </c>
      <c r="AJ30" s="28">
        <v>0.29420000000000002</v>
      </c>
      <c r="AK30" s="28">
        <v>0.23050000000000001</v>
      </c>
      <c r="AL30" s="28">
        <v>0.52829999999999999</v>
      </c>
      <c r="AM30" s="28">
        <v>0.90590000000000004</v>
      </c>
      <c r="AN30" s="28">
        <v>6.3056999999999999</v>
      </c>
      <c r="AO30" s="35">
        <v>2</v>
      </c>
    </row>
    <row r="31" spans="1:41">
      <c r="A31" s="48" t="s">
        <v>4027</v>
      </c>
      <c r="B31" s="29">
        <v>39714</v>
      </c>
      <c r="C31" s="30">
        <v>5158.7250999999997</v>
      </c>
      <c r="D31" s="31">
        <v>4504.4723000000004</v>
      </c>
      <c r="E31" s="28">
        <v>93.013900000000007</v>
      </c>
      <c r="F31" s="28">
        <v>11.6182</v>
      </c>
      <c r="G31" s="28">
        <v>-0.23180000000000001</v>
      </c>
      <c r="H31" s="28">
        <v>-6.89</v>
      </c>
      <c r="I31" s="32">
        <v>-4.1051000000000002</v>
      </c>
      <c r="J31" s="28">
        <v>-1.0482</v>
      </c>
      <c r="K31" s="28">
        <v>0.40460000000000002</v>
      </c>
      <c r="L31" s="28">
        <v>18.453900000000001</v>
      </c>
      <c r="M31" s="28">
        <v>16.799700000000001</v>
      </c>
      <c r="N31" s="28">
        <v>17.3323</v>
      </c>
      <c r="O31" s="28">
        <v>16.793600000000001</v>
      </c>
      <c r="P31" s="28">
        <v>16.513500000000001</v>
      </c>
      <c r="Q31" s="28">
        <v>13.4969</v>
      </c>
      <c r="R31" s="28">
        <v>13.500299999999999</v>
      </c>
      <c r="S31" s="33">
        <f t="shared" si="2"/>
        <v>1</v>
      </c>
      <c r="T31" s="33">
        <f t="shared" si="3"/>
        <v>1</v>
      </c>
      <c r="U31" s="33">
        <f t="shared" si="4"/>
        <v>4</v>
      </c>
      <c r="V31" s="34">
        <f t="shared" si="5"/>
        <v>2</v>
      </c>
      <c r="W31" s="33">
        <f t="shared" si="6"/>
        <v>4</v>
      </c>
      <c r="X31" s="33">
        <f t="shared" si="7"/>
        <v>4</v>
      </c>
      <c r="Y31" s="33">
        <f t="shared" si="8"/>
        <v>1</v>
      </c>
      <c r="Z31" s="33">
        <f t="shared" si="9"/>
        <v>1</v>
      </c>
      <c r="AA31" s="33">
        <f t="shared" si="10"/>
        <v>1</v>
      </c>
      <c r="AB31" s="33">
        <f t="shared" si="11"/>
        <v>1</v>
      </c>
      <c r="AC31" s="33">
        <f t="shared" si="12"/>
        <v>1</v>
      </c>
      <c r="AD31" s="33">
        <f t="shared" si="13"/>
        <v>2</v>
      </c>
      <c r="AE31" s="33">
        <f t="shared" si="14"/>
        <v>2</v>
      </c>
      <c r="AF31" s="28">
        <v>63.12</v>
      </c>
      <c r="AG31" s="28">
        <v>14.807600000000001</v>
      </c>
      <c r="AH31" s="28">
        <v>18.550799999999999</v>
      </c>
      <c r="AI31" s="28">
        <v>1.08</v>
      </c>
      <c r="AJ31" s="28">
        <v>0.2626</v>
      </c>
      <c r="AK31" s="28">
        <v>0.42809999999999998</v>
      </c>
      <c r="AL31" s="28">
        <v>0.48209999999999997</v>
      </c>
      <c r="AM31" s="28">
        <v>0.6855</v>
      </c>
      <c r="AN31" s="28">
        <v>1.9722999999999999</v>
      </c>
      <c r="AO31" s="35">
        <v>1.86</v>
      </c>
    </row>
    <row r="32" spans="1:41">
      <c r="A32" s="48" t="s">
        <v>4028</v>
      </c>
      <c r="B32" s="29">
        <v>40067</v>
      </c>
      <c r="C32" s="30">
        <v>56853.228999999999</v>
      </c>
      <c r="D32" s="31">
        <v>50146.198900000003</v>
      </c>
      <c r="E32" s="28">
        <v>83.385999999999996</v>
      </c>
      <c r="F32" s="28">
        <v>8.8178000000000001</v>
      </c>
      <c r="G32" s="28">
        <v>-3.8555999999999999</v>
      </c>
      <c r="H32" s="28">
        <v>-4.4132999999999996</v>
      </c>
      <c r="I32" s="32">
        <v>-4.3079999999999998</v>
      </c>
      <c r="J32" s="28">
        <v>4.2560000000000002</v>
      </c>
      <c r="K32" s="28">
        <v>5.7184999999999997</v>
      </c>
      <c r="L32" s="28">
        <v>14.960699999999999</v>
      </c>
      <c r="M32" s="28">
        <v>12.8904</v>
      </c>
      <c r="N32" s="28">
        <v>13.167199999999999</v>
      </c>
      <c r="O32" s="28">
        <v>12.902100000000001</v>
      </c>
      <c r="P32" s="28">
        <v>13.956300000000001</v>
      </c>
      <c r="Q32" s="28">
        <v>13.917899999999999</v>
      </c>
      <c r="R32" s="28">
        <v>13.590299999999999</v>
      </c>
      <c r="S32" s="33">
        <f t="shared" si="2"/>
        <v>4</v>
      </c>
      <c r="T32" s="33">
        <f t="shared" si="3"/>
        <v>4</v>
      </c>
      <c r="U32" s="33">
        <f t="shared" si="4"/>
        <v>2</v>
      </c>
      <c r="V32" s="34">
        <f t="shared" si="5"/>
        <v>2</v>
      </c>
      <c r="W32" s="33">
        <f t="shared" si="6"/>
        <v>2</v>
      </c>
      <c r="X32" s="33">
        <f t="shared" si="7"/>
        <v>2</v>
      </c>
      <c r="Y32" s="33">
        <f t="shared" si="8"/>
        <v>2</v>
      </c>
      <c r="Z32" s="33">
        <f t="shared" si="9"/>
        <v>2</v>
      </c>
      <c r="AA32" s="33">
        <f t="shared" si="10"/>
        <v>2</v>
      </c>
      <c r="AB32" s="33">
        <f t="shared" si="11"/>
        <v>3</v>
      </c>
      <c r="AC32" s="33">
        <f t="shared" si="12"/>
        <v>2</v>
      </c>
      <c r="AD32" s="33">
        <f t="shared" si="13"/>
        <v>1</v>
      </c>
      <c r="AE32" s="33">
        <f t="shared" si="14"/>
        <v>2</v>
      </c>
      <c r="AF32" s="28">
        <v>67.138999999999996</v>
      </c>
      <c r="AG32" s="28">
        <v>26.099900000000002</v>
      </c>
      <c r="AH32" s="28">
        <v>4.0648999999999997</v>
      </c>
      <c r="AI32" s="28">
        <v>0.95289999999999997</v>
      </c>
      <c r="AJ32" s="28">
        <v>0.25829999999999997</v>
      </c>
      <c r="AK32" s="28">
        <v>4.3200000000000002E-2</v>
      </c>
      <c r="AL32" s="28">
        <v>0.4607</v>
      </c>
      <c r="AM32" s="28">
        <v>0.93569999999999998</v>
      </c>
      <c r="AN32" s="28">
        <v>2.5605000000000002</v>
      </c>
      <c r="AO32" s="35">
        <v>1.46</v>
      </c>
    </row>
    <row r="33" spans="1:41">
      <c r="A33" s="48" t="s">
        <v>4029</v>
      </c>
      <c r="B33" s="29">
        <v>35885</v>
      </c>
      <c r="C33" s="30">
        <v>1000.3619</v>
      </c>
      <c r="D33" s="31">
        <v>894.98620000000005</v>
      </c>
      <c r="E33" s="28">
        <v>94.636700000000005</v>
      </c>
      <c r="F33" s="28">
        <v>8.9068000000000005</v>
      </c>
      <c r="G33" s="28">
        <v>-3.3784999999999998</v>
      </c>
      <c r="H33" s="28">
        <v>-8.6881000000000004</v>
      </c>
      <c r="I33" s="32">
        <v>-7.5955000000000004</v>
      </c>
      <c r="J33" s="28">
        <v>7.6115000000000004</v>
      </c>
      <c r="K33" s="28">
        <v>2.9758</v>
      </c>
      <c r="L33" s="28">
        <v>12.4964</v>
      </c>
      <c r="M33" s="28">
        <v>10.420400000000001</v>
      </c>
      <c r="N33" s="28">
        <v>10.940899999999999</v>
      </c>
      <c r="O33" s="28">
        <v>10.6906</v>
      </c>
      <c r="P33" s="28">
        <v>9.9679000000000002</v>
      </c>
      <c r="Q33" s="28">
        <v>8.7476000000000003</v>
      </c>
      <c r="R33" s="28">
        <v>9.1319999999999997</v>
      </c>
      <c r="S33" s="33">
        <f t="shared" si="2"/>
        <v>4</v>
      </c>
      <c r="T33" s="33">
        <f t="shared" si="3"/>
        <v>4</v>
      </c>
      <c r="U33" s="33">
        <f t="shared" si="4"/>
        <v>4</v>
      </c>
      <c r="V33" s="34">
        <f t="shared" si="5"/>
        <v>4</v>
      </c>
      <c r="W33" s="33">
        <f t="shared" si="6"/>
        <v>1</v>
      </c>
      <c r="X33" s="33">
        <f t="shared" si="7"/>
        <v>4</v>
      </c>
      <c r="Y33" s="33">
        <f t="shared" si="8"/>
        <v>4</v>
      </c>
      <c r="Z33" s="33">
        <f t="shared" si="9"/>
        <v>4</v>
      </c>
      <c r="AA33" s="33">
        <f t="shared" si="10"/>
        <v>4</v>
      </c>
      <c r="AB33" s="33">
        <f t="shared" si="11"/>
        <v>4</v>
      </c>
      <c r="AC33" s="33">
        <f t="shared" si="12"/>
        <v>4</v>
      </c>
      <c r="AD33" s="33">
        <f t="shared" si="13"/>
        <v>4</v>
      </c>
      <c r="AE33" s="33">
        <f t="shared" si="14"/>
        <v>4</v>
      </c>
      <c r="AF33" s="28">
        <v>35.770400000000002</v>
      </c>
      <c r="AG33" s="28">
        <v>18.001799999999999</v>
      </c>
      <c r="AH33" s="28">
        <v>34.324599999999997</v>
      </c>
      <c r="AI33" s="28">
        <v>1.044</v>
      </c>
      <c r="AJ33" s="28">
        <v>0.19739999999999999</v>
      </c>
      <c r="AK33" s="28">
        <v>-0.16889999999999999</v>
      </c>
      <c r="AL33" s="28">
        <v>0.33329999999999999</v>
      </c>
      <c r="AM33" s="28">
        <v>0.85619999999999996</v>
      </c>
      <c r="AN33" s="28">
        <v>11.9032</v>
      </c>
      <c r="AO33" s="35">
        <v>2.39</v>
      </c>
    </row>
    <row r="34" spans="1:41">
      <c r="A34" s="48" t="s">
        <v>4030</v>
      </c>
      <c r="B34" s="29">
        <v>44431</v>
      </c>
      <c r="C34" s="30">
        <v>1556.1088</v>
      </c>
      <c r="D34" s="31">
        <v>1406.7130999999999</v>
      </c>
      <c r="E34" s="28">
        <v>15.557600000000001</v>
      </c>
      <c r="F34" s="28">
        <v>8.9078999999999997</v>
      </c>
      <c r="G34" s="28">
        <v>-3.2301000000000002</v>
      </c>
      <c r="H34" s="28">
        <v>-6.1993</v>
      </c>
      <c r="I34" s="32">
        <v>-6.3365</v>
      </c>
      <c r="J34" s="28">
        <v>0.47920000000000001</v>
      </c>
      <c r="K34" s="28">
        <v>3.1141000000000001</v>
      </c>
      <c r="L34" s="28">
        <v>13.750500000000001</v>
      </c>
      <c r="M34" s="28">
        <v>11.7989</v>
      </c>
      <c r="N34" s="28"/>
      <c r="O34" s="28"/>
      <c r="P34" s="28"/>
      <c r="Q34" s="28"/>
      <c r="R34" s="28">
        <v>9.8870000000000005</v>
      </c>
      <c r="S34" s="33">
        <f t="shared" si="2"/>
        <v>4</v>
      </c>
      <c r="T34" s="33">
        <f t="shared" si="3"/>
        <v>4</v>
      </c>
      <c r="U34" s="33">
        <f t="shared" si="4"/>
        <v>3</v>
      </c>
      <c r="V34" s="34">
        <f t="shared" si="5"/>
        <v>4</v>
      </c>
      <c r="W34" s="33">
        <f t="shared" si="6"/>
        <v>4</v>
      </c>
      <c r="X34" s="33">
        <f t="shared" si="7"/>
        <v>4</v>
      </c>
      <c r="Y34" s="33">
        <f t="shared" si="8"/>
        <v>3</v>
      </c>
      <c r="Z34" s="33">
        <f t="shared" si="9"/>
        <v>2</v>
      </c>
      <c r="AA34" s="33">
        <f t="shared" si="10"/>
        <v>0</v>
      </c>
      <c r="AB34" s="33">
        <f t="shared" si="11"/>
        <v>0</v>
      </c>
      <c r="AC34" s="33">
        <f t="shared" si="12"/>
        <v>0</v>
      </c>
      <c r="AD34" s="33">
        <f t="shared" si="13"/>
        <v>0</v>
      </c>
      <c r="AE34" s="33">
        <f t="shared" si="14"/>
        <v>4</v>
      </c>
      <c r="AF34" s="28">
        <v>69.968699999999998</v>
      </c>
      <c r="AG34" s="28">
        <v>18.816700000000001</v>
      </c>
      <c r="AH34" s="28">
        <v>9.5263000000000009</v>
      </c>
      <c r="AI34" s="28">
        <v>0.96289999999999998</v>
      </c>
      <c r="AJ34" s="28">
        <v>0.23039999999999999</v>
      </c>
      <c r="AK34" s="28">
        <v>-7.5999999999999998E-2</v>
      </c>
      <c r="AL34" s="28">
        <v>0.40710000000000002</v>
      </c>
      <c r="AM34" s="28">
        <v>0.96260000000000001</v>
      </c>
      <c r="AN34" s="28">
        <v>1.6657999999999999</v>
      </c>
      <c r="AO34" s="35">
        <v>2.09</v>
      </c>
    </row>
    <row r="35" spans="1:41">
      <c r="A35" s="48" t="s">
        <v>4031</v>
      </c>
      <c r="B35" s="29">
        <v>44981</v>
      </c>
      <c r="C35" s="30">
        <v>3655.7944000000002</v>
      </c>
      <c r="D35" s="31">
        <v>3448.3391000000001</v>
      </c>
      <c r="E35" s="28">
        <v>15.647</v>
      </c>
      <c r="F35" s="28">
        <v>9.4349000000000007</v>
      </c>
      <c r="G35" s="28">
        <v>-2.5777000000000001</v>
      </c>
      <c r="H35" s="28">
        <v>-3.8113999999999999</v>
      </c>
      <c r="I35" s="32">
        <v>-5.1638999999999999</v>
      </c>
      <c r="J35" s="28">
        <v>6.7835999999999999</v>
      </c>
      <c r="K35" s="28">
        <v>6.3202999999999996</v>
      </c>
      <c r="L35" s="28">
        <v>14.6831</v>
      </c>
      <c r="M35" s="28"/>
      <c r="N35" s="28"/>
      <c r="O35" s="28"/>
      <c r="P35" s="28"/>
      <c r="Q35" s="28"/>
      <c r="R35" s="28">
        <v>15.1134</v>
      </c>
      <c r="S35" s="33">
        <f t="shared" si="2"/>
        <v>3</v>
      </c>
      <c r="T35" s="33">
        <f t="shared" si="3"/>
        <v>3</v>
      </c>
      <c r="U35" s="33">
        <f t="shared" si="4"/>
        <v>2</v>
      </c>
      <c r="V35" s="34">
        <f t="shared" si="5"/>
        <v>3</v>
      </c>
      <c r="W35" s="33">
        <f t="shared" si="6"/>
        <v>1</v>
      </c>
      <c r="X35" s="33">
        <f t="shared" si="7"/>
        <v>1</v>
      </c>
      <c r="Y35" s="33">
        <f t="shared" si="8"/>
        <v>3</v>
      </c>
      <c r="Z35" s="33">
        <f t="shared" si="9"/>
        <v>0</v>
      </c>
      <c r="AA35" s="33">
        <f t="shared" si="10"/>
        <v>0</v>
      </c>
      <c r="AB35" s="33">
        <f t="shared" si="11"/>
        <v>0</v>
      </c>
      <c r="AC35" s="33">
        <f t="shared" si="12"/>
        <v>0</v>
      </c>
      <c r="AD35" s="33">
        <f t="shared" si="13"/>
        <v>0</v>
      </c>
      <c r="AE35" s="33">
        <f t="shared" si="14"/>
        <v>2</v>
      </c>
      <c r="AF35" s="28">
        <v>61.899900000000002</v>
      </c>
      <c r="AG35" s="28">
        <v>21.302</v>
      </c>
      <c r="AH35" s="28">
        <v>13.3065</v>
      </c>
      <c r="AI35" s="28">
        <v>0.94830000000000003</v>
      </c>
      <c r="AJ35" s="28">
        <v>0.26100000000000001</v>
      </c>
      <c r="AK35" s="28">
        <v>3.9699999999999999E-2</v>
      </c>
      <c r="AL35" s="28">
        <v>0.47220000000000001</v>
      </c>
      <c r="AM35" s="28">
        <v>0.96109999999999995</v>
      </c>
      <c r="AN35" s="28">
        <v>1.7662</v>
      </c>
      <c r="AO35" s="35">
        <v>1.9</v>
      </c>
    </row>
    <row r="36" spans="1:41">
      <c r="A36" s="48" t="s">
        <v>4032</v>
      </c>
      <c r="B36" s="29">
        <v>41757</v>
      </c>
      <c r="C36" s="30">
        <v>12890.3305</v>
      </c>
      <c r="D36" s="31">
        <v>11679.275799999999</v>
      </c>
      <c r="E36" s="28">
        <v>55.672600000000003</v>
      </c>
      <c r="F36" s="28">
        <v>9.0411999999999999</v>
      </c>
      <c r="G36" s="28">
        <v>-3.1509999999999998</v>
      </c>
      <c r="H36" s="28">
        <v>-12.033200000000001</v>
      </c>
      <c r="I36" s="32">
        <v>-7.6353999999999997</v>
      </c>
      <c r="J36" s="28">
        <v>-2.5817000000000001</v>
      </c>
      <c r="K36" s="28">
        <v>5.3432000000000004</v>
      </c>
      <c r="L36" s="28">
        <v>19.4025</v>
      </c>
      <c r="M36" s="28">
        <v>14.670299999999999</v>
      </c>
      <c r="N36" s="28">
        <v>12.5159</v>
      </c>
      <c r="O36" s="28">
        <v>11.529</v>
      </c>
      <c r="P36" s="28">
        <v>12.3971</v>
      </c>
      <c r="Q36" s="28"/>
      <c r="R36" s="28">
        <v>15.3628</v>
      </c>
      <c r="S36" s="33">
        <f t="shared" si="2"/>
        <v>3</v>
      </c>
      <c r="T36" s="33">
        <f t="shared" si="3"/>
        <v>4</v>
      </c>
      <c r="U36" s="33">
        <f t="shared" si="4"/>
        <v>4</v>
      </c>
      <c r="V36" s="34">
        <f t="shared" si="5"/>
        <v>4</v>
      </c>
      <c r="W36" s="33">
        <f t="shared" si="6"/>
        <v>4</v>
      </c>
      <c r="X36" s="33">
        <f t="shared" si="7"/>
        <v>2</v>
      </c>
      <c r="Y36" s="33">
        <f t="shared" si="8"/>
        <v>1</v>
      </c>
      <c r="Z36" s="33">
        <f t="shared" si="9"/>
        <v>1</v>
      </c>
      <c r="AA36" s="33">
        <f t="shared" si="10"/>
        <v>3</v>
      </c>
      <c r="AB36" s="33">
        <f t="shared" si="11"/>
        <v>4</v>
      </c>
      <c r="AC36" s="33">
        <f t="shared" si="12"/>
        <v>3</v>
      </c>
      <c r="AD36" s="33">
        <f t="shared" si="13"/>
        <v>0</v>
      </c>
      <c r="AE36" s="33">
        <f t="shared" si="14"/>
        <v>1</v>
      </c>
      <c r="AF36" s="28">
        <v>55.485100000000003</v>
      </c>
      <c r="AG36" s="28">
        <v>28.5002</v>
      </c>
      <c r="AH36" s="28">
        <v>6.4511000000000003</v>
      </c>
      <c r="AI36" s="28">
        <v>1.0770999999999999</v>
      </c>
      <c r="AJ36" s="28">
        <v>0.28970000000000001</v>
      </c>
      <c r="AK36" s="28">
        <v>0.3236</v>
      </c>
      <c r="AL36" s="28">
        <v>0.52629999999999999</v>
      </c>
      <c r="AM36" s="28">
        <v>0.75539999999999996</v>
      </c>
      <c r="AN36" s="28">
        <v>6.2435999999999998</v>
      </c>
      <c r="AO36" s="35">
        <v>1.72</v>
      </c>
    </row>
    <row r="37" spans="1:41">
      <c r="A37" s="48" t="s">
        <v>4033</v>
      </c>
      <c r="B37" s="29">
        <v>43290</v>
      </c>
      <c r="C37" s="30">
        <v>261.10219999999998</v>
      </c>
      <c r="D37" s="31">
        <v>232.10310000000001</v>
      </c>
      <c r="E37" s="28">
        <v>23.189900000000002</v>
      </c>
      <c r="F37" s="28">
        <v>11.6332</v>
      </c>
      <c r="G37" s="28">
        <v>2.2252000000000001</v>
      </c>
      <c r="H37" s="28">
        <v>-1.4655</v>
      </c>
      <c r="I37" s="32">
        <v>-1.6343000000000001</v>
      </c>
      <c r="J37" s="28">
        <v>9.7668999999999997</v>
      </c>
      <c r="K37" s="28">
        <v>5.4592999999999998</v>
      </c>
      <c r="L37" s="28">
        <v>12.7029</v>
      </c>
      <c r="M37" s="28">
        <v>10.514099999999999</v>
      </c>
      <c r="N37" s="28">
        <v>11.9419</v>
      </c>
      <c r="O37" s="28">
        <v>11.739599999999999</v>
      </c>
      <c r="P37" s="28"/>
      <c r="Q37" s="28"/>
      <c r="R37" s="28">
        <v>11.365600000000001</v>
      </c>
      <c r="S37" s="33">
        <f t="shared" si="2"/>
        <v>1</v>
      </c>
      <c r="T37" s="33">
        <f t="shared" si="3"/>
        <v>1</v>
      </c>
      <c r="U37" s="33">
        <f t="shared" si="4"/>
        <v>1</v>
      </c>
      <c r="V37" s="34">
        <f t="shared" si="5"/>
        <v>1</v>
      </c>
      <c r="W37" s="33">
        <f t="shared" si="6"/>
        <v>1</v>
      </c>
      <c r="X37" s="33">
        <f t="shared" si="7"/>
        <v>2</v>
      </c>
      <c r="Y37" s="33">
        <f t="shared" si="8"/>
        <v>4</v>
      </c>
      <c r="Z37" s="33">
        <f t="shared" si="9"/>
        <v>3</v>
      </c>
      <c r="AA37" s="33">
        <f t="shared" si="10"/>
        <v>3</v>
      </c>
      <c r="AB37" s="33">
        <f t="shared" si="11"/>
        <v>3</v>
      </c>
      <c r="AC37" s="33">
        <f t="shared" si="12"/>
        <v>0</v>
      </c>
      <c r="AD37" s="33">
        <f t="shared" si="13"/>
        <v>0</v>
      </c>
      <c r="AE37" s="33">
        <f t="shared" si="14"/>
        <v>3</v>
      </c>
      <c r="AF37" s="28">
        <v>43.998399999999997</v>
      </c>
      <c r="AG37" s="28">
        <v>12.190099999999999</v>
      </c>
      <c r="AH37" s="28">
        <v>36.677</v>
      </c>
      <c r="AI37" s="28">
        <v>0.93279999999999996</v>
      </c>
      <c r="AJ37" s="28">
        <v>0.20630000000000001</v>
      </c>
      <c r="AK37" s="28">
        <v>-0.1447</v>
      </c>
      <c r="AL37" s="28">
        <v>0.36199999999999999</v>
      </c>
      <c r="AM37" s="28">
        <v>0.92020000000000002</v>
      </c>
      <c r="AN37" s="28">
        <v>3.5369000000000002</v>
      </c>
      <c r="AO37" s="35">
        <v>2.2000000000000002</v>
      </c>
    </row>
    <row r="38" spans="1:41">
      <c r="A38" s="48" t="s">
        <v>4034</v>
      </c>
      <c r="B38" s="29">
        <v>44421</v>
      </c>
      <c r="C38" s="30">
        <v>9298.4498000000003</v>
      </c>
      <c r="D38" s="31">
        <v>8280.1823000000004</v>
      </c>
      <c r="E38" s="28">
        <v>16.125299999999999</v>
      </c>
      <c r="F38" s="28">
        <v>11.5181</v>
      </c>
      <c r="G38" s="28">
        <v>-0.44140000000000001</v>
      </c>
      <c r="H38" s="28">
        <v>-5.7342000000000004</v>
      </c>
      <c r="I38" s="32">
        <v>-4.5891000000000002</v>
      </c>
      <c r="J38" s="28">
        <v>2.4746000000000001</v>
      </c>
      <c r="K38" s="28">
        <v>3.2524999999999999</v>
      </c>
      <c r="L38" s="28">
        <v>14.6708</v>
      </c>
      <c r="M38" s="28">
        <v>10.918900000000001</v>
      </c>
      <c r="N38" s="28"/>
      <c r="O38" s="28"/>
      <c r="P38" s="28"/>
      <c r="Q38" s="28"/>
      <c r="R38" s="28">
        <v>10.6648</v>
      </c>
      <c r="S38" s="33">
        <f t="shared" si="2"/>
        <v>2</v>
      </c>
      <c r="T38" s="33">
        <f t="shared" si="3"/>
        <v>2</v>
      </c>
      <c r="U38" s="33">
        <f t="shared" si="4"/>
        <v>3</v>
      </c>
      <c r="V38" s="34">
        <f t="shared" si="5"/>
        <v>2</v>
      </c>
      <c r="W38" s="33">
        <f t="shared" si="6"/>
        <v>3</v>
      </c>
      <c r="X38" s="33">
        <f t="shared" si="7"/>
        <v>3</v>
      </c>
      <c r="Y38" s="33">
        <f t="shared" si="8"/>
        <v>3</v>
      </c>
      <c r="Z38" s="33">
        <f t="shared" si="9"/>
        <v>3</v>
      </c>
      <c r="AA38" s="33">
        <f t="shared" si="10"/>
        <v>0</v>
      </c>
      <c r="AB38" s="33">
        <f t="shared" si="11"/>
        <v>0</v>
      </c>
      <c r="AC38" s="33">
        <f t="shared" si="12"/>
        <v>0</v>
      </c>
      <c r="AD38" s="33">
        <f t="shared" si="13"/>
        <v>0</v>
      </c>
      <c r="AE38" s="33">
        <f t="shared" si="14"/>
        <v>3</v>
      </c>
      <c r="AF38" s="28">
        <v>64.0608</v>
      </c>
      <c r="AG38" s="28">
        <v>21.220300000000002</v>
      </c>
      <c r="AH38" s="28">
        <v>12.4398</v>
      </c>
      <c r="AI38" s="28">
        <v>1.0117</v>
      </c>
      <c r="AJ38" s="28">
        <v>0.23069999999999999</v>
      </c>
      <c r="AK38" s="28">
        <v>-7.0900000000000005E-2</v>
      </c>
      <c r="AL38" s="28">
        <v>0.40629999999999999</v>
      </c>
      <c r="AM38" s="28">
        <v>0.94679999999999997</v>
      </c>
      <c r="AN38" s="28">
        <v>2.2791000000000001</v>
      </c>
      <c r="AO38" s="35">
        <v>1.74</v>
      </c>
    </row>
    <row r="39" spans="1:41">
      <c r="A39" s="48" t="s">
        <v>4035</v>
      </c>
      <c r="B39" s="29">
        <v>45174</v>
      </c>
      <c r="C39" s="30">
        <v>2493.8263999999999</v>
      </c>
      <c r="D39" s="31">
        <v>2292.8609000000001</v>
      </c>
      <c r="E39" s="28">
        <v>12.53</v>
      </c>
      <c r="F39" s="28">
        <v>8.4847999999999999</v>
      </c>
      <c r="G39" s="28">
        <v>-3.2431999999999999</v>
      </c>
      <c r="H39" s="28">
        <v>-6.0720000000000001</v>
      </c>
      <c r="I39" s="32">
        <v>-6.1422999999999996</v>
      </c>
      <c r="J39" s="28">
        <v>-1.8025</v>
      </c>
      <c r="K39" s="28">
        <v>-2.423</v>
      </c>
      <c r="L39" s="28"/>
      <c r="M39" s="28"/>
      <c r="N39" s="28"/>
      <c r="O39" s="28"/>
      <c r="P39" s="28"/>
      <c r="Q39" s="28"/>
      <c r="R39" s="28">
        <v>8.8765000000000001</v>
      </c>
      <c r="S39" s="33">
        <f t="shared" si="2"/>
        <v>4</v>
      </c>
      <c r="T39" s="33">
        <f t="shared" si="3"/>
        <v>4</v>
      </c>
      <c r="U39" s="33">
        <f t="shared" si="4"/>
        <v>3</v>
      </c>
      <c r="V39" s="34">
        <f t="shared" si="5"/>
        <v>4</v>
      </c>
      <c r="W39" s="33">
        <f t="shared" si="6"/>
        <v>4</v>
      </c>
      <c r="X39" s="33">
        <f t="shared" si="7"/>
        <v>4</v>
      </c>
      <c r="Y39" s="33">
        <f t="shared" si="8"/>
        <v>0</v>
      </c>
      <c r="Z39" s="33">
        <f t="shared" si="9"/>
        <v>0</v>
      </c>
      <c r="AA39" s="33">
        <f t="shared" si="10"/>
        <v>0</v>
      </c>
      <c r="AB39" s="33">
        <f t="shared" si="11"/>
        <v>0</v>
      </c>
      <c r="AC39" s="33">
        <f t="shared" si="12"/>
        <v>0</v>
      </c>
      <c r="AD39" s="33">
        <f t="shared" si="13"/>
        <v>0</v>
      </c>
      <c r="AE39" s="33">
        <f t="shared" si="14"/>
        <v>4</v>
      </c>
      <c r="AF39" s="28">
        <v>61.410200000000003</v>
      </c>
      <c r="AG39" s="28">
        <v>19.028400000000001</v>
      </c>
      <c r="AH39" s="28">
        <v>17.881</v>
      </c>
      <c r="AI39" s="28">
        <v>1.0516000000000001</v>
      </c>
      <c r="AJ39" s="28">
        <v>9.4399999999999998E-2</v>
      </c>
      <c r="AK39" s="28">
        <v>-0.1779</v>
      </c>
      <c r="AL39" s="28">
        <v>0.1767</v>
      </c>
      <c r="AM39" s="28">
        <v>0.79149999999999998</v>
      </c>
      <c r="AN39" s="28">
        <v>1.6803999999999999</v>
      </c>
      <c r="AO39" s="35">
        <v>1.99</v>
      </c>
    </row>
    <row r="40" spans="1:41">
      <c r="A40" s="48" t="s">
        <v>4036</v>
      </c>
      <c r="B40" s="29">
        <v>41418</v>
      </c>
      <c r="C40" s="30">
        <v>134253.17110000001</v>
      </c>
      <c r="D40" s="31">
        <v>128966.4832</v>
      </c>
      <c r="E40" s="28">
        <v>83.350899999999996</v>
      </c>
      <c r="F40" s="28">
        <v>7.0195999999999996</v>
      </c>
      <c r="G40" s="28">
        <v>-2.5360999999999998</v>
      </c>
      <c r="H40" s="28">
        <v>-4.0084999999999997</v>
      </c>
      <c r="I40" s="32">
        <v>-4.2763999999999998</v>
      </c>
      <c r="J40" s="28">
        <v>3.77</v>
      </c>
      <c r="K40" s="28">
        <v>8.1850000000000005</v>
      </c>
      <c r="L40" s="28">
        <v>16.825800000000001</v>
      </c>
      <c r="M40" s="28">
        <v>14.925599999999999</v>
      </c>
      <c r="N40" s="28">
        <v>15.853999999999999</v>
      </c>
      <c r="O40" s="28">
        <v>18.575900000000001</v>
      </c>
      <c r="P40" s="28">
        <v>17.280899999999999</v>
      </c>
      <c r="Q40" s="28"/>
      <c r="R40" s="28">
        <v>17.802399999999999</v>
      </c>
      <c r="S40" s="33">
        <f t="shared" si="2"/>
        <v>4</v>
      </c>
      <c r="T40" s="33">
        <f t="shared" si="3"/>
        <v>3</v>
      </c>
      <c r="U40" s="33">
        <f t="shared" si="4"/>
        <v>2</v>
      </c>
      <c r="V40" s="34">
        <f t="shared" si="5"/>
        <v>2</v>
      </c>
      <c r="W40" s="33">
        <f t="shared" si="6"/>
        <v>2</v>
      </c>
      <c r="X40" s="33">
        <f t="shared" si="7"/>
        <v>1</v>
      </c>
      <c r="Y40" s="33">
        <f t="shared" si="8"/>
        <v>2</v>
      </c>
      <c r="Z40" s="33">
        <f t="shared" si="9"/>
        <v>1</v>
      </c>
      <c r="AA40" s="33">
        <f t="shared" si="10"/>
        <v>1</v>
      </c>
      <c r="AB40" s="33">
        <f t="shared" si="11"/>
        <v>1</v>
      </c>
      <c r="AC40" s="33">
        <f t="shared" si="12"/>
        <v>1</v>
      </c>
      <c r="AD40" s="33">
        <f t="shared" si="13"/>
        <v>0</v>
      </c>
      <c r="AE40" s="33">
        <f t="shared" si="14"/>
        <v>1</v>
      </c>
      <c r="AF40" s="28">
        <v>62.524999999999999</v>
      </c>
      <c r="AG40" s="28">
        <v>1.9239999999999999</v>
      </c>
      <c r="AH40" s="28">
        <v>2.7075999999999998</v>
      </c>
      <c r="AI40" s="28">
        <v>0.623</v>
      </c>
      <c r="AJ40" s="28">
        <v>0.42380000000000001</v>
      </c>
      <c r="AK40" s="28">
        <v>0.49840000000000001</v>
      </c>
      <c r="AL40" s="28">
        <v>0.8831</v>
      </c>
      <c r="AM40" s="28">
        <v>0.8377</v>
      </c>
      <c r="AN40" s="28">
        <v>5.1485000000000003</v>
      </c>
      <c r="AO40" s="35">
        <v>1.27</v>
      </c>
    </row>
    <row r="41" spans="1:41">
      <c r="A41" s="48" t="s">
        <v>4037</v>
      </c>
      <c r="B41" s="29">
        <v>42067</v>
      </c>
      <c r="C41" s="30">
        <v>6004.1198000000004</v>
      </c>
      <c r="D41" s="31">
        <v>5332.0131000000001</v>
      </c>
      <c r="E41" s="28">
        <v>35.06</v>
      </c>
      <c r="F41" s="28">
        <v>9.5282999999999998</v>
      </c>
      <c r="G41" s="28">
        <v>-1.2394000000000001</v>
      </c>
      <c r="H41" s="28">
        <v>-6.3818000000000001</v>
      </c>
      <c r="I41" s="32">
        <v>-4.7541000000000002</v>
      </c>
      <c r="J41" s="28">
        <v>1.8593999999999999</v>
      </c>
      <c r="K41" s="28">
        <v>4.4600999999999997</v>
      </c>
      <c r="L41" s="28">
        <v>11.838900000000001</v>
      </c>
      <c r="M41" s="28">
        <v>9.0061999999999998</v>
      </c>
      <c r="N41" s="28">
        <v>10.5891</v>
      </c>
      <c r="O41" s="28">
        <v>14.7409</v>
      </c>
      <c r="P41" s="28">
        <v>13.888500000000001</v>
      </c>
      <c r="Q41" s="28"/>
      <c r="R41" s="28">
        <v>11.891999999999999</v>
      </c>
      <c r="S41" s="33">
        <f t="shared" si="2"/>
        <v>3</v>
      </c>
      <c r="T41" s="33">
        <f t="shared" si="3"/>
        <v>2</v>
      </c>
      <c r="U41" s="33">
        <f t="shared" si="4"/>
        <v>4</v>
      </c>
      <c r="V41" s="34">
        <f t="shared" si="5"/>
        <v>3</v>
      </c>
      <c r="W41" s="33">
        <f t="shared" si="6"/>
        <v>3</v>
      </c>
      <c r="X41" s="33">
        <f t="shared" si="7"/>
        <v>3</v>
      </c>
      <c r="Y41" s="33">
        <f t="shared" si="8"/>
        <v>4</v>
      </c>
      <c r="Z41" s="33">
        <f t="shared" si="9"/>
        <v>4</v>
      </c>
      <c r="AA41" s="33">
        <f t="shared" si="10"/>
        <v>4</v>
      </c>
      <c r="AB41" s="33">
        <f t="shared" si="11"/>
        <v>1</v>
      </c>
      <c r="AC41" s="33">
        <f t="shared" si="12"/>
        <v>2</v>
      </c>
      <c r="AD41" s="33">
        <f t="shared" si="13"/>
        <v>0</v>
      </c>
      <c r="AE41" s="33">
        <f t="shared" si="14"/>
        <v>3</v>
      </c>
      <c r="AF41" s="28">
        <v>63.578899999999997</v>
      </c>
      <c r="AG41" s="28">
        <v>19.3064</v>
      </c>
      <c r="AH41" s="28">
        <v>13.4657</v>
      </c>
      <c r="AI41" s="28">
        <v>0.93340000000000001</v>
      </c>
      <c r="AJ41" s="28">
        <v>0.18279999999999999</v>
      </c>
      <c r="AK41" s="28">
        <v>-0.23230000000000001</v>
      </c>
      <c r="AL41" s="28">
        <v>0.32700000000000001</v>
      </c>
      <c r="AM41" s="28">
        <v>0.91920000000000002</v>
      </c>
      <c r="AN41" s="28">
        <v>0.85070000000000001</v>
      </c>
      <c r="AO41" s="35">
        <v>1.82</v>
      </c>
    </row>
    <row r="42" spans="1:41">
      <c r="A42" s="48" t="s">
        <v>4038</v>
      </c>
      <c r="B42" s="29">
        <v>39714</v>
      </c>
      <c r="C42" s="30">
        <v>6353.9228999999996</v>
      </c>
      <c r="D42" s="31">
        <v>5687.3554000000004</v>
      </c>
      <c r="E42" s="28">
        <v>101.84690000000001</v>
      </c>
      <c r="F42" s="28">
        <v>16.230799999999999</v>
      </c>
      <c r="G42" s="28">
        <v>8.7186000000000003</v>
      </c>
      <c r="H42" s="28">
        <v>1.9353</v>
      </c>
      <c r="I42" s="32">
        <v>2.8687</v>
      </c>
      <c r="J42" s="28">
        <v>7.9598000000000004</v>
      </c>
      <c r="K42" s="28">
        <v>1.5371999999999999</v>
      </c>
      <c r="L42" s="28">
        <v>17.7303</v>
      </c>
      <c r="M42" s="28">
        <v>15.113899999999999</v>
      </c>
      <c r="N42" s="28">
        <v>19.016400000000001</v>
      </c>
      <c r="O42" s="28">
        <v>21.6083</v>
      </c>
      <c r="P42" s="28">
        <v>19.270299999999999</v>
      </c>
      <c r="Q42" s="28">
        <v>13.670199999999999</v>
      </c>
      <c r="R42" s="28">
        <v>14.086499999999999</v>
      </c>
      <c r="S42" s="33">
        <f t="shared" si="2"/>
        <v>1</v>
      </c>
      <c r="T42" s="33">
        <f t="shared" si="3"/>
        <v>1</v>
      </c>
      <c r="U42" s="33">
        <f t="shared" si="4"/>
        <v>1</v>
      </c>
      <c r="V42" s="34">
        <f t="shared" si="5"/>
        <v>1</v>
      </c>
      <c r="W42" s="33">
        <f t="shared" si="6"/>
        <v>1</v>
      </c>
      <c r="X42" s="33">
        <f t="shared" si="7"/>
        <v>4</v>
      </c>
      <c r="Y42" s="33">
        <f t="shared" si="8"/>
        <v>1</v>
      </c>
      <c r="Z42" s="33">
        <f t="shared" si="9"/>
        <v>1</v>
      </c>
      <c r="AA42" s="33">
        <f t="shared" si="10"/>
        <v>1</v>
      </c>
      <c r="AB42" s="33">
        <f t="shared" si="11"/>
        <v>1</v>
      </c>
      <c r="AC42" s="33">
        <f t="shared" si="12"/>
        <v>1</v>
      </c>
      <c r="AD42" s="33">
        <f t="shared" si="13"/>
        <v>1</v>
      </c>
      <c r="AE42" s="33">
        <f t="shared" si="14"/>
        <v>2</v>
      </c>
      <c r="AF42" s="28">
        <v>59.789200000000001</v>
      </c>
      <c r="AG42" s="28">
        <v>11.7873</v>
      </c>
      <c r="AH42" s="28">
        <v>5.1120000000000001</v>
      </c>
      <c r="AI42" s="28">
        <v>1.0722</v>
      </c>
      <c r="AJ42" s="28">
        <v>0.23780000000000001</v>
      </c>
      <c r="AK42" s="28">
        <v>5.2900000000000003E-2</v>
      </c>
      <c r="AL42" s="28">
        <v>0.47199999999999998</v>
      </c>
      <c r="AM42" s="28">
        <v>0.78680000000000005</v>
      </c>
      <c r="AN42" s="28">
        <v>-3.1377000000000002</v>
      </c>
      <c r="AO42" s="35">
        <v>1.86</v>
      </c>
    </row>
    <row r="43" spans="1:41">
      <c r="A43" s="48" t="s">
        <v>4039</v>
      </c>
      <c r="B43" s="29">
        <v>44596</v>
      </c>
      <c r="C43" s="30">
        <v>300.53730000000002</v>
      </c>
      <c r="D43" s="31">
        <v>260.90879999999999</v>
      </c>
      <c r="E43" s="28">
        <v>9.74</v>
      </c>
      <c r="F43" s="28">
        <v>10.5562</v>
      </c>
      <c r="G43" s="28">
        <v>0.20580000000000001</v>
      </c>
      <c r="H43" s="28">
        <v>-4.6032999999999999</v>
      </c>
      <c r="I43" s="32">
        <v>-1.9134</v>
      </c>
      <c r="J43" s="28">
        <v>0.309</v>
      </c>
      <c r="K43" s="28">
        <v>-8.8765000000000001</v>
      </c>
      <c r="L43" s="28">
        <v>1.9879</v>
      </c>
      <c r="M43" s="28">
        <v>5.1299999999999998E-2</v>
      </c>
      <c r="N43" s="28"/>
      <c r="O43" s="28"/>
      <c r="P43" s="28"/>
      <c r="Q43" s="28"/>
      <c r="R43" s="28">
        <v>-0.62</v>
      </c>
      <c r="S43" s="33">
        <f t="shared" si="2"/>
        <v>2</v>
      </c>
      <c r="T43" s="33">
        <f t="shared" si="3"/>
        <v>1</v>
      </c>
      <c r="U43" s="33">
        <f t="shared" si="4"/>
        <v>2</v>
      </c>
      <c r="V43" s="34">
        <f t="shared" si="5"/>
        <v>1</v>
      </c>
      <c r="W43" s="33">
        <f t="shared" si="6"/>
        <v>4</v>
      </c>
      <c r="X43" s="33">
        <f t="shared" si="7"/>
        <v>4</v>
      </c>
      <c r="Y43" s="33">
        <f t="shared" si="8"/>
        <v>4</v>
      </c>
      <c r="Z43" s="33">
        <f t="shared" si="9"/>
        <v>4</v>
      </c>
      <c r="AA43" s="33">
        <f t="shared" si="10"/>
        <v>0</v>
      </c>
      <c r="AB43" s="33">
        <f t="shared" si="11"/>
        <v>0</v>
      </c>
      <c r="AC43" s="33">
        <f t="shared" si="12"/>
        <v>0</v>
      </c>
      <c r="AD43" s="33">
        <f t="shared" si="13"/>
        <v>0</v>
      </c>
      <c r="AE43" s="33">
        <f t="shared" si="14"/>
        <v>4</v>
      </c>
      <c r="AF43" s="28">
        <v>40.107700000000001</v>
      </c>
      <c r="AG43" s="28">
        <v>37.590200000000003</v>
      </c>
      <c r="AH43" s="28">
        <v>20.971800000000002</v>
      </c>
      <c r="AI43" s="28">
        <v>1.1565000000000001</v>
      </c>
      <c r="AJ43" s="28">
        <v>-7.1999999999999998E-3</v>
      </c>
      <c r="AK43" s="28">
        <v>-1.1751</v>
      </c>
      <c r="AL43" s="28">
        <v>-1.0800000000000001E-2</v>
      </c>
      <c r="AM43" s="28">
        <v>0.71389999999999998</v>
      </c>
      <c r="AN43" s="28">
        <v>1.3302</v>
      </c>
      <c r="AO43" s="35">
        <v>2.41</v>
      </c>
    </row>
    <row r="44" spans="1:41">
      <c r="A44" s="48" t="s">
        <v>4040</v>
      </c>
      <c r="B44" s="29">
        <v>38611</v>
      </c>
      <c r="C44" s="30">
        <v>23297.452799999999</v>
      </c>
      <c r="D44" s="31">
        <v>20625.689600000002</v>
      </c>
      <c r="E44" s="28">
        <v>105.2276</v>
      </c>
      <c r="F44" s="28">
        <v>8.3010999999999999</v>
      </c>
      <c r="G44" s="28">
        <v>-3.9847000000000001</v>
      </c>
      <c r="H44" s="28">
        <v>-6.5702999999999996</v>
      </c>
      <c r="I44" s="32">
        <v>-6.9181999999999997</v>
      </c>
      <c r="J44" s="28">
        <v>0.81030000000000002</v>
      </c>
      <c r="K44" s="28">
        <v>2.5467</v>
      </c>
      <c r="L44" s="28">
        <v>10.775499999999999</v>
      </c>
      <c r="M44" s="28">
        <v>9.0802999999999994</v>
      </c>
      <c r="N44" s="28">
        <v>10.7676</v>
      </c>
      <c r="O44" s="28">
        <v>11.5131</v>
      </c>
      <c r="P44" s="28">
        <v>12.2392</v>
      </c>
      <c r="Q44" s="28">
        <v>12.5769</v>
      </c>
      <c r="R44" s="28">
        <v>12.082800000000001</v>
      </c>
      <c r="S44" s="33">
        <f t="shared" si="2"/>
        <v>4</v>
      </c>
      <c r="T44" s="33">
        <f t="shared" si="3"/>
        <v>4</v>
      </c>
      <c r="U44" s="33">
        <f t="shared" si="4"/>
        <v>4</v>
      </c>
      <c r="V44" s="34">
        <f t="shared" si="5"/>
        <v>4</v>
      </c>
      <c r="W44" s="33">
        <f t="shared" si="6"/>
        <v>4</v>
      </c>
      <c r="X44" s="33">
        <f t="shared" si="7"/>
        <v>4</v>
      </c>
      <c r="Y44" s="33">
        <f t="shared" si="8"/>
        <v>4</v>
      </c>
      <c r="Z44" s="33">
        <f t="shared" si="9"/>
        <v>4</v>
      </c>
      <c r="AA44" s="33">
        <f t="shared" si="10"/>
        <v>4</v>
      </c>
      <c r="AB44" s="33">
        <f t="shared" si="11"/>
        <v>4</v>
      </c>
      <c r="AC44" s="33">
        <f t="shared" si="12"/>
        <v>4</v>
      </c>
      <c r="AD44" s="33">
        <f t="shared" si="13"/>
        <v>3</v>
      </c>
      <c r="AE44" s="33">
        <f t="shared" si="14"/>
        <v>3</v>
      </c>
      <c r="AF44" s="28">
        <v>66.931100000000001</v>
      </c>
      <c r="AG44" s="28">
        <v>11.5365</v>
      </c>
      <c r="AH44" s="28">
        <v>13.715199999999999</v>
      </c>
      <c r="AI44" s="28">
        <v>0.87809999999999999</v>
      </c>
      <c r="AJ44" s="28">
        <v>0.19919999999999999</v>
      </c>
      <c r="AK44" s="28">
        <v>-6.6199999999999995E-2</v>
      </c>
      <c r="AL44" s="28">
        <v>0.33529999999999999</v>
      </c>
      <c r="AM44" s="28">
        <v>0.95140000000000002</v>
      </c>
      <c r="AN44" s="28">
        <v>3.2568999999999999</v>
      </c>
      <c r="AO44" s="35">
        <v>1.68</v>
      </c>
    </row>
    <row r="45" spans="1:41">
      <c r="A45" s="48" t="s">
        <v>4041</v>
      </c>
      <c r="B45" s="29">
        <v>43371</v>
      </c>
      <c r="C45" s="30">
        <v>130.69990000000001</v>
      </c>
      <c r="D45" s="31">
        <v>118.15819999999999</v>
      </c>
      <c r="E45" s="28">
        <v>19.1784</v>
      </c>
      <c r="F45" s="28">
        <v>8.2479999999999993</v>
      </c>
      <c r="G45" s="28">
        <v>-3.6968000000000001</v>
      </c>
      <c r="H45" s="28">
        <v>-6.9118000000000004</v>
      </c>
      <c r="I45" s="32">
        <v>-6.8796999999999997</v>
      </c>
      <c r="J45" s="28">
        <v>-1.1376999999999999</v>
      </c>
      <c r="K45" s="28">
        <v>-4.5082000000000004</v>
      </c>
      <c r="L45" s="28">
        <v>9.0401000000000007</v>
      </c>
      <c r="M45" s="28">
        <v>7.9245000000000001</v>
      </c>
      <c r="N45" s="28">
        <v>9.1516999999999999</v>
      </c>
      <c r="O45" s="28">
        <v>8.8793000000000006</v>
      </c>
      <c r="P45" s="28"/>
      <c r="Q45" s="28"/>
      <c r="R45" s="28">
        <v>8.9563000000000006</v>
      </c>
      <c r="S45" s="33">
        <f t="shared" si="2"/>
        <v>4</v>
      </c>
      <c r="T45" s="33">
        <f t="shared" si="3"/>
        <v>4</v>
      </c>
      <c r="U45" s="33">
        <f t="shared" si="4"/>
        <v>4</v>
      </c>
      <c r="V45" s="34">
        <f t="shared" si="5"/>
        <v>4</v>
      </c>
      <c r="W45" s="33">
        <f t="shared" si="6"/>
        <v>4</v>
      </c>
      <c r="X45" s="33">
        <f t="shared" si="7"/>
        <v>4</v>
      </c>
      <c r="Y45" s="33">
        <f t="shared" si="8"/>
        <v>4</v>
      </c>
      <c r="Z45" s="33">
        <f t="shared" si="9"/>
        <v>4</v>
      </c>
      <c r="AA45" s="33">
        <f t="shared" si="10"/>
        <v>4</v>
      </c>
      <c r="AB45" s="33">
        <f t="shared" si="11"/>
        <v>4</v>
      </c>
      <c r="AC45" s="33">
        <f t="shared" si="12"/>
        <v>0</v>
      </c>
      <c r="AD45" s="33">
        <f t="shared" si="13"/>
        <v>0</v>
      </c>
      <c r="AE45" s="33">
        <f t="shared" si="14"/>
        <v>4</v>
      </c>
      <c r="AF45" s="28">
        <v>65.968699999999998</v>
      </c>
      <c r="AG45" s="28">
        <v>13.929</v>
      </c>
      <c r="AH45" s="28">
        <v>15.8071</v>
      </c>
      <c r="AI45" s="28">
        <v>1.0444</v>
      </c>
      <c r="AJ45" s="28">
        <v>0.12039999999999999</v>
      </c>
      <c r="AK45" s="28">
        <v>-0.49809999999999999</v>
      </c>
      <c r="AL45" s="28">
        <v>0.19270000000000001</v>
      </c>
      <c r="AM45" s="28">
        <v>0.8387</v>
      </c>
      <c r="AN45" s="28">
        <v>6.7111999999999998</v>
      </c>
      <c r="AO45" s="35">
        <v>2.35</v>
      </c>
    </row>
    <row r="46" spans="1:41">
      <c r="A46" s="48" t="s">
        <v>4042</v>
      </c>
      <c r="B46" s="29">
        <v>44810</v>
      </c>
      <c r="C46" s="30">
        <v>2058.6986000000002</v>
      </c>
      <c r="D46" s="31">
        <v>1824.5247999999999</v>
      </c>
      <c r="E46" s="28">
        <v>14.3247</v>
      </c>
      <c r="F46" s="28">
        <v>9.7460000000000004</v>
      </c>
      <c r="G46" s="28">
        <v>-3.0358999999999998</v>
      </c>
      <c r="H46" s="28">
        <v>-5.8552</v>
      </c>
      <c r="I46" s="32">
        <v>-6.3586</v>
      </c>
      <c r="J46" s="28">
        <v>2.0590000000000002</v>
      </c>
      <c r="K46" s="28">
        <v>4.9238</v>
      </c>
      <c r="L46" s="28">
        <v>12.916700000000001</v>
      </c>
      <c r="M46" s="28"/>
      <c r="N46" s="28"/>
      <c r="O46" s="28"/>
      <c r="P46" s="28"/>
      <c r="Q46" s="28"/>
      <c r="R46" s="28">
        <v>10.3497</v>
      </c>
      <c r="S46" s="33">
        <f t="shared" si="2"/>
        <v>3</v>
      </c>
      <c r="T46" s="33">
        <f t="shared" si="3"/>
        <v>3</v>
      </c>
      <c r="U46" s="33">
        <f t="shared" si="4"/>
        <v>3</v>
      </c>
      <c r="V46" s="34">
        <f t="shared" si="5"/>
        <v>4</v>
      </c>
      <c r="W46" s="33">
        <f t="shared" si="6"/>
        <v>3</v>
      </c>
      <c r="X46" s="33">
        <f t="shared" si="7"/>
        <v>3</v>
      </c>
      <c r="Y46" s="33">
        <f t="shared" si="8"/>
        <v>4</v>
      </c>
      <c r="Z46" s="33">
        <f t="shared" si="9"/>
        <v>0</v>
      </c>
      <c r="AA46" s="33">
        <f t="shared" si="10"/>
        <v>0</v>
      </c>
      <c r="AB46" s="33">
        <f t="shared" si="11"/>
        <v>0</v>
      </c>
      <c r="AC46" s="33">
        <f t="shared" si="12"/>
        <v>0</v>
      </c>
      <c r="AD46" s="33">
        <f t="shared" si="13"/>
        <v>0</v>
      </c>
      <c r="AE46" s="33">
        <f t="shared" si="14"/>
        <v>3</v>
      </c>
      <c r="AF46" s="28">
        <v>69.514099999999999</v>
      </c>
      <c r="AG46" s="28">
        <v>10.843999999999999</v>
      </c>
      <c r="AH46" s="28">
        <v>17.354099999999999</v>
      </c>
      <c r="AI46" s="28">
        <v>0.90469999999999995</v>
      </c>
      <c r="AJ46" s="28">
        <v>0.2293</v>
      </c>
      <c r="AK46" s="28">
        <v>-8.7999999999999995E-2</v>
      </c>
      <c r="AL46" s="28">
        <v>0.3972</v>
      </c>
      <c r="AM46" s="28">
        <v>0.94289999999999996</v>
      </c>
      <c r="AN46" s="28">
        <v>2.2877999999999998</v>
      </c>
      <c r="AO46" s="35">
        <v>2.06</v>
      </c>
    </row>
    <row r="47" spans="1:41">
      <c r="A47" s="48" t="s">
        <v>4043</v>
      </c>
      <c r="B47" s="29">
        <v>43349</v>
      </c>
      <c r="C47" s="30">
        <v>3698.9157</v>
      </c>
      <c r="D47" s="31">
        <v>3309.7417</v>
      </c>
      <c r="E47" s="28">
        <v>23.470300000000002</v>
      </c>
      <c r="F47" s="28">
        <v>8.9084000000000003</v>
      </c>
      <c r="G47" s="28">
        <v>-2.7061000000000002</v>
      </c>
      <c r="H47" s="28">
        <v>-6.1769999999999996</v>
      </c>
      <c r="I47" s="32">
        <v>-6.0511999999999997</v>
      </c>
      <c r="J47" s="28">
        <v>0.98360000000000003</v>
      </c>
      <c r="K47" s="28">
        <v>5.4229000000000003</v>
      </c>
      <c r="L47" s="28">
        <v>14.928599999999999</v>
      </c>
      <c r="M47" s="28">
        <v>11.0608</v>
      </c>
      <c r="N47" s="28">
        <v>11.874499999999999</v>
      </c>
      <c r="O47" s="28">
        <v>12.297700000000001</v>
      </c>
      <c r="P47" s="28"/>
      <c r="Q47" s="28"/>
      <c r="R47" s="28">
        <v>11.794600000000001</v>
      </c>
      <c r="S47" s="33">
        <f t="shared" si="2"/>
        <v>4</v>
      </c>
      <c r="T47" s="33">
        <f t="shared" si="3"/>
        <v>3</v>
      </c>
      <c r="U47" s="33">
        <f t="shared" si="4"/>
        <v>3</v>
      </c>
      <c r="V47" s="34">
        <f t="shared" si="5"/>
        <v>4</v>
      </c>
      <c r="W47" s="33">
        <f t="shared" si="6"/>
        <v>3</v>
      </c>
      <c r="X47" s="33">
        <f t="shared" si="7"/>
        <v>2</v>
      </c>
      <c r="Y47" s="33">
        <f t="shared" si="8"/>
        <v>2</v>
      </c>
      <c r="Z47" s="33">
        <f t="shared" si="9"/>
        <v>3</v>
      </c>
      <c r="AA47" s="33">
        <f t="shared" si="10"/>
        <v>3</v>
      </c>
      <c r="AB47" s="33">
        <f t="shared" si="11"/>
        <v>3</v>
      </c>
      <c r="AC47" s="33">
        <f t="shared" si="12"/>
        <v>0</v>
      </c>
      <c r="AD47" s="33">
        <f t="shared" si="13"/>
        <v>0</v>
      </c>
      <c r="AE47" s="33">
        <f t="shared" si="14"/>
        <v>3</v>
      </c>
      <c r="AF47" s="28">
        <v>64.313599999999994</v>
      </c>
      <c r="AG47" s="28">
        <v>14.4353</v>
      </c>
      <c r="AH47" s="28">
        <v>16.5122</v>
      </c>
      <c r="AI47" s="28">
        <v>0.87390000000000001</v>
      </c>
      <c r="AJ47" s="28">
        <v>0.26490000000000002</v>
      </c>
      <c r="AK47" s="28">
        <v>7.9699999999999993E-2</v>
      </c>
      <c r="AL47" s="28">
        <v>0.49199999999999999</v>
      </c>
      <c r="AM47" s="28">
        <v>0.90169999999999995</v>
      </c>
      <c r="AN47" s="28">
        <v>3.5615999999999999</v>
      </c>
      <c r="AO47" s="35">
        <v>1.86</v>
      </c>
    </row>
    <row r="48" spans="1:41">
      <c r="A48" s="48" t="s">
        <v>4044</v>
      </c>
      <c r="B48" s="29">
        <v>34363</v>
      </c>
      <c r="C48" s="30">
        <v>346.31200000000001</v>
      </c>
      <c r="D48" s="31">
        <v>305.86450000000002</v>
      </c>
      <c r="E48" s="28">
        <v>218.35</v>
      </c>
      <c r="F48" s="28">
        <v>12.406700000000001</v>
      </c>
      <c r="G48" s="28">
        <v>1.0691999999999999</v>
      </c>
      <c r="H48" s="28">
        <v>-4.7836999999999996</v>
      </c>
      <c r="I48" s="32">
        <v>-3.0116000000000001</v>
      </c>
      <c r="J48" s="28">
        <v>1.3460000000000001</v>
      </c>
      <c r="K48" s="28">
        <v>1.3718999999999999</v>
      </c>
      <c r="L48" s="28">
        <v>13.1609</v>
      </c>
      <c r="M48" s="28">
        <v>9.5890000000000004</v>
      </c>
      <c r="N48" s="28">
        <v>11.528700000000001</v>
      </c>
      <c r="O48" s="28">
        <v>9.8369</v>
      </c>
      <c r="P48" s="28">
        <v>10.0731</v>
      </c>
      <c r="Q48" s="28">
        <v>9.0676000000000005</v>
      </c>
      <c r="R48" s="28">
        <v>10.026400000000001</v>
      </c>
      <c r="S48" s="33">
        <f t="shared" si="2"/>
        <v>1</v>
      </c>
      <c r="T48" s="33">
        <f t="shared" si="3"/>
        <v>1</v>
      </c>
      <c r="U48" s="33">
        <f t="shared" si="4"/>
        <v>2</v>
      </c>
      <c r="V48" s="34">
        <f t="shared" si="5"/>
        <v>1</v>
      </c>
      <c r="W48" s="33">
        <f t="shared" si="6"/>
        <v>3</v>
      </c>
      <c r="X48" s="33">
        <f t="shared" si="7"/>
        <v>4</v>
      </c>
      <c r="Y48" s="33">
        <f t="shared" si="8"/>
        <v>4</v>
      </c>
      <c r="Z48" s="33">
        <f t="shared" si="9"/>
        <v>4</v>
      </c>
      <c r="AA48" s="33">
        <f t="shared" si="10"/>
        <v>3</v>
      </c>
      <c r="AB48" s="33">
        <f t="shared" si="11"/>
        <v>4</v>
      </c>
      <c r="AC48" s="33">
        <f t="shared" si="12"/>
        <v>4</v>
      </c>
      <c r="AD48" s="33">
        <f t="shared" si="13"/>
        <v>4</v>
      </c>
      <c r="AE48" s="33">
        <f t="shared" si="14"/>
        <v>4</v>
      </c>
      <c r="AF48" s="28">
        <v>61.9146</v>
      </c>
      <c r="AG48" s="28">
        <v>7.6822999999999997</v>
      </c>
      <c r="AH48" s="28">
        <v>28.297699999999999</v>
      </c>
      <c r="AI48" s="28">
        <v>1.0033000000000001</v>
      </c>
      <c r="AJ48" s="28">
        <v>0.21179999999999999</v>
      </c>
      <c r="AK48" s="28">
        <v>0.1212</v>
      </c>
      <c r="AL48" s="28">
        <v>0.39079999999999998</v>
      </c>
      <c r="AM48" s="28">
        <v>0.79410000000000003</v>
      </c>
      <c r="AN48" s="28">
        <v>2.1053999999999999</v>
      </c>
      <c r="AO48" s="35">
        <v>2.67</v>
      </c>
    </row>
    <row r="49" spans="1:41" s="118" customFormat="1">
      <c r="A49" s="48" t="s">
        <v>4090</v>
      </c>
      <c r="B49" s="29">
        <v>45944</v>
      </c>
      <c r="C49" s="30">
        <v>261.40359999999998</v>
      </c>
      <c r="D49" s="31">
        <v>195.12200000000001</v>
      </c>
      <c r="E49" s="28">
        <v>9.8544999999999998</v>
      </c>
      <c r="F49" s="28">
        <v>13.728999999999999</v>
      </c>
      <c r="G49" s="28">
        <v>-0.85319999999999996</v>
      </c>
      <c r="H49" s="28">
        <v>-1.6516999999999999</v>
      </c>
      <c r="I49" s="32">
        <v>-3.3759000000000001</v>
      </c>
      <c r="J49" s="28"/>
      <c r="K49" s="28"/>
      <c r="L49" s="28"/>
      <c r="M49" s="28"/>
      <c r="N49" s="28"/>
      <c r="O49" s="28"/>
      <c r="P49" s="28"/>
      <c r="Q49" s="28"/>
      <c r="R49" s="28">
        <v>-2.6657000000000002</v>
      </c>
      <c r="S49" s="33">
        <f t="shared" ref="S49:AE50" si="15">IF(F49="",0,IF(F49&lt;=CB$3,4,IF(F49&gt;=CB$5,1,IF(F49&gt;=CB$4,2,3))))</f>
        <v>1</v>
      </c>
      <c r="T49" s="33">
        <f t="shared" si="15"/>
        <v>2</v>
      </c>
      <c r="U49" s="33">
        <f t="shared" si="15"/>
        <v>1</v>
      </c>
      <c r="V49" s="34">
        <f t="shared" si="15"/>
        <v>2</v>
      </c>
      <c r="W49" s="33">
        <f t="shared" si="15"/>
        <v>0</v>
      </c>
      <c r="X49" s="33">
        <f t="shared" si="15"/>
        <v>0</v>
      </c>
      <c r="Y49" s="33">
        <f t="shared" si="15"/>
        <v>0</v>
      </c>
      <c r="Z49" s="33">
        <f t="shared" si="15"/>
        <v>0</v>
      </c>
      <c r="AA49" s="33">
        <f t="shared" si="15"/>
        <v>0</v>
      </c>
      <c r="AB49" s="33">
        <f t="shared" si="15"/>
        <v>0</v>
      </c>
      <c r="AC49" s="33">
        <f t="shared" si="15"/>
        <v>0</v>
      </c>
      <c r="AD49" s="33">
        <f t="shared" si="15"/>
        <v>0</v>
      </c>
      <c r="AE49" s="33">
        <f t="shared" si="15"/>
        <v>4</v>
      </c>
      <c r="AF49" s="28">
        <v>47.901499999999999</v>
      </c>
      <c r="AG49" s="28">
        <v>11.1173</v>
      </c>
      <c r="AH49" s="28">
        <v>33.523600000000002</v>
      </c>
      <c r="AI49" s="28">
        <v>0.88780000000000003</v>
      </c>
      <c r="AJ49" s="28">
        <v>-0.44090000000000001</v>
      </c>
      <c r="AK49" s="28">
        <v>5.8400000000000001E-2</v>
      </c>
      <c r="AL49" s="28">
        <v>-0.5665</v>
      </c>
      <c r="AM49" s="28">
        <v>0.83840000000000003</v>
      </c>
      <c r="AN49" s="28">
        <v>4.4820000000000002</v>
      </c>
      <c r="AO49" s="35">
        <v>2.34</v>
      </c>
    </row>
    <row r="50" spans="1:41" s="118" customFormat="1">
      <c r="A50" s="48" t="s">
        <v>4045</v>
      </c>
      <c r="B50" s="29">
        <v>45408</v>
      </c>
      <c r="C50" s="30">
        <v>1102.9682</v>
      </c>
      <c r="D50" s="31">
        <v>991.23149999999998</v>
      </c>
      <c r="E50" s="28">
        <v>11.1</v>
      </c>
      <c r="F50" s="28">
        <v>9.5754999999999999</v>
      </c>
      <c r="G50" s="28">
        <v>-1.421</v>
      </c>
      <c r="H50" s="28">
        <v>-4.3928000000000003</v>
      </c>
      <c r="I50" s="32">
        <v>-3.8961000000000001</v>
      </c>
      <c r="J50" s="28">
        <v>3.5448</v>
      </c>
      <c r="K50" s="28">
        <v>5.3038999999999996</v>
      </c>
      <c r="L50" s="28"/>
      <c r="M50" s="28"/>
      <c r="N50" s="28"/>
      <c r="O50" s="28"/>
      <c r="P50" s="28"/>
      <c r="Q50" s="28"/>
      <c r="R50" s="28">
        <v>5.3266</v>
      </c>
      <c r="S50" s="33">
        <f t="shared" si="15"/>
        <v>3</v>
      </c>
      <c r="T50" s="33">
        <f t="shared" si="15"/>
        <v>2</v>
      </c>
      <c r="U50" s="33">
        <f t="shared" si="15"/>
        <v>2</v>
      </c>
      <c r="V50" s="34">
        <f t="shared" si="15"/>
        <v>2</v>
      </c>
      <c r="W50" s="33">
        <f t="shared" si="15"/>
        <v>2</v>
      </c>
      <c r="X50" s="33">
        <f t="shared" si="15"/>
        <v>3</v>
      </c>
      <c r="Y50" s="33">
        <f t="shared" si="15"/>
        <v>0</v>
      </c>
      <c r="Z50" s="33">
        <f t="shared" si="15"/>
        <v>0</v>
      </c>
      <c r="AA50" s="33">
        <f t="shared" si="15"/>
        <v>0</v>
      </c>
      <c r="AB50" s="33">
        <f t="shared" si="15"/>
        <v>0</v>
      </c>
      <c r="AC50" s="33">
        <f t="shared" si="15"/>
        <v>0</v>
      </c>
      <c r="AD50" s="33">
        <f t="shared" si="15"/>
        <v>0</v>
      </c>
      <c r="AE50" s="33">
        <f t="shared" si="15"/>
        <v>4</v>
      </c>
      <c r="AF50" s="28">
        <v>56.288800000000002</v>
      </c>
      <c r="AG50" s="28">
        <v>16.8034</v>
      </c>
      <c r="AH50" s="28">
        <v>14.4681</v>
      </c>
      <c r="AI50" s="28">
        <v>0.99980000000000002</v>
      </c>
      <c r="AJ50" s="28">
        <v>2.5499999999999998E-2</v>
      </c>
      <c r="AK50" s="28">
        <v>2.0500000000000001E-2</v>
      </c>
      <c r="AL50" s="28">
        <v>4.2099999999999999E-2</v>
      </c>
      <c r="AM50" s="28">
        <v>0.84019999999999995</v>
      </c>
      <c r="AN50" s="28">
        <v>9.6128</v>
      </c>
      <c r="AO50" s="35">
        <v>2.11</v>
      </c>
    </row>
    <row r="51" spans="1:41">
      <c r="A51" s="48" t="s">
        <v>4046</v>
      </c>
      <c r="B51" s="29">
        <v>45814</v>
      </c>
      <c r="C51" s="30">
        <v>178.94710000000001</v>
      </c>
      <c r="D51" s="31">
        <v>165.5102</v>
      </c>
      <c r="E51" s="28">
        <v>9.9679000000000002</v>
      </c>
      <c r="F51" s="28">
        <v>10.502700000000001</v>
      </c>
      <c r="G51" s="28">
        <v>-0.308</v>
      </c>
      <c r="H51" s="28">
        <v>-3.3584000000000001</v>
      </c>
      <c r="I51" s="32">
        <v>-3.4969000000000001</v>
      </c>
      <c r="J51" s="28"/>
      <c r="K51" s="28"/>
      <c r="L51" s="28"/>
      <c r="M51" s="28"/>
      <c r="N51" s="28"/>
      <c r="O51" s="28"/>
      <c r="P51" s="28"/>
      <c r="Q51" s="28"/>
      <c r="R51" s="28">
        <v>-0.35709999999999997</v>
      </c>
      <c r="S51" s="33">
        <f t="shared" si="2"/>
        <v>2</v>
      </c>
      <c r="T51" s="33">
        <f t="shared" si="3"/>
        <v>2</v>
      </c>
      <c r="U51" s="33">
        <f t="shared" si="4"/>
        <v>1</v>
      </c>
      <c r="V51" s="34">
        <f t="shared" si="5"/>
        <v>2</v>
      </c>
      <c r="W51" s="33">
        <f t="shared" si="6"/>
        <v>0</v>
      </c>
      <c r="X51" s="33">
        <f t="shared" si="7"/>
        <v>0</v>
      </c>
      <c r="Y51" s="33">
        <f t="shared" si="8"/>
        <v>0</v>
      </c>
      <c r="Z51" s="33">
        <f t="shared" si="9"/>
        <v>0</v>
      </c>
      <c r="AA51" s="33">
        <f t="shared" si="10"/>
        <v>0</v>
      </c>
      <c r="AB51" s="33">
        <f t="shared" si="11"/>
        <v>0</v>
      </c>
      <c r="AC51" s="33">
        <f t="shared" si="12"/>
        <v>0</v>
      </c>
      <c r="AD51" s="33">
        <f t="shared" si="13"/>
        <v>0</v>
      </c>
      <c r="AE51" s="33">
        <f t="shared" si="14"/>
        <v>4</v>
      </c>
      <c r="AF51" s="28">
        <v>64.215699999999998</v>
      </c>
      <c r="AG51" s="28">
        <v>8.3134999999999994</v>
      </c>
      <c r="AH51" s="28">
        <v>25.1998</v>
      </c>
      <c r="AI51" s="28">
        <v>0.87780000000000002</v>
      </c>
      <c r="AJ51" s="28">
        <v>-0.29270000000000002</v>
      </c>
      <c r="AK51" s="28">
        <v>-0.1273</v>
      </c>
      <c r="AL51" s="28">
        <v>-0.37680000000000002</v>
      </c>
      <c r="AM51" s="28">
        <v>0.93240000000000001</v>
      </c>
      <c r="AN51" s="28">
        <v>2.2709000000000001</v>
      </c>
      <c r="AO51" s="35">
        <v>2.38</v>
      </c>
    </row>
    <row r="52" spans="1:41">
      <c r="A52" s="48" t="s">
        <v>4047</v>
      </c>
      <c r="B52" s="29">
        <v>40704</v>
      </c>
      <c r="C52" s="30">
        <v>2348.8715000000002</v>
      </c>
      <c r="D52" s="31">
        <v>2078.5783000000001</v>
      </c>
      <c r="E52" s="28">
        <v>49.62</v>
      </c>
      <c r="F52" s="28">
        <v>9.9489999999999998</v>
      </c>
      <c r="G52" s="28">
        <v>-1.6256999999999999</v>
      </c>
      <c r="H52" s="28">
        <v>-5.5217000000000001</v>
      </c>
      <c r="I52" s="32">
        <v>-4.6868999999999996</v>
      </c>
      <c r="J52" s="28">
        <v>2.6690999999999998</v>
      </c>
      <c r="K52" s="28">
        <v>3.4561999999999999</v>
      </c>
      <c r="L52" s="28">
        <v>13.9276</v>
      </c>
      <c r="M52" s="28">
        <v>11.305400000000001</v>
      </c>
      <c r="N52" s="28">
        <v>12.9688</v>
      </c>
      <c r="O52" s="28">
        <v>14.1119</v>
      </c>
      <c r="P52" s="28">
        <v>13.236800000000001</v>
      </c>
      <c r="Q52" s="28"/>
      <c r="R52" s="28">
        <v>11.3506</v>
      </c>
      <c r="S52" s="33">
        <f t="shared" si="2"/>
        <v>2</v>
      </c>
      <c r="T52" s="33">
        <f t="shared" si="3"/>
        <v>3</v>
      </c>
      <c r="U52" s="33">
        <f t="shared" si="4"/>
        <v>2</v>
      </c>
      <c r="V52" s="34">
        <f t="shared" si="5"/>
        <v>3</v>
      </c>
      <c r="W52" s="33">
        <f t="shared" si="6"/>
        <v>3</v>
      </c>
      <c r="X52" s="33">
        <f t="shared" si="7"/>
        <v>3</v>
      </c>
      <c r="Y52" s="33">
        <f t="shared" si="8"/>
        <v>3</v>
      </c>
      <c r="Z52" s="33">
        <f t="shared" si="9"/>
        <v>3</v>
      </c>
      <c r="AA52" s="33">
        <f t="shared" si="10"/>
        <v>2</v>
      </c>
      <c r="AB52" s="33">
        <f t="shared" si="11"/>
        <v>2</v>
      </c>
      <c r="AC52" s="33">
        <f t="shared" si="12"/>
        <v>3</v>
      </c>
      <c r="AD52" s="33">
        <f t="shared" si="13"/>
        <v>0</v>
      </c>
      <c r="AE52" s="33">
        <f t="shared" si="14"/>
        <v>3</v>
      </c>
      <c r="AF52" s="28">
        <v>59.847000000000001</v>
      </c>
      <c r="AG52" s="28">
        <v>16.771699999999999</v>
      </c>
      <c r="AH52" s="28">
        <v>18.786899999999999</v>
      </c>
      <c r="AI52" s="28">
        <v>0.97130000000000005</v>
      </c>
      <c r="AJ52" s="28">
        <v>0.22919999999999999</v>
      </c>
      <c r="AK52" s="28">
        <v>4.2000000000000003E-2</v>
      </c>
      <c r="AL52" s="28">
        <v>0.38800000000000001</v>
      </c>
      <c r="AM52" s="28">
        <v>0.94369999999999998</v>
      </c>
      <c r="AN52" s="28">
        <v>3.0453999999999999</v>
      </c>
      <c r="AO52" s="35">
        <v>2.09</v>
      </c>
    </row>
    <row r="53" spans="1:41" s="124" customFormat="1">
      <c r="A53" s="48" t="s">
        <v>4048</v>
      </c>
      <c r="B53" s="29">
        <v>38565</v>
      </c>
      <c r="C53" s="30">
        <v>22885.657800000001</v>
      </c>
      <c r="D53" s="31">
        <v>20437.907200000001</v>
      </c>
      <c r="E53" s="28">
        <v>292.54070000000002</v>
      </c>
      <c r="F53" s="28">
        <v>8.9532000000000007</v>
      </c>
      <c r="G53" s="28">
        <v>-4.3033000000000001</v>
      </c>
      <c r="H53" s="28">
        <v>-11.793699999999999</v>
      </c>
      <c r="I53" s="32">
        <v>-8.9053000000000004</v>
      </c>
      <c r="J53" s="28">
        <v>-5.9573999999999998</v>
      </c>
      <c r="K53" s="28">
        <v>2.9952999999999999</v>
      </c>
      <c r="L53" s="28">
        <v>8.7196999999999996</v>
      </c>
      <c r="M53" s="28">
        <v>5.1230000000000002</v>
      </c>
      <c r="N53" s="28">
        <v>6.6783999999999999</v>
      </c>
      <c r="O53" s="28">
        <v>10.813800000000001</v>
      </c>
      <c r="P53" s="28">
        <v>11.490500000000001</v>
      </c>
      <c r="Q53" s="28">
        <v>11.6874</v>
      </c>
      <c r="R53" s="28">
        <v>13.3752</v>
      </c>
      <c r="S53" s="33">
        <f t="shared" ref="S53:AE53" si="16">IF(F53="",0,IF(F53&lt;=CB$3,4,IF(F53&gt;=CB$5,1,IF(F53&gt;=CB$4,2,3))))</f>
        <v>3</v>
      </c>
      <c r="T53" s="33">
        <f t="shared" si="16"/>
        <v>4</v>
      </c>
      <c r="U53" s="33">
        <f t="shared" si="16"/>
        <v>4</v>
      </c>
      <c r="V53" s="34">
        <f t="shared" si="16"/>
        <v>4</v>
      </c>
      <c r="W53" s="33">
        <f t="shared" si="16"/>
        <v>4</v>
      </c>
      <c r="X53" s="33">
        <f t="shared" si="16"/>
        <v>4</v>
      </c>
      <c r="Y53" s="33">
        <f t="shared" si="16"/>
        <v>4</v>
      </c>
      <c r="Z53" s="33">
        <f t="shared" si="16"/>
        <v>4</v>
      </c>
      <c r="AA53" s="33">
        <f t="shared" si="16"/>
        <v>4</v>
      </c>
      <c r="AB53" s="33">
        <f t="shared" si="16"/>
        <v>4</v>
      </c>
      <c r="AC53" s="33">
        <f t="shared" si="16"/>
        <v>4</v>
      </c>
      <c r="AD53" s="33">
        <f t="shared" si="16"/>
        <v>4</v>
      </c>
      <c r="AE53" s="33">
        <f t="shared" si="16"/>
        <v>2</v>
      </c>
      <c r="AF53" s="28">
        <v>57.9452</v>
      </c>
      <c r="AG53" s="28">
        <v>26.103999999999999</v>
      </c>
      <c r="AH53" s="28">
        <v>12.6191</v>
      </c>
      <c r="AI53" s="28">
        <v>0.90459999999999996</v>
      </c>
      <c r="AJ53" s="28">
        <v>0.12720000000000001</v>
      </c>
      <c r="AK53" s="28">
        <v>-0.40439999999999998</v>
      </c>
      <c r="AL53" s="28">
        <v>0.22770000000000001</v>
      </c>
      <c r="AM53" s="28">
        <v>0.83499999999999996</v>
      </c>
      <c r="AN53" s="28">
        <v>1.5388999999999999</v>
      </c>
      <c r="AO53" s="35">
        <v>1.68</v>
      </c>
    </row>
    <row r="54" spans="1:41">
      <c r="A54" s="48" t="s">
        <v>4049</v>
      </c>
      <c r="B54" s="29">
        <v>44775</v>
      </c>
      <c r="C54" s="30">
        <v>7286.8557000000001</v>
      </c>
      <c r="D54" s="31">
        <v>6890.2651999999998</v>
      </c>
      <c r="E54" s="28">
        <v>16.893999999999998</v>
      </c>
      <c r="F54" s="28">
        <v>10.087300000000001</v>
      </c>
      <c r="G54" s="28">
        <v>-1.6074999999999999</v>
      </c>
      <c r="H54" s="28">
        <v>-5.3609999999999998</v>
      </c>
      <c r="I54" s="32">
        <v>-4.6722000000000001</v>
      </c>
      <c r="J54" s="28">
        <v>3.7332999999999998</v>
      </c>
      <c r="K54" s="28">
        <v>7.1776</v>
      </c>
      <c r="L54" s="28">
        <v>17.628900000000002</v>
      </c>
      <c r="M54" s="28"/>
      <c r="N54" s="28"/>
      <c r="O54" s="28"/>
      <c r="P54" s="28"/>
      <c r="Q54" s="28"/>
      <c r="R54" s="28">
        <v>15.0288</v>
      </c>
      <c r="S54" s="33">
        <f t="shared" si="2"/>
        <v>2</v>
      </c>
      <c r="T54" s="33">
        <f t="shared" si="3"/>
        <v>3</v>
      </c>
      <c r="U54" s="33">
        <f t="shared" si="4"/>
        <v>2</v>
      </c>
      <c r="V54" s="34">
        <f t="shared" si="5"/>
        <v>3</v>
      </c>
      <c r="W54" s="33">
        <f t="shared" si="6"/>
        <v>2</v>
      </c>
      <c r="X54" s="33">
        <f t="shared" si="7"/>
        <v>1</v>
      </c>
      <c r="Y54" s="33">
        <f t="shared" si="8"/>
        <v>1</v>
      </c>
      <c r="Z54" s="33">
        <f t="shared" si="9"/>
        <v>0</v>
      </c>
      <c r="AA54" s="33">
        <f t="shared" si="10"/>
        <v>0</v>
      </c>
      <c r="AB54" s="33">
        <f t="shared" si="11"/>
        <v>0</v>
      </c>
      <c r="AC54" s="33">
        <f t="shared" si="12"/>
        <v>0</v>
      </c>
      <c r="AD54" s="33">
        <f t="shared" si="13"/>
        <v>0</v>
      </c>
      <c r="AE54" s="33">
        <f t="shared" si="14"/>
        <v>2</v>
      </c>
      <c r="AF54" s="28">
        <v>53.082799999999999</v>
      </c>
      <c r="AG54" s="28">
        <v>5.8438999999999997</v>
      </c>
      <c r="AH54" s="28">
        <v>26.806000000000001</v>
      </c>
      <c r="AI54" s="28">
        <v>1.0155000000000001</v>
      </c>
      <c r="AJ54" s="28">
        <v>0.30170000000000002</v>
      </c>
      <c r="AK54" s="28">
        <v>0.44929999999999998</v>
      </c>
      <c r="AL54" s="28">
        <v>0.54849999999999999</v>
      </c>
      <c r="AM54" s="28">
        <v>0.83409999999999995</v>
      </c>
      <c r="AN54" s="28">
        <v>4.6924000000000001</v>
      </c>
      <c r="AO54" s="35">
        <v>1.79</v>
      </c>
    </row>
    <row r="55" spans="1:41">
      <c r="A55" s="58" t="s">
        <v>235</v>
      </c>
      <c r="B55" s="59"/>
      <c r="C55" s="60"/>
      <c r="D55" s="60"/>
      <c r="E55" s="60"/>
      <c r="F55" s="60">
        <f t="shared" ref="F55:R55" si="17">SUMPRODUCT($D12:$D54,F12:F54)/SUMIF(F12:F54,"&lt;&gt;"&amp;"",$D12:$D54)</f>
        <v>8.5565035197005059</v>
      </c>
      <c r="G55" s="60">
        <f t="shared" si="17"/>
        <v>-2.6766087380685248</v>
      </c>
      <c r="H55" s="60">
        <f t="shared" si="17"/>
        <v>-5.4823810019793955</v>
      </c>
      <c r="I55" s="60">
        <f t="shared" si="17"/>
        <v>-4.9709927968492025</v>
      </c>
      <c r="J55" s="60">
        <f t="shared" si="17"/>
        <v>2.8068010977666726</v>
      </c>
      <c r="K55" s="60">
        <f t="shared" si="17"/>
        <v>6.5225109672840285</v>
      </c>
      <c r="L55" s="60">
        <f t="shared" si="17"/>
        <v>16.180062468597757</v>
      </c>
      <c r="M55" s="60">
        <f t="shared" si="17"/>
        <v>13.906941740085728</v>
      </c>
      <c r="N55" s="60">
        <f t="shared" si="17"/>
        <v>14.992659054525939</v>
      </c>
      <c r="O55" s="60">
        <f t="shared" si="17"/>
        <v>15.441934673091117</v>
      </c>
      <c r="P55" s="60">
        <f t="shared" si="17"/>
        <v>15.28882123837818</v>
      </c>
      <c r="Q55" s="60">
        <f t="shared" si="17"/>
        <v>13.331510128704268</v>
      </c>
      <c r="R55" s="60">
        <f t="shared" si="17"/>
        <v>15.934370523320343</v>
      </c>
      <c r="S55" s="61"/>
      <c r="T55" s="61"/>
      <c r="U55" s="61"/>
      <c r="V55" s="61"/>
      <c r="W55" s="61"/>
      <c r="X55" s="61"/>
      <c r="Y55" s="61"/>
      <c r="Z55" s="61"/>
      <c r="AA55" s="61"/>
      <c r="AB55" s="61"/>
      <c r="AC55" s="61"/>
      <c r="AD55" s="61"/>
      <c r="AE55" s="61"/>
      <c r="AF55" s="60"/>
      <c r="AG55" s="60"/>
      <c r="AH55" s="60"/>
      <c r="AI55" s="60"/>
      <c r="AJ55" s="60"/>
      <c r="AK55" s="60"/>
      <c r="AL55" s="60"/>
      <c r="AM55" s="60"/>
      <c r="AN55" s="60"/>
      <c r="AO55" s="62"/>
    </row>
    <row r="56" spans="1:41">
      <c r="A56" s="56" t="s">
        <v>236</v>
      </c>
      <c r="B56" s="51"/>
      <c r="C56" s="52"/>
      <c r="D56" s="53"/>
      <c r="E56" s="54"/>
      <c r="F56" s="54">
        <f t="shared" ref="F56:R56" si="18">MIN(F12:F54)</f>
        <v>5.5567000000000002</v>
      </c>
      <c r="G56" s="54">
        <f t="shared" si="18"/>
        <v>-4.9101999999999997</v>
      </c>
      <c r="H56" s="54">
        <f t="shared" si="18"/>
        <v>-12.033200000000001</v>
      </c>
      <c r="I56" s="54">
        <f t="shared" si="18"/>
        <v>-8.9053000000000004</v>
      </c>
      <c r="J56" s="54">
        <f t="shared" si="18"/>
        <v>-5.9573999999999998</v>
      </c>
      <c r="K56" s="54">
        <f t="shared" si="18"/>
        <v>-8.8765000000000001</v>
      </c>
      <c r="L56" s="54">
        <f t="shared" si="18"/>
        <v>1.9879</v>
      </c>
      <c r="M56" s="54">
        <f t="shared" si="18"/>
        <v>5.1299999999999998E-2</v>
      </c>
      <c r="N56" s="54">
        <f t="shared" si="18"/>
        <v>6.6783999999999999</v>
      </c>
      <c r="O56" s="54">
        <f t="shared" si="18"/>
        <v>8.8793000000000006</v>
      </c>
      <c r="P56" s="54">
        <f t="shared" si="18"/>
        <v>9.9679000000000002</v>
      </c>
      <c r="Q56" s="54">
        <f t="shared" si="18"/>
        <v>8.7476000000000003</v>
      </c>
      <c r="R56" s="54">
        <f t="shared" si="18"/>
        <v>-2.6657000000000002</v>
      </c>
      <c r="S56" s="55"/>
      <c r="T56" s="55"/>
      <c r="U56" s="55"/>
      <c r="V56" s="55"/>
      <c r="W56" s="55"/>
      <c r="X56" s="55"/>
      <c r="Y56" s="55"/>
      <c r="Z56" s="55"/>
      <c r="AA56" s="55"/>
      <c r="AB56" s="55"/>
      <c r="AC56" s="55"/>
      <c r="AD56" s="55"/>
      <c r="AE56" s="55"/>
      <c r="AF56" s="54"/>
      <c r="AG56" s="54"/>
      <c r="AH56" s="54"/>
      <c r="AI56" s="54"/>
      <c r="AJ56" s="54"/>
      <c r="AK56" s="54"/>
      <c r="AL56" s="54"/>
      <c r="AM56" s="54"/>
      <c r="AN56" s="54"/>
      <c r="AO56" s="57"/>
    </row>
    <row r="57" spans="1:41">
      <c r="A57" s="63" t="s">
        <v>237</v>
      </c>
      <c r="B57" s="51"/>
      <c r="C57" s="52"/>
      <c r="D57" s="53"/>
      <c r="E57" s="54"/>
      <c r="F57" s="54">
        <f t="shared" ref="F57:R57" si="19">MAX(F12:F54)</f>
        <v>16.230799999999999</v>
      </c>
      <c r="G57" s="54">
        <f t="shared" si="19"/>
        <v>8.7186000000000003</v>
      </c>
      <c r="H57" s="54">
        <f t="shared" si="19"/>
        <v>1.9353</v>
      </c>
      <c r="I57" s="54">
        <f t="shared" si="19"/>
        <v>2.8687</v>
      </c>
      <c r="J57" s="54">
        <f t="shared" si="19"/>
        <v>14.8207</v>
      </c>
      <c r="K57" s="54">
        <f t="shared" si="19"/>
        <v>8.6058000000000003</v>
      </c>
      <c r="L57" s="54">
        <f t="shared" si="19"/>
        <v>21.800899999999999</v>
      </c>
      <c r="M57" s="54">
        <f t="shared" si="19"/>
        <v>17.4985</v>
      </c>
      <c r="N57" s="54">
        <f t="shared" si="19"/>
        <v>19.535599999999999</v>
      </c>
      <c r="O57" s="54">
        <f t="shared" si="19"/>
        <v>21.6083</v>
      </c>
      <c r="P57" s="54">
        <f t="shared" si="19"/>
        <v>19.270299999999999</v>
      </c>
      <c r="Q57" s="54">
        <f t="shared" si="19"/>
        <v>13.917899999999999</v>
      </c>
      <c r="R57" s="54">
        <f t="shared" si="19"/>
        <v>24.639299999999999</v>
      </c>
      <c r="S57" s="55"/>
      <c r="T57" s="55"/>
      <c r="U57" s="55"/>
      <c r="V57" s="55"/>
      <c r="W57" s="55"/>
      <c r="X57" s="55"/>
      <c r="Y57" s="55"/>
      <c r="Z57" s="55"/>
      <c r="AA57" s="55"/>
      <c r="AB57" s="55"/>
      <c r="AC57" s="55"/>
      <c r="AD57" s="55"/>
      <c r="AE57" s="55"/>
      <c r="AF57" s="54"/>
      <c r="AG57" s="54"/>
      <c r="AH57" s="54"/>
      <c r="AI57" s="54"/>
      <c r="AJ57" s="54"/>
      <c r="AK57" s="54"/>
      <c r="AL57" s="54"/>
      <c r="AM57" s="54"/>
      <c r="AN57" s="54"/>
      <c r="AO57" s="57"/>
    </row>
    <row r="58" spans="1:41">
      <c r="A58" s="56" t="s">
        <v>238</v>
      </c>
      <c r="B58" s="51"/>
      <c r="C58" s="52"/>
      <c r="D58" s="53"/>
      <c r="E58" s="54"/>
      <c r="F58" s="54">
        <f>MEDIAN(F12:F54)</f>
        <v>9.9291999999999998</v>
      </c>
      <c r="G58" s="54">
        <f t="shared" ref="G58:Q58" si="20">MEDIAN(G12:G54)</f>
        <v>-1.421</v>
      </c>
      <c r="H58" s="54">
        <f t="shared" si="20"/>
        <v>-5.5362</v>
      </c>
      <c r="I58" s="54">
        <f t="shared" si="20"/>
        <v>-4.5891000000000002</v>
      </c>
      <c r="J58" s="54">
        <f t="shared" si="20"/>
        <v>2.8332000000000002</v>
      </c>
      <c r="K58" s="54">
        <f t="shared" si="20"/>
        <v>5.3432000000000004</v>
      </c>
      <c r="L58" s="54">
        <f t="shared" si="20"/>
        <v>14.92135</v>
      </c>
      <c r="M58" s="54">
        <f t="shared" si="20"/>
        <v>11.7989</v>
      </c>
      <c r="N58" s="54">
        <f t="shared" si="20"/>
        <v>12.655999999999999</v>
      </c>
      <c r="O58" s="54">
        <f t="shared" si="20"/>
        <v>13.6259</v>
      </c>
      <c r="P58" s="54">
        <f t="shared" si="20"/>
        <v>13.888500000000001</v>
      </c>
      <c r="Q58" s="54">
        <f t="shared" si="20"/>
        <v>12.948399999999999</v>
      </c>
      <c r="R58" s="54">
        <f>MEDIAN(R12:R54)</f>
        <v>12.8695</v>
      </c>
      <c r="S58" s="55"/>
      <c r="T58" s="55"/>
      <c r="U58" s="55"/>
      <c r="V58" s="55"/>
      <c r="W58" s="55"/>
      <c r="X58" s="55"/>
      <c r="Y58" s="55"/>
      <c r="Z58" s="55"/>
      <c r="AA58" s="55"/>
      <c r="AB58" s="55"/>
      <c r="AC58" s="55"/>
      <c r="AD58" s="55"/>
      <c r="AE58" s="55"/>
      <c r="AF58" s="54"/>
      <c r="AG58" s="54"/>
      <c r="AH58" s="54"/>
      <c r="AI58" s="54"/>
      <c r="AJ58" s="54"/>
      <c r="AK58" s="54"/>
      <c r="AL58" s="54"/>
      <c r="AM58" s="54"/>
      <c r="AN58" s="54"/>
      <c r="AO58" s="57"/>
    </row>
    <row r="59" spans="1:41">
      <c r="A59" s="66" t="s">
        <v>265</v>
      </c>
      <c r="B59" s="67"/>
      <c r="C59" s="68"/>
      <c r="D59" s="69"/>
      <c r="E59" s="66"/>
      <c r="F59" s="66"/>
      <c r="G59" s="66"/>
      <c r="H59" s="66"/>
      <c r="I59" s="66"/>
      <c r="J59" s="66"/>
      <c r="K59" s="66"/>
      <c r="L59" s="66"/>
      <c r="M59" s="66"/>
      <c r="N59" s="66"/>
      <c r="O59" s="66"/>
      <c r="P59" s="66"/>
      <c r="Q59" s="66"/>
      <c r="R59" s="66"/>
      <c r="S59" s="70"/>
      <c r="T59" s="70"/>
      <c r="U59" s="70"/>
      <c r="V59" s="70"/>
      <c r="W59" s="70"/>
      <c r="X59" s="70"/>
      <c r="Y59" s="70"/>
      <c r="Z59" s="70"/>
      <c r="AA59" s="70"/>
      <c r="AB59" s="70"/>
      <c r="AC59" s="70"/>
      <c r="AD59" s="70"/>
      <c r="AE59" s="70"/>
      <c r="AF59" s="66"/>
      <c r="AG59" s="66"/>
      <c r="AH59" s="66"/>
      <c r="AI59" s="66"/>
      <c r="AJ59" s="66"/>
      <c r="AK59" s="66"/>
      <c r="AL59" s="66"/>
      <c r="AM59" s="66"/>
      <c r="AN59" s="66"/>
      <c r="AO59" s="71"/>
    </row>
    <row r="60" spans="1:41">
      <c r="A60" s="48" t="s">
        <v>2429</v>
      </c>
      <c r="B60" s="29"/>
      <c r="C60" s="30"/>
      <c r="D60" s="31"/>
      <c r="E60" s="28">
        <v>36266.61</v>
      </c>
      <c r="F60" s="28">
        <v>10.524699999999999</v>
      </c>
      <c r="G60" s="28">
        <v>-1.5935999999999999</v>
      </c>
      <c r="H60" s="28">
        <v>-4.6393000000000004</v>
      </c>
      <c r="I60" s="32">
        <v>-4.8147000000000002</v>
      </c>
      <c r="J60" s="28">
        <v>3.9573</v>
      </c>
      <c r="K60" s="28">
        <v>4.9481999999999999</v>
      </c>
      <c r="L60" s="28">
        <v>15.281599999999999</v>
      </c>
      <c r="M60" s="28">
        <v>12.376799999999999</v>
      </c>
      <c r="N60" s="28">
        <v>14.0326</v>
      </c>
      <c r="O60" s="28">
        <v>14.1318</v>
      </c>
      <c r="P60" s="28">
        <v>14.399699999999999</v>
      </c>
      <c r="Q60" s="28">
        <v>12.424300000000001</v>
      </c>
      <c r="R60" s="28"/>
      <c r="S60" s="33"/>
      <c r="T60" s="33"/>
      <c r="U60" s="33"/>
      <c r="V60" s="34"/>
      <c r="W60" s="33"/>
      <c r="X60" s="33"/>
      <c r="Y60" s="33"/>
      <c r="Z60" s="33"/>
      <c r="AA60" s="33"/>
      <c r="AB60" s="33"/>
      <c r="AC60" s="33"/>
      <c r="AD60" s="33"/>
      <c r="AE60" s="33"/>
      <c r="AF60" s="28"/>
      <c r="AG60" s="28"/>
      <c r="AH60" s="28"/>
      <c r="AI60" s="28"/>
      <c r="AJ60" s="28"/>
      <c r="AK60" s="28"/>
      <c r="AL60" s="28"/>
      <c r="AM60" s="28"/>
      <c r="AN60" s="28"/>
      <c r="AO60" s="35"/>
    </row>
    <row r="61" spans="1:41" ht="15" thickBot="1">
      <c r="A61" s="49"/>
      <c r="B61" s="37"/>
      <c r="C61" s="38"/>
      <c r="D61" s="39"/>
      <c r="E61" s="36"/>
      <c r="F61" s="36"/>
      <c r="G61" s="36"/>
      <c r="H61" s="36"/>
      <c r="I61" s="40"/>
      <c r="J61" s="36"/>
      <c r="K61" s="36"/>
      <c r="L61" s="36"/>
      <c r="M61" s="36"/>
      <c r="N61" s="36"/>
      <c r="O61" s="36"/>
      <c r="P61" s="36"/>
      <c r="Q61" s="36"/>
      <c r="R61" s="36"/>
      <c r="S61" s="41"/>
      <c r="T61" s="41"/>
      <c r="U61" s="41"/>
      <c r="V61" s="42"/>
      <c r="W61" s="41"/>
      <c r="X61" s="41"/>
      <c r="Y61" s="41"/>
      <c r="Z61" s="41"/>
      <c r="AA61" s="41"/>
      <c r="AB61" s="41"/>
      <c r="AC61" s="41"/>
      <c r="AD61" s="41"/>
      <c r="AE61" s="41"/>
      <c r="AF61" s="36"/>
      <c r="AG61" s="36"/>
      <c r="AH61" s="36"/>
      <c r="AI61" s="36"/>
      <c r="AJ61" s="36"/>
      <c r="AK61" s="36"/>
      <c r="AL61" s="36"/>
      <c r="AM61" s="36"/>
      <c r="AN61" s="36"/>
      <c r="AO61" s="43"/>
    </row>
    <row r="62" spans="1:41">
      <c r="A62" s="50" t="s">
        <v>239</v>
      </c>
      <c r="B62" s="45"/>
      <c r="C62" s="44"/>
      <c r="D62" s="44"/>
      <c r="E62" s="44"/>
      <c r="F62" s="44"/>
      <c r="G62" s="44"/>
      <c r="H62" s="44"/>
      <c r="I62" s="46"/>
      <c r="J62" s="44"/>
      <c r="K62" s="44"/>
      <c r="L62" s="44"/>
      <c r="M62" s="44"/>
      <c r="N62" s="44"/>
      <c r="O62" s="44"/>
      <c r="P62" s="44"/>
      <c r="Q62" s="44"/>
      <c r="R62" s="44"/>
      <c r="S62" s="45"/>
      <c r="T62" s="45"/>
      <c r="U62" s="45"/>
      <c r="V62" s="47"/>
      <c r="W62" s="45"/>
      <c r="X62" s="45"/>
      <c r="Y62" s="45"/>
      <c r="Z62" s="45"/>
      <c r="AA62" s="45"/>
      <c r="AB62" s="45"/>
      <c r="AC62" s="45"/>
      <c r="AD62" s="45"/>
      <c r="AE62" s="45"/>
      <c r="AF62" s="44"/>
      <c r="AG62" s="44"/>
      <c r="AH62" s="44"/>
      <c r="AI62" s="44"/>
      <c r="AJ62" s="44"/>
      <c r="AK62" s="44"/>
      <c r="AL62" s="44"/>
      <c r="AM62" s="44"/>
      <c r="AN62" s="44"/>
      <c r="AO62" s="44"/>
    </row>
    <row r="63" spans="1:41">
      <c r="A63" s="50" t="s">
        <v>240</v>
      </c>
      <c r="B63" s="45"/>
      <c r="C63" s="44"/>
      <c r="D63" s="44"/>
      <c r="E63" s="44"/>
      <c r="F63" s="44"/>
      <c r="G63" s="44"/>
      <c r="H63" s="44"/>
      <c r="I63" s="46"/>
      <c r="J63" s="44"/>
      <c r="K63" s="44"/>
      <c r="L63" s="44"/>
      <c r="M63" s="44"/>
      <c r="N63" s="44"/>
      <c r="O63" s="44"/>
      <c r="P63" s="44"/>
      <c r="Q63" s="44"/>
      <c r="R63" s="44"/>
      <c r="S63" s="45"/>
      <c r="T63" s="45"/>
      <c r="U63" s="45"/>
      <c r="V63" s="47"/>
      <c r="W63" s="45"/>
      <c r="X63" s="45"/>
      <c r="Y63" s="45"/>
      <c r="Z63" s="45"/>
      <c r="AA63" s="45"/>
      <c r="AB63" s="45"/>
      <c r="AC63" s="45"/>
      <c r="AD63" s="45"/>
      <c r="AE63" s="45"/>
      <c r="AF63" s="44"/>
      <c r="AG63" s="44"/>
      <c r="AH63" s="44"/>
      <c r="AI63" s="44"/>
      <c r="AJ63" s="44"/>
      <c r="AK63" s="44"/>
      <c r="AL63" s="44"/>
      <c r="AM63" s="44"/>
      <c r="AN63" s="44"/>
      <c r="AO63" s="44"/>
    </row>
    <row r="64" spans="1:41">
      <c r="A64" s="50"/>
      <c r="B64" s="45"/>
      <c r="C64" s="44"/>
      <c r="D64" s="44"/>
      <c r="E64" s="44"/>
      <c r="F64" s="44"/>
      <c r="G64" s="44"/>
      <c r="H64" s="44"/>
      <c r="I64" s="44"/>
      <c r="J64" s="44"/>
      <c r="K64" s="44"/>
      <c r="L64" s="44"/>
      <c r="M64" s="44"/>
      <c r="N64" s="44"/>
      <c r="O64" s="44"/>
      <c r="P64" s="44"/>
      <c r="Q64" s="44"/>
      <c r="R64" s="44"/>
      <c r="S64" s="45"/>
      <c r="T64" s="45"/>
      <c r="U64" s="45"/>
      <c r="V64" s="45"/>
      <c r="W64" s="45"/>
      <c r="X64" s="45"/>
      <c r="Y64" s="45"/>
      <c r="Z64" s="45"/>
      <c r="AA64" s="45"/>
      <c r="AB64" s="45"/>
      <c r="AC64" s="45"/>
      <c r="AD64" s="45"/>
      <c r="AE64" s="45"/>
      <c r="AF64" s="44"/>
      <c r="AG64" s="44"/>
      <c r="AH64" s="44"/>
      <c r="AI64" s="44"/>
      <c r="AJ64" s="44"/>
      <c r="AK64" s="44"/>
      <c r="AL64" s="44"/>
      <c r="AM64" s="44"/>
      <c r="AN64" s="44"/>
      <c r="AO64" s="44"/>
    </row>
    <row r="65" spans="1:41">
      <c r="A65" s="50"/>
      <c r="B65" s="45"/>
      <c r="C65" s="44"/>
      <c r="D65" s="44"/>
      <c r="E65" s="44"/>
      <c r="F65" s="44"/>
      <c r="G65" s="44"/>
      <c r="H65" s="44"/>
      <c r="I65" s="44"/>
      <c r="J65" s="44"/>
      <c r="K65" s="44"/>
      <c r="L65" s="44"/>
      <c r="M65" s="44"/>
      <c r="N65" s="44"/>
      <c r="O65" s="44"/>
      <c r="P65" s="44"/>
      <c r="Q65" s="44"/>
      <c r="R65" s="44"/>
      <c r="S65" s="45"/>
      <c r="T65" s="45"/>
      <c r="U65" s="45"/>
      <c r="V65" s="45"/>
      <c r="W65" s="45"/>
      <c r="X65" s="45"/>
      <c r="Y65" s="45"/>
      <c r="Z65" s="45"/>
      <c r="AA65" s="45"/>
      <c r="AB65" s="45"/>
      <c r="AC65" s="45"/>
      <c r="AD65" s="45"/>
      <c r="AE65" s="45"/>
      <c r="AF65" s="44"/>
      <c r="AG65" s="44"/>
      <c r="AH65" s="44"/>
      <c r="AI65" s="44"/>
      <c r="AJ65" s="44"/>
      <c r="AK65" s="44"/>
      <c r="AL65" s="44"/>
      <c r="AM65" s="44"/>
      <c r="AN65" s="44"/>
      <c r="AO65" s="44"/>
    </row>
    <row r="66" spans="1:41">
      <c r="A66" s="50"/>
      <c r="B66" s="45"/>
      <c r="C66" s="44"/>
      <c r="D66" s="44"/>
      <c r="E66" s="44"/>
      <c r="F66" s="44"/>
      <c r="G66" s="44"/>
      <c r="H66" s="44"/>
      <c r="I66" s="44"/>
      <c r="J66" s="44"/>
      <c r="K66" s="44"/>
      <c r="L66" s="44"/>
      <c r="M66" s="44"/>
      <c r="N66" s="44"/>
      <c r="O66" s="44"/>
      <c r="P66" s="44"/>
      <c r="Q66" s="44"/>
      <c r="R66" s="44"/>
      <c r="S66" s="45"/>
      <c r="T66" s="45"/>
      <c r="U66" s="45"/>
      <c r="V66" s="45"/>
      <c r="W66" s="45"/>
      <c r="X66" s="45"/>
      <c r="Y66" s="45"/>
      <c r="Z66" s="45"/>
      <c r="AA66" s="45"/>
      <c r="AB66" s="45"/>
      <c r="AC66" s="45"/>
      <c r="AD66" s="45"/>
      <c r="AE66" s="45"/>
      <c r="AF66" s="44"/>
      <c r="AG66" s="44"/>
      <c r="AH66" s="44"/>
      <c r="AI66" s="44"/>
      <c r="AJ66" s="44"/>
      <c r="AK66" s="44"/>
      <c r="AL66" s="44"/>
      <c r="AM66" s="44"/>
      <c r="AN66" s="44"/>
      <c r="AO66" s="44"/>
    </row>
  </sheetData>
  <mergeCells count="8">
    <mergeCell ref="R8:R9"/>
    <mergeCell ref="AO8:AO9"/>
    <mergeCell ref="AI8:AM8"/>
    <mergeCell ref="B8:E8"/>
    <mergeCell ref="F8:I8"/>
    <mergeCell ref="J8:Q8"/>
    <mergeCell ref="S8:AE8"/>
    <mergeCell ref="AF8:AH8"/>
  </mergeCells>
  <hyperlinks>
    <hyperlink ref="A1" location="'Main Page'!A1" tooltip="E:\ACEMFV2\AceCustomTemplates - #'Main Page'!A1" display="'Main Page'!A1"/>
    <hyperlink ref="A10" location="'Load'!A1" tooltip="E:\ACEMFV2\AceCustomTemplates - #'Load'!A1" display="'Load'!A1"/>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CN57"/>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9" sqref="A9"/>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41"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_xlfn.QUARTILE.INC(F$12:F$45,$CA2)</f>
        <v>3.6240000000000001</v>
      </c>
      <c r="CC2" s="93">
        <f t="shared" ref="CC2:CN2" si="1">_xlfn.QUARTILE.INC(G$12:G$45,$CA2)</f>
        <v>-6.1295000000000002</v>
      </c>
      <c r="CD2" s="93">
        <f t="shared" si="1"/>
        <v>-9.3864999999999998</v>
      </c>
      <c r="CE2" s="93">
        <f t="shared" si="1"/>
        <v>-9.0829000000000004</v>
      </c>
      <c r="CF2" s="93">
        <f t="shared" si="1"/>
        <v>-6.9176000000000002</v>
      </c>
      <c r="CG2" s="93">
        <f t="shared" si="1"/>
        <v>-0.53659999999999997</v>
      </c>
      <c r="CH2" s="93">
        <f t="shared" si="1"/>
        <v>9.0371000000000006</v>
      </c>
      <c r="CI2" s="93">
        <f t="shared" si="1"/>
        <v>7.3798000000000004</v>
      </c>
      <c r="CJ2" s="93">
        <f t="shared" si="1"/>
        <v>8.2212999999999994</v>
      </c>
      <c r="CK2" s="93">
        <f t="shared" si="1"/>
        <v>9.7394999999999996</v>
      </c>
      <c r="CL2" s="93">
        <f t="shared" si="1"/>
        <v>10.256399999999999</v>
      </c>
      <c r="CM2" s="93">
        <f t="shared" si="1"/>
        <v>9.0202000000000009</v>
      </c>
      <c r="CN2" s="93">
        <f t="shared" si="1"/>
        <v>-20.9087</v>
      </c>
    </row>
    <row r="3" spans="1:92">
      <c r="CA3" s="93">
        <v>1</v>
      </c>
      <c r="CB3" s="93">
        <f t="shared" si="0"/>
        <v>7.1262000000000008</v>
      </c>
      <c r="CC3" s="93">
        <f t="shared" ref="CC3:CN7" si="2">_xlfn.QUARTILE.INC(G$12:G$45,$CA3)</f>
        <v>-4.7919</v>
      </c>
      <c r="CD3" s="93">
        <f t="shared" si="2"/>
        <v>-6.8513000000000002</v>
      </c>
      <c r="CE3" s="93">
        <f t="shared" si="2"/>
        <v>-7.4356999999999998</v>
      </c>
      <c r="CF3" s="93">
        <f t="shared" si="2"/>
        <v>-1.5943000000000001</v>
      </c>
      <c r="CG3" s="93">
        <f t="shared" si="2"/>
        <v>2.1916500000000001</v>
      </c>
      <c r="CH3" s="93">
        <f t="shared" si="2"/>
        <v>11.6004</v>
      </c>
      <c r="CI3" s="93">
        <f t="shared" si="2"/>
        <v>9.3468499999999999</v>
      </c>
      <c r="CJ3" s="93">
        <f t="shared" si="2"/>
        <v>10.6282</v>
      </c>
      <c r="CK3" s="93">
        <f t="shared" si="2"/>
        <v>11.115600000000001</v>
      </c>
      <c r="CL3" s="93">
        <f t="shared" si="2"/>
        <v>11.37175</v>
      </c>
      <c r="CM3" s="93">
        <f t="shared" si="2"/>
        <v>10.450324999999999</v>
      </c>
      <c r="CN3" s="93">
        <f t="shared" si="2"/>
        <v>10.59675</v>
      </c>
    </row>
    <row r="4" spans="1:92">
      <c r="CA4" s="93">
        <v>2</v>
      </c>
      <c r="CB4" s="93">
        <f t="shared" si="0"/>
        <v>8.1997</v>
      </c>
      <c r="CC4" s="93">
        <f t="shared" si="2"/>
        <v>-3.7484000000000002</v>
      </c>
      <c r="CD4" s="93">
        <f t="shared" si="2"/>
        <v>-6.3813000000000004</v>
      </c>
      <c r="CE4" s="93">
        <f t="shared" si="2"/>
        <v>-6.7363</v>
      </c>
      <c r="CF4" s="93">
        <f t="shared" si="2"/>
        <v>0.55710000000000004</v>
      </c>
      <c r="CG4" s="93">
        <f t="shared" si="2"/>
        <v>3.6903000000000001</v>
      </c>
      <c r="CH4" s="93">
        <f t="shared" si="2"/>
        <v>12.710149999999999</v>
      </c>
      <c r="CI4" s="93">
        <f t="shared" si="2"/>
        <v>11.13815</v>
      </c>
      <c r="CJ4" s="93">
        <f t="shared" si="2"/>
        <v>12.1076</v>
      </c>
      <c r="CK4" s="93">
        <f t="shared" si="2"/>
        <v>11.764200000000001</v>
      </c>
      <c r="CL4" s="93">
        <f t="shared" si="2"/>
        <v>12.323499999999999</v>
      </c>
      <c r="CM4" s="93">
        <f t="shared" si="2"/>
        <v>11.5031</v>
      </c>
      <c r="CN4" s="93">
        <f t="shared" si="2"/>
        <v>12.0992</v>
      </c>
    </row>
    <row r="5" spans="1:92">
      <c r="CA5" s="93">
        <v>3</v>
      </c>
      <c r="CB5" s="93">
        <f t="shared" si="0"/>
        <v>8.8956749999999989</v>
      </c>
      <c r="CC5" s="93">
        <f t="shared" si="2"/>
        <v>-2.8157999999999999</v>
      </c>
      <c r="CD5" s="93">
        <f t="shared" si="2"/>
        <v>-5.4942000000000002</v>
      </c>
      <c r="CE5" s="93">
        <f t="shared" si="2"/>
        <v>-5.2926000000000002</v>
      </c>
      <c r="CF5" s="93">
        <f t="shared" si="2"/>
        <v>2.5240999999999998</v>
      </c>
      <c r="CG5" s="93">
        <f t="shared" si="2"/>
        <v>4.8979499999999998</v>
      </c>
      <c r="CH5" s="93">
        <f t="shared" si="2"/>
        <v>14.73</v>
      </c>
      <c r="CI5" s="93">
        <f t="shared" si="2"/>
        <v>12.114474999999999</v>
      </c>
      <c r="CJ5" s="93">
        <f t="shared" si="2"/>
        <v>12.5175</v>
      </c>
      <c r="CK5" s="93">
        <f t="shared" si="2"/>
        <v>12.7285</v>
      </c>
      <c r="CL5" s="93">
        <f t="shared" si="2"/>
        <v>12.761800000000001</v>
      </c>
      <c r="CM5" s="93">
        <f t="shared" si="2"/>
        <v>12.300725</v>
      </c>
      <c r="CN5" s="93">
        <f t="shared" si="2"/>
        <v>15.020799999999999</v>
      </c>
    </row>
    <row r="6" spans="1:92" hidden="1">
      <c r="CA6" s="93"/>
      <c r="CB6" s="93">
        <f t="shared" si="0"/>
        <v>3.6240000000000001</v>
      </c>
      <c r="CC6" s="93">
        <f t="shared" si="2"/>
        <v>-6.1295000000000002</v>
      </c>
      <c r="CD6" s="93">
        <f t="shared" si="2"/>
        <v>-9.3864999999999998</v>
      </c>
      <c r="CE6" s="93">
        <f t="shared" si="2"/>
        <v>-9.0829000000000004</v>
      </c>
      <c r="CF6" s="93">
        <f t="shared" si="2"/>
        <v>-6.9176000000000002</v>
      </c>
      <c r="CG6" s="93">
        <f t="shared" si="2"/>
        <v>-0.53659999999999997</v>
      </c>
      <c r="CH6" s="93">
        <f t="shared" si="2"/>
        <v>9.0371000000000006</v>
      </c>
      <c r="CI6" s="93">
        <f t="shared" si="2"/>
        <v>7.3798000000000004</v>
      </c>
      <c r="CJ6" s="93">
        <f t="shared" si="2"/>
        <v>8.2212999999999994</v>
      </c>
      <c r="CK6" s="93">
        <f t="shared" si="2"/>
        <v>9.7394999999999996</v>
      </c>
      <c r="CL6" s="93">
        <f t="shared" si="2"/>
        <v>10.256399999999999</v>
      </c>
      <c r="CM6" s="93">
        <f t="shared" si="2"/>
        <v>9.0202000000000009</v>
      </c>
      <c r="CN6" s="93">
        <f t="shared" si="2"/>
        <v>-20.9087</v>
      </c>
    </row>
    <row r="7" spans="1:92" ht="21" thickBot="1">
      <c r="A7" s="16" t="s">
        <v>138</v>
      </c>
      <c r="CA7" s="93">
        <v>4</v>
      </c>
      <c r="CB7" s="93">
        <f t="shared" si="0"/>
        <v>14.079800000000001</v>
      </c>
      <c r="CC7" s="93">
        <f t="shared" si="2"/>
        <v>2.024</v>
      </c>
      <c r="CD7" s="93">
        <f t="shared" si="2"/>
        <v>-1.4493</v>
      </c>
      <c r="CE7" s="93">
        <f t="shared" si="2"/>
        <v>-2.0996000000000001</v>
      </c>
      <c r="CF7" s="93">
        <f t="shared" si="2"/>
        <v>8.5106000000000002</v>
      </c>
      <c r="CG7" s="93">
        <f t="shared" si="2"/>
        <v>11.906700000000001</v>
      </c>
      <c r="CH7" s="93">
        <f t="shared" si="2"/>
        <v>16.160699999999999</v>
      </c>
      <c r="CI7" s="93">
        <f t="shared" si="2"/>
        <v>15.4993</v>
      </c>
      <c r="CJ7" s="93">
        <f t="shared" si="2"/>
        <v>17.075500000000002</v>
      </c>
      <c r="CK7" s="93">
        <f t="shared" si="2"/>
        <v>13.997999999999999</v>
      </c>
      <c r="CL7" s="93">
        <f t="shared" si="2"/>
        <v>14.836</v>
      </c>
      <c r="CM7" s="93">
        <f t="shared" si="2"/>
        <v>13.510999999999999</v>
      </c>
      <c r="CN7" s="93">
        <f t="shared" si="2"/>
        <v>18.344899999999999</v>
      </c>
    </row>
    <row r="8" spans="1:92" ht="15.6">
      <c r="A8" s="17" t="str">
        <f>'Large &amp; Mid Cap Fund'!A8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t="s">
        <v>874</v>
      </c>
      <c r="AJ8" s="136"/>
      <c r="AK8" s="136"/>
      <c r="AL8" s="136"/>
      <c r="AM8" s="136"/>
      <c r="AN8" s="18" t="s">
        <v>54</v>
      </c>
      <c r="AO8" s="134"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835</v>
      </c>
      <c r="AG9" s="26" t="s">
        <v>836</v>
      </c>
      <c r="AH9" s="26" t="s">
        <v>837</v>
      </c>
      <c r="AI9" s="26" t="s">
        <v>838</v>
      </c>
      <c r="AJ9" s="26" t="s">
        <v>839</v>
      </c>
      <c r="AK9" s="26" t="s">
        <v>3052</v>
      </c>
      <c r="AL9" s="26" t="s">
        <v>2436</v>
      </c>
      <c r="AM9" s="26" t="s">
        <v>3053</v>
      </c>
      <c r="AN9" s="26" t="s">
        <v>840</v>
      </c>
      <c r="AO9" s="135"/>
    </row>
    <row r="10" spans="1:92" ht="15" customHeight="1" thickBot="1">
      <c r="A10" s="20" t="s">
        <v>38</v>
      </c>
    </row>
    <row r="11" spans="1:92" ht="18.600000000000001" thickBot="1">
      <c r="A11" s="21" t="s">
        <v>137</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4"/>
    </row>
    <row r="12" spans="1:92">
      <c r="A12" s="48" t="s">
        <v>3054</v>
      </c>
      <c r="B12" s="29">
        <v>37498</v>
      </c>
      <c r="C12" s="30">
        <v>30094.3269</v>
      </c>
      <c r="D12" s="31">
        <v>26701.730100000001</v>
      </c>
      <c r="E12" s="28">
        <v>505.29</v>
      </c>
      <c r="F12" s="28">
        <v>8.3732000000000006</v>
      </c>
      <c r="G12" s="28">
        <v>-4.8023999999999996</v>
      </c>
      <c r="H12" s="28">
        <v>-7.2249999999999996</v>
      </c>
      <c r="I12" s="32">
        <v>-7.7887000000000004</v>
      </c>
      <c r="J12" s="28">
        <v>-0.46879999999999999</v>
      </c>
      <c r="K12" s="28">
        <v>4.5734000000000004</v>
      </c>
      <c r="L12" s="28">
        <v>13.0709</v>
      </c>
      <c r="M12" s="28">
        <v>11.258100000000001</v>
      </c>
      <c r="N12" s="28">
        <v>12.5008</v>
      </c>
      <c r="O12" s="28">
        <v>12.1439</v>
      </c>
      <c r="P12" s="28">
        <v>12.256500000000001</v>
      </c>
      <c r="Q12" s="28">
        <v>12.228</v>
      </c>
      <c r="R12" s="28">
        <v>18.013999999999999</v>
      </c>
      <c r="S12" s="33">
        <f>IF(F12="",0,IF(F12&lt;=CB$3,4,IF(F12&gt;=CB$5,1,IF(F12&gt;=CB$4,2,3))))</f>
        <v>2</v>
      </c>
      <c r="T12" s="33">
        <f t="shared" ref="T12:AE12" si="3">IF(G12="",0,IF(G12&lt;=CC$3,4,IF(G12&gt;=CC$5,1,IF(G12&gt;=CC$4,2,3))))</f>
        <v>4</v>
      </c>
      <c r="U12" s="33">
        <f t="shared" si="3"/>
        <v>4</v>
      </c>
      <c r="V12" s="34">
        <f t="shared" si="3"/>
        <v>4</v>
      </c>
      <c r="W12" s="33">
        <f t="shared" si="3"/>
        <v>3</v>
      </c>
      <c r="X12" s="33">
        <f t="shared" si="3"/>
        <v>2</v>
      </c>
      <c r="Y12" s="33">
        <f t="shared" si="3"/>
        <v>2</v>
      </c>
      <c r="Z12" s="33">
        <f t="shared" si="3"/>
        <v>2</v>
      </c>
      <c r="AA12" s="33">
        <f t="shared" si="3"/>
        <v>2</v>
      </c>
      <c r="AB12" s="33">
        <f t="shared" si="3"/>
        <v>2</v>
      </c>
      <c r="AC12" s="33">
        <f t="shared" si="3"/>
        <v>3</v>
      </c>
      <c r="AD12" s="33">
        <f t="shared" si="3"/>
        <v>2</v>
      </c>
      <c r="AE12" s="33">
        <f t="shared" si="3"/>
        <v>1</v>
      </c>
      <c r="AF12" s="28">
        <v>82.618700000000004</v>
      </c>
      <c r="AG12" s="28">
        <v>7.9547999999999996</v>
      </c>
      <c r="AH12" s="28">
        <v>7.9009</v>
      </c>
      <c r="AI12" s="28">
        <v>0.97640000000000005</v>
      </c>
      <c r="AJ12" s="28">
        <v>0.22919999999999999</v>
      </c>
      <c r="AK12" s="28">
        <v>2.8400000000000002E-2</v>
      </c>
      <c r="AL12" s="28">
        <v>0.39889999999999998</v>
      </c>
      <c r="AM12" s="28">
        <v>0.97660000000000002</v>
      </c>
      <c r="AN12" s="28">
        <v>0.4093</v>
      </c>
      <c r="AO12" s="35">
        <v>1.63</v>
      </c>
      <c r="AP12" s="124"/>
    </row>
    <row r="13" spans="1:92">
      <c r="A13" s="48" t="s">
        <v>3055</v>
      </c>
      <c r="B13" s="29">
        <v>40183</v>
      </c>
      <c r="C13" s="30">
        <v>32436.772700000001</v>
      </c>
      <c r="D13" s="31">
        <v>28661.2739</v>
      </c>
      <c r="E13" s="28">
        <v>57.49</v>
      </c>
      <c r="F13" s="28">
        <v>6.8785999999999996</v>
      </c>
      <c r="G13" s="28">
        <v>-4.5808999999999997</v>
      </c>
      <c r="H13" s="28">
        <v>-7.5277000000000003</v>
      </c>
      <c r="I13" s="32">
        <v>-7.2591999999999999</v>
      </c>
      <c r="J13" s="28">
        <v>-2.3607</v>
      </c>
      <c r="K13" s="28">
        <v>2.2107000000000001</v>
      </c>
      <c r="L13" s="28">
        <v>10.194900000000001</v>
      </c>
      <c r="M13" s="28">
        <v>7.5008999999999997</v>
      </c>
      <c r="N13" s="28">
        <v>8.2212999999999994</v>
      </c>
      <c r="O13" s="28">
        <v>10.3758</v>
      </c>
      <c r="P13" s="28">
        <v>11.815899999999999</v>
      </c>
      <c r="Q13" s="28">
        <v>11.5837</v>
      </c>
      <c r="R13" s="28">
        <v>11.308</v>
      </c>
      <c r="S13" s="33">
        <f t="shared" ref="S13:S45" si="4">IF(F13="",0,IF(F13&lt;=CB$3,4,IF(F13&gt;=CB$5,1,IF(F13&gt;=CB$4,2,3))))</f>
        <v>4</v>
      </c>
      <c r="T13" s="33">
        <f t="shared" ref="T13:T45" si="5">IF(G13="",0,IF(G13&lt;=CC$3,4,IF(G13&gt;=CC$5,1,IF(G13&gt;=CC$4,2,3))))</f>
        <v>3</v>
      </c>
      <c r="U13" s="33">
        <f t="shared" ref="U13:U45" si="6">IF(H13="",0,IF(H13&lt;=CD$3,4,IF(H13&gt;=CD$5,1,IF(H13&gt;=CD$4,2,3))))</f>
        <v>4</v>
      </c>
      <c r="V13" s="34">
        <f t="shared" ref="V13:V45" si="7">IF(I13="",0,IF(I13&lt;=CE$3,4,IF(I13&gt;=CE$5,1,IF(I13&gt;=CE$4,2,3))))</f>
        <v>3</v>
      </c>
      <c r="W13" s="33">
        <f t="shared" ref="W13:W45" si="8">IF(J13="",0,IF(J13&lt;=CF$3,4,IF(J13&gt;=CF$5,1,IF(J13&gt;=CF$4,2,3))))</f>
        <v>4</v>
      </c>
      <c r="X13" s="33">
        <f t="shared" ref="X13:X45" si="9">IF(K13="",0,IF(K13&lt;=CG$3,4,IF(K13&gt;=CG$5,1,IF(K13&gt;=CG$4,2,3))))</f>
        <v>3</v>
      </c>
      <c r="Y13" s="33">
        <f t="shared" ref="Y13:Y45" si="10">IF(L13="",0,IF(L13&lt;=CH$3,4,IF(L13&gt;=CH$5,1,IF(L13&gt;=CH$4,2,3))))</f>
        <v>4</v>
      </c>
      <c r="Z13" s="33">
        <f t="shared" ref="Z13:Z45" si="11">IF(M13="",0,IF(M13&lt;=CI$3,4,IF(M13&gt;=CI$5,1,IF(M13&gt;=CI$4,2,3))))</f>
        <v>4</v>
      </c>
      <c r="AA13" s="33">
        <f t="shared" ref="AA13:AA45" si="12">IF(N13="",0,IF(N13&lt;=CJ$3,4,IF(N13&gt;=CJ$5,1,IF(N13&gt;=CJ$4,2,3))))</f>
        <v>4</v>
      </c>
      <c r="AB13" s="33">
        <f t="shared" ref="AB13:AB45" si="13">IF(O13="",0,IF(O13&lt;=CK$3,4,IF(O13&gt;=CK$5,1,IF(O13&gt;=CK$4,2,3))))</f>
        <v>4</v>
      </c>
      <c r="AC13" s="33">
        <f t="shared" ref="AC13:AC45" si="14">IF(P13="",0,IF(P13&lt;=CL$3,4,IF(P13&gt;=CL$5,1,IF(P13&gt;=CL$4,2,3))))</f>
        <v>3</v>
      </c>
      <c r="AD13" s="33">
        <f t="shared" ref="AD13:AD45" si="15">IF(Q13="",0,IF(Q13&lt;=CM$3,4,IF(Q13&gt;=CM$5,1,IF(Q13&gt;=CM$4,2,3))))</f>
        <v>2</v>
      </c>
      <c r="AE13" s="33">
        <f t="shared" ref="AE13:AE45" si="16">IF(R13="",0,IF(R13&lt;=CN$3,4,IF(R13&gt;=CN$5,1,IF(R13&gt;=CN$4,2,3))))</f>
        <v>3</v>
      </c>
      <c r="AF13" s="28">
        <v>87.9542</v>
      </c>
      <c r="AG13" s="28">
        <v>0.2157</v>
      </c>
      <c r="AH13" s="28"/>
      <c r="AI13" s="28">
        <v>0.94469999999999998</v>
      </c>
      <c r="AJ13" s="28">
        <v>0.17580000000000001</v>
      </c>
      <c r="AK13" s="28">
        <v>-5.8299999999999998E-2</v>
      </c>
      <c r="AL13" s="28">
        <v>0.29509999999999997</v>
      </c>
      <c r="AM13" s="28">
        <v>0.92810000000000004</v>
      </c>
      <c r="AN13" s="28">
        <v>7.8787000000000003</v>
      </c>
      <c r="AO13" s="35">
        <v>1.6</v>
      </c>
      <c r="AP13" s="124"/>
    </row>
    <row r="14" spans="1:92">
      <c r="A14" s="48" t="s">
        <v>3056</v>
      </c>
      <c r="B14" s="29">
        <v>45524</v>
      </c>
      <c r="C14" s="30">
        <v>1540.0208</v>
      </c>
      <c r="D14" s="31">
        <v>1362.7224000000001</v>
      </c>
      <c r="E14" s="28">
        <v>9.8239999999999998</v>
      </c>
      <c r="F14" s="28">
        <v>7.2606000000000002</v>
      </c>
      <c r="G14" s="28">
        <v>-3.1831999999999998</v>
      </c>
      <c r="H14" s="28">
        <v>-4.4172000000000002</v>
      </c>
      <c r="I14" s="32">
        <v>-5.2926000000000002</v>
      </c>
      <c r="J14" s="28">
        <v>2.8475999999999999</v>
      </c>
      <c r="K14" s="28"/>
      <c r="L14" s="28"/>
      <c r="M14" s="28"/>
      <c r="N14" s="28"/>
      <c r="O14" s="28"/>
      <c r="P14" s="28"/>
      <c r="Q14" s="28"/>
      <c r="R14" s="28">
        <v>-1.0432999999999999</v>
      </c>
      <c r="S14" s="33">
        <f t="shared" si="4"/>
        <v>3</v>
      </c>
      <c r="T14" s="33">
        <f t="shared" si="5"/>
        <v>2</v>
      </c>
      <c r="U14" s="33">
        <f t="shared" si="6"/>
        <v>1</v>
      </c>
      <c r="V14" s="34">
        <f t="shared" si="7"/>
        <v>1</v>
      </c>
      <c r="W14" s="33">
        <f t="shared" si="8"/>
        <v>1</v>
      </c>
      <c r="X14" s="33">
        <f t="shared" si="9"/>
        <v>0</v>
      </c>
      <c r="Y14" s="33">
        <f t="shared" si="10"/>
        <v>0</v>
      </c>
      <c r="Z14" s="33">
        <f t="shared" si="11"/>
        <v>0</v>
      </c>
      <c r="AA14" s="33">
        <f t="shared" si="12"/>
        <v>0</v>
      </c>
      <c r="AB14" s="33">
        <f t="shared" si="13"/>
        <v>0</v>
      </c>
      <c r="AC14" s="33">
        <f t="shared" si="14"/>
        <v>0</v>
      </c>
      <c r="AD14" s="33">
        <f t="shared" si="15"/>
        <v>0</v>
      </c>
      <c r="AE14" s="33">
        <f t="shared" si="16"/>
        <v>4</v>
      </c>
      <c r="AF14" s="28">
        <v>89.1584</v>
      </c>
      <c r="AG14" s="28">
        <v>6.6879999999999997</v>
      </c>
      <c r="AH14" s="28"/>
      <c r="AI14" s="28">
        <v>0.97399999999999998</v>
      </c>
      <c r="AJ14" s="28">
        <v>-0.13289999999999999</v>
      </c>
      <c r="AK14" s="28">
        <v>2.8400000000000002E-2</v>
      </c>
      <c r="AL14" s="28">
        <v>-0.19980000000000001</v>
      </c>
      <c r="AM14" s="28">
        <v>0.96209999999999996</v>
      </c>
      <c r="AN14" s="28">
        <v>2.1697000000000002</v>
      </c>
      <c r="AO14" s="35">
        <v>2.11</v>
      </c>
      <c r="AP14" s="124"/>
    </row>
    <row r="15" spans="1:92">
      <c r="A15" s="48" t="s">
        <v>3057</v>
      </c>
      <c r="B15" s="29">
        <v>38877</v>
      </c>
      <c r="C15" s="30">
        <v>2023.9277</v>
      </c>
      <c r="D15" s="31">
        <v>1820.8575000000001</v>
      </c>
      <c r="E15" s="28">
        <v>75.486999999999995</v>
      </c>
      <c r="F15" s="28">
        <v>8.7066999999999997</v>
      </c>
      <c r="G15" s="28">
        <v>-3.0240999999999998</v>
      </c>
      <c r="H15" s="28">
        <v>-6.1071999999999997</v>
      </c>
      <c r="I15" s="32">
        <v>-6.0522999999999998</v>
      </c>
      <c r="J15" s="28">
        <v>2.7915000000000001</v>
      </c>
      <c r="K15" s="28">
        <v>5.4715999999999996</v>
      </c>
      <c r="L15" s="28">
        <v>14.776400000000001</v>
      </c>
      <c r="M15" s="28">
        <v>12.095599999999999</v>
      </c>
      <c r="N15" s="28">
        <v>12.8887</v>
      </c>
      <c r="O15" s="28">
        <v>12.7285</v>
      </c>
      <c r="P15" s="28">
        <v>12.758599999999999</v>
      </c>
      <c r="Q15" s="28">
        <v>10.711399999999999</v>
      </c>
      <c r="R15" s="28">
        <v>10.6892</v>
      </c>
      <c r="S15" s="33">
        <f t="shared" si="4"/>
        <v>2</v>
      </c>
      <c r="T15" s="33">
        <f t="shared" si="5"/>
        <v>2</v>
      </c>
      <c r="U15" s="33">
        <f t="shared" si="6"/>
        <v>2</v>
      </c>
      <c r="V15" s="34">
        <f t="shared" si="7"/>
        <v>2</v>
      </c>
      <c r="W15" s="33">
        <f t="shared" si="8"/>
        <v>1</v>
      </c>
      <c r="X15" s="33">
        <f t="shared" si="9"/>
        <v>1</v>
      </c>
      <c r="Y15" s="33">
        <f t="shared" si="10"/>
        <v>1</v>
      </c>
      <c r="Z15" s="33">
        <f t="shared" si="11"/>
        <v>2</v>
      </c>
      <c r="AA15" s="33">
        <f t="shared" si="12"/>
        <v>1</v>
      </c>
      <c r="AB15" s="33">
        <f t="shared" si="13"/>
        <v>1</v>
      </c>
      <c r="AC15" s="33">
        <f t="shared" si="14"/>
        <v>2</v>
      </c>
      <c r="AD15" s="33">
        <f t="shared" si="15"/>
        <v>3</v>
      </c>
      <c r="AE15" s="33">
        <f t="shared" si="16"/>
        <v>3</v>
      </c>
      <c r="AF15" s="28">
        <v>84.466300000000004</v>
      </c>
      <c r="AG15" s="28">
        <v>7.4577</v>
      </c>
      <c r="AH15" s="28">
        <v>7.0713999999999997</v>
      </c>
      <c r="AI15" s="28">
        <v>1.0769</v>
      </c>
      <c r="AJ15" s="28">
        <v>0.25390000000000001</v>
      </c>
      <c r="AK15" s="28">
        <v>0.2235</v>
      </c>
      <c r="AL15" s="28">
        <v>0.4622</v>
      </c>
      <c r="AM15" s="28">
        <v>0.93730000000000002</v>
      </c>
      <c r="AN15" s="28">
        <v>1.0046999999999999</v>
      </c>
      <c r="AO15" s="35">
        <v>2.0499999999999998</v>
      </c>
      <c r="AP15" s="124"/>
    </row>
    <row r="16" spans="1:92">
      <c r="A16" s="48" t="s">
        <v>3058</v>
      </c>
      <c r="B16" s="29">
        <v>44376</v>
      </c>
      <c r="C16" s="30">
        <v>211.62129999999999</v>
      </c>
      <c r="D16" s="31">
        <v>188.17140000000001</v>
      </c>
      <c r="E16" s="28">
        <v>16.32</v>
      </c>
      <c r="F16" s="28">
        <v>10.719099999999999</v>
      </c>
      <c r="G16" s="28">
        <v>-0.7903</v>
      </c>
      <c r="H16" s="28">
        <v>-1.4493</v>
      </c>
      <c r="I16" s="32">
        <v>-2.0996000000000001</v>
      </c>
      <c r="J16" s="28">
        <v>8.5106000000000002</v>
      </c>
      <c r="K16" s="28">
        <v>2.8102999999999998</v>
      </c>
      <c r="L16" s="28">
        <v>15.570399999999999</v>
      </c>
      <c r="M16" s="28">
        <v>12.395200000000001</v>
      </c>
      <c r="N16" s="28"/>
      <c r="O16" s="28"/>
      <c r="P16" s="28"/>
      <c r="Q16" s="28"/>
      <c r="R16" s="28">
        <v>10.653600000000001</v>
      </c>
      <c r="S16" s="33">
        <f t="shared" si="4"/>
        <v>1</v>
      </c>
      <c r="T16" s="33">
        <f t="shared" si="5"/>
        <v>1</v>
      </c>
      <c r="U16" s="33">
        <f t="shared" si="6"/>
        <v>1</v>
      </c>
      <c r="V16" s="34">
        <f t="shared" si="7"/>
        <v>1</v>
      </c>
      <c r="W16" s="33">
        <f t="shared" si="8"/>
        <v>1</v>
      </c>
      <c r="X16" s="33">
        <f t="shared" si="9"/>
        <v>3</v>
      </c>
      <c r="Y16" s="33">
        <f t="shared" si="10"/>
        <v>1</v>
      </c>
      <c r="Z16" s="33">
        <f t="shared" si="11"/>
        <v>1</v>
      </c>
      <c r="AA16" s="33">
        <f t="shared" si="12"/>
        <v>0</v>
      </c>
      <c r="AB16" s="33">
        <f t="shared" si="13"/>
        <v>0</v>
      </c>
      <c r="AC16" s="33">
        <f t="shared" si="14"/>
        <v>0</v>
      </c>
      <c r="AD16" s="33">
        <f t="shared" si="15"/>
        <v>0</v>
      </c>
      <c r="AE16" s="33">
        <f t="shared" si="16"/>
        <v>3</v>
      </c>
      <c r="AF16" s="28">
        <v>87.617199999999997</v>
      </c>
      <c r="AG16" s="28">
        <v>2.2168999999999999</v>
      </c>
      <c r="AH16" s="28">
        <v>8.0814000000000004</v>
      </c>
      <c r="AI16" s="28">
        <v>1.0584</v>
      </c>
      <c r="AJ16" s="28">
        <v>0.2432</v>
      </c>
      <c r="AK16" s="28">
        <v>0.1308</v>
      </c>
      <c r="AL16" s="28">
        <v>0.42620000000000002</v>
      </c>
      <c r="AM16" s="28">
        <v>0.88839999999999997</v>
      </c>
      <c r="AN16" s="28">
        <v>2.0590999999999999</v>
      </c>
      <c r="AO16" s="35">
        <v>2.2999999999999998</v>
      </c>
      <c r="AP16" s="124"/>
    </row>
    <row r="17" spans="1:41">
      <c r="A17" s="48" t="s">
        <v>3059</v>
      </c>
      <c r="B17" s="29">
        <v>38253</v>
      </c>
      <c r="C17" s="30">
        <v>2638.64</v>
      </c>
      <c r="D17" s="31">
        <v>2344.2049999999999</v>
      </c>
      <c r="E17" s="28">
        <v>218.11070000000001</v>
      </c>
      <c r="F17" s="28">
        <v>9.8277000000000001</v>
      </c>
      <c r="G17" s="28">
        <v>-1.2042999999999999</v>
      </c>
      <c r="H17" s="28">
        <v>-2.7279</v>
      </c>
      <c r="I17" s="32">
        <v>-3.6547000000000001</v>
      </c>
      <c r="J17" s="28">
        <v>2.5705</v>
      </c>
      <c r="K17" s="28">
        <v>3.6903000000000001</v>
      </c>
      <c r="L17" s="28">
        <v>14.440099999999999</v>
      </c>
      <c r="M17" s="28">
        <v>12.638299999999999</v>
      </c>
      <c r="N17" s="28">
        <v>13.082700000000001</v>
      </c>
      <c r="O17" s="28">
        <v>13.710100000000001</v>
      </c>
      <c r="P17" s="28">
        <v>12.687900000000001</v>
      </c>
      <c r="Q17" s="28">
        <v>13.0359</v>
      </c>
      <c r="R17" s="28">
        <v>15.3285</v>
      </c>
      <c r="S17" s="33">
        <f t="shared" si="4"/>
        <v>1</v>
      </c>
      <c r="T17" s="33">
        <f t="shared" si="5"/>
        <v>1</v>
      </c>
      <c r="U17" s="33">
        <f t="shared" si="6"/>
        <v>1</v>
      </c>
      <c r="V17" s="34">
        <f t="shared" si="7"/>
        <v>1</v>
      </c>
      <c r="W17" s="33">
        <f t="shared" si="8"/>
        <v>1</v>
      </c>
      <c r="X17" s="33">
        <f t="shared" si="9"/>
        <v>2</v>
      </c>
      <c r="Y17" s="33">
        <f t="shared" si="10"/>
        <v>2</v>
      </c>
      <c r="Z17" s="33">
        <f t="shared" si="11"/>
        <v>1</v>
      </c>
      <c r="AA17" s="33">
        <f t="shared" si="12"/>
        <v>1</v>
      </c>
      <c r="AB17" s="33">
        <f t="shared" si="13"/>
        <v>1</v>
      </c>
      <c r="AC17" s="33">
        <f t="shared" si="14"/>
        <v>2</v>
      </c>
      <c r="AD17" s="33">
        <f t="shared" si="15"/>
        <v>1</v>
      </c>
      <c r="AE17" s="33">
        <f t="shared" si="16"/>
        <v>1</v>
      </c>
      <c r="AF17" s="28">
        <v>83.952500000000001</v>
      </c>
      <c r="AG17" s="28">
        <v>12.2311</v>
      </c>
      <c r="AH17" s="28"/>
      <c r="AI17" s="28">
        <v>0.95599999999999996</v>
      </c>
      <c r="AJ17" s="28">
        <v>0.2465</v>
      </c>
      <c r="AK17" s="28">
        <v>0.1038</v>
      </c>
      <c r="AL17" s="28">
        <v>0.43080000000000002</v>
      </c>
      <c r="AM17" s="28">
        <v>0.94279999999999997</v>
      </c>
      <c r="AN17" s="28">
        <v>1.0569999999999999</v>
      </c>
      <c r="AO17" s="35">
        <v>1.98</v>
      </c>
    </row>
    <row r="18" spans="1:41">
      <c r="A18" s="48" t="s">
        <v>3060</v>
      </c>
      <c r="B18" s="29">
        <v>40410</v>
      </c>
      <c r="C18" s="30">
        <v>17103.624199999998</v>
      </c>
      <c r="D18" s="31">
        <v>15235.0173</v>
      </c>
      <c r="E18" s="28">
        <v>60.09</v>
      </c>
      <c r="F18" s="28">
        <v>8.0366999999999997</v>
      </c>
      <c r="G18" s="28">
        <v>-4.6189999999999998</v>
      </c>
      <c r="H18" s="28">
        <v>-7.4827000000000004</v>
      </c>
      <c r="I18" s="32">
        <v>-7.2971000000000004</v>
      </c>
      <c r="J18" s="28">
        <v>-1.4272</v>
      </c>
      <c r="K18" s="28">
        <v>4.5533999999999999</v>
      </c>
      <c r="L18" s="28">
        <v>12.5998</v>
      </c>
      <c r="M18" s="28">
        <v>10.8398</v>
      </c>
      <c r="N18" s="28">
        <v>11.3711</v>
      </c>
      <c r="O18" s="28">
        <v>13.413500000000001</v>
      </c>
      <c r="P18" s="28">
        <v>13.6008</v>
      </c>
      <c r="Q18" s="28">
        <v>12.257300000000001</v>
      </c>
      <c r="R18" s="28">
        <v>12.0966</v>
      </c>
      <c r="S18" s="33">
        <f t="shared" si="4"/>
        <v>3</v>
      </c>
      <c r="T18" s="33">
        <f t="shared" si="5"/>
        <v>3</v>
      </c>
      <c r="U18" s="33">
        <f t="shared" si="6"/>
        <v>4</v>
      </c>
      <c r="V18" s="34">
        <f t="shared" si="7"/>
        <v>3</v>
      </c>
      <c r="W18" s="33">
        <f t="shared" si="8"/>
        <v>3</v>
      </c>
      <c r="X18" s="33">
        <f t="shared" si="9"/>
        <v>2</v>
      </c>
      <c r="Y18" s="33">
        <f t="shared" si="10"/>
        <v>3</v>
      </c>
      <c r="Z18" s="33">
        <f t="shared" si="11"/>
        <v>3</v>
      </c>
      <c r="AA18" s="33">
        <f t="shared" si="12"/>
        <v>3</v>
      </c>
      <c r="AB18" s="33">
        <f t="shared" si="13"/>
        <v>1</v>
      </c>
      <c r="AC18" s="33">
        <f t="shared" si="14"/>
        <v>1</v>
      </c>
      <c r="AD18" s="33">
        <f t="shared" si="15"/>
        <v>2</v>
      </c>
      <c r="AE18" s="33">
        <f t="shared" si="16"/>
        <v>3</v>
      </c>
      <c r="AF18" s="28">
        <v>89.746300000000005</v>
      </c>
      <c r="AG18" s="28">
        <v>7.1707000000000001</v>
      </c>
      <c r="AH18" s="28"/>
      <c r="AI18" s="28">
        <v>0.95930000000000004</v>
      </c>
      <c r="AJ18" s="28">
        <v>0.22750000000000001</v>
      </c>
      <c r="AK18" s="28">
        <v>0.1026</v>
      </c>
      <c r="AL18" s="28">
        <v>0.39979999999999999</v>
      </c>
      <c r="AM18" s="28">
        <v>0.98140000000000005</v>
      </c>
      <c r="AN18" s="28">
        <v>2.6352000000000002</v>
      </c>
      <c r="AO18" s="35">
        <v>1.68</v>
      </c>
    </row>
    <row r="19" spans="1:41">
      <c r="A19" s="48" t="s">
        <v>3061</v>
      </c>
      <c r="B19" s="29">
        <v>37690</v>
      </c>
      <c r="C19" s="30">
        <v>7269.6390000000001</v>
      </c>
      <c r="D19" s="31">
        <v>6619.6021000000001</v>
      </c>
      <c r="E19" s="28">
        <v>451.76600000000002</v>
      </c>
      <c r="F19" s="28">
        <v>6.7477</v>
      </c>
      <c r="G19" s="28">
        <v>-4.8372999999999999</v>
      </c>
      <c r="H19" s="28">
        <v>-6.6075999999999997</v>
      </c>
      <c r="I19" s="32">
        <v>-7.2965999999999998</v>
      </c>
      <c r="J19" s="28">
        <v>-2.4129</v>
      </c>
      <c r="K19" s="28">
        <v>5.5049999999999999</v>
      </c>
      <c r="L19" s="28">
        <v>15.0939</v>
      </c>
      <c r="M19" s="28">
        <v>13.448</v>
      </c>
      <c r="N19" s="28">
        <v>12.276899999999999</v>
      </c>
      <c r="O19" s="28">
        <v>11.764200000000001</v>
      </c>
      <c r="P19" s="28">
        <v>11.6015</v>
      </c>
      <c r="Q19" s="28">
        <v>10.418799999999999</v>
      </c>
      <c r="R19" s="28">
        <v>17.8874</v>
      </c>
      <c r="S19" s="33">
        <f t="shared" si="4"/>
        <v>4</v>
      </c>
      <c r="T19" s="33">
        <f t="shared" si="5"/>
        <v>4</v>
      </c>
      <c r="U19" s="33">
        <f t="shared" si="6"/>
        <v>3</v>
      </c>
      <c r="V19" s="34">
        <f t="shared" si="7"/>
        <v>3</v>
      </c>
      <c r="W19" s="33">
        <f t="shared" si="8"/>
        <v>4</v>
      </c>
      <c r="X19" s="33">
        <f t="shared" si="9"/>
        <v>1</v>
      </c>
      <c r="Y19" s="33">
        <f t="shared" si="10"/>
        <v>1</v>
      </c>
      <c r="Z19" s="33">
        <f t="shared" si="11"/>
        <v>1</v>
      </c>
      <c r="AA19" s="33">
        <f t="shared" si="12"/>
        <v>2</v>
      </c>
      <c r="AB19" s="33">
        <f t="shared" si="13"/>
        <v>2</v>
      </c>
      <c r="AC19" s="33">
        <f t="shared" si="14"/>
        <v>3</v>
      </c>
      <c r="AD19" s="33">
        <f t="shared" si="15"/>
        <v>4</v>
      </c>
      <c r="AE19" s="33">
        <f t="shared" si="16"/>
        <v>1</v>
      </c>
      <c r="AF19" s="28">
        <v>80.367000000000004</v>
      </c>
      <c r="AG19" s="28">
        <v>4.8944999999999999</v>
      </c>
      <c r="AH19" s="28">
        <v>4.8708</v>
      </c>
      <c r="AI19" s="28">
        <v>0.91490000000000005</v>
      </c>
      <c r="AJ19" s="28">
        <v>0.29199999999999998</v>
      </c>
      <c r="AK19" s="28">
        <v>0.3236</v>
      </c>
      <c r="AL19" s="28">
        <v>0.53700000000000003</v>
      </c>
      <c r="AM19" s="28">
        <v>0.91779999999999995</v>
      </c>
      <c r="AN19" s="28">
        <v>9.7040000000000006</v>
      </c>
      <c r="AO19" s="35">
        <v>1.83</v>
      </c>
    </row>
    <row r="20" spans="1:41">
      <c r="A20" s="48" t="s">
        <v>3062</v>
      </c>
      <c r="B20" s="29">
        <v>39953</v>
      </c>
      <c r="C20" s="30">
        <v>1476.8761999999999</v>
      </c>
      <c r="D20" s="31">
        <v>1321.6909000000001</v>
      </c>
      <c r="E20" s="28">
        <v>81.2</v>
      </c>
      <c r="F20" s="28">
        <v>7.2655000000000003</v>
      </c>
      <c r="G20" s="28">
        <v>-4.3354999999999997</v>
      </c>
      <c r="H20" s="28">
        <v>-6.0837000000000003</v>
      </c>
      <c r="I20" s="32">
        <v>-6.7309999999999999</v>
      </c>
      <c r="J20" s="28">
        <v>-8.6099999999999996E-2</v>
      </c>
      <c r="K20" s="28">
        <v>2.9723000000000002</v>
      </c>
      <c r="L20" s="28">
        <v>12.2935</v>
      </c>
      <c r="M20" s="28">
        <v>11.3439</v>
      </c>
      <c r="N20" s="28">
        <v>12.1076</v>
      </c>
      <c r="O20" s="28">
        <v>12.396699999999999</v>
      </c>
      <c r="P20" s="28">
        <v>12.7372</v>
      </c>
      <c r="Q20" s="28">
        <v>12.315200000000001</v>
      </c>
      <c r="R20" s="28">
        <v>13.146599999999999</v>
      </c>
      <c r="S20" s="33">
        <f t="shared" si="4"/>
        <v>3</v>
      </c>
      <c r="T20" s="33">
        <f t="shared" si="5"/>
        <v>3</v>
      </c>
      <c r="U20" s="33">
        <f t="shared" si="6"/>
        <v>2</v>
      </c>
      <c r="V20" s="34">
        <f t="shared" si="7"/>
        <v>2</v>
      </c>
      <c r="W20" s="33">
        <f t="shared" si="8"/>
        <v>3</v>
      </c>
      <c r="X20" s="33">
        <f t="shared" si="9"/>
        <v>3</v>
      </c>
      <c r="Y20" s="33">
        <f t="shared" si="10"/>
        <v>3</v>
      </c>
      <c r="Z20" s="33">
        <f t="shared" si="11"/>
        <v>2</v>
      </c>
      <c r="AA20" s="33">
        <f t="shared" si="12"/>
        <v>2</v>
      </c>
      <c r="AB20" s="33">
        <f t="shared" si="13"/>
        <v>2</v>
      </c>
      <c r="AC20" s="33">
        <f t="shared" si="14"/>
        <v>2</v>
      </c>
      <c r="AD20" s="33">
        <f t="shared" si="15"/>
        <v>1</v>
      </c>
      <c r="AE20" s="33">
        <f t="shared" si="16"/>
        <v>2</v>
      </c>
      <c r="AF20" s="28">
        <v>76.046700000000001</v>
      </c>
      <c r="AG20" s="28">
        <v>13.35</v>
      </c>
      <c r="AH20" s="28">
        <v>1.4479</v>
      </c>
      <c r="AI20" s="28">
        <v>0.94769999999999999</v>
      </c>
      <c r="AJ20" s="28">
        <v>0.22470000000000001</v>
      </c>
      <c r="AK20" s="28">
        <v>1.23E-2</v>
      </c>
      <c r="AL20" s="28">
        <v>0.3831</v>
      </c>
      <c r="AM20" s="28">
        <v>0.97609999999999997</v>
      </c>
      <c r="AN20" s="28">
        <v>7.6326999999999998</v>
      </c>
      <c r="AO20" s="35">
        <v>2.12</v>
      </c>
    </row>
    <row r="21" spans="1:41">
      <c r="A21" s="48" t="s">
        <v>3063</v>
      </c>
      <c r="B21" s="29">
        <v>34304</v>
      </c>
      <c r="C21" s="30">
        <v>7580.1858000000002</v>
      </c>
      <c r="D21" s="31">
        <v>6821.1839</v>
      </c>
      <c r="E21" s="28">
        <v>982.78689999999995</v>
      </c>
      <c r="F21" s="28">
        <v>6.2359999999999998</v>
      </c>
      <c r="G21" s="28">
        <v>-5.3365999999999998</v>
      </c>
      <c r="H21" s="28">
        <v>-6.7995999999999999</v>
      </c>
      <c r="I21" s="32">
        <v>-7.6742999999999997</v>
      </c>
      <c r="J21" s="28">
        <v>-0.25330000000000003</v>
      </c>
      <c r="K21" s="28">
        <v>5.0251999999999999</v>
      </c>
      <c r="L21" s="28">
        <v>12.126899999999999</v>
      </c>
      <c r="M21" s="28">
        <v>9.9608000000000008</v>
      </c>
      <c r="N21" s="28">
        <v>10.3741</v>
      </c>
      <c r="O21" s="28">
        <v>11.099</v>
      </c>
      <c r="P21" s="28">
        <v>10.813000000000001</v>
      </c>
      <c r="Q21" s="28">
        <v>10.5449</v>
      </c>
      <c r="R21" s="28">
        <v>18.344899999999999</v>
      </c>
      <c r="S21" s="33">
        <f t="shared" si="4"/>
        <v>4</v>
      </c>
      <c r="T21" s="33">
        <f t="shared" si="5"/>
        <v>4</v>
      </c>
      <c r="U21" s="33">
        <f t="shared" si="6"/>
        <v>3</v>
      </c>
      <c r="V21" s="34">
        <f t="shared" si="7"/>
        <v>4</v>
      </c>
      <c r="W21" s="33">
        <f t="shared" si="8"/>
        <v>3</v>
      </c>
      <c r="X21" s="33">
        <f t="shared" si="9"/>
        <v>1</v>
      </c>
      <c r="Y21" s="33">
        <f t="shared" si="10"/>
        <v>3</v>
      </c>
      <c r="Z21" s="33">
        <f t="shared" si="11"/>
        <v>3</v>
      </c>
      <c r="AA21" s="33">
        <f t="shared" si="12"/>
        <v>4</v>
      </c>
      <c r="AB21" s="33">
        <f t="shared" si="13"/>
        <v>4</v>
      </c>
      <c r="AC21" s="33">
        <f t="shared" si="14"/>
        <v>4</v>
      </c>
      <c r="AD21" s="33">
        <f t="shared" si="15"/>
        <v>3</v>
      </c>
      <c r="AE21" s="33">
        <f t="shared" si="16"/>
        <v>1</v>
      </c>
      <c r="AF21" s="28">
        <v>82.154200000000003</v>
      </c>
      <c r="AG21" s="28">
        <v>9.8763000000000005</v>
      </c>
      <c r="AH21" s="28">
        <v>3.8292000000000002</v>
      </c>
      <c r="AI21" s="28">
        <v>0.92889999999999995</v>
      </c>
      <c r="AJ21" s="28">
        <v>0.2301</v>
      </c>
      <c r="AK21" s="28">
        <v>4.1000000000000002E-2</v>
      </c>
      <c r="AL21" s="28">
        <v>0.41589999999999999</v>
      </c>
      <c r="AM21" s="28">
        <v>0.94969999999999999</v>
      </c>
      <c r="AN21" s="28">
        <v>2.4878</v>
      </c>
      <c r="AO21" s="35">
        <v>1.88</v>
      </c>
    </row>
    <row r="22" spans="1:41">
      <c r="A22" s="48" t="s">
        <v>3064</v>
      </c>
      <c r="B22" s="29">
        <v>40949</v>
      </c>
      <c r="C22" s="30">
        <v>132.18729999999999</v>
      </c>
      <c r="D22" s="31">
        <v>117.1708</v>
      </c>
      <c r="E22" s="28">
        <v>41.81</v>
      </c>
      <c r="F22" s="28">
        <v>8.26</v>
      </c>
      <c r="G22" s="28">
        <v>-2.8351999999999999</v>
      </c>
      <c r="H22" s="28">
        <v>-5.6845999999999997</v>
      </c>
      <c r="I22" s="32">
        <v>-5.5781000000000001</v>
      </c>
      <c r="J22" s="28">
        <v>3.4388999999999998</v>
      </c>
      <c r="K22" s="28">
        <v>2.5455999999999999</v>
      </c>
      <c r="L22" s="28">
        <v>12.127800000000001</v>
      </c>
      <c r="M22" s="28">
        <v>10.5671</v>
      </c>
      <c r="N22" s="28">
        <v>11.0494</v>
      </c>
      <c r="O22" s="28">
        <v>10.0396</v>
      </c>
      <c r="P22" s="28">
        <v>11.161300000000001</v>
      </c>
      <c r="Q22" s="28"/>
      <c r="R22" s="28">
        <v>10.5778</v>
      </c>
      <c r="S22" s="33">
        <f t="shared" si="4"/>
        <v>2</v>
      </c>
      <c r="T22" s="33">
        <f t="shared" si="5"/>
        <v>2</v>
      </c>
      <c r="U22" s="33">
        <f t="shared" si="6"/>
        <v>2</v>
      </c>
      <c r="V22" s="34">
        <f t="shared" si="7"/>
        <v>2</v>
      </c>
      <c r="W22" s="33">
        <f t="shared" si="8"/>
        <v>1</v>
      </c>
      <c r="X22" s="33">
        <f t="shared" si="9"/>
        <v>3</v>
      </c>
      <c r="Y22" s="33">
        <f t="shared" si="10"/>
        <v>3</v>
      </c>
      <c r="Z22" s="33">
        <f t="shared" si="11"/>
        <v>3</v>
      </c>
      <c r="AA22" s="33">
        <f t="shared" si="12"/>
        <v>3</v>
      </c>
      <c r="AB22" s="33">
        <f t="shared" si="13"/>
        <v>4</v>
      </c>
      <c r="AC22" s="33">
        <f t="shared" si="14"/>
        <v>4</v>
      </c>
      <c r="AD22" s="33">
        <f t="shared" si="15"/>
        <v>0</v>
      </c>
      <c r="AE22" s="33">
        <f t="shared" si="16"/>
        <v>4</v>
      </c>
      <c r="AF22" s="28">
        <v>89.696899999999999</v>
      </c>
      <c r="AG22" s="28">
        <v>5.8844000000000003</v>
      </c>
      <c r="AH22" s="28">
        <v>0.42409999999999998</v>
      </c>
      <c r="AI22" s="28">
        <v>1.0186999999999999</v>
      </c>
      <c r="AJ22" s="28">
        <v>0.2029</v>
      </c>
      <c r="AK22" s="28">
        <v>-5.6099999999999997E-2</v>
      </c>
      <c r="AL22" s="28">
        <v>0.34870000000000001</v>
      </c>
      <c r="AM22" s="28">
        <v>0.94550000000000001</v>
      </c>
      <c r="AN22" s="28">
        <v>2.8216000000000001</v>
      </c>
      <c r="AO22" s="35">
        <v>2.46</v>
      </c>
    </row>
    <row r="23" spans="1:41">
      <c r="A23" s="48" t="s">
        <v>3065</v>
      </c>
      <c r="B23" s="29">
        <v>35349</v>
      </c>
      <c r="C23" s="30">
        <v>40085.192799999997</v>
      </c>
      <c r="D23" s="31">
        <v>35458.498099999997</v>
      </c>
      <c r="E23" s="28">
        <v>1091.703</v>
      </c>
      <c r="F23" s="28">
        <v>7.0814000000000004</v>
      </c>
      <c r="G23" s="28">
        <v>-4.7919</v>
      </c>
      <c r="H23" s="28">
        <v>-6.5975000000000001</v>
      </c>
      <c r="I23" s="32">
        <v>-7.4984000000000002</v>
      </c>
      <c r="J23" s="28">
        <v>-1.5943000000000001</v>
      </c>
      <c r="K23" s="28">
        <v>2.1726000000000001</v>
      </c>
      <c r="L23" s="28">
        <v>12.481999999999999</v>
      </c>
      <c r="M23" s="28">
        <v>12.186</v>
      </c>
      <c r="N23" s="28">
        <v>13.836</v>
      </c>
      <c r="O23" s="28">
        <v>11.691800000000001</v>
      </c>
      <c r="P23" s="28">
        <v>13.131500000000001</v>
      </c>
      <c r="Q23" s="28">
        <v>11.421799999999999</v>
      </c>
      <c r="R23" s="28">
        <v>17.9422</v>
      </c>
      <c r="S23" s="33">
        <f t="shared" si="4"/>
        <v>4</v>
      </c>
      <c r="T23" s="33">
        <f t="shared" si="5"/>
        <v>4</v>
      </c>
      <c r="U23" s="33">
        <f t="shared" si="6"/>
        <v>3</v>
      </c>
      <c r="V23" s="34">
        <f t="shared" si="7"/>
        <v>4</v>
      </c>
      <c r="W23" s="33">
        <f t="shared" si="8"/>
        <v>4</v>
      </c>
      <c r="X23" s="33">
        <f t="shared" si="9"/>
        <v>4</v>
      </c>
      <c r="Y23" s="33">
        <f t="shared" si="10"/>
        <v>3</v>
      </c>
      <c r="Z23" s="33">
        <f t="shared" si="11"/>
        <v>1</v>
      </c>
      <c r="AA23" s="33">
        <f t="shared" si="12"/>
        <v>1</v>
      </c>
      <c r="AB23" s="33">
        <f t="shared" si="13"/>
        <v>3</v>
      </c>
      <c r="AC23" s="33">
        <f t="shared" si="14"/>
        <v>1</v>
      </c>
      <c r="AD23" s="33">
        <f t="shared" si="15"/>
        <v>3</v>
      </c>
      <c r="AE23" s="33">
        <f t="shared" si="16"/>
        <v>1</v>
      </c>
      <c r="AF23" s="28">
        <v>83.227599999999995</v>
      </c>
      <c r="AG23" s="28">
        <v>13.268599999999999</v>
      </c>
      <c r="AH23" s="28"/>
      <c r="AI23" s="28">
        <v>0.94550000000000001</v>
      </c>
      <c r="AJ23" s="28">
        <v>0.22919999999999999</v>
      </c>
      <c r="AK23" s="28">
        <v>3.1699999999999999E-2</v>
      </c>
      <c r="AL23" s="28">
        <v>0.39279999999999998</v>
      </c>
      <c r="AM23" s="28">
        <v>0.96609999999999996</v>
      </c>
      <c r="AN23" s="28">
        <v>2.9771999999999998</v>
      </c>
      <c r="AO23" s="35">
        <v>1.61</v>
      </c>
    </row>
    <row r="24" spans="1:41">
      <c r="A24" s="48" t="s">
        <v>3066</v>
      </c>
      <c r="B24" s="29">
        <v>37600</v>
      </c>
      <c r="C24" s="30">
        <v>1893.7961</v>
      </c>
      <c r="D24" s="31">
        <v>1667.4996000000001</v>
      </c>
      <c r="E24" s="28">
        <v>460.71350000000001</v>
      </c>
      <c r="F24" s="28">
        <v>6.6752000000000002</v>
      </c>
      <c r="G24" s="28">
        <v>-5.3948999999999998</v>
      </c>
      <c r="H24" s="28">
        <v>-5.4942000000000002</v>
      </c>
      <c r="I24" s="32">
        <v>-6.8095999999999997</v>
      </c>
      <c r="J24" s="28">
        <v>1.2722</v>
      </c>
      <c r="K24" s="28">
        <v>2.8935</v>
      </c>
      <c r="L24" s="28">
        <v>12.820499999999999</v>
      </c>
      <c r="M24" s="28">
        <v>11.0441</v>
      </c>
      <c r="N24" s="28">
        <v>11.5025</v>
      </c>
      <c r="O24" s="28">
        <v>11.708500000000001</v>
      </c>
      <c r="P24" s="28">
        <v>12.384600000000001</v>
      </c>
      <c r="Q24" s="28">
        <v>10.364699999999999</v>
      </c>
      <c r="R24" s="28">
        <v>17.7819</v>
      </c>
      <c r="S24" s="33">
        <f t="shared" si="4"/>
        <v>4</v>
      </c>
      <c r="T24" s="33">
        <f t="shared" si="5"/>
        <v>4</v>
      </c>
      <c r="U24" s="33">
        <f t="shared" si="6"/>
        <v>1</v>
      </c>
      <c r="V24" s="34">
        <f t="shared" si="7"/>
        <v>3</v>
      </c>
      <c r="W24" s="33">
        <f t="shared" si="8"/>
        <v>2</v>
      </c>
      <c r="X24" s="33">
        <f t="shared" si="9"/>
        <v>3</v>
      </c>
      <c r="Y24" s="33">
        <f t="shared" si="10"/>
        <v>2</v>
      </c>
      <c r="Z24" s="33">
        <f t="shared" si="11"/>
        <v>3</v>
      </c>
      <c r="AA24" s="33">
        <f t="shared" si="12"/>
        <v>3</v>
      </c>
      <c r="AB24" s="33">
        <f t="shared" si="13"/>
        <v>3</v>
      </c>
      <c r="AC24" s="33">
        <f t="shared" si="14"/>
        <v>2</v>
      </c>
      <c r="AD24" s="33">
        <f t="shared" si="15"/>
        <v>4</v>
      </c>
      <c r="AE24" s="33">
        <f t="shared" si="16"/>
        <v>1</v>
      </c>
      <c r="AF24" s="28">
        <v>92.084299999999999</v>
      </c>
      <c r="AG24" s="28">
        <v>5.4452999999999996</v>
      </c>
      <c r="AH24" s="28">
        <v>1.2495000000000001</v>
      </c>
      <c r="AI24" s="28">
        <v>0.97170000000000001</v>
      </c>
      <c r="AJ24" s="28">
        <v>0.23180000000000001</v>
      </c>
      <c r="AK24" s="28">
        <v>0.06</v>
      </c>
      <c r="AL24" s="28">
        <v>0.38640000000000002</v>
      </c>
      <c r="AM24" s="28">
        <v>0.92579999999999996</v>
      </c>
      <c r="AN24" s="28">
        <v>1.2209000000000001</v>
      </c>
      <c r="AO24" s="35">
        <v>2.16</v>
      </c>
    </row>
    <row r="25" spans="1:41">
      <c r="A25" s="48" t="s">
        <v>3067</v>
      </c>
      <c r="B25" s="29">
        <v>39591</v>
      </c>
      <c r="C25" s="30">
        <v>77451.585500000001</v>
      </c>
      <c r="D25" s="31">
        <v>69947.548999999999</v>
      </c>
      <c r="E25" s="28">
        <v>106.66</v>
      </c>
      <c r="F25" s="28">
        <v>6.7988</v>
      </c>
      <c r="G25" s="28">
        <v>-4.6059999999999999</v>
      </c>
      <c r="H25" s="28">
        <v>-6.6188000000000002</v>
      </c>
      <c r="I25" s="32">
        <v>-7.6616999999999997</v>
      </c>
      <c r="J25" s="28">
        <v>6.5699999999999995E-2</v>
      </c>
      <c r="K25" s="28">
        <v>4.4367999999999999</v>
      </c>
      <c r="L25" s="28">
        <v>15.2577</v>
      </c>
      <c r="M25" s="28">
        <v>13.4413</v>
      </c>
      <c r="N25" s="28">
        <v>14.672599999999999</v>
      </c>
      <c r="O25" s="28">
        <v>13.997999999999999</v>
      </c>
      <c r="P25" s="28">
        <v>14.143599999999999</v>
      </c>
      <c r="Q25" s="28">
        <v>13.0959</v>
      </c>
      <c r="R25" s="28">
        <v>14.0977</v>
      </c>
      <c r="S25" s="33">
        <f t="shared" si="4"/>
        <v>4</v>
      </c>
      <c r="T25" s="33">
        <f t="shared" si="5"/>
        <v>3</v>
      </c>
      <c r="U25" s="33">
        <f t="shared" si="6"/>
        <v>3</v>
      </c>
      <c r="V25" s="34">
        <f t="shared" si="7"/>
        <v>4</v>
      </c>
      <c r="W25" s="33">
        <f t="shared" si="8"/>
        <v>3</v>
      </c>
      <c r="X25" s="33">
        <f t="shared" si="9"/>
        <v>2</v>
      </c>
      <c r="Y25" s="33">
        <f t="shared" si="10"/>
        <v>1</v>
      </c>
      <c r="Z25" s="33">
        <f t="shared" si="11"/>
        <v>1</v>
      </c>
      <c r="AA25" s="33">
        <f t="shared" si="12"/>
        <v>1</v>
      </c>
      <c r="AB25" s="33">
        <f t="shared" si="13"/>
        <v>1</v>
      </c>
      <c r="AC25" s="33">
        <f t="shared" si="14"/>
        <v>1</v>
      </c>
      <c r="AD25" s="33">
        <f t="shared" si="15"/>
        <v>1</v>
      </c>
      <c r="AE25" s="33">
        <f t="shared" si="16"/>
        <v>2</v>
      </c>
      <c r="AF25" s="28">
        <v>86.852999999999994</v>
      </c>
      <c r="AG25" s="28">
        <v>7.3944000000000001</v>
      </c>
      <c r="AH25" s="28">
        <v>0.129</v>
      </c>
      <c r="AI25" s="28">
        <v>0.91890000000000005</v>
      </c>
      <c r="AJ25" s="28">
        <v>0.29360000000000003</v>
      </c>
      <c r="AK25" s="28">
        <v>0.2515</v>
      </c>
      <c r="AL25" s="28">
        <v>0.52210000000000001</v>
      </c>
      <c r="AM25" s="28">
        <v>0.96079999999999999</v>
      </c>
      <c r="AN25" s="28">
        <v>4.3121999999999998</v>
      </c>
      <c r="AO25" s="35">
        <v>1.42</v>
      </c>
    </row>
    <row r="26" spans="1:41">
      <c r="A26" s="48" t="s">
        <v>4923</v>
      </c>
      <c r="B26" s="29">
        <v>40046</v>
      </c>
      <c r="C26" s="30">
        <v>1701.6815999999999</v>
      </c>
      <c r="D26" s="31">
        <v>1536.8672999999999</v>
      </c>
      <c r="E26" s="28">
        <v>67.39</v>
      </c>
      <c r="F26" s="28">
        <v>10.240500000000001</v>
      </c>
      <c r="G26" s="28">
        <v>-2.3757999999999999</v>
      </c>
      <c r="H26" s="28">
        <v>-6.1421000000000001</v>
      </c>
      <c r="I26" s="32">
        <v>-4.9371999999999998</v>
      </c>
      <c r="J26" s="28">
        <v>2.1215000000000002</v>
      </c>
      <c r="K26" s="28">
        <v>4.9869000000000003</v>
      </c>
      <c r="L26" s="28">
        <v>15.531000000000001</v>
      </c>
      <c r="M26" s="28">
        <v>12.171099999999999</v>
      </c>
      <c r="N26" s="28">
        <v>13.554399999999999</v>
      </c>
      <c r="O26" s="28">
        <v>12.851800000000001</v>
      </c>
      <c r="P26" s="28">
        <v>12.765000000000001</v>
      </c>
      <c r="Q26" s="28">
        <v>11.8993</v>
      </c>
      <c r="R26" s="28">
        <v>12.101800000000001</v>
      </c>
      <c r="S26" s="33">
        <f t="shared" si="4"/>
        <v>1</v>
      </c>
      <c r="T26" s="33">
        <f t="shared" si="5"/>
        <v>1</v>
      </c>
      <c r="U26" s="33">
        <f t="shared" si="6"/>
        <v>2</v>
      </c>
      <c r="V26" s="34">
        <f t="shared" si="7"/>
        <v>1</v>
      </c>
      <c r="W26" s="33">
        <f t="shared" si="8"/>
        <v>2</v>
      </c>
      <c r="X26" s="33">
        <f t="shared" si="9"/>
        <v>1</v>
      </c>
      <c r="Y26" s="33">
        <f t="shared" si="10"/>
        <v>1</v>
      </c>
      <c r="Z26" s="33">
        <f t="shared" si="11"/>
        <v>1</v>
      </c>
      <c r="AA26" s="33">
        <f t="shared" si="12"/>
        <v>1</v>
      </c>
      <c r="AB26" s="33">
        <f t="shared" si="13"/>
        <v>1</v>
      </c>
      <c r="AC26" s="33">
        <f t="shared" si="14"/>
        <v>1</v>
      </c>
      <c r="AD26" s="33">
        <f t="shared" si="15"/>
        <v>2</v>
      </c>
      <c r="AE26" s="33">
        <f t="shared" si="16"/>
        <v>2</v>
      </c>
      <c r="AF26" s="28">
        <v>82.148700000000005</v>
      </c>
      <c r="AG26" s="28">
        <v>6.9930000000000003</v>
      </c>
      <c r="AH26" s="28">
        <v>7.8272000000000004</v>
      </c>
      <c r="AI26" s="28">
        <v>1.0706</v>
      </c>
      <c r="AJ26" s="28">
        <v>0.25469999999999998</v>
      </c>
      <c r="AK26" s="28">
        <v>0.15609999999999999</v>
      </c>
      <c r="AL26" s="28">
        <v>0.46360000000000001</v>
      </c>
      <c r="AM26" s="28">
        <v>0.9294</v>
      </c>
      <c r="AN26" s="28">
        <v>1.1392</v>
      </c>
      <c r="AO26" s="35">
        <v>2.04</v>
      </c>
    </row>
    <row r="27" spans="1:41">
      <c r="A27" s="48" t="s">
        <v>3068</v>
      </c>
      <c r="B27" s="29">
        <v>44189</v>
      </c>
      <c r="C27" s="30">
        <v>507.08569999999997</v>
      </c>
      <c r="D27" s="31">
        <v>444.3451</v>
      </c>
      <c r="E27" s="28">
        <v>16.8505</v>
      </c>
      <c r="F27" s="28">
        <v>10.224</v>
      </c>
      <c r="G27" s="28">
        <v>-2.9929999999999999</v>
      </c>
      <c r="H27" s="28">
        <v>-6.8513000000000002</v>
      </c>
      <c r="I27" s="32">
        <v>-6.7983000000000002</v>
      </c>
      <c r="J27" s="28">
        <v>0.35199999999999998</v>
      </c>
      <c r="K27" s="28">
        <v>-0.53659999999999997</v>
      </c>
      <c r="L27" s="28">
        <v>11.5078</v>
      </c>
      <c r="M27" s="28">
        <v>9.9893000000000001</v>
      </c>
      <c r="N27" s="28">
        <v>9.9146999999999998</v>
      </c>
      <c r="O27" s="28"/>
      <c r="P27" s="28"/>
      <c r="Q27" s="28"/>
      <c r="R27" s="28">
        <v>10.2433</v>
      </c>
      <c r="S27" s="33">
        <f t="shared" si="4"/>
        <v>1</v>
      </c>
      <c r="T27" s="33">
        <f t="shared" si="5"/>
        <v>2</v>
      </c>
      <c r="U27" s="33">
        <f t="shared" si="6"/>
        <v>4</v>
      </c>
      <c r="V27" s="34">
        <f t="shared" si="7"/>
        <v>3</v>
      </c>
      <c r="W27" s="33">
        <f t="shared" si="8"/>
        <v>3</v>
      </c>
      <c r="X27" s="33">
        <f t="shared" si="9"/>
        <v>4</v>
      </c>
      <c r="Y27" s="33">
        <f t="shared" si="10"/>
        <v>4</v>
      </c>
      <c r="Z27" s="33">
        <f t="shared" si="11"/>
        <v>3</v>
      </c>
      <c r="AA27" s="33">
        <f t="shared" si="12"/>
        <v>4</v>
      </c>
      <c r="AB27" s="33">
        <f t="shared" si="13"/>
        <v>0</v>
      </c>
      <c r="AC27" s="33">
        <f t="shared" si="14"/>
        <v>0</v>
      </c>
      <c r="AD27" s="33">
        <f t="shared" si="15"/>
        <v>0</v>
      </c>
      <c r="AE27" s="33">
        <f t="shared" si="16"/>
        <v>4</v>
      </c>
      <c r="AF27" s="28">
        <v>86.268699999999995</v>
      </c>
      <c r="AG27" s="28">
        <v>4.1143000000000001</v>
      </c>
      <c r="AH27" s="28">
        <v>7.8057999999999996</v>
      </c>
      <c r="AI27" s="28">
        <v>1.0323</v>
      </c>
      <c r="AJ27" s="28">
        <v>0.18179999999999999</v>
      </c>
      <c r="AK27" s="28">
        <v>-0.1305</v>
      </c>
      <c r="AL27" s="28">
        <v>0.31840000000000002</v>
      </c>
      <c r="AM27" s="28">
        <v>0.9254</v>
      </c>
      <c r="AN27" s="28">
        <v>1.8010999999999999</v>
      </c>
      <c r="AO27" s="35">
        <v>2.36</v>
      </c>
    </row>
    <row r="28" spans="1:41">
      <c r="A28" s="48" t="s">
        <v>3069</v>
      </c>
      <c r="B28" s="29">
        <v>34790</v>
      </c>
      <c r="C28" s="30">
        <v>442.78129999999999</v>
      </c>
      <c r="D28" s="31">
        <v>389.62419999999997</v>
      </c>
      <c r="E28" s="28">
        <v>148.15809999999999</v>
      </c>
      <c r="F28" s="28">
        <v>8.1394000000000002</v>
      </c>
      <c r="G28" s="28">
        <v>-3.4897</v>
      </c>
      <c r="H28" s="28">
        <v>-6.4829999999999997</v>
      </c>
      <c r="I28" s="32">
        <v>-6.7363</v>
      </c>
      <c r="J28" s="28">
        <v>1.7291000000000001</v>
      </c>
      <c r="K28" s="28">
        <v>-0.18990000000000001</v>
      </c>
      <c r="L28" s="28">
        <v>13.289300000000001</v>
      </c>
      <c r="M28" s="28">
        <v>11.613899999999999</v>
      </c>
      <c r="N28" s="28">
        <v>12.356299999999999</v>
      </c>
      <c r="O28" s="28">
        <v>12.039300000000001</v>
      </c>
      <c r="P28" s="28">
        <v>11.122299999999999</v>
      </c>
      <c r="Q28" s="28">
        <v>9.8374000000000006</v>
      </c>
      <c r="R28" s="28">
        <v>9.0541999999999998</v>
      </c>
      <c r="S28" s="33">
        <f t="shared" si="4"/>
        <v>3</v>
      </c>
      <c r="T28" s="33">
        <f t="shared" si="5"/>
        <v>2</v>
      </c>
      <c r="U28" s="33">
        <f t="shared" si="6"/>
        <v>3</v>
      </c>
      <c r="V28" s="34">
        <f t="shared" si="7"/>
        <v>2</v>
      </c>
      <c r="W28" s="33">
        <f t="shared" si="8"/>
        <v>2</v>
      </c>
      <c r="X28" s="33">
        <f t="shared" si="9"/>
        <v>4</v>
      </c>
      <c r="Y28" s="33">
        <f t="shared" si="10"/>
        <v>2</v>
      </c>
      <c r="Z28" s="33">
        <f t="shared" si="11"/>
        <v>2</v>
      </c>
      <c r="AA28" s="33">
        <f t="shared" si="12"/>
        <v>2</v>
      </c>
      <c r="AB28" s="33">
        <f t="shared" si="13"/>
        <v>2</v>
      </c>
      <c r="AC28" s="33">
        <f t="shared" si="14"/>
        <v>4</v>
      </c>
      <c r="AD28" s="33">
        <f t="shared" si="15"/>
        <v>4</v>
      </c>
      <c r="AE28" s="33">
        <f t="shared" si="16"/>
        <v>4</v>
      </c>
      <c r="AF28" s="28">
        <v>88.282700000000006</v>
      </c>
      <c r="AG28" s="28">
        <v>8.2113999999999994</v>
      </c>
      <c r="AH28" s="28">
        <v>9.6699999999999994E-2</v>
      </c>
      <c r="AI28" s="28">
        <v>1.0509999999999999</v>
      </c>
      <c r="AJ28" s="28">
        <v>0.21540000000000001</v>
      </c>
      <c r="AK28" s="28">
        <v>0.11269999999999999</v>
      </c>
      <c r="AL28" s="28">
        <v>0.37669999999999998</v>
      </c>
      <c r="AM28" s="28">
        <v>0.84919999999999995</v>
      </c>
      <c r="AN28" s="28">
        <v>3.3828999999999998</v>
      </c>
      <c r="AO28" s="35">
        <v>2.42</v>
      </c>
    </row>
    <row r="29" spans="1:41">
      <c r="A29" s="48" t="s">
        <v>3070</v>
      </c>
      <c r="B29" s="29">
        <v>37656</v>
      </c>
      <c r="C29" s="30">
        <v>10925.228800000001</v>
      </c>
      <c r="D29" s="31">
        <v>9794.4694</v>
      </c>
      <c r="E29" s="28">
        <v>553.56700000000001</v>
      </c>
      <c r="F29" s="28">
        <v>7.5358999999999998</v>
      </c>
      <c r="G29" s="28">
        <v>-4.5153999999999996</v>
      </c>
      <c r="H29" s="28">
        <v>-6.3562000000000003</v>
      </c>
      <c r="I29" s="32">
        <v>-6.9481999999999999</v>
      </c>
      <c r="J29" s="28">
        <v>0.86270000000000002</v>
      </c>
      <c r="K29" s="28">
        <v>4.9253999999999998</v>
      </c>
      <c r="L29" s="28">
        <v>12.924300000000001</v>
      </c>
      <c r="M29" s="28">
        <v>11.232200000000001</v>
      </c>
      <c r="N29" s="28">
        <v>12.1189</v>
      </c>
      <c r="O29" s="28">
        <v>12.9482</v>
      </c>
      <c r="P29" s="28">
        <v>12.6236</v>
      </c>
      <c r="Q29" s="28">
        <v>11.8226</v>
      </c>
      <c r="R29" s="28">
        <v>17.901700000000002</v>
      </c>
      <c r="S29" s="33">
        <f t="shared" si="4"/>
        <v>3</v>
      </c>
      <c r="T29" s="33">
        <f t="shared" si="5"/>
        <v>3</v>
      </c>
      <c r="U29" s="33">
        <f t="shared" si="6"/>
        <v>2</v>
      </c>
      <c r="V29" s="34">
        <f t="shared" si="7"/>
        <v>3</v>
      </c>
      <c r="W29" s="33">
        <f t="shared" si="8"/>
        <v>2</v>
      </c>
      <c r="X29" s="33">
        <f t="shared" si="9"/>
        <v>1</v>
      </c>
      <c r="Y29" s="33">
        <f t="shared" si="10"/>
        <v>2</v>
      </c>
      <c r="Z29" s="33">
        <f t="shared" si="11"/>
        <v>2</v>
      </c>
      <c r="AA29" s="33">
        <f t="shared" si="12"/>
        <v>2</v>
      </c>
      <c r="AB29" s="33">
        <f t="shared" si="13"/>
        <v>1</v>
      </c>
      <c r="AC29" s="33">
        <f t="shared" si="14"/>
        <v>2</v>
      </c>
      <c r="AD29" s="33">
        <f t="shared" si="15"/>
        <v>2</v>
      </c>
      <c r="AE29" s="33">
        <f t="shared" si="16"/>
        <v>1</v>
      </c>
      <c r="AF29" s="28">
        <v>85.212900000000005</v>
      </c>
      <c r="AG29" s="28">
        <v>8.0395000000000003</v>
      </c>
      <c r="AH29" s="28">
        <v>3.2341000000000002</v>
      </c>
      <c r="AI29" s="28">
        <v>0.97399999999999998</v>
      </c>
      <c r="AJ29" s="28">
        <v>0.2336</v>
      </c>
      <c r="AK29" s="28">
        <v>4.4699999999999997E-2</v>
      </c>
      <c r="AL29" s="28">
        <v>0.40989999999999999</v>
      </c>
      <c r="AM29" s="28">
        <v>0.97799999999999998</v>
      </c>
      <c r="AN29" s="28">
        <v>2.3784000000000001</v>
      </c>
      <c r="AO29" s="35">
        <v>1.74</v>
      </c>
    </row>
    <row r="30" spans="1:41">
      <c r="A30" s="48" t="s">
        <v>3071</v>
      </c>
      <c r="B30" s="29">
        <v>35885</v>
      </c>
      <c r="C30" s="30">
        <v>1421.5328999999999</v>
      </c>
      <c r="D30" s="31">
        <v>1253.4003</v>
      </c>
      <c r="E30" s="28">
        <v>52.125399999999999</v>
      </c>
      <c r="F30" s="28">
        <v>7.8202999999999996</v>
      </c>
      <c r="G30" s="28">
        <v>-5.6642999999999999</v>
      </c>
      <c r="H30" s="28">
        <v>-9.3864999999999998</v>
      </c>
      <c r="I30" s="32">
        <v>-9.0829000000000004</v>
      </c>
      <c r="J30" s="28">
        <v>-3.6002000000000001</v>
      </c>
      <c r="K30" s="28">
        <v>1.9088000000000001</v>
      </c>
      <c r="L30" s="28">
        <v>9.4034999999999993</v>
      </c>
      <c r="M30" s="28">
        <v>7.3798000000000004</v>
      </c>
      <c r="N30" s="28">
        <v>9.0447000000000006</v>
      </c>
      <c r="O30" s="28">
        <v>10.2272</v>
      </c>
      <c r="P30" s="28">
        <v>10.4085</v>
      </c>
      <c r="Q30" s="28">
        <v>9.6218000000000004</v>
      </c>
      <c r="R30" s="28">
        <v>9.8127999999999993</v>
      </c>
      <c r="S30" s="33">
        <f t="shared" si="4"/>
        <v>3</v>
      </c>
      <c r="T30" s="33">
        <f t="shared" si="5"/>
        <v>4</v>
      </c>
      <c r="U30" s="33">
        <f t="shared" si="6"/>
        <v>4</v>
      </c>
      <c r="V30" s="34">
        <f t="shared" si="7"/>
        <v>4</v>
      </c>
      <c r="W30" s="33">
        <f t="shared" si="8"/>
        <v>4</v>
      </c>
      <c r="X30" s="33">
        <f t="shared" si="9"/>
        <v>4</v>
      </c>
      <c r="Y30" s="33">
        <f t="shared" si="10"/>
        <v>4</v>
      </c>
      <c r="Z30" s="33">
        <f t="shared" si="11"/>
        <v>4</v>
      </c>
      <c r="AA30" s="33">
        <f t="shared" si="12"/>
        <v>4</v>
      </c>
      <c r="AB30" s="33">
        <f t="shared" si="13"/>
        <v>4</v>
      </c>
      <c r="AC30" s="33">
        <f t="shared" si="14"/>
        <v>4</v>
      </c>
      <c r="AD30" s="33">
        <f t="shared" si="15"/>
        <v>4</v>
      </c>
      <c r="AE30" s="33">
        <f t="shared" si="16"/>
        <v>4</v>
      </c>
      <c r="AF30" s="28">
        <v>83.787199999999999</v>
      </c>
      <c r="AG30" s="28">
        <v>5.7891000000000004</v>
      </c>
      <c r="AH30" s="28">
        <v>2.9315000000000002</v>
      </c>
      <c r="AI30" s="28">
        <v>1.0031000000000001</v>
      </c>
      <c r="AJ30" s="28">
        <v>0.151</v>
      </c>
      <c r="AK30" s="28">
        <v>-0.25059999999999999</v>
      </c>
      <c r="AL30" s="28">
        <v>0.25690000000000002</v>
      </c>
      <c r="AM30" s="28">
        <v>0.95050000000000001</v>
      </c>
      <c r="AN30" s="28">
        <v>6.7774999999999999</v>
      </c>
      <c r="AO30" s="35">
        <v>2.2000000000000002</v>
      </c>
    </row>
    <row r="31" spans="1:41">
      <c r="A31" s="48" t="s">
        <v>3072</v>
      </c>
      <c r="B31" s="29">
        <v>43539</v>
      </c>
      <c r="C31" s="30">
        <v>737.43439999999998</v>
      </c>
      <c r="D31" s="31">
        <v>653.36890000000005</v>
      </c>
      <c r="E31" s="28">
        <v>21.882999999999999</v>
      </c>
      <c r="F31" s="28">
        <v>6.4493</v>
      </c>
      <c r="G31" s="28">
        <v>-6.1295000000000002</v>
      </c>
      <c r="H31" s="28">
        <v>-7.1025999999999998</v>
      </c>
      <c r="I31" s="32">
        <v>-8.5253999999999994</v>
      </c>
      <c r="J31" s="28">
        <v>-2.8372000000000002</v>
      </c>
      <c r="K31" s="28">
        <v>2.3155999999999999</v>
      </c>
      <c r="L31" s="28">
        <v>11.8782</v>
      </c>
      <c r="M31" s="28">
        <v>9.3827999999999996</v>
      </c>
      <c r="N31" s="28">
        <v>10.732699999999999</v>
      </c>
      <c r="O31" s="28">
        <v>11.503399999999999</v>
      </c>
      <c r="P31" s="28"/>
      <c r="Q31" s="28"/>
      <c r="R31" s="28">
        <v>11.6068</v>
      </c>
      <c r="S31" s="33">
        <f t="shared" si="4"/>
        <v>4</v>
      </c>
      <c r="T31" s="33">
        <f t="shared" si="5"/>
        <v>4</v>
      </c>
      <c r="U31" s="33">
        <f t="shared" si="6"/>
        <v>4</v>
      </c>
      <c r="V31" s="34">
        <f t="shared" si="7"/>
        <v>4</v>
      </c>
      <c r="W31" s="33">
        <f t="shared" si="8"/>
        <v>4</v>
      </c>
      <c r="X31" s="33">
        <f t="shared" si="9"/>
        <v>3</v>
      </c>
      <c r="Y31" s="33">
        <f t="shared" si="10"/>
        <v>3</v>
      </c>
      <c r="Z31" s="33">
        <f t="shared" si="11"/>
        <v>3</v>
      </c>
      <c r="AA31" s="33">
        <f t="shared" si="12"/>
        <v>3</v>
      </c>
      <c r="AB31" s="33">
        <f t="shared" si="13"/>
        <v>3</v>
      </c>
      <c r="AC31" s="33">
        <f t="shared" si="14"/>
        <v>0</v>
      </c>
      <c r="AD31" s="33">
        <f t="shared" si="15"/>
        <v>0</v>
      </c>
      <c r="AE31" s="33">
        <f t="shared" si="16"/>
        <v>3</v>
      </c>
      <c r="AF31" s="28">
        <v>91.164500000000004</v>
      </c>
      <c r="AG31" s="28">
        <v>5.1729000000000003</v>
      </c>
      <c r="AH31" s="28"/>
      <c r="AI31" s="28">
        <v>0.9617</v>
      </c>
      <c r="AJ31" s="28">
        <v>0.2102</v>
      </c>
      <c r="AK31" s="28">
        <v>-3.0800000000000001E-2</v>
      </c>
      <c r="AL31" s="28">
        <v>0.3705</v>
      </c>
      <c r="AM31" s="28">
        <v>0.95569999999999999</v>
      </c>
      <c r="AN31" s="28">
        <v>3.6423000000000001</v>
      </c>
      <c r="AO31" s="35">
        <v>2.35</v>
      </c>
    </row>
    <row r="32" spans="1:41">
      <c r="A32" s="48" t="s">
        <v>3073</v>
      </c>
      <c r="B32" s="29">
        <v>39542</v>
      </c>
      <c r="C32" s="30">
        <v>40184.406999999999</v>
      </c>
      <c r="D32" s="31">
        <v>35342.626400000001</v>
      </c>
      <c r="E32" s="28">
        <v>108.566</v>
      </c>
      <c r="F32" s="28">
        <v>8.9133999999999993</v>
      </c>
      <c r="G32" s="28">
        <v>-4.4019000000000004</v>
      </c>
      <c r="H32" s="28">
        <v>-6.8551000000000002</v>
      </c>
      <c r="I32" s="32">
        <v>-7.8457999999999997</v>
      </c>
      <c r="J32" s="28">
        <v>0.66669999999999996</v>
      </c>
      <c r="K32" s="28">
        <v>4.8704999999999998</v>
      </c>
      <c r="L32" s="28">
        <v>11.061199999999999</v>
      </c>
      <c r="M32" s="28">
        <v>9.2390000000000008</v>
      </c>
      <c r="N32" s="28">
        <v>10.740399999999999</v>
      </c>
      <c r="O32" s="28">
        <v>11.2385</v>
      </c>
      <c r="P32" s="28">
        <v>13.033300000000001</v>
      </c>
      <c r="Q32" s="28">
        <v>13.2898</v>
      </c>
      <c r="R32" s="28">
        <v>14.0977</v>
      </c>
      <c r="S32" s="33">
        <f t="shared" si="4"/>
        <v>1</v>
      </c>
      <c r="T32" s="33">
        <f t="shared" si="5"/>
        <v>3</v>
      </c>
      <c r="U32" s="33">
        <f t="shared" si="6"/>
        <v>4</v>
      </c>
      <c r="V32" s="34">
        <f t="shared" si="7"/>
        <v>4</v>
      </c>
      <c r="W32" s="33">
        <f t="shared" si="8"/>
        <v>2</v>
      </c>
      <c r="X32" s="33">
        <f t="shared" si="9"/>
        <v>2</v>
      </c>
      <c r="Y32" s="33">
        <f t="shared" si="10"/>
        <v>4</v>
      </c>
      <c r="Z32" s="33">
        <f t="shared" si="11"/>
        <v>4</v>
      </c>
      <c r="AA32" s="33">
        <f t="shared" si="12"/>
        <v>3</v>
      </c>
      <c r="AB32" s="33">
        <f t="shared" si="13"/>
        <v>3</v>
      </c>
      <c r="AC32" s="33">
        <f t="shared" si="14"/>
        <v>1</v>
      </c>
      <c r="AD32" s="33">
        <f t="shared" si="15"/>
        <v>1</v>
      </c>
      <c r="AE32" s="33">
        <f t="shared" si="16"/>
        <v>2</v>
      </c>
      <c r="AF32" s="28">
        <v>87.684299999999993</v>
      </c>
      <c r="AG32" s="28">
        <v>6.3731</v>
      </c>
      <c r="AH32" s="28">
        <v>5.3677999999999999</v>
      </c>
      <c r="AI32" s="28">
        <v>0.95399999999999996</v>
      </c>
      <c r="AJ32" s="28">
        <v>0.1875</v>
      </c>
      <c r="AK32" s="28">
        <v>-0.1106</v>
      </c>
      <c r="AL32" s="28">
        <v>0.3221</v>
      </c>
      <c r="AM32" s="28">
        <v>0.95489999999999997</v>
      </c>
      <c r="AN32" s="28">
        <v>0.3972</v>
      </c>
      <c r="AO32" s="35">
        <v>1.54</v>
      </c>
    </row>
    <row r="33" spans="1:41">
      <c r="A33" s="48" t="s">
        <v>3074</v>
      </c>
      <c r="B33" s="29">
        <v>45328</v>
      </c>
      <c r="C33" s="30">
        <v>3242.2662999999998</v>
      </c>
      <c r="D33" s="31">
        <v>2868.2716</v>
      </c>
      <c r="E33" s="28">
        <v>13.3207</v>
      </c>
      <c r="F33" s="28">
        <v>9.9730000000000008</v>
      </c>
      <c r="G33" s="28">
        <v>-2.3237000000000001</v>
      </c>
      <c r="H33" s="28">
        <v>-6.8456000000000001</v>
      </c>
      <c r="I33" s="32">
        <v>-6.5503</v>
      </c>
      <c r="J33" s="28">
        <v>0.55710000000000004</v>
      </c>
      <c r="K33" s="28">
        <v>11.906700000000001</v>
      </c>
      <c r="L33" s="28"/>
      <c r="M33" s="28"/>
      <c r="N33" s="28"/>
      <c r="O33" s="28"/>
      <c r="P33" s="28"/>
      <c r="Q33" s="28"/>
      <c r="R33" s="28">
        <v>13.7204</v>
      </c>
      <c r="S33" s="33">
        <f t="shared" si="4"/>
        <v>1</v>
      </c>
      <c r="T33" s="33">
        <f t="shared" si="5"/>
        <v>1</v>
      </c>
      <c r="U33" s="33">
        <f t="shared" si="6"/>
        <v>3</v>
      </c>
      <c r="V33" s="34">
        <f t="shared" si="7"/>
        <v>2</v>
      </c>
      <c r="W33" s="33">
        <f t="shared" si="8"/>
        <v>2</v>
      </c>
      <c r="X33" s="33">
        <f t="shared" si="9"/>
        <v>1</v>
      </c>
      <c r="Y33" s="33">
        <f t="shared" si="10"/>
        <v>0</v>
      </c>
      <c r="Z33" s="33">
        <f t="shared" si="11"/>
        <v>0</v>
      </c>
      <c r="AA33" s="33">
        <f t="shared" si="12"/>
        <v>0</v>
      </c>
      <c r="AB33" s="33">
        <f t="shared" si="13"/>
        <v>0</v>
      </c>
      <c r="AC33" s="33">
        <f t="shared" si="14"/>
        <v>0</v>
      </c>
      <c r="AD33" s="33">
        <f t="shared" si="15"/>
        <v>0</v>
      </c>
      <c r="AE33" s="33">
        <f t="shared" si="16"/>
        <v>2</v>
      </c>
      <c r="AF33" s="28">
        <v>76.966999999999999</v>
      </c>
      <c r="AG33" s="28">
        <v>2.7936000000000001</v>
      </c>
      <c r="AH33" s="28">
        <v>14.6211</v>
      </c>
      <c r="AI33" s="28">
        <v>1.0208999999999999</v>
      </c>
      <c r="AJ33" s="28">
        <v>0.18840000000000001</v>
      </c>
      <c r="AK33" s="28">
        <v>0.60099999999999998</v>
      </c>
      <c r="AL33" s="28">
        <v>0.35099999999999998</v>
      </c>
      <c r="AM33" s="28">
        <v>0.88090000000000002</v>
      </c>
      <c r="AN33" s="28">
        <v>0.55489999999999995</v>
      </c>
      <c r="AO33" s="35">
        <v>1.97</v>
      </c>
    </row>
    <row r="34" spans="1:41">
      <c r="A34" s="48" t="s">
        <v>3075</v>
      </c>
      <c r="B34" s="29">
        <v>39302</v>
      </c>
      <c r="C34" s="30">
        <v>51403.796300000002</v>
      </c>
      <c r="D34" s="31">
        <v>46520.525600000001</v>
      </c>
      <c r="E34" s="28">
        <v>88.670699999999997</v>
      </c>
      <c r="F34" s="28">
        <v>8.7820999999999998</v>
      </c>
      <c r="G34" s="28">
        <v>-2.8157999999999999</v>
      </c>
      <c r="H34" s="28">
        <v>-5.7831000000000001</v>
      </c>
      <c r="I34" s="32">
        <v>-5.7453000000000003</v>
      </c>
      <c r="J34" s="28">
        <v>3.0451000000000001</v>
      </c>
      <c r="K34" s="28">
        <v>4.8082000000000003</v>
      </c>
      <c r="L34" s="28">
        <v>16.160699999999999</v>
      </c>
      <c r="M34" s="28">
        <v>15.4993</v>
      </c>
      <c r="N34" s="28">
        <v>17.075500000000002</v>
      </c>
      <c r="O34" s="28">
        <v>13.9636</v>
      </c>
      <c r="P34" s="28">
        <v>14.836</v>
      </c>
      <c r="Q34" s="28">
        <v>13.510999999999999</v>
      </c>
      <c r="R34" s="28">
        <v>12.3508</v>
      </c>
      <c r="S34" s="33">
        <f t="shared" si="4"/>
        <v>2</v>
      </c>
      <c r="T34" s="33">
        <f t="shared" si="5"/>
        <v>1</v>
      </c>
      <c r="U34" s="33">
        <f t="shared" si="6"/>
        <v>2</v>
      </c>
      <c r="V34" s="34">
        <f t="shared" si="7"/>
        <v>2</v>
      </c>
      <c r="W34" s="33">
        <f t="shared" si="8"/>
        <v>1</v>
      </c>
      <c r="X34" s="33">
        <f t="shared" si="9"/>
        <v>2</v>
      </c>
      <c r="Y34" s="33">
        <f t="shared" si="10"/>
        <v>1</v>
      </c>
      <c r="Z34" s="33">
        <f t="shared" si="11"/>
        <v>1</v>
      </c>
      <c r="AA34" s="33">
        <f t="shared" si="12"/>
        <v>1</v>
      </c>
      <c r="AB34" s="33">
        <f t="shared" si="13"/>
        <v>1</v>
      </c>
      <c r="AC34" s="33">
        <f t="shared" si="14"/>
        <v>1</v>
      </c>
      <c r="AD34" s="33">
        <f t="shared" si="15"/>
        <v>1</v>
      </c>
      <c r="AE34" s="33">
        <f t="shared" si="16"/>
        <v>2</v>
      </c>
      <c r="AF34" s="28">
        <v>80.970399999999998</v>
      </c>
      <c r="AG34" s="28">
        <v>12.280099999999999</v>
      </c>
      <c r="AH34" s="28">
        <v>2.5154000000000001</v>
      </c>
      <c r="AI34" s="28">
        <v>0.99180000000000001</v>
      </c>
      <c r="AJ34" s="28">
        <v>0.29599999999999999</v>
      </c>
      <c r="AK34" s="28">
        <v>0.37019999999999997</v>
      </c>
      <c r="AL34" s="28">
        <v>0.53380000000000005</v>
      </c>
      <c r="AM34" s="28">
        <v>0.94750000000000001</v>
      </c>
      <c r="AN34" s="28">
        <v>2.5114999999999998</v>
      </c>
      <c r="AO34" s="35">
        <v>1.5</v>
      </c>
    </row>
    <row r="35" spans="1:41" s="124" customFormat="1">
      <c r="A35" s="48" t="s">
        <v>5042</v>
      </c>
      <c r="B35" s="29">
        <v>46057</v>
      </c>
      <c r="C35" s="30">
        <v>404.89060000000001</v>
      </c>
      <c r="D35" s="31">
        <v>551.07799999999997</v>
      </c>
      <c r="E35" s="28">
        <v>9.4684000000000008</v>
      </c>
      <c r="F35" s="28">
        <v>8.7047000000000008</v>
      </c>
      <c r="G35" s="28"/>
      <c r="H35" s="28"/>
      <c r="I35" s="32"/>
      <c r="J35" s="28"/>
      <c r="K35" s="28"/>
      <c r="L35" s="28"/>
      <c r="M35" s="28"/>
      <c r="N35" s="28"/>
      <c r="O35" s="28"/>
      <c r="P35" s="28"/>
      <c r="Q35" s="28"/>
      <c r="R35" s="28">
        <v>-20.9087</v>
      </c>
      <c r="S35" s="33">
        <f t="shared" ref="S35:AE35" si="17">IF(F35="",0,IF(F35&lt;=CB$3,4,IF(F35&gt;=CB$5,1,IF(F35&gt;=CB$4,2,3))))</f>
        <v>2</v>
      </c>
      <c r="T35" s="33">
        <f t="shared" si="17"/>
        <v>0</v>
      </c>
      <c r="U35" s="33">
        <f t="shared" si="17"/>
        <v>0</v>
      </c>
      <c r="V35" s="34">
        <f t="shared" si="17"/>
        <v>0</v>
      </c>
      <c r="W35" s="33">
        <f t="shared" si="17"/>
        <v>0</v>
      </c>
      <c r="X35" s="33">
        <f t="shared" si="17"/>
        <v>0</v>
      </c>
      <c r="Y35" s="33">
        <f t="shared" si="17"/>
        <v>0</v>
      </c>
      <c r="Z35" s="33">
        <f t="shared" si="17"/>
        <v>0</v>
      </c>
      <c r="AA35" s="33">
        <f t="shared" si="17"/>
        <v>0</v>
      </c>
      <c r="AB35" s="33">
        <f t="shared" si="17"/>
        <v>0</v>
      </c>
      <c r="AC35" s="33">
        <f t="shared" si="17"/>
        <v>0</v>
      </c>
      <c r="AD35" s="33">
        <f t="shared" si="17"/>
        <v>0</v>
      </c>
      <c r="AE35" s="33">
        <f t="shared" si="17"/>
        <v>4</v>
      </c>
      <c r="AF35" s="28">
        <v>95.8309</v>
      </c>
      <c r="AG35" s="28">
        <v>1.3927</v>
      </c>
      <c r="AH35" s="28">
        <v>0.14050000000000001</v>
      </c>
      <c r="AI35" s="28">
        <v>0.99219999999999997</v>
      </c>
      <c r="AJ35" s="28">
        <v>-1.0853999999999999</v>
      </c>
      <c r="AK35" s="28">
        <v>-5.91E-2</v>
      </c>
      <c r="AL35" s="28">
        <v>-1.2777000000000001</v>
      </c>
      <c r="AM35" s="28">
        <v>0.93630000000000002</v>
      </c>
      <c r="AN35" s="28">
        <v>2.1802000000000001</v>
      </c>
      <c r="AO35" s="35">
        <v>0.55000000000000004</v>
      </c>
    </row>
    <row r="36" spans="1:41">
      <c r="A36" s="48" t="s">
        <v>3076</v>
      </c>
      <c r="B36" s="29">
        <v>37651</v>
      </c>
      <c r="C36" s="30">
        <v>567.73869999999999</v>
      </c>
      <c r="D36" s="31">
        <v>500.66890000000001</v>
      </c>
      <c r="E36" s="28">
        <v>323.54000000000002</v>
      </c>
      <c r="F36" s="28">
        <v>8.4358000000000004</v>
      </c>
      <c r="G36" s="28">
        <v>-3.7484000000000002</v>
      </c>
      <c r="H36" s="28">
        <v>-7.7470999999999997</v>
      </c>
      <c r="I36" s="32">
        <v>-7.4356999999999998</v>
      </c>
      <c r="J36" s="28">
        <v>-1.9189000000000001</v>
      </c>
      <c r="K36" s="28">
        <v>2.0158</v>
      </c>
      <c r="L36" s="28">
        <v>9.0371000000000006</v>
      </c>
      <c r="M36" s="28">
        <v>8.6087000000000007</v>
      </c>
      <c r="N36" s="28">
        <v>8.6560000000000006</v>
      </c>
      <c r="O36" s="28">
        <v>9.7394999999999996</v>
      </c>
      <c r="P36" s="28">
        <v>10.256399999999999</v>
      </c>
      <c r="Q36" s="28">
        <v>10.050599999999999</v>
      </c>
      <c r="R36" s="28">
        <v>16.119900000000001</v>
      </c>
      <c r="S36" s="33">
        <f t="shared" si="4"/>
        <v>2</v>
      </c>
      <c r="T36" s="33">
        <f t="shared" si="5"/>
        <v>2</v>
      </c>
      <c r="U36" s="33">
        <f t="shared" si="6"/>
        <v>4</v>
      </c>
      <c r="V36" s="34">
        <f t="shared" si="7"/>
        <v>4</v>
      </c>
      <c r="W36" s="33">
        <f t="shared" si="8"/>
        <v>4</v>
      </c>
      <c r="X36" s="33">
        <f t="shared" si="9"/>
        <v>4</v>
      </c>
      <c r="Y36" s="33">
        <f t="shared" si="10"/>
        <v>4</v>
      </c>
      <c r="Z36" s="33">
        <f t="shared" si="11"/>
        <v>4</v>
      </c>
      <c r="AA36" s="33">
        <f t="shared" si="12"/>
        <v>4</v>
      </c>
      <c r="AB36" s="33">
        <f t="shared" si="13"/>
        <v>4</v>
      </c>
      <c r="AC36" s="33">
        <f t="shared" si="14"/>
        <v>4</v>
      </c>
      <c r="AD36" s="33">
        <f t="shared" si="15"/>
        <v>4</v>
      </c>
      <c r="AE36" s="33">
        <f t="shared" si="16"/>
        <v>1</v>
      </c>
      <c r="AF36" s="28">
        <v>88.1648</v>
      </c>
      <c r="AG36" s="28">
        <v>9.5016999999999996</v>
      </c>
      <c r="AH36" s="28"/>
      <c r="AI36" s="28">
        <v>0.94330000000000003</v>
      </c>
      <c r="AJ36" s="28">
        <v>0.1421</v>
      </c>
      <c r="AK36" s="28">
        <v>-0.2661</v>
      </c>
      <c r="AL36" s="28">
        <v>0.23980000000000001</v>
      </c>
      <c r="AM36" s="28">
        <v>0.9476</v>
      </c>
      <c r="AN36" s="28">
        <v>2.1877</v>
      </c>
      <c r="AO36" s="35">
        <v>2.42</v>
      </c>
    </row>
    <row r="37" spans="1:41">
      <c r="A37" s="48" t="s">
        <v>3077</v>
      </c>
      <c r="B37" s="29">
        <v>44783</v>
      </c>
      <c r="C37" s="30">
        <v>3023.0967000000001</v>
      </c>
      <c r="D37" s="31">
        <v>2697.6057999999998</v>
      </c>
      <c r="E37" s="28">
        <v>14.8249</v>
      </c>
      <c r="F37" s="28">
        <v>14.079800000000001</v>
      </c>
      <c r="G37" s="28">
        <v>2.024</v>
      </c>
      <c r="H37" s="28">
        <v>-4.3140999999999998</v>
      </c>
      <c r="I37" s="32">
        <v>-2.5011000000000001</v>
      </c>
      <c r="J37" s="28">
        <v>6.0754999999999999</v>
      </c>
      <c r="K37" s="28">
        <v>0.32090000000000002</v>
      </c>
      <c r="L37" s="28">
        <v>15.3644</v>
      </c>
      <c r="M37" s="28"/>
      <c r="N37" s="28"/>
      <c r="O37" s="28"/>
      <c r="P37" s="28"/>
      <c r="Q37" s="28"/>
      <c r="R37" s="28">
        <v>11.154</v>
      </c>
      <c r="S37" s="33">
        <f t="shared" si="4"/>
        <v>1</v>
      </c>
      <c r="T37" s="33">
        <f t="shared" si="5"/>
        <v>1</v>
      </c>
      <c r="U37" s="33">
        <f t="shared" si="6"/>
        <v>1</v>
      </c>
      <c r="V37" s="34">
        <f t="shared" si="7"/>
        <v>1</v>
      </c>
      <c r="W37" s="33">
        <f t="shared" si="8"/>
        <v>1</v>
      </c>
      <c r="X37" s="33">
        <f t="shared" si="9"/>
        <v>4</v>
      </c>
      <c r="Y37" s="33">
        <f t="shared" si="10"/>
        <v>1</v>
      </c>
      <c r="Z37" s="33">
        <f t="shared" si="11"/>
        <v>0</v>
      </c>
      <c r="AA37" s="33">
        <f t="shared" si="12"/>
        <v>0</v>
      </c>
      <c r="AB37" s="33">
        <f t="shared" si="13"/>
        <v>0</v>
      </c>
      <c r="AC37" s="33">
        <f t="shared" si="14"/>
        <v>0</v>
      </c>
      <c r="AD37" s="33">
        <f t="shared" si="15"/>
        <v>0</v>
      </c>
      <c r="AE37" s="33">
        <f t="shared" si="16"/>
        <v>3</v>
      </c>
      <c r="AF37" s="28">
        <v>65.012600000000006</v>
      </c>
      <c r="AG37" s="28"/>
      <c r="AH37" s="28">
        <v>6.4036</v>
      </c>
      <c r="AI37" s="28">
        <v>1.0632999999999999</v>
      </c>
      <c r="AJ37" s="28">
        <v>0.2225</v>
      </c>
      <c r="AK37" s="28">
        <v>8.6699999999999999E-2</v>
      </c>
      <c r="AL37" s="28">
        <v>0.41710000000000003</v>
      </c>
      <c r="AM37" s="28">
        <v>0.81520000000000004</v>
      </c>
      <c r="AN37" s="28">
        <v>-3.2694000000000001</v>
      </c>
      <c r="AO37" s="35">
        <v>1.96</v>
      </c>
    </row>
    <row r="38" spans="1:41">
      <c r="A38" s="48" t="s">
        <v>3078</v>
      </c>
      <c r="B38" s="29">
        <v>45741</v>
      </c>
      <c r="C38" s="30">
        <v>118.77200000000001</v>
      </c>
      <c r="D38" s="31">
        <v>107.096</v>
      </c>
      <c r="E38" s="28">
        <v>9.15</v>
      </c>
      <c r="F38" s="28">
        <v>3.6240000000000001</v>
      </c>
      <c r="G38" s="28">
        <v>-0.54349999999999998</v>
      </c>
      <c r="H38" s="28">
        <v>-5.1813000000000002</v>
      </c>
      <c r="I38" s="32">
        <v>-2.7629999999999999</v>
      </c>
      <c r="J38" s="28">
        <v>-6.9176000000000002</v>
      </c>
      <c r="K38" s="28"/>
      <c r="L38" s="28"/>
      <c r="M38" s="28"/>
      <c r="N38" s="28"/>
      <c r="O38" s="28"/>
      <c r="P38" s="28"/>
      <c r="Q38" s="28"/>
      <c r="R38" s="28">
        <v>-7.7674000000000003</v>
      </c>
      <c r="S38" s="33">
        <f t="shared" si="4"/>
        <v>4</v>
      </c>
      <c r="T38" s="33">
        <f t="shared" si="5"/>
        <v>1</v>
      </c>
      <c r="U38" s="33">
        <f t="shared" si="6"/>
        <v>1</v>
      </c>
      <c r="V38" s="34">
        <f t="shared" si="7"/>
        <v>1</v>
      </c>
      <c r="W38" s="33">
        <f t="shared" si="8"/>
        <v>4</v>
      </c>
      <c r="X38" s="33">
        <f t="shared" si="9"/>
        <v>0</v>
      </c>
      <c r="Y38" s="33">
        <f t="shared" si="10"/>
        <v>0</v>
      </c>
      <c r="Z38" s="33">
        <f t="shared" si="11"/>
        <v>0</v>
      </c>
      <c r="AA38" s="33">
        <f t="shared" si="12"/>
        <v>0</v>
      </c>
      <c r="AB38" s="33">
        <f t="shared" si="13"/>
        <v>0</v>
      </c>
      <c r="AC38" s="33">
        <f t="shared" si="14"/>
        <v>0</v>
      </c>
      <c r="AD38" s="33">
        <f t="shared" si="15"/>
        <v>0</v>
      </c>
      <c r="AE38" s="33">
        <f t="shared" si="16"/>
        <v>4</v>
      </c>
      <c r="AF38" s="28">
        <v>65.035899999999998</v>
      </c>
      <c r="AG38" s="28">
        <v>2.7976000000000001</v>
      </c>
      <c r="AH38" s="28"/>
      <c r="AI38" s="28">
        <v>0.4602</v>
      </c>
      <c r="AJ38" s="28">
        <v>-0.4929</v>
      </c>
      <c r="AK38" s="28">
        <v>-1.1382000000000001</v>
      </c>
      <c r="AL38" s="28">
        <v>-0.66820000000000002</v>
      </c>
      <c r="AM38" s="28">
        <v>0.51380000000000003</v>
      </c>
      <c r="AN38" s="28">
        <v>80.298699999999997</v>
      </c>
      <c r="AO38" s="35">
        <v>2.38</v>
      </c>
    </row>
    <row r="39" spans="1:41">
      <c r="A39" s="48" t="s">
        <v>3079</v>
      </c>
      <c r="B39" s="29">
        <v>38762</v>
      </c>
      <c r="C39" s="30">
        <v>55246.188600000001</v>
      </c>
      <c r="D39" s="31">
        <v>48925.694600000003</v>
      </c>
      <c r="E39" s="28">
        <v>91.207099999999997</v>
      </c>
      <c r="F39" s="28">
        <v>8.8424999999999994</v>
      </c>
      <c r="G39" s="28">
        <v>-3.2763</v>
      </c>
      <c r="H39" s="28">
        <v>-4.1753</v>
      </c>
      <c r="I39" s="32">
        <v>-5.2891000000000004</v>
      </c>
      <c r="J39" s="28">
        <v>2.3199000000000001</v>
      </c>
      <c r="K39" s="28">
        <v>6.0429000000000004</v>
      </c>
      <c r="L39" s="28">
        <v>12.0306</v>
      </c>
      <c r="M39" s="28">
        <v>11.3019</v>
      </c>
      <c r="N39" s="28">
        <v>12.2393</v>
      </c>
      <c r="O39" s="28">
        <v>12.7103</v>
      </c>
      <c r="P39" s="28">
        <v>12.323499999999999</v>
      </c>
      <c r="Q39" s="28">
        <v>12.968400000000001</v>
      </c>
      <c r="R39" s="28">
        <v>11.511799999999999</v>
      </c>
      <c r="S39" s="33">
        <f t="shared" si="4"/>
        <v>2</v>
      </c>
      <c r="T39" s="33">
        <f t="shared" si="5"/>
        <v>2</v>
      </c>
      <c r="U39" s="33">
        <f t="shared" si="6"/>
        <v>1</v>
      </c>
      <c r="V39" s="34">
        <f t="shared" si="7"/>
        <v>1</v>
      </c>
      <c r="W39" s="33">
        <f t="shared" si="8"/>
        <v>2</v>
      </c>
      <c r="X39" s="33">
        <f t="shared" si="9"/>
        <v>1</v>
      </c>
      <c r="Y39" s="33">
        <f t="shared" si="10"/>
        <v>3</v>
      </c>
      <c r="Z39" s="33">
        <f t="shared" si="11"/>
        <v>2</v>
      </c>
      <c r="AA39" s="33">
        <f t="shared" si="12"/>
        <v>2</v>
      </c>
      <c r="AB39" s="33">
        <f t="shared" si="13"/>
        <v>2</v>
      </c>
      <c r="AC39" s="33">
        <f t="shared" si="14"/>
        <v>2</v>
      </c>
      <c r="AD39" s="33">
        <f t="shared" si="15"/>
        <v>1</v>
      </c>
      <c r="AE39" s="33">
        <f t="shared" si="16"/>
        <v>3</v>
      </c>
      <c r="AF39" s="28">
        <v>82.498500000000007</v>
      </c>
      <c r="AG39" s="28">
        <v>11.0579</v>
      </c>
      <c r="AH39" s="28">
        <v>2.9127999999999998</v>
      </c>
      <c r="AI39" s="28">
        <v>0.91920000000000002</v>
      </c>
      <c r="AJ39" s="28">
        <v>0.22570000000000001</v>
      </c>
      <c r="AK39" s="28">
        <v>0.1065</v>
      </c>
      <c r="AL39" s="28">
        <v>0.39700000000000002</v>
      </c>
      <c r="AM39" s="28">
        <v>0.94930000000000003</v>
      </c>
      <c r="AN39" s="28">
        <v>2.6629</v>
      </c>
      <c r="AO39" s="35">
        <v>1.52</v>
      </c>
    </row>
    <row r="40" spans="1:41">
      <c r="A40" s="48" t="s">
        <v>3080</v>
      </c>
      <c r="B40" s="29">
        <v>44112</v>
      </c>
      <c r="C40" s="30">
        <v>3244.8609000000001</v>
      </c>
      <c r="D40" s="31">
        <v>2889.3238000000001</v>
      </c>
      <c r="E40" s="28">
        <v>20.194199999999999</v>
      </c>
      <c r="F40" s="28">
        <v>6.4291999999999998</v>
      </c>
      <c r="G40" s="28">
        <v>-4.9970999999999997</v>
      </c>
      <c r="H40" s="28">
        <v>-6.3813000000000004</v>
      </c>
      <c r="I40" s="32">
        <v>-7.3627000000000002</v>
      </c>
      <c r="J40" s="28">
        <v>-2.3411</v>
      </c>
      <c r="K40" s="28">
        <v>1.4104000000000001</v>
      </c>
      <c r="L40" s="28">
        <v>10.0505</v>
      </c>
      <c r="M40" s="28">
        <v>8.9318000000000008</v>
      </c>
      <c r="N40" s="28">
        <v>10.5237</v>
      </c>
      <c r="O40" s="28"/>
      <c r="P40" s="28"/>
      <c r="Q40" s="28"/>
      <c r="R40" s="28">
        <v>13.469900000000001</v>
      </c>
      <c r="S40" s="33">
        <f t="shared" si="4"/>
        <v>4</v>
      </c>
      <c r="T40" s="33">
        <f t="shared" si="5"/>
        <v>4</v>
      </c>
      <c r="U40" s="33">
        <f t="shared" si="6"/>
        <v>2</v>
      </c>
      <c r="V40" s="34">
        <f t="shared" si="7"/>
        <v>3</v>
      </c>
      <c r="W40" s="33">
        <f t="shared" si="8"/>
        <v>4</v>
      </c>
      <c r="X40" s="33">
        <f t="shared" si="9"/>
        <v>4</v>
      </c>
      <c r="Y40" s="33">
        <f t="shared" si="10"/>
        <v>4</v>
      </c>
      <c r="Z40" s="33">
        <f t="shared" si="11"/>
        <v>4</v>
      </c>
      <c r="AA40" s="33">
        <f t="shared" si="12"/>
        <v>4</v>
      </c>
      <c r="AB40" s="33">
        <f t="shared" si="13"/>
        <v>0</v>
      </c>
      <c r="AC40" s="33">
        <f t="shared" si="14"/>
        <v>0</v>
      </c>
      <c r="AD40" s="33">
        <f t="shared" si="15"/>
        <v>0</v>
      </c>
      <c r="AE40" s="33">
        <f t="shared" si="16"/>
        <v>2</v>
      </c>
      <c r="AF40" s="28">
        <v>80.940899999999999</v>
      </c>
      <c r="AG40" s="28">
        <v>11.590299999999999</v>
      </c>
      <c r="AH40" s="28">
        <v>2.6339000000000001</v>
      </c>
      <c r="AI40" s="28">
        <v>0.89870000000000005</v>
      </c>
      <c r="AJ40" s="28">
        <v>0.19489999999999999</v>
      </c>
      <c r="AK40" s="28">
        <v>-0.1038</v>
      </c>
      <c r="AL40" s="28">
        <v>0.34320000000000001</v>
      </c>
      <c r="AM40" s="28">
        <v>0.96589999999999998</v>
      </c>
      <c r="AN40" s="28">
        <v>2.5417000000000001</v>
      </c>
      <c r="AO40" s="35">
        <v>1.95</v>
      </c>
    </row>
    <row r="41" spans="1:41">
      <c r="A41" s="48" t="s">
        <v>3081</v>
      </c>
      <c r="B41" s="29">
        <v>35922</v>
      </c>
      <c r="C41" s="30">
        <v>2783.6028999999999</v>
      </c>
      <c r="D41" s="31">
        <v>2448.1803</v>
      </c>
      <c r="E41" s="28">
        <v>496.18830000000003</v>
      </c>
      <c r="F41" s="28">
        <v>9.7689000000000004</v>
      </c>
      <c r="G41" s="28">
        <v>-2.7587999999999999</v>
      </c>
      <c r="H41" s="28">
        <v>-4.8909000000000002</v>
      </c>
      <c r="I41" s="32">
        <v>-5.7194000000000003</v>
      </c>
      <c r="J41" s="28">
        <v>2.5240999999999998</v>
      </c>
      <c r="K41" s="28">
        <v>4.0823</v>
      </c>
      <c r="L41" s="28">
        <v>13.2508</v>
      </c>
      <c r="M41" s="28">
        <v>11.311999999999999</v>
      </c>
      <c r="N41" s="28">
        <v>12.5342</v>
      </c>
      <c r="O41" s="28">
        <v>12.2613</v>
      </c>
      <c r="P41" s="28">
        <v>12.1092</v>
      </c>
      <c r="Q41" s="28">
        <v>11.422499999999999</v>
      </c>
      <c r="R41" s="28">
        <v>18.233699999999999</v>
      </c>
      <c r="S41" s="33">
        <f t="shared" si="4"/>
        <v>1</v>
      </c>
      <c r="T41" s="33">
        <f t="shared" si="5"/>
        <v>1</v>
      </c>
      <c r="U41" s="33">
        <f t="shared" si="6"/>
        <v>1</v>
      </c>
      <c r="V41" s="34">
        <f t="shared" si="7"/>
        <v>2</v>
      </c>
      <c r="W41" s="33">
        <f t="shared" si="8"/>
        <v>1</v>
      </c>
      <c r="X41" s="33">
        <f t="shared" si="9"/>
        <v>2</v>
      </c>
      <c r="Y41" s="33">
        <f t="shared" si="10"/>
        <v>2</v>
      </c>
      <c r="Z41" s="33">
        <f t="shared" si="11"/>
        <v>2</v>
      </c>
      <c r="AA41" s="33">
        <f t="shared" si="12"/>
        <v>1</v>
      </c>
      <c r="AB41" s="33">
        <f t="shared" si="13"/>
        <v>2</v>
      </c>
      <c r="AC41" s="33">
        <f t="shared" si="14"/>
        <v>3</v>
      </c>
      <c r="AD41" s="33">
        <f t="shared" si="15"/>
        <v>3</v>
      </c>
      <c r="AE41" s="33">
        <f t="shared" si="16"/>
        <v>1</v>
      </c>
      <c r="AF41" s="28">
        <v>84.831500000000005</v>
      </c>
      <c r="AG41" s="28">
        <v>6.8920000000000003</v>
      </c>
      <c r="AH41" s="28">
        <v>4.9076000000000004</v>
      </c>
      <c r="AI41" s="28">
        <v>0.99039999999999995</v>
      </c>
      <c r="AJ41" s="28">
        <v>0.22559999999999999</v>
      </c>
      <c r="AK41" s="28">
        <v>1.7600000000000001E-2</v>
      </c>
      <c r="AL41" s="28">
        <v>0.39579999999999999</v>
      </c>
      <c r="AM41" s="28">
        <v>0.97209999999999996</v>
      </c>
      <c r="AN41" s="28">
        <v>3.3687999999999998</v>
      </c>
      <c r="AO41" s="35">
        <v>2.04</v>
      </c>
    </row>
    <row r="42" spans="1:41">
      <c r="A42" s="48" t="s">
        <v>3082</v>
      </c>
      <c r="B42" s="29">
        <v>34758</v>
      </c>
      <c r="C42" s="30">
        <v>50.712299999999999</v>
      </c>
      <c r="D42" s="31">
        <v>46.363700000000001</v>
      </c>
      <c r="E42" s="28">
        <v>156.91999999999999</v>
      </c>
      <c r="F42" s="28">
        <v>9.1616999999999997</v>
      </c>
      <c r="G42" s="28">
        <v>3.8300000000000001E-2</v>
      </c>
      <c r="H42" s="28">
        <v>-3.5110000000000001</v>
      </c>
      <c r="I42" s="32">
        <v>-3.4220000000000002</v>
      </c>
      <c r="J42" s="28">
        <v>4.1551</v>
      </c>
      <c r="K42" s="28">
        <v>3.9289000000000001</v>
      </c>
      <c r="L42" s="28">
        <v>14.5908</v>
      </c>
      <c r="M42" s="28">
        <v>11.034599999999999</v>
      </c>
      <c r="N42" s="28">
        <v>12.292299999999999</v>
      </c>
      <c r="O42" s="28">
        <v>11.115600000000001</v>
      </c>
      <c r="P42" s="28">
        <v>10.6501</v>
      </c>
      <c r="Q42" s="28">
        <v>9.0202000000000009</v>
      </c>
      <c r="R42" s="28">
        <v>10.5365</v>
      </c>
      <c r="S42" s="33">
        <f t="shared" si="4"/>
        <v>1</v>
      </c>
      <c r="T42" s="33">
        <f t="shared" si="5"/>
        <v>1</v>
      </c>
      <c r="U42" s="33">
        <f t="shared" si="6"/>
        <v>1</v>
      </c>
      <c r="V42" s="34">
        <f t="shared" si="7"/>
        <v>1</v>
      </c>
      <c r="W42" s="33">
        <f t="shared" si="8"/>
        <v>1</v>
      </c>
      <c r="X42" s="33">
        <f t="shared" si="9"/>
        <v>2</v>
      </c>
      <c r="Y42" s="33">
        <f t="shared" si="10"/>
        <v>2</v>
      </c>
      <c r="Z42" s="33">
        <f t="shared" si="11"/>
        <v>3</v>
      </c>
      <c r="AA42" s="33">
        <f t="shared" si="12"/>
        <v>2</v>
      </c>
      <c r="AB42" s="33">
        <f t="shared" si="13"/>
        <v>4</v>
      </c>
      <c r="AC42" s="33">
        <f t="shared" si="14"/>
        <v>4</v>
      </c>
      <c r="AD42" s="33">
        <f t="shared" si="15"/>
        <v>4</v>
      </c>
      <c r="AE42" s="33">
        <f t="shared" si="16"/>
        <v>4</v>
      </c>
      <c r="AF42" s="28">
        <v>87.478999999999999</v>
      </c>
      <c r="AG42" s="28">
        <v>4.1778000000000004</v>
      </c>
      <c r="AH42" s="28">
        <v>4.2259000000000002</v>
      </c>
      <c r="AI42" s="28">
        <v>0.94510000000000005</v>
      </c>
      <c r="AJ42" s="28">
        <v>0.26229999999999998</v>
      </c>
      <c r="AK42" s="28">
        <v>0.27889999999999998</v>
      </c>
      <c r="AL42" s="28">
        <v>0.49490000000000001</v>
      </c>
      <c r="AM42" s="28">
        <v>0.83</v>
      </c>
      <c r="AN42" s="28">
        <v>4.1172000000000004</v>
      </c>
      <c r="AO42" s="35">
        <v>2.59</v>
      </c>
    </row>
    <row r="43" spans="1:41">
      <c r="A43" s="48" t="s">
        <v>3083</v>
      </c>
      <c r="B43" s="29">
        <v>42866</v>
      </c>
      <c r="C43" s="30">
        <v>453.03269999999998</v>
      </c>
      <c r="D43" s="31">
        <v>402.9427</v>
      </c>
      <c r="E43" s="28">
        <v>22.68</v>
      </c>
      <c r="F43" s="28">
        <v>8.4648000000000003</v>
      </c>
      <c r="G43" s="28">
        <v>-2.8277999999999999</v>
      </c>
      <c r="H43" s="28">
        <v>-6.4356</v>
      </c>
      <c r="I43" s="32">
        <v>-5.2236000000000002</v>
      </c>
      <c r="J43" s="28">
        <v>8.8300000000000003E-2</v>
      </c>
      <c r="K43" s="28">
        <v>1.2121999999999999</v>
      </c>
      <c r="L43" s="28">
        <v>10.998200000000001</v>
      </c>
      <c r="M43" s="28">
        <v>9.1522000000000006</v>
      </c>
      <c r="N43" s="28">
        <v>10.8124</v>
      </c>
      <c r="O43" s="28">
        <v>11.0113</v>
      </c>
      <c r="P43" s="28"/>
      <c r="Q43" s="28"/>
      <c r="R43" s="28">
        <v>9.5530000000000008</v>
      </c>
      <c r="S43" s="33">
        <f t="shared" si="4"/>
        <v>2</v>
      </c>
      <c r="T43" s="33">
        <f t="shared" si="5"/>
        <v>2</v>
      </c>
      <c r="U43" s="33">
        <f t="shared" si="6"/>
        <v>3</v>
      </c>
      <c r="V43" s="34">
        <f t="shared" si="7"/>
        <v>1</v>
      </c>
      <c r="W43" s="33">
        <f t="shared" si="8"/>
        <v>3</v>
      </c>
      <c r="X43" s="33">
        <f t="shared" si="9"/>
        <v>4</v>
      </c>
      <c r="Y43" s="33">
        <f t="shared" si="10"/>
        <v>4</v>
      </c>
      <c r="Z43" s="33">
        <f t="shared" si="11"/>
        <v>4</v>
      </c>
      <c r="AA43" s="33">
        <f t="shared" si="12"/>
        <v>3</v>
      </c>
      <c r="AB43" s="33">
        <f t="shared" si="13"/>
        <v>4</v>
      </c>
      <c r="AC43" s="33">
        <f t="shared" si="14"/>
        <v>0</v>
      </c>
      <c r="AD43" s="33">
        <f t="shared" si="15"/>
        <v>0</v>
      </c>
      <c r="AE43" s="33">
        <f t="shared" si="16"/>
        <v>4</v>
      </c>
      <c r="AF43" s="28">
        <v>88.580699999999993</v>
      </c>
      <c r="AG43" s="28">
        <v>8.6232000000000006</v>
      </c>
      <c r="AH43" s="28">
        <v>1.0706</v>
      </c>
      <c r="AI43" s="28">
        <v>0.95450000000000002</v>
      </c>
      <c r="AJ43" s="28">
        <v>0.1867</v>
      </c>
      <c r="AK43" s="28">
        <v>-2.7199999999999998E-2</v>
      </c>
      <c r="AL43" s="28">
        <v>0.3226</v>
      </c>
      <c r="AM43" s="28">
        <v>0.94779999999999998</v>
      </c>
      <c r="AN43" s="28">
        <v>1.0366</v>
      </c>
      <c r="AO43" s="35">
        <v>2.56</v>
      </c>
    </row>
    <row r="44" spans="1:41">
      <c r="A44" s="48" t="s">
        <v>3084</v>
      </c>
      <c r="B44" s="29">
        <v>38567</v>
      </c>
      <c r="C44" s="30">
        <v>12658.206</v>
      </c>
      <c r="D44" s="31">
        <v>11203.471600000001</v>
      </c>
      <c r="E44" s="28">
        <v>259.3476</v>
      </c>
      <c r="F44" s="28">
        <v>7.7327000000000004</v>
      </c>
      <c r="G44" s="28">
        <v>-5.4797000000000002</v>
      </c>
      <c r="H44" s="28">
        <v>-7.9729000000000001</v>
      </c>
      <c r="I44" s="32">
        <v>-8.5630000000000006</v>
      </c>
      <c r="J44" s="28">
        <v>-2.456</v>
      </c>
      <c r="K44" s="28">
        <v>2.7296</v>
      </c>
      <c r="L44" s="28">
        <v>10.7394</v>
      </c>
      <c r="M44" s="28">
        <v>8.3451000000000004</v>
      </c>
      <c r="N44" s="28">
        <v>9.9593000000000007</v>
      </c>
      <c r="O44" s="28">
        <v>11.2651</v>
      </c>
      <c r="P44" s="28">
        <v>11.5822</v>
      </c>
      <c r="Q44" s="28">
        <v>10.8711</v>
      </c>
      <c r="R44" s="28">
        <v>12.3682</v>
      </c>
      <c r="S44" s="33">
        <f t="shared" si="4"/>
        <v>3</v>
      </c>
      <c r="T44" s="33">
        <f t="shared" si="5"/>
        <v>4</v>
      </c>
      <c r="U44" s="33">
        <f t="shared" si="6"/>
        <v>4</v>
      </c>
      <c r="V44" s="34">
        <f t="shared" si="7"/>
        <v>4</v>
      </c>
      <c r="W44" s="33">
        <f t="shared" si="8"/>
        <v>4</v>
      </c>
      <c r="X44" s="33">
        <f t="shared" si="9"/>
        <v>3</v>
      </c>
      <c r="Y44" s="33">
        <f t="shared" si="10"/>
        <v>4</v>
      </c>
      <c r="Z44" s="33">
        <f t="shared" si="11"/>
        <v>4</v>
      </c>
      <c r="AA44" s="33">
        <f t="shared" si="12"/>
        <v>4</v>
      </c>
      <c r="AB44" s="33">
        <f t="shared" si="13"/>
        <v>3</v>
      </c>
      <c r="AC44" s="33">
        <f t="shared" si="14"/>
        <v>3</v>
      </c>
      <c r="AD44" s="33">
        <f t="shared" si="15"/>
        <v>3</v>
      </c>
      <c r="AE44" s="33">
        <f t="shared" si="16"/>
        <v>2</v>
      </c>
      <c r="AF44" s="28">
        <v>86.127300000000005</v>
      </c>
      <c r="AG44" s="28">
        <v>8.5945</v>
      </c>
      <c r="AH44" s="28">
        <v>1.8473999999999999</v>
      </c>
      <c r="AI44" s="28">
        <v>0.94020000000000004</v>
      </c>
      <c r="AJ44" s="28">
        <v>0.1847</v>
      </c>
      <c r="AK44" s="28">
        <v>-3.5700000000000003E-2</v>
      </c>
      <c r="AL44" s="28">
        <v>0.31269999999999998</v>
      </c>
      <c r="AM44" s="28">
        <v>0.95350000000000001</v>
      </c>
      <c r="AN44" s="28">
        <v>1.7938000000000001</v>
      </c>
      <c r="AO44" s="35">
        <v>1.76</v>
      </c>
    </row>
    <row r="45" spans="1:41">
      <c r="A45" s="48" t="s">
        <v>3085</v>
      </c>
      <c r="B45" s="29">
        <v>44896</v>
      </c>
      <c r="C45" s="30">
        <v>1148.9846</v>
      </c>
      <c r="D45" s="31">
        <v>1045.0574999999999</v>
      </c>
      <c r="E45" s="28">
        <v>14.388999999999999</v>
      </c>
      <c r="F45" s="28">
        <v>7.9120999999999997</v>
      </c>
      <c r="G45" s="28">
        <v>-4.2839</v>
      </c>
      <c r="H45" s="28">
        <v>-5.9173999999999998</v>
      </c>
      <c r="I45" s="32">
        <v>-6.3521000000000001</v>
      </c>
      <c r="J45" s="28">
        <v>1.2810999999999999</v>
      </c>
      <c r="K45" s="28">
        <v>5.8437000000000001</v>
      </c>
      <c r="L45" s="28">
        <v>15.008699999999999</v>
      </c>
      <c r="M45" s="28"/>
      <c r="N45" s="28"/>
      <c r="O45" s="28"/>
      <c r="P45" s="28"/>
      <c r="Q45" s="28"/>
      <c r="R45" s="28">
        <v>11.248200000000001</v>
      </c>
      <c r="S45" s="33">
        <f t="shared" si="4"/>
        <v>3</v>
      </c>
      <c r="T45" s="33">
        <f t="shared" si="5"/>
        <v>3</v>
      </c>
      <c r="U45" s="33">
        <f t="shared" si="6"/>
        <v>2</v>
      </c>
      <c r="V45" s="34">
        <f t="shared" si="7"/>
        <v>2</v>
      </c>
      <c r="W45" s="33">
        <f t="shared" si="8"/>
        <v>2</v>
      </c>
      <c r="X45" s="33">
        <f t="shared" si="9"/>
        <v>1</v>
      </c>
      <c r="Y45" s="33">
        <f t="shared" si="10"/>
        <v>1</v>
      </c>
      <c r="Z45" s="33">
        <f t="shared" si="11"/>
        <v>0</v>
      </c>
      <c r="AA45" s="33">
        <f t="shared" si="12"/>
        <v>0</v>
      </c>
      <c r="AB45" s="33">
        <f t="shared" si="13"/>
        <v>0</v>
      </c>
      <c r="AC45" s="33">
        <f t="shared" si="14"/>
        <v>0</v>
      </c>
      <c r="AD45" s="33">
        <f t="shared" si="15"/>
        <v>0</v>
      </c>
      <c r="AE45" s="33">
        <f t="shared" si="16"/>
        <v>3</v>
      </c>
      <c r="AF45" s="28">
        <v>79.411600000000007</v>
      </c>
      <c r="AG45" s="28">
        <v>2.4554999999999998</v>
      </c>
      <c r="AH45" s="28">
        <v>2.4287000000000001</v>
      </c>
      <c r="AI45" s="28">
        <v>1.0068999999999999</v>
      </c>
      <c r="AJ45" s="28">
        <v>0.27179999999999999</v>
      </c>
      <c r="AK45" s="28">
        <v>0.27810000000000001</v>
      </c>
      <c r="AL45" s="28">
        <v>0.48530000000000001</v>
      </c>
      <c r="AM45" s="28">
        <v>0.92589999999999995</v>
      </c>
      <c r="AN45" s="28">
        <v>6.0491000000000001</v>
      </c>
      <c r="AO45" s="35">
        <v>2.2000000000000002</v>
      </c>
    </row>
    <row r="46" spans="1:41">
      <c r="A46" s="58" t="s">
        <v>235</v>
      </c>
      <c r="B46" s="59"/>
      <c r="C46" s="60"/>
      <c r="D46" s="60"/>
      <c r="E46" s="60"/>
      <c r="F46" s="60">
        <f>SUMPRODUCT($D12:$D45,F12:F45)/SUMIF(F12:F45,"&lt;&gt;"&amp;"",$D12:$D45)</f>
        <v>7.9215138409099568</v>
      </c>
      <c r="G46" s="60">
        <f t="shared" ref="G46:R46" si="18">SUMPRODUCT($D12:$D45,G12:G45)/SUMIF(G12:G45,"&lt;&gt;"&amp;"",$D12:$D45)</f>
        <v>-4.1328771940681879</v>
      </c>
      <c r="H46" s="60">
        <f t="shared" si="18"/>
        <v>-6.3293859983105687</v>
      </c>
      <c r="I46" s="60">
        <f t="shared" si="18"/>
        <v>-6.9391179505757661</v>
      </c>
      <c r="J46" s="60">
        <f t="shared" si="18"/>
        <v>0.33237781286649465</v>
      </c>
      <c r="K46" s="60">
        <f t="shared" si="18"/>
        <v>4.3173210680544267</v>
      </c>
      <c r="L46" s="60">
        <f t="shared" si="18"/>
        <v>13.191695159127216</v>
      </c>
      <c r="M46" s="60">
        <f t="shared" si="18"/>
        <v>11.712267512765699</v>
      </c>
      <c r="N46" s="60">
        <f t="shared" si="18"/>
        <v>12.877858595518124</v>
      </c>
      <c r="O46" s="60">
        <f t="shared" si="18"/>
        <v>12.571144448775913</v>
      </c>
      <c r="P46" s="60">
        <f t="shared" si="18"/>
        <v>13.109950214504561</v>
      </c>
      <c r="Q46" s="60">
        <f t="shared" si="18"/>
        <v>12.490676547218371</v>
      </c>
      <c r="R46" s="60">
        <f t="shared" si="18"/>
        <v>13.919457258680488</v>
      </c>
      <c r="S46" s="61"/>
      <c r="T46" s="61"/>
      <c r="U46" s="61"/>
      <c r="V46" s="61"/>
      <c r="W46" s="61"/>
      <c r="X46" s="61"/>
      <c r="Y46" s="61"/>
      <c r="Z46" s="61"/>
      <c r="AA46" s="61"/>
      <c r="AB46" s="61"/>
      <c r="AC46" s="61"/>
      <c r="AD46" s="61"/>
      <c r="AE46" s="61"/>
      <c r="AF46" s="60"/>
      <c r="AG46" s="60"/>
      <c r="AH46" s="60"/>
      <c r="AI46" s="60"/>
      <c r="AJ46" s="60"/>
      <c r="AK46" s="60"/>
      <c r="AL46" s="60"/>
      <c r="AM46" s="60"/>
      <c r="AN46" s="60"/>
      <c r="AO46" s="62"/>
    </row>
    <row r="47" spans="1:41">
      <c r="A47" s="56" t="s">
        <v>236</v>
      </c>
      <c r="B47" s="51"/>
      <c r="C47" s="52"/>
      <c r="D47" s="53"/>
      <c r="E47" s="54"/>
      <c r="F47" s="54">
        <f>MIN(F12:F45)</f>
        <v>3.6240000000000001</v>
      </c>
      <c r="G47" s="54">
        <f t="shared" ref="G47:R47" si="19">MIN(G12:G45)</f>
        <v>-6.1295000000000002</v>
      </c>
      <c r="H47" s="54">
        <f t="shared" si="19"/>
        <v>-9.3864999999999998</v>
      </c>
      <c r="I47" s="54">
        <f t="shared" si="19"/>
        <v>-9.0829000000000004</v>
      </c>
      <c r="J47" s="54">
        <f t="shared" si="19"/>
        <v>-6.9176000000000002</v>
      </c>
      <c r="K47" s="54">
        <f t="shared" si="19"/>
        <v>-0.53659999999999997</v>
      </c>
      <c r="L47" s="54">
        <f t="shared" si="19"/>
        <v>9.0371000000000006</v>
      </c>
      <c r="M47" s="54">
        <f t="shared" si="19"/>
        <v>7.3798000000000004</v>
      </c>
      <c r="N47" s="54">
        <f t="shared" si="19"/>
        <v>8.2212999999999994</v>
      </c>
      <c r="O47" s="54">
        <f t="shared" si="19"/>
        <v>9.7394999999999996</v>
      </c>
      <c r="P47" s="54">
        <f t="shared" si="19"/>
        <v>10.256399999999999</v>
      </c>
      <c r="Q47" s="54">
        <f t="shared" si="19"/>
        <v>9.0202000000000009</v>
      </c>
      <c r="R47" s="54">
        <f t="shared" si="19"/>
        <v>-20.9087</v>
      </c>
      <c r="S47" s="55"/>
      <c r="T47" s="55"/>
      <c r="U47" s="55"/>
      <c r="V47" s="55"/>
      <c r="W47" s="55"/>
      <c r="X47" s="55"/>
      <c r="Y47" s="55"/>
      <c r="Z47" s="55"/>
      <c r="AA47" s="55"/>
      <c r="AB47" s="55"/>
      <c r="AC47" s="55"/>
      <c r="AD47" s="55"/>
      <c r="AE47" s="55"/>
      <c r="AF47" s="54"/>
      <c r="AG47" s="54"/>
      <c r="AH47" s="54"/>
      <c r="AI47" s="54"/>
      <c r="AJ47" s="54"/>
      <c r="AK47" s="54"/>
      <c r="AL47" s="54"/>
      <c r="AM47" s="54"/>
      <c r="AN47" s="54"/>
      <c r="AO47" s="57"/>
    </row>
    <row r="48" spans="1:41">
      <c r="A48" s="63" t="s">
        <v>237</v>
      </c>
      <c r="B48" s="51"/>
      <c r="C48" s="52"/>
      <c r="D48" s="53"/>
      <c r="E48" s="54"/>
      <c r="F48" s="54">
        <f>MAX(F12:F45)</f>
        <v>14.079800000000001</v>
      </c>
      <c r="G48" s="54">
        <f t="shared" ref="G48:R48" si="20">MAX(G12:G45)</f>
        <v>2.024</v>
      </c>
      <c r="H48" s="54">
        <f t="shared" si="20"/>
        <v>-1.4493</v>
      </c>
      <c r="I48" s="54">
        <f t="shared" si="20"/>
        <v>-2.0996000000000001</v>
      </c>
      <c r="J48" s="54">
        <f t="shared" si="20"/>
        <v>8.5106000000000002</v>
      </c>
      <c r="K48" s="54">
        <f t="shared" si="20"/>
        <v>11.906700000000001</v>
      </c>
      <c r="L48" s="54">
        <f t="shared" si="20"/>
        <v>16.160699999999999</v>
      </c>
      <c r="M48" s="54">
        <f t="shared" si="20"/>
        <v>15.4993</v>
      </c>
      <c r="N48" s="54">
        <f t="shared" si="20"/>
        <v>17.075500000000002</v>
      </c>
      <c r="O48" s="54">
        <f t="shared" si="20"/>
        <v>13.997999999999999</v>
      </c>
      <c r="P48" s="54">
        <f t="shared" si="20"/>
        <v>14.836</v>
      </c>
      <c r="Q48" s="54">
        <f t="shared" si="20"/>
        <v>13.510999999999999</v>
      </c>
      <c r="R48" s="54">
        <f t="shared" si="20"/>
        <v>18.344899999999999</v>
      </c>
      <c r="S48" s="55"/>
      <c r="T48" s="55"/>
      <c r="U48" s="55"/>
      <c r="V48" s="55"/>
      <c r="W48" s="55"/>
      <c r="X48" s="55"/>
      <c r="Y48" s="55"/>
      <c r="Z48" s="55"/>
      <c r="AA48" s="55"/>
      <c r="AB48" s="55"/>
      <c r="AC48" s="55"/>
      <c r="AD48" s="55"/>
      <c r="AE48" s="55"/>
      <c r="AF48" s="54"/>
      <c r="AG48" s="54"/>
      <c r="AH48" s="54"/>
      <c r="AI48" s="54"/>
      <c r="AJ48" s="54"/>
      <c r="AK48" s="54"/>
      <c r="AL48" s="54"/>
      <c r="AM48" s="54"/>
      <c r="AN48" s="54"/>
      <c r="AO48" s="57"/>
    </row>
    <row r="49" spans="1:41">
      <c r="A49" s="56" t="s">
        <v>238</v>
      </c>
      <c r="B49" s="51"/>
      <c r="C49" s="52"/>
      <c r="D49" s="53"/>
      <c r="E49" s="54"/>
      <c r="F49" s="54">
        <f>MEDIAN(F12:F45)</f>
        <v>8.1997</v>
      </c>
      <c r="G49" s="54">
        <f t="shared" ref="G49:R49" si="21">MEDIAN(G12:G45)</f>
        <v>-3.7484000000000002</v>
      </c>
      <c r="H49" s="54">
        <f t="shared" si="21"/>
        <v>-6.3813000000000004</v>
      </c>
      <c r="I49" s="54">
        <f t="shared" si="21"/>
        <v>-6.7363</v>
      </c>
      <c r="J49" s="54">
        <f t="shared" si="21"/>
        <v>0.55710000000000004</v>
      </c>
      <c r="K49" s="54">
        <f t="shared" si="21"/>
        <v>3.6903000000000001</v>
      </c>
      <c r="L49" s="54">
        <f t="shared" si="21"/>
        <v>12.710149999999999</v>
      </c>
      <c r="M49" s="54">
        <f t="shared" si="21"/>
        <v>11.13815</v>
      </c>
      <c r="N49" s="54">
        <f t="shared" si="21"/>
        <v>12.1076</v>
      </c>
      <c r="O49" s="54">
        <f t="shared" si="21"/>
        <v>11.764200000000001</v>
      </c>
      <c r="P49" s="54">
        <f t="shared" si="21"/>
        <v>12.323499999999999</v>
      </c>
      <c r="Q49" s="54">
        <f t="shared" si="21"/>
        <v>11.5031</v>
      </c>
      <c r="R49" s="54">
        <f t="shared" si="21"/>
        <v>12.0992</v>
      </c>
      <c r="S49" s="55"/>
      <c r="T49" s="55"/>
      <c r="U49" s="55"/>
      <c r="V49" s="55"/>
      <c r="W49" s="55"/>
      <c r="X49" s="55"/>
      <c r="Y49" s="55"/>
      <c r="Z49" s="55"/>
      <c r="AA49" s="55"/>
      <c r="AB49" s="55"/>
      <c r="AC49" s="55"/>
      <c r="AD49" s="55"/>
      <c r="AE49" s="55"/>
      <c r="AF49" s="54"/>
      <c r="AG49" s="54"/>
      <c r="AH49" s="54"/>
      <c r="AI49" s="54"/>
      <c r="AJ49" s="54"/>
      <c r="AK49" s="54"/>
      <c r="AL49" s="54"/>
      <c r="AM49" s="54"/>
      <c r="AN49" s="54"/>
      <c r="AO49" s="57"/>
    </row>
    <row r="50" spans="1:41">
      <c r="A50" s="66" t="s">
        <v>265</v>
      </c>
      <c r="B50" s="67"/>
      <c r="C50" s="68"/>
      <c r="D50" s="69"/>
      <c r="E50" s="66"/>
      <c r="F50" s="66"/>
      <c r="G50" s="66"/>
      <c r="H50" s="66"/>
      <c r="I50" s="66"/>
      <c r="J50" s="66"/>
      <c r="K50" s="66"/>
      <c r="L50" s="66"/>
      <c r="M50" s="66"/>
      <c r="N50" s="66"/>
      <c r="O50" s="66"/>
      <c r="P50" s="66"/>
      <c r="Q50" s="66"/>
      <c r="R50" s="66"/>
      <c r="S50" s="70"/>
      <c r="T50" s="70"/>
      <c r="U50" s="70"/>
      <c r="V50" s="70"/>
      <c r="W50" s="70"/>
      <c r="X50" s="70"/>
      <c r="Y50" s="70"/>
      <c r="Z50" s="70"/>
      <c r="AA50" s="70"/>
      <c r="AB50" s="70"/>
      <c r="AC50" s="70"/>
      <c r="AD50" s="70"/>
      <c r="AE50" s="70"/>
      <c r="AF50" s="66"/>
      <c r="AG50" s="66"/>
      <c r="AH50" s="66"/>
      <c r="AI50" s="66"/>
      <c r="AJ50" s="66"/>
      <c r="AK50" s="66"/>
      <c r="AL50" s="66"/>
      <c r="AM50" s="66"/>
      <c r="AN50" s="66"/>
      <c r="AO50" s="71"/>
    </row>
    <row r="51" spans="1:41">
      <c r="A51" s="48" t="s">
        <v>916</v>
      </c>
      <c r="B51" s="29">
        <v>37622</v>
      </c>
      <c r="C51" s="30"/>
      <c r="D51" s="31"/>
      <c r="E51" s="28">
        <v>34293</v>
      </c>
      <c r="F51" s="28">
        <v>8.8620000000000001</v>
      </c>
      <c r="G51" s="28">
        <v>-3.7648999999999999</v>
      </c>
      <c r="H51" s="28">
        <v>-5.9058000000000002</v>
      </c>
      <c r="I51" s="32">
        <v>-6.5523999999999996</v>
      </c>
      <c r="J51" s="28">
        <v>1.3171999999999999</v>
      </c>
      <c r="K51" s="28">
        <v>4.2260999999999997</v>
      </c>
      <c r="L51" s="28">
        <v>12.7997</v>
      </c>
      <c r="M51" s="28">
        <v>10.4682</v>
      </c>
      <c r="N51" s="28">
        <v>12.1997</v>
      </c>
      <c r="O51" s="28">
        <v>12.396100000000001</v>
      </c>
      <c r="P51" s="28">
        <v>13.4038</v>
      </c>
      <c r="Q51" s="28">
        <v>11.750400000000001</v>
      </c>
      <c r="R51" s="28"/>
      <c r="S51" s="33"/>
      <c r="T51" s="33"/>
      <c r="U51" s="33"/>
      <c r="V51" s="34"/>
      <c r="W51" s="33"/>
      <c r="X51" s="33"/>
      <c r="Y51" s="33"/>
      <c r="Z51" s="33"/>
      <c r="AA51" s="33"/>
      <c r="AB51" s="33"/>
      <c r="AC51" s="33"/>
      <c r="AD51" s="33"/>
      <c r="AE51" s="33"/>
      <c r="AF51" s="28"/>
      <c r="AG51" s="28"/>
      <c r="AH51" s="28"/>
      <c r="AI51" s="28">
        <v>1</v>
      </c>
      <c r="AJ51" s="28">
        <v>1</v>
      </c>
      <c r="AK51" s="28">
        <v>0.2</v>
      </c>
      <c r="AL51" s="28"/>
      <c r="AM51" s="28">
        <v>0</v>
      </c>
      <c r="AN51" s="28"/>
      <c r="AO51" s="35"/>
    </row>
    <row r="52" spans="1:41" ht="15" thickBot="1">
      <c r="A52" s="49"/>
      <c r="B52" s="37"/>
      <c r="C52" s="38"/>
      <c r="D52" s="39"/>
      <c r="E52" s="36"/>
      <c r="F52" s="36"/>
      <c r="G52" s="36"/>
      <c r="H52" s="36"/>
      <c r="I52" s="40"/>
      <c r="J52" s="36"/>
      <c r="K52" s="36"/>
      <c r="L52" s="36"/>
      <c r="M52" s="36"/>
      <c r="N52" s="36"/>
      <c r="O52" s="36"/>
      <c r="P52" s="36"/>
      <c r="Q52" s="36"/>
      <c r="R52" s="36"/>
      <c r="S52" s="41"/>
      <c r="T52" s="41"/>
      <c r="U52" s="41"/>
      <c r="V52" s="42"/>
      <c r="W52" s="41"/>
      <c r="X52" s="41"/>
      <c r="Y52" s="41"/>
      <c r="Z52" s="41"/>
      <c r="AA52" s="41"/>
      <c r="AB52" s="41"/>
      <c r="AC52" s="41"/>
      <c r="AD52" s="41"/>
      <c r="AE52" s="41"/>
      <c r="AF52" s="36"/>
      <c r="AG52" s="36"/>
      <c r="AH52" s="36"/>
      <c r="AI52" s="36"/>
      <c r="AJ52" s="36"/>
      <c r="AK52" s="36"/>
      <c r="AL52" s="36"/>
      <c r="AM52" s="36"/>
      <c r="AN52" s="36"/>
      <c r="AO52" s="43"/>
    </row>
    <row r="53" spans="1:41">
      <c r="A53" s="50" t="s">
        <v>239</v>
      </c>
      <c r="B53" s="45"/>
      <c r="C53" s="44"/>
      <c r="D53" s="44"/>
      <c r="E53" s="44"/>
      <c r="F53" s="44"/>
      <c r="G53" s="44"/>
      <c r="H53" s="44"/>
      <c r="I53" s="46"/>
      <c r="J53" s="44"/>
      <c r="K53" s="44"/>
      <c r="L53" s="44"/>
      <c r="M53" s="44"/>
      <c r="N53" s="44"/>
      <c r="O53" s="44"/>
      <c r="P53" s="44"/>
      <c r="Q53" s="44"/>
      <c r="R53" s="44"/>
      <c r="S53" s="45"/>
      <c r="T53" s="45"/>
      <c r="U53" s="45"/>
      <c r="V53" s="47"/>
      <c r="W53" s="45"/>
      <c r="X53" s="45"/>
      <c r="Y53" s="45"/>
      <c r="Z53" s="45"/>
      <c r="AA53" s="45"/>
      <c r="AB53" s="45"/>
      <c r="AC53" s="45"/>
      <c r="AD53" s="45"/>
      <c r="AE53" s="45"/>
      <c r="AF53" s="44"/>
      <c r="AG53" s="44"/>
      <c r="AH53" s="44"/>
      <c r="AI53" s="44"/>
      <c r="AJ53" s="44"/>
      <c r="AK53" s="44"/>
      <c r="AL53" s="44"/>
      <c r="AM53" s="44"/>
      <c r="AN53" s="44"/>
      <c r="AO53" s="44"/>
    </row>
    <row r="54" spans="1:41">
      <c r="A54" s="50" t="s">
        <v>240</v>
      </c>
      <c r="B54" s="45"/>
      <c r="C54" s="44"/>
      <c r="D54" s="44"/>
      <c r="E54" s="44"/>
      <c r="F54" s="44"/>
      <c r="G54" s="44"/>
      <c r="H54" s="44"/>
      <c r="I54" s="46"/>
      <c r="J54" s="44"/>
      <c r="K54" s="44"/>
      <c r="L54" s="44"/>
      <c r="M54" s="44"/>
      <c r="N54" s="44"/>
      <c r="O54" s="44"/>
      <c r="P54" s="44"/>
      <c r="Q54" s="44"/>
      <c r="R54" s="44"/>
      <c r="S54" s="45"/>
      <c r="T54" s="45"/>
      <c r="U54" s="45"/>
      <c r="V54" s="47"/>
      <c r="W54" s="45"/>
      <c r="X54" s="45"/>
      <c r="Y54" s="45"/>
      <c r="Z54" s="45"/>
      <c r="AA54" s="45"/>
      <c r="AB54" s="45"/>
      <c r="AC54" s="45"/>
      <c r="AD54" s="45"/>
      <c r="AE54" s="45"/>
      <c r="AF54" s="44"/>
      <c r="AG54" s="44"/>
      <c r="AH54" s="44"/>
      <c r="AI54" s="44"/>
      <c r="AJ54" s="44"/>
      <c r="AK54" s="44"/>
      <c r="AL54" s="44"/>
      <c r="AM54" s="44"/>
      <c r="AN54" s="44"/>
      <c r="AO54" s="44"/>
    </row>
    <row r="55" spans="1:41">
      <c r="A55" s="50"/>
      <c r="B55" s="45"/>
      <c r="C55" s="44"/>
      <c r="D55" s="44"/>
      <c r="E55" s="44"/>
      <c r="F55" s="44"/>
      <c r="G55" s="44"/>
      <c r="H55" s="44"/>
      <c r="I55" s="44"/>
      <c r="J55" s="44"/>
      <c r="K55" s="44"/>
      <c r="L55" s="44"/>
      <c r="M55" s="44"/>
      <c r="N55" s="44"/>
      <c r="O55" s="44"/>
      <c r="P55" s="44"/>
      <c r="Q55" s="44"/>
      <c r="R55" s="44"/>
      <c r="S55" s="45"/>
      <c r="T55" s="45"/>
      <c r="U55" s="45"/>
      <c r="V55" s="45"/>
      <c r="W55" s="45"/>
      <c r="X55" s="45"/>
      <c r="Y55" s="45"/>
      <c r="Z55" s="45"/>
      <c r="AA55" s="45"/>
      <c r="AB55" s="45"/>
      <c r="AC55" s="45"/>
      <c r="AD55" s="45"/>
      <c r="AE55" s="45"/>
      <c r="AF55" s="44"/>
      <c r="AG55" s="44"/>
      <c r="AH55" s="44"/>
      <c r="AI55" s="44"/>
      <c r="AJ55" s="44"/>
      <c r="AK55" s="44"/>
      <c r="AL55" s="44"/>
      <c r="AM55" s="44"/>
      <c r="AN55" s="44"/>
      <c r="AO55" s="44"/>
    </row>
    <row r="56" spans="1:41">
      <c r="A56" s="50"/>
      <c r="B56" s="45"/>
      <c r="C56" s="44"/>
      <c r="D56" s="44"/>
      <c r="E56" s="44"/>
      <c r="F56" s="44"/>
      <c r="G56" s="44"/>
      <c r="H56" s="44"/>
      <c r="I56" s="44"/>
      <c r="J56" s="44"/>
      <c r="K56" s="44"/>
      <c r="L56" s="44"/>
      <c r="M56" s="44"/>
      <c r="N56" s="44"/>
      <c r="O56" s="44"/>
      <c r="P56" s="44"/>
      <c r="Q56" s="44"/>
      <c r="R56" s="44"/>
      <c r="S56" s="45"/>
      <c r="T56" s="45"/>
      <c r="U56" s="45"/>
      <c r="V56" s="45"/>
      <c r="W56" s="45"/>
      <c r="X56" s="45"/>
      <c r="Y56" s="45"/>
      <c r="Z56" s="45"/>
      <c r="AA56" s="45"/>
      <c r="AB56" s="45"/>
      <c r="AC56" s="45"/>
      <c r="AD56" s="45"/>
      <c r="AE56" s="45"/>
      <c r="AF56" s="44"/>
      <c r="AG56" s="44"/>
      <c r="AH56" s="44"/>
      <c r="AI56" s="44"/>
      <c r="AJ56" s="44"/>
      <c r="AK56" s="44"/>
      <c r="AL56" s="44"/>
      <c r="AM56" s="44"/>
      <c r="AN56" s="44"/>
      <c r="AO56" s="44"/>
    </row>
    <row r="57" spans="1:41">
      <c r="A57" s="50"/>
      <c r="B57" s="45"/>
      <c r="C57" s="44"/>
      <c r="D57" s="44"/>
      <c r="E57" s="44"/>
      <c r="F57" s="44"/>
      <c r="G57" s="44"/>
      <c r="H57" s="44"/>
      <c r="I57" s="44"/>
      <c r="J57" s="44"/>
      <c r="K57" s="44"/>
      <c r="L57" s="44"/>
      <c r="M57" s="44"/>
      <c r="N57" s="44"/>
      <c r="O57" s="44"/>
      <c r="P57" s="44"/>
      <c r="Q57" s="44"/>
      <c r="R57" s="44"/>
      <c r="S57" s="45"/>
      <c r="T57" s="45"/>
      <c r="U57" s="45"/>
      <c r="V57" s="45"/>
      <c r="W57" s="45"/>
      <c r="X57" s="45"/>
      <c r="Y57" s="45"/>
      <c r="Z57" s="45"/>
      <c r="AA57" s="45"/>
      <c r="AB57" s="45"/>
      <c r="AC57" s="45"/>
      <c r="AD57" s="45"/>
      <c r="AE57" s="45"/>
      <c r="AF57" s="44"/>
      <c r="AG57" s="44"/>
      <c r="AH57" s="44"/>
      <c r="AI57" s="44"/>
      <c r="AJ57" s="44"/>
      <c r="AK57" s="44"/>
      <c r="AL57" s="44"/>
      <c r="AM57" s="44"/>
      <c r="AN57" s="44"/>
      <c r="AO57" s="44"/>
    </row>
  </sheetData>
  <mergeCells count="8">
    <mergeCell ref="B8:E8"/>
    <mergeCell ref="F8:I8"/>
    <mergeCell ref="R8:R9"/>
    <mergeCell ref="AO8:AO9"/>
    <mergeCell ref="AF8:AH8"/>
    <mergeCell ref="AI8:AM8"/>
    <mergeCell ref="S8:AE8"/>
    <mergeCell ref="J8:Q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CN56"/>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9" sqref="A9"/>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41"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_xlfn.QUARTILE.INC(F$12:F$44,$CA2)</f>
        <v>3.3879000000000001</v>
      </c>
      <c r="CC2" s="93">
        <f t="shared" ref="CC2:CN2" si="1">_xlfn.QUARTILE.INC(G$12:G$44,$CA2)</f>
        <v>-4.3098000000000001</v>
      </c>
      <c r="CD2" s="93">
        <f t="shared" si="1"/>
        <v>-9.3427000000000007</v>
      </c>
      <c r="CE2" s="93">
        <f t="shared" si="1"/>
        <v>-8.1541999999999994</v>
      </c>
      <c r="CF2" s="93">
        <f t="shared" si="1"/>
        <v>-4.1336000000000004</v>
      </c>
      <c r="CG2" s="93">
        <f t="shared" si="1"/>
        <v>-0.8367</v>
      </c>
      <c r="CH2" s="93">
        <f t="shared" si="1"/>
        <v>10.1637</v>
      </c>
      <c r="CI2" s="93">
        <f t="shared" si="1"/>
        <v>9.4063999999999997</v>
      </c>
      <c r="CJ2" s="93">
        <f t="shared" si="1"/>
        <v>10.180099999999999</v>
      </c>
      <c r="CK2" s="93">
        <f t="shared" si="1"/>
        <v>12.047800000000001</v>
      </c>
      <c r="CL2" s="93">
        <f t="shared" si="1"/>
        <v>11.531000000000001</v>
      </c>
      <c r="CM2" s="93">
        <f t="shared" si="1"/>
        <v>11.462400000000001</v>
      </c>
      <c r="CN2" s="93">
        <f t="shared" si="1"/>
        <v>-13.437900000000001</v>
      </c>
    </row>
    <row r="3" spans="1:92">
      <c r="CA3" s="93">
        <v>1</v>
      </c>
      <c r="CB3" s="93">
        <f t="shared" si="0"/>
        <v>9.1838999999999995</v>
      </c>
      <c r="CC3" s="93">
        <f t="shared" ref="CC3:CN7" si="2">_xlfn.QUARTILE.INC(G$12:G$44,$CA3)</f>
        <v>-2.0518000000000001</v>
      </c>
      <c r="CD3" s="93">
        <f t="shared" si="2"/>
        <v>-5.63</v>
      </c>
      <c r="CE3" s="93">
        <f t="shared" si="2"/>
        <v>-5.1210000000000004</v>
      </c>
      <c r="CF3" s="93">
        <f t="shared" si="2"/>
        <v>2.9451000000000001</v>
      </c>
      <c r="CG3" s="93">
        <f t="shared" si="2"/>
        <v>4.9038000000000004</v>
      </c>
      <c r="CH3" s="93">
        <f t="shared" si="2"/>
        <v>15.1669</v>
      </c>
      <c r="CI3" s="93">
        <f t="shared" si="2"/>
        <v>11.768475</v>
      </c>
      <c r="CJ3" s="93">
        <f t="shared" si="2"/>
        <v>13.68435</v>
      </c>
      <c r="CK3" s="93">
        <f t="shared" si="2"/>
        <v>14.193950000000001</v>
      </c>
      <c r="CL3" s="93">
        <f t="shared" si="2"/>
        <v>13.177875</v>
      </c>
      <c r="CM3" s="93">
        <f t="shared" si="2"/>
        <v>12.318025</v>
      </c>
      <c r="CN3" s="93">
        <f t="shared" si="2"/>
        <v>12.121</v>
      </c>
    </row>
    <row r="4" spans="1:92">
      <c r="CA4" s="93">
        <v>2</v>
      </c>
      <c r="CB4" s="93">
        <f t="shared" si="0"/>
        <v>10.0871</v>
      </c>
      <c r="CC4" s="93">
        <f t="shared" si="2"/>
        <v>-1.1173</v>
      </c>
      <c r="CD4" s="93">
        <f t="shared" si="2"/>
        <v>-4.3140000000000001</v>
      </c>
      <c r="CE4" s="93">
        <f t="shared" si="2"/>
        <v>-3.8260000000000001</v>
      </c>
      <c r="CF4" s="93">
        <f t="shared" si="2"/>
        <v>4.7576999999999998</v>
      </c>
      <c r="CG4" s="93">
        <f t="shared" si="2"/>
        <v>5.8270999999999997</v>
      </c>
      <c r="CH4" s="93">
        <f t="shared" si="2"/>
        <v>16.679299999999998</v>
      </c>
      <c r="CI4" s="93">
        <f t="shared" si="2"/>
        <v>13.88165</v>
      </c>
      <c r="CJ4" s="93">
        <f t="shared" si="2"/>
        <v>15.12285</v>
      </c>
      <c r="CK4" s="93">
        <f t="shared" si="2"/>
        <v>15.816700000000001</v>
      </c>
      <c r="CL4" s="93">
        <f t="shared" si="2"/>
        <v>14.8127</v>
      </c>
      <c r="CM4" s="93">
        <f t="shared" si="2"/>
        <v>13.312899999999999</v>
      </c>
      <c r="CN4" s="93">
        <f t="shared" si="2"/>
        <v>13.4681</v>
      </c>
    </row>
    <row r="5" spans="1:92">
      <c r="CA5" s="93">
        <v>3</v>
      </c>
      <c r="CB5" s="93">
        <f t="shared" si="0"/>
        <v>11.4468</v>
      </c>
      <c r="CC5" s="93">
        <f t="shared" si="2"/>
        <v>0.50280000000000002</v>
      </c>
      <c r="CD5" s="93">
        <f t="shared" si="2"/>
        <v>-2.7332000000000001</v>
      </c>
      <c r="CE5" s="93">
        <f t="shared" si="2"/>
        <v>-2.5931999999999999</v>
      </c>
      <c r="CF5" s="93">
        <f t="shared" si="2"/>
        <v>7.3521999999999998</v>
      </c>
      <c r="CG5" s="93">
        <f t="shared" si="2"/>
        <v>7.8541999999999996</v>
      </c>
      <c r="CH5" s="93">
        <f t="shared" si="2"/>
        <v>19.087975</v>
      </c>
      <c r="CI5" s="93">
        <f t="shared" si="2"/>
        <v>15.729199999999999</v>
      </c>
      <c r="CJ5" s="93">
        <f t="shared" si="2"/>
        <v>16.645600000000002</v>
      </c>
      <c r="CK5" s="93">
        <f t="shared" si="2"/>
        <v>16.40625</v>
      </c>
      <c r="CL5" s="93">
        <f t="shared" si="2"/>
        <v>15.697875</v>
      </c>
      <c r="CM5" s="93">
        <f t="shared" si="2"/>
        <v>14.3536</v>
      </c>
      <c r="CN5" s="93">
        <f t="shared" si="2"/>
        <v>16.432400000000001</v>
      </c>
    </row>
    <row r="6" spans="1:92" hidden="1">
      <c r="CA6" s="93"/>
      <c r="CB6" s="93">
        <f t="shared" si="0"/>
        <v>3.3879000000000001</v>
      </c>
      <c r="CC6" s="93">
        <f t="shared" si="2"/>
        <v>-4.3098000000000001</v>
      </c>
      <c r="CD6" s="93">
        <f t="shared" si="2"/>
        <v>-9.3427000000000007</v>
      </c>
      <c r="CE6" s="93">
        <f t="shared" si="2"/>
        <v>-8.1541999999999994</v>
      </c>
      <c r="CF6" s="93">
        <f t="shared" si="2"/>
        <v>-4.1336000000000004</v>
      </c>
      <c r="CG6" s="93">
        <f t="shared" si="2"/>
        <v>-0.8367</v>
      </c>
      <c r="CH6" s="93">
        <f t="shared" si="2"/>
        <v>10.1637</v>
      </c>
      <c r="CI6" s="93">
        <f t="shared" si="2"/>
        <v>9.4063999999999997</v>
      </c>
      <c r="CJ6" s="93">
        <f t="shared" si="2"/>
        <v>10.180099999999999</v>
      </c>
      <c r="CK6" s="93">
        <f t="shared" si="2"/>
        <v>12.047800000000001</v>
      </c>
      <c r="CL6" s="93">
        <f t="shared" si="2"/>
        <v>11.531000000000001</v>
      </c>
      <c r="CM6" s="93">
        <f t="shared" si="2"/>
        <v>11.462400000000001</v>
      </c>
      <c r="CN6" s="93">
        <f t="shared" si="2"/>
        <v>-13.437900000000001</v>
      </c>
    </row>
    <row r="7" spans="1:92" ht="21" thickBot="1">
      <c r="A7" s="16" t="s">
        <v>140</v>
      </c>
      <c r="CA7" s="93">
        <v>4</v>
      </c>
      <c r="CB7" s="93">
        <f t="shared" si="0"/>
        <v>17.522600000000001</v>
      </c>
      <c r="CC7" s="93">
        <f t="shared" si="2"/>
        <v>10.207599999999999</v>
      </c>
      <c r="CD7" s="93">
        <f t="shared" si="2"/>
        <v>0.38030000000000003</v>
      </c>
      <c r="CE7" s="93">
        <f t="shared" si="2"/>
        <v>3.1715</v>
      </c>
      <c r="CF7" s="93">
        <f t="shared" si="2"/>
        <v>15.628399999999999</v>
      </c>
      <c r="CG7" s="93">
        <f t="shared" si="2"/>
        <v>12.7715</v>
      </c>
      <c r="CH7" s="93">
        <f t="shared" si="2"/>
        <v>25.519600000000001</v>
      </c>
      <c r="CI7" s="93">
        <f t="shared" si="2"/>
        <v>21.885000000000002</v>
      </c>
      <c r="CJ7" s="93">
        <f t="shared" si="2"/>
        <v>20.965299999999999</v>
      </c>
      <c r="CK7" s="93">
        <f t="shared" si="2"/>
        <v>18.092400000000001</v>
      </c>
      <c r="CL7" s="93">
        <f t="shared" si="2"/>
        <v>17.063300000000002</v>
      </c>
      <c r="CM7" s="93">
        <f t="shared" si="2"/>
        <v>18.960100000000001</v>
      </c>
      <c r="CN7" s="93">
        <f t="shared" si="2"/>
        <v>20.784199999999998</v>
      </c>
    </row>
    <row r="8" spans="1:92" ht="15.6">
      <c r="A8" s="17" t="str">
        <f>'Mid Cap Fund'!A8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t="s">
        <v>874</v>
      </c>
      <c r="AJ8" s="136"/>
      <c r="AK8" s="136"/>
      <c r="AL8" s="136"/>
      <c r="AM8" s="136"/>
      <c r="AN8" s="18" t="s">
        <v>54</v>
      </c>
      <c r="AO8" s="134"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835</v>
      </c>
      <c r="AG9" s="26" t="s">
        <v>836</v>
      </c>
      <c r="AH9" s="26" t="s">
        <v>837</v>
      </c>
      <c r="AI9" s="26" t="s">
        <v>838</v>
      </c>
      <c r="AJ9" s="26" t="s">
        <v>839</v>
      </c>
      <c r="AK9" s="26" t="s">
        <v>3052</v>
      </c>
      <c r="AL9" s="26" t="s">
        <v>2436</v>
      </c>
      <c r="AM9" s="26" t="s">
        <v>3053</v>
      </c>
      <c r="AN9" s="26" t="s">
        <v>840</v>
      </c>
      <c r="AO9" s="135"/>
    </row>
    <row r="10" spans="1:92" ht="15" customHeight="1" thickBot="1">
      <c r="A10" s="20" t="s">
        <v>38</v>
      </c>
    </row>
    <row r="11" spans="1:92" ht="18.600000000000001" thickBot="1">
      <c r="A11" s="21" t="s">
        <v>139</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4"/>
    </row>
    <row r="12" spans="1:92">
      <c r="A12" s="48" t="s">
        <v>4050</v>
      </c>
      <c r="B12" s="29">
        <v>34754</v>
      </c>
      <c r="C12" s="30">
        <v>5760.9346999999998</v>
      </c>
      <c r="D12" s="31">
        <v>5103.0307000000003</v>
      </c>
      <c r="E12" s="28">
        <v>897.81</v>
      </c>
      <c r="F12" s="28">
        <v>10.659000000000001</v>
      </c>
      <c r="G12" s="28">
        <v>0.107</v>
      </c>
      <c r="H12" s="28">
        <v>-2.8544</v>
      </c>
      <c r="I12" s="32">
        <v>-1.8647</v>
      </c>
      <c r="J12" s="28">
        <v>6.6726000000000001</v>
      </c>
      <c r="K12" s="28">
        <v>4.8937999999999997</v>
      </c>
      <c r="L12" s="28">
        <v>14.5374</v>
      </c>
      <c r="M12" s="28">
        <v>9.6600999999999999</v>
      </c>
      <c r="N12" s="28">
        <v>10.180099999999999</v>
      </c>
      <c r="O12" s="28">
        <v>12.047800000000001</v>
      </c>
      <c r="P12" s="28">
        <v>11.865</v>
      </c>
      <c r="Q12" s="28">
        <v>12.2879</v>
      </c>
      <c r="R12" s="28">
        <v>16.432400000000001</v>
      </c>
      <c r="S12" s="33">
        <f>IF(F12="",0,IF(F12&lt;=CB$3,4,IF(F12&gt;=CB$5,1,IF(F12&gt;=CB$4,2,3))))</f>
        <v>2</v>
      </c>
      <c r="T12" s="33">
        <f t="shared" ref="T12:AE12" si="3">IF(G12="",0,IF(G12&lt;=CC$3,4,IF(G12&gt;=CC$5,1,IF(G12&gt;=CC$4,2,3))))</f>
        <v>2</v>
      </c>
      <c r="U12" s="33">
        <f t="shared" si="3"/>
        <v>2</v>
      </c>
      <c r="V12" s="34">
        <f t="shared" si="3"/>
        <v>1</v>
      </c>
      <c r="W12" s="33">
        <f t="shared" si="3"/>
        <v>2</v>
      </c>
      <c r="X12" s="33">
        <f t="shared" si="3"/>
        <v>4</v>
      </c>
      <c r="Y12" s="33">
        <f t="shared" si="3"/>
        <v>4</v>
      </c>
      <c r="Z12" s="33">
        <f t="shared" si="3"/>
        <v>4</v>
      </c>
      <c r="AA12" s="33">
        <f t="shared" si="3"/>
        <v>4</v>
      </c>
      <c r="AB12" s="33">
        <f t="shared" si="3"/>
        <v>4</v>
      </c>
      <c r="AC12" s="33">
        <f t="shared" si="3"/>
        <v>4</v>
      </c>
      <c r="AD12" s="33">
        <f t="shared" si="3"/>
        <v>4</v>
      </c>
      <c r="AE12" s="33">
        <f t="shared" si="3"/>
        <v>1</v>
      </c>
      <c r="AF12" s="28">
        <v>44.028700000000001</v>
      </c>
      <c r="AG12" s="28">
        <v>43.590899999999998</v>
      </c>
      <c r="AH12" s="28">
        <v>10.7056</v>
      </c>
      <c r="AI12" s="28">
        <v>0.99950000000000006</v>
      </c>
      <c r="AJ12" s="28">
        <v>0.23119999999999999</v>
      </c>
      <c r="AK12" s="28">
        <v>-0.2412</v>
      </c>
      <c r="AL12" s="28">
        <v>0.4073</v>
      </c>
      <c r="AM12" s="28">
        <v>0.95430000000000004</v>
      </c>
      <c r="AN12" s="28">
        <v>1.6524000000000001</v>
      </c>
      <c r="AO12" s="35">
        <v>1.9</v>
      </c>
    </row>
    <row r="13" spans="1:92">
      <c r="A13" s="48" t="s">
        <v>4051</v>
      </c>
      <c r="B13" s="29">
        <v>43395</v>
      </c>
      <c r="C13" s="30">
        <v>15559.488799999999</v>
      </c>
      <c r="D13" s="31">
        <v>13973.117200000001</v>
      </c>
      <c r="E13" s="28">
        <v>32.74</v>
      </c>
      <c r="F13" s="28">
        <v>11.096</v>
      </c>
      <c r="G13" s="28">
        <v>0.3679</v>
      </c>
      <c r="H13" s="28">
        <v>-2.7332000000000001</v>
      </c>
      <c r="I13" s="32">
        <v>-1.7996000000000001</v>
      </c>
      <c r="J13" s="28">
        <v>7.3442999999999996</v>
      </c>
      <c r="K13" s="28">
        <v>7.3125999999999998</v>
      </c>
      <c r="L13" s="28">
        <v>18.038399999999999</v>
      </c>
      <c r="M13" s="28">
        <v>12.8971</v>
      </c>
      <c r="N13" s="28">
        <v>14.610300000000001</v>
      </c>
      <c r="O13" s="28">
        <v>17.0914</v>
      </c>
      <c r="P13" s="28"/>
      <c r="Q13" s="28"/>
      <c r="R13" s="28">
        <v>17.0684</v>
      </c>
      <c r="S13" s="33">
        <f t="shared" ref="S13:S44" si="4">IF(F13="",0,IF(F13&lt;=CB$3,4,IF(F13&gt;=CB$5,1,IF(F13&gt;=CB$4,2,3))))</f>
        <v>2</v>
      </c>
      <c r="T13" s="33">
        <f t="shared" ref="T13:T44" si="5">IF(G13="",0,IF(G13&lt;=CC$3,4,IF(G13&gt;=CC$5,1,IF(G13&gt;=CC$4,2,3))))</f>
        <v>2</v>
      </c>
      <c r="U13" s="33">
        <f t="shared" ref="U13:U44" si="6">IF(H13="",0,IF(H13&lt;=CD$3,4,IF(H13&gt;=CD$5,1,IF(H13&gt;=CD$4,2,3))))</f>
        <v>1</v>
      </c>
      <c r="V13" s="34">
        <f t="shared" ref="V13:V44" si="7">IF(I13="",0,IF(I13&lt;=CE$3,4,IF(I13&gt;=CE$5,1,IF(I13&gt;=CE$4,2,3))))</f>
        <v>1</v>
      </c>
      <c r="W13" s="33">
        <f t="shared" ref="W13:W44" si="8">IF(J13="",0,IF(J13&lt;=CF$3,4,IF(J13&gt;=CF$5,1,IF(J13&gt;=CF$4,2,3))))</f>
        <v>2</v>
      </c>
      <c r="X13" s="33">
        <f t="shared" ref="X13:X44" si="9">IF(K13="",0,IF(K13&lt;=CG$3,4,IF(K13&gt;=CG$5,1,IF(K13&gt;=CG$4,2,3))))</f>
        <v>2</v>
      </c>
      <c r="Y13" s="33">
        <f t="shared" ref="Y13:Y44" si="10">IF(L13="",0,IF(L13&lt;=CH$3,4,IF(L13&gt;=CH$5,1,IF(L13&gt;=CH$4,2,3))))</f>
        <v>2</v>
      </c>
      <c r="Z13" s="33">
        <f t="shared" ref="Z13:Z44" si="11">IF(M13="",0,IF(M13&lt;=CI$3,4,IF(M13&gt;=CI$5,1,IF(M13&gt;=CI$4,2,3))))</f>
        <v>3</v>
      </c>
      <c r="AA13" s="33">
        <f t="shared" ref="AA13:AA44" si="12">IF(N13="",0,IF(N13&lt;=CJ$3,4,IF(N13&gt;=CJ$5,1,IF(N13&gt;=CJ$4,2,3))))</f>
        <v>3</v>
      </c>
      <c r="AB13" s="33">
        <f t="shared" ref="AB13:AB44" si="13">IF(O13="",0,IF(O13&lt;=CK$3,4,IF(O13&gt;=CK$5,1,IF(O13&gt;=CK$4,2,3))))</f>
        <v>1</v>
      </c>
      <c r="AC13" s="33">
        <f t="shared" ref="AC13:AC44" si="14">IF(P13="",0,IF(P13&lt;=CL$3,4,IF(P13&gt;=CL$5,1,IF(P13&gt;=CL$4,2,3))))</f>
        <v>0</v>
      </c>
      <c r="AD13" s="33">
        <f t="shared" ref="AD13:AD44" si="15">IF(Q13="",0,IF(Q13&lt;=CM$3,4,IF(Q13&gt;=CM$5,1,IF(Q13&gt;=CM$4,2,3))))</f>
        <v>0</v>
      </c>
      <c r="AE13" s="33">
        <f t="shared" ref="AE13:AE44" si="16">IF(R13="",0,IF(R13&lt;=CN$3,4,IF(R13&gt;=CN$5,1,IF(R13&gt;=CN$4,2,3))))</f>
        <v>1</v>
      </c>
      <c r="AF13" s="28">
        <v>47.412799999999997</v>
      </c>
      <c r="AG13" s="28">
        <v>33.451099999999997</v>
      </c>
      <c r="AH13" s="28">
        <v>3.9826000000000001</v>
      </c>
      <c r="AI13" s="28">
        <v>0.87790000000000001</v>
      </c>
      <c r="AJ13" s="28">
        <v>0.31619999999999998</v>
      </c>
      <c r="AK13" s="28">
        <v>0.15479999999999999</v>
      </c>
      <c r="AL13" s="28">
        <v>0.57850000000000001</v>
      </c>
      <c r="AM13" s="28">
        <v>0.87360000000000004</v>
      </c>
      <c r="AN13" s="28">
        <v>3.9834999999999998</v>
      </c>
      <c r="AO13" s="35">
        <v>1.69</v>
      </c>
    </row>
    <row r="14" spans="1:92">
      <c r="A14" s="48" t="s">
        <v>4052</v>
      </c>
      <c r="B14" s="29">
        <v>45349</v>
      </c>
      <c r="C14" s="30">
        <v>2324.663</v>
      </c>
      <c r="D14" s="31">
        <v>2081.6936000000001</v>
      </c>
      <c r="E14" s="28">
        <v>11.827</v>
      </c>
      <c r="F14" s="28">
        <v>8.8841999999999999</v>
      </c>
      <c r="G14" s="28">
        <v>-2.4175</v>
      </c>
      <c r="H14" s="28">
        <v>-4.5979000000000001</v>
      </c>
      <c r="I14" s="32">
        <v>-5.8959000000000001</v>
      </c>
      <c r="J14" s="28">
        <v>2.6917</v>
      </c>
      <c r="K14" s="28">
        <v>5.8441999999999998</v>
      </c>
      <c r="L14" s="28"/>
      <c r="M14" s="28"/>
      <c r="N14" s="28"/>
      <c r="O14" s="28"/>
      <c r="P14" s="28"/>
      <c r="Q14" s="28"/>
      <c r="R14" s="28">
        <v>8.0295000000000005</v>
      </c>
      <c r="S14" s="33">
        <f t="shared" si="4"/>
        <v>4</v>
      </c>
      <c r="T14" s="33">
        <f t="shared" si="5"/>
        <v>4</v>
      </c>
      <c r="U14" s="33">
        <f t="shared" si="6"/>
        <v>3</v>
      </c>
      <c r="V14" s="34">
        <f t="shared" si="7"/>
        <v>4</v>
      </c>
      <c r="W14" s="33">
        <f t="shared" si="8"/>
        <v>4</v>
      </c>
      <c r="X14" s="33">
        <f t="shared" si="9"/>
        <v>2</v>
      </c>
      <c r="Y14" s="33">
        <f t="shared" si="10"/>
        <v>0</v>
      </c>
      <c r="Z14" s="33">
        <f t="shared" si="11"/>
        <v>0</v>
      </c>
      <c r="AA14" s="33">
        <f t="shared" si="12"/>
        <v>0</v>
      </c>
      <c r="AB14" s="33">
        <f t="shared" si="13"/>
        <v>0</v>
      </c>
      <c r="AC14" s="33">
        <f t="shared" si="14"/>
        <v>0</v>
      </c>
      <c r="AD14" s="33">
        <f t="shared" si="15"/>
        <v>0</v>
      </c>
      <c r="AE14" s="33">
        <f t="shared" si="16"/>
        <v>4</v>
      </c>
      <c r="AF14" s="28">
        <v>46.235300000000002</v>
      </c>
      <c r="AG14" s="28">
        <v>38.877600000000001</v>
      </c>
      <c r="AH14" s="28">
        <v>11.417999999999999</v>
      </c>
      <c r="AI14" s="28">
        <v>0.92849999999999999</v>
      </c>
      <c r="AJ14" s="28">
        <v>9.4100000000000003E-2</v>
      </c>
      <c r="AK14" s="28">
        <v>4.9099999999999998E-2</v>
      </c>
      <c r="AL14" s="28">
        <v>0.1615</v>
      </c>
      <c r="AM14" s="28">
        <v>0.95430000000000004</v>
      </c>
      <c r="AN14" s="28">
        <v>0.56010000000000004</v>
      </c>
      <c r="AO14" s="35">
        <v>2.02</v>
      </c>
    </row>
    <row r="15" spans="1:92">
      <c r="A15" s="48" t="s">
        <v>4053</v>
      </c>
      <c r="B15" s="29">
        <v>38573</v>
      </c>
      <c r="C15" s="30">
        <v>14780.4033</v>
      </c>
      <c r="D15" s="31">
        <v>14108.5736</v>
      </c>
      <c r="E15" s="28">
        <v>137.37899999999999</v>
      </c>
      <c r="F15" s="28">
        <v>11.966100000000001</v>
      </c>
      <c r="G15" s="28">
        <v>1.5147999999999999</v>
      </c>
      <c r="H15" s="28">
        <v>-1.6361000000000001</v>
      </c>
      <c r="I15" s="32">
        <v>-1.6973</v>
      </c>
      <c r="J15" s="28">
        <v>9.7723999999999993</v>
      </c>
      <c r="K15" s="28">
        <v>9.0737000000000005</v>
      </c>
      <c r="L15" s="28">
        <v>23.131599999999999</v>
      </c>
      <c r="M15" s="28">
        <v>19.328399999999998</v>
      </c>
      <c r="N15" s="28">
        <v>19.120699999999999</v>
      </c>
      <c r="O15" s="28">
        <v>17.367799999999999</v>
      </c>
      <c r="P15" s="28">
        <v>16.299199999999999</v>
      </c>
      <c r="Q15" s="28">
        <v>13.410600000000001</v>
      </c>
      <c r="R15" s="28">
        <v>13.4681</v>
      </c>
      <c r="S15" s="33">
        <f t="shared" si="4"/>
        <v>1</v>
      </c>
      <c r="T15" s="33">
        <f t="shared" si="5"/>
        <v>1</v>
      </c>
      <c r="U15" s="33">
        <f t="shared" si="6"/>
        <v>1</v>
      </c>
      <c r="V15" s="34">
        <f t="shared" si="7"/>
        <v>1</v>
      </c>
      <c r="W15" s="33">
        <f t="shared" si="8"/>
        <v>1</v>
      </c>
      <c r="X15" s="33">
        <f t="shared" si="9"/>
        <v>1</v>
      </c>
      <c r="Y15" s="33">
        <f t="shared" si="10"/>
        <v>1</v>
      </c>
      <c r="Z15" s="33">
        <f t="shared" si="11"/>
        <v>1</v>
      </c>
      <c r="AA15" s="33">
        <f t="shared" si="12"/>
        <v>1</v>
      </c>
      <c r="AB15" s="33">
        <f t="shared" si="13"/>
        <v>1</v>
      </c>
      <c r="AC15" s="33">
        <f t="shared" si="14"/>
        <v>1</v>
      </c>
      <c r="AD15" s="33">
        <f t="shared" si="15"/>
        <v>2</v>
      </c>
      <c r="AE15" s="33">
        <f t="shared" si="16"/>
        <v>2</v>
      </c>
      <c r="AF15" s="28">
        <v>41.208300000000001</v>
      </c>
      <c r="AG15" s="28">
        <v>35.481400000000001</v>
      </c>
      <c r="AH15" s="28">
        <v>18.642700000000001</v>
      </c>
      <c r="AI15" s="28">
        <v>0.97109999999999996</v>
      </c>
      <c r="AJ15" s="28">
        <v>0.36969999999999997</v>
      </c>
      <c r="AK15" s="28">
        <v>0.32750000000000001</v>
      </c>
      <c r="AL15" s="28">
        <v>0.68230000000000002</v>
      </c>
      <c r="AM15" s="28">
        <v>0.94610000000000005</v>
      </c>
      <c r="AN15" s="28">
        <v>3.5941999999999998</v>
      </c>
      <c r="AO15" s="35">
        <v>1.68</v>
      </c>
    </row>
    <row r="16" spans="1:92">
      <c r="A16" s="48" t="s">
        <v>4054</v>
      </c>
      <c r="B16" s="29">
        <v>39742</v>
      </c>
      <c r="C16" s="30">
        <v>455.72719999999998</v>
      </c>
      <c r="D16" s="31">
        <v>421.83870000000002</v>
      </c>
      <c r="E16" s="28">
        <v>89.76</v>
      </c>
      <c r="F16" s="28">
        <v>9.41</v>
      </c>
      <c r="G16" s="28">
        <v>0.62780000000000002</v>
      </c>
      <c r="H16" s="28">
        <v>-0.59799999999999998</v>
      </c>
      <c r="I16" s="32">
        <v>-2.4136000000000002</v>
      </c>
      <c r="J16" s="28">
        <v>9.2501999999999995</v>
      </c>
      <c r="K16" s="28">
        <v>4.6566999999999998</v>
      </c>
      <c r="L16" s="28">
        <v>16.0641</v>
      </c>
      <c r="M16" s="28">
        <v>13.977</v>
      </c>
      <c r="N16" s="28">
        <v>14.856</v>
      </c>
      <c r="O16" s="28">
        <v>15.136100000000001</v>
      </c>
      <c r="P16" s="28">
        <v>13.066800000000001</v>
      </c>
      <c r="Q16" s="28">
        <v>11.462400000000001</v>
      </c>
      <c r="R16" s="28">
        <v>13.332800000000001</v>
      </c>
      <c r="S16" s="33">
        <f t="shared" si="4"/>
        <v>3</v>
      </c>
      <c r="T16" s="33">
        <f t="shared" si="5"/>
        <v>1</v>
      </c>
      <c r="U16" s="33">
        <f t="shared" si="6"/>
        <v>1</v>
      </c>
      <c r="V16" s="34">
        <f t="shared" si="7"/>
        <v>1</v>
      </c>
      <c r="W16" s="33">
        <f t="shared" si="8"/>
        <v>1</v>
      </c>
      <c r="X16" s="33">
        <f t="shared" si="9"/>
        <v>4</v>
      </c>
      <c r="Y16" s="33">
        <f t="shared" si="10"/>
        <v>3</v>
      </c>
      <c r="Z16" s="33">
        <f t="shared" si="11"/>
        <v>2</v>
      </c>
      <c r="AA16" s="33">
        <f t="shared" si="12"/>
        <v>3</v>
      </c>
      <c r="AB16" s="33">
        <f t="shared" si="13"/>
        <v>3</v>
      </c>
      <c r="AC16" s="33">
        <f t="shared" si="14"/>
        <v>4</v>
      </c>
      <c r="AD16" s="33">
        <f t="shared" si="15"/>
        <v>4</v>
      </c>
      <c r="AE16" s="33">
        <f t="shared" si="16"/>
        <v>3</v>
      </c>
      <c r="AF16" s="28">
        <v>44.655099999999997</v>
      </c>
      <c r="AG16" s="28">
        <v>36.903599999999997</v>
      </c>
      <c r="AH16" s="28">
        <v>11.8119</v>
      </c>
      <c r="AI16" s="28">
        <v>1.0347</v>
      </c>
      <c r="AJ16" s="28">
        <v>0.26269999999999999</v>
      </c>
      <c r="AK16" s="28">
        <v>0.34200000000000003</v>
      </c>
      <c r="AL16" s="28">
        <v>0.4753</v>
      </c>
      <c r="AM16" s="28">
        <v>0.77610000000000001</v>
      </c>
      <c r="AN16" s="28">
        <v>6.6181000000000001</v>
      </c>
      <c r="AO16" s="35">
        <v>2.2999999999999998</v>
      </c>
    </row>
    <row r="17" spans="1:41">
      <c r="A17" s="48" t="s">
        <v>4055</v>
      </c>
      <c r="B17" s="29">
        <v>44078</v>
      </c>
      <c r="C17" s="30">
        <v>1726.3395</v>
      </c>
      <c r="D17" s="31">
        <v>1538.4426000000001</v>
      </c>
      <c r="E17" s="28">
        <v>26.289300000000001</v>
      </c>
      <c r="F17" s="28">
        <v>9.8518000000000008</v>
      </c>
      <c r="G17" s="28">
        <v>-2.0518000000000001</v>
      </c>
      <c r="H17" s="28">
        <v>-4.6615000000000002</v>
      </c>
      <c r="I17" s="32">
        <v>-5.2111999999999998</v>
      </c>
      <c r="J17" s="28">
        <v>2.2854000000000001</v>
      </c>
      <c r="K17" s="28">
        <v>3.8191000000000002</v>
      </c>
      <c r="L17" s="28">
        <v>16.271599999999999</v>
      </c>
      <c r="M17" s="28">
        <v>13.6096</v>
      </c>
      <c r="N17" s="28">
        <v>15.329000000000001</v>
      </c>
      <c r="O17" s="28"/>
      <c r="P17" s="28"/>
      <c r="Q17" s="28"/>
      <c r="R17" s="28">
        <v>18.640799999999999</v>
      </c>
      <c r="S17" s="33">
        <f t="shared" si="4"/>
        <v>3</v>
      </c>
      <c r="T17" s="33">
        <f t="shared" si="5"/>
        <v>4</v>
      </c>
      <c r="U17" s="33">
        <f t="shared" si="6"/>
        <v>3</v>
      </c>
      <c r="V17" s="34">
        <f t="shared" si="7"/>
        <v>4</v>
      </c>
      <c r="W17" s="33">
        <f t="shared" si="8"/>
        <v>4</v>
      </c>
      <c r="X17" s="33">
        <f t="shared" si="9"/>
        <v>4</v>
      </c>
      <c r="Y17" s="33">
        <f t="shared" si="10"/>
        <v>3</v>
      </c>
      <c r="Z17" s="33">
        <f t="shared" si="11"/>
        <v>3</v>
      </c>
      <c r="AA17" s="33">
        <f t="shared" si="12"/>
        <v>2</v>
      </c>
      <c r="AB17" s="33">
        <f t="shared" si="13"/>
        <v>0</v>
      </c>
      <c r="AC17" s="33">
        <f t="shared" si="14"/>
        <v>0</v>
      </c>
      <c r="AD17" s="33">
        <f t="shared" si="15"/>
        <v>0</v>
      </c>
      <c r="AE17" s="33">
        <f t="shared" si="16"/>
        <v>1</v>
      </c>
      <c r="AF17" s="28">
        <v>48.784300000000002</v>
      </c>
      <c r="AG17" s="28">
        <v>34.797600000000003</v>
      </c>
      <c r="AH17" s="28">
        <v>9.7537000000000003</v>
      </c>
      <c r="AI17" s="28">
        <v>1.0712999999999999</v>
      </c>
      <c r="AJ17" s="28">
        <v>0.25779999999999997</v>
      </c>
      <c r="AK17" s="28">
        <v>0.32950000000000002</v>
      </c>
      <c r="AL17" s="28">
        <v>0.45400000000000001</v>
      </c>
      <c r="AM17" s="28">
        <v>0.78200000000000003</v>
      </c>
      <c r="AN17" s="28">
        <v>2.8483000000000001</v>
      </c>
      <c r="AO17" s="35">
        <v>2.09</v>
      </c>
    </row>
    <row r="18" spans="1:41">
      <c r="A18" s="48" t="s">
        <v>4056</v>
      </c>
      <c r="B18" s="29">
        <v>38422</v>
      </c>
      <c r="C18" s="30">
        <v>24730.519899999999</v>
      </c>
      <c r="D18" s="31">
        <v>22203.194</v>
      </c>
      <c r="E18" s="28">
        <v>243.58</v>
      </c>
      <c r="F18" s="28">
        <v>11.026</v>
      </c>
      <c r="G18" s="28">
        <v>1.6400000000000001E-2</v>
      </c>
      <c r="H18" s="28">
        <v>-6.8955000000000002</v>
      </c>
      <c r="I18" s="32">
        <v>-3.8260000000000001</v>
      </c>
      <c r="J18" s="28">
        <v>0.7903</v>
      </c>
      <c r="K18" s="28">
        <v>5.2896999999999998</v>
      </c>
      <c r="L18" s="28">
        <v>14.8817</v>
      </c>
      <c r="M18" s="28">
        <v>11.724</v>
      </c>
      <c r="N18" s="28">
        <v>13.3347</v>
      </c>
      <c r="O18" s="28">
        <v>14.522</v>
      </c>
      <c r="P18" s="28">
        <v>15.2319</v>
      </c>
      <c r="Q18" s="28">
        <v>16.970700000000001</v>
      </c>
      <c r="R18" s="28">
        <v>16.294799999999999</v>
      </c>
      <c r="S18" s="33">
        <f t="shared" si="4"/>
        <v>2</v>
      </c>
      <c r="T18" s="33">
        <f t="shared" si="5"/>
        <v>2</v>
      </c>
      <c r="U18" s="33">
        <f t="shared" si="6"/>
        <v>4</v>
      </c>
      <c r="V18" s="34">
        <f t="shared" si="7"/>
        <v>2</v>
      </c>
      <c r="W18" s="33">
        <f t="shared" si="8"/>
        <v>4</v>
      </c>
      <c r="X18" s="33">
        <f t="shared" si="9"/>
        <v>3</v>
      </c>
      <c r="Y18" s="33">
        <f t="shared" si="10"/>
        <v>4</v>
      </c>
      <c r="Z18" s="33">
        <f t="shared" si="11"/>
        <v>4</v>
      </c>
      <c r="AA18" s="33">
        <f t="shared" si="12"/>
        <v>4</v>
      </c>
      <c r="AB18" s="33">
        <f t="shared" si="13"/>
        <v>3</v>
      </c>
      <c r="AC18" s="33">
        <f t="shared" si="14"/>
        <v>2</v>
      </c>
      <c r="AD18" s="33">
        <f t="shared" si="15"/>
        <v>1</v>
      </c>
      <c r="AE18" s="33">
        <f t="shared" si="16"/>
        <v>2</v>
      </c>
      <c r="AF18" s="28">
        <v>48.566099999999999</v>
      </c>
      <c r="AG18" s="28">
        <v>35.718000000000004</v>
      </c>
      <c r="AH18" s="28">
        <v>11.267300000000001</v>
      </c>
      <c r="AI18" s="28">
        <v>0.97750000000000004</v>
      </c>
      <c r="AJ18" s="28">
        <v>0.22989999999999999</v>
      </c>
      <c r="AK18" s="28">
        <v>-0.21829999999999999</v>
      </c>
      <c r="AL18" s="28">
        <v>0.4163</v>
      </c>
      <c r="AM18" s="28">
        <v>0.9093</v>
      </c>
      <c r="AN18" s="28">
        <v>2.5259999999999998</v>
      </c>
      <c r="AO18" s="35">
        <v>1.63</v>
      </c>
    </row>
    <row r="19" spans="1:41">
      <c r="A19" s="48" t="s">
        <v>4057</v>
      </c>
      <c r="B19" s="29">
        <v>36662</v>
      </c>
      <c r="C19" s="30">
        <v>17652.612000000001</v>
      </c>
      <c r="D19" s="31">
        <v>15780.102000000001</v>
      </c>
      <c r="E19" s="28">
        <v>604.41</v>
      </c>
      <c r="F19" s="28">
        <v>8.2332000000000001</v>
      </c>
      <c r="G19" s="28">
        <v>-4.3098000000000001</v>
      </c>
      <c r="H19" s="28">
        <v>-4.1677999999999997</v>
      </c>
      <c r="I19" s="32">
        <v>-6.1726000000000001</v>
      </c>
      <c r="J19" s="28">
        <v>1.7125999999999999</v>
      </c>
      <c r="K19" s="28">
        <v>6.2785000000000002</v>
      </c>
      <c r="L19" s="28">
        <v>18.4009</v>
      </c>
      <c r="M19" s="28">
        <v>15.519500000000001</v>
      </c>
      <c r="N19" s="28">
        <v>15.0237</v>
      </c>
      <c r="O19" s="28">
        <v>15.4754</v>
      </c>
      <c r="P19" s="28">
        <v>15.1046</v>
      </c>
      <c r="Q19" s="28">
        <v>13.786899999999999</v>
      </c>
      <c r="R19" s="28">
        <v>17.107600000000001</v>
      </c>
      <c r="S19" s="33">
        <f t="shared" si="4"/>
        <v>4</v>
      </c>
      <c r="T19" s="33">
        <f t="shared" si="5"/>
        <v>4</v>
      </c>
      <c r="U19" s="33">
        <f t="shared" si="6"/>
        <v>2</v>
      </c>
      <c r="V19" s="34">
        <f t="shared" si="7"/>
        <v>4</v>
      </c>
      <c r="W19" s="33">
        <f t="shared" si="8"/>
        <v>4</v>
      </c>
      <c r="X19" s="33">
        <f t="shared" si="9"/>
        <v>2</v>
      </c>
      <c r="Y19" s="33">
        <f t="shared" si="10"/>
        <v>2</v>
      </c>
      <c r="Z19" s="33">
        <f t="shared" si="11"/>
        <v>2</v>
      </c>
      <c r="AA19" s="33">
        <f t="shared" si="12"/>
        <v>3</v>
      </c>
      <c r="AB19" s="33">
        <f t="shared" si="13"/>
        <v>3</v>
      </c>
      <c r="AC19" s="33">
        <f t="shared" si="14"/>
        <v>2</v>
      </c>
      <c r="AD19" s="33">
        <f t="shared" si="15"/>
        <v>2</v>
      </c>
      <c r="AE19" s="33">
        <f t="shared" si="16"/>
        <v>1</v>
      </c>
      <c r="AF19" s="28">
        <v>50.604399999999998</v>
      </c>
      <c r="AG19" s="28">
        <v>36.513300000000001</v>
      </c>
      <c r="AH19" s="28">
        <v>10.3507</v>
      </c>
      <c r="AI19" s="28">
        <v>0.96009999999999995</v>
      </c>
      <c r="AJ19" s="28">
        <v>0.31390000000000001</v>
      </c>
      <c r="AK19" s="28">
        <v>0.1038</v>
      </c>
      <c r="AL19" s="28">
        <v>0.57630000000000003</v>
      </c>
      <c r="AM19" s="28">
        <v>0.94199999999999995</v>
      </c>
      <c r="AN19" s="28">
        <v>2.5316999999999998</v>
      </c>
      <c r="AO19" s="35">
        <v>1.69</v>
      </c>
    </row>
    <row r="20" spans="1:41">
      <c r="A20" s="48" t="s">
        <v>4058</v>
      </c>
      <c r="B20" s="29">
        <v>39247</v>
      </c>
      <c r="C20" s="30">
        <v>4485.4255000000003</v>
      </c>
      <c r="D20" s="31">
        <v>4066.6118000000001</v>
      </c>
      <c r="E20" s="28">
        <v>86.817999999999998</v>
      </c>
      <c r="F20" s="28">
        <v>10.0871</v>
      </c>
      <c r="G20" s="28">
        <v>-1.2746999999999999</v>
      </c>
      <c r="H20" s="28">
        <v>-2.3573</v>
      </c>
      <c r="I20" s="32">
        <v>-3.7953000000000001</v>
      </c>
      <c r="J20" s="28">
        <v>7.0808999999999997</v>
      </c>
      <c r="K20" s="28">
        <v>7.5662000000000003</v>
      </c>
      <c r="L20" s="28">
        <v>17.588999999999999</v>
      </c>
      <c r="M20" s="28">
        <v>14.2515</v>
      </c>
      <c r="N20" s="28">
        <v>15.222</v>
      </c>
      <c r="O20" s="28">
        <v>15.8246</v>
      </c>
      <c r="P20" s="28">
        <v>14.7675</v>
      </c>
      <c r="Q20" s="28">
        <v>13.215199999999999</v>
      </c>
      <c r="R20" s="28">
        <v>12.121</v>
      </c>
      <c r="S20" s="33">
        <f t="shared" si="4"/>
        <v>2</v>
      </c>
      <c r="T20" s="33">
        <f t="shared" si="5"/>
        <v>3</v>
      </c>
      <c r="U20" s="33">
        <f t="shared" si="6"/>
        <v>1</v>
      </c>
      <c r="V20" s="34">
        <f t="shared" si="7"/>
        <v>2</v>
      </c>
      <c r="W20" s="33">
        <f t="shared" si="8"/>
        <v>2</v>
      </c>
      <c r="X20" s="33">
        <f t="shared" si="9"/>
        <v>2</v>
      </c>
      <c r="Y20" s="33">
        <f t="shared" si="10"/>
        <v>2</v>
      </c>
      <c r="Z20" s="33">
        <f t="shared" si="11"/>
        <v>2</v>
      </c>
      <c r="AA20" s="33">
        <f t="shared" si="12"/>
        <v>2</v>
      </c>
      <c r="AB20" s="33">
        <f t="shared" si="13"/>
        <v>2</v>
      </c>
      <c r="AC20" s="33">
        <f t="shared" si="14"/>
        <v>3</v>
      </c>
      <c r="AD20" s="33">
        <f t="shared" si="15"/>
        <v>3</v>
      </c>
      <c r="AE20" s="33">
        <f t="shared" si="16"/>
        <v>4</v>
      </c>
      <c r="AF20" s="28">
        <v>48.161799999999999</v>
      </c>
      <c r="AG20" s="28">
        <v>36.521900000000002</v>
      </c>
      <c r="AH20" s="28">
        <v>11.0764</v>
      </c>
      <c r="AI20" s="28">
        <v>0.98209999999999997</v>
      </c>
      <c r="AJ20" s="28">
        <v>0.29020000000000001</v>
      </c>
      <c r="AK20" s="28">
        <v>5.7999999999999996E-3</v>
      </c>
      <c r="AL20" s="28">
        <v>0.52280000000000004</v>
      </c>
      <c r="AM20" s="28">
        <v>0.94830000000000003</v>
      </c>
      <c r="AN20" s="28">
        <v>2.7850999999999999</v>
      </c>
      <c r="AO20" s="35">
        <v>1.86</v>
      </c>
    </row>
    <row r="21" spans="1:41">
      <c r="A21" s="48" t="s">
        <v>4059</v>
      </c>
      <c r="B21" s="29">
        <v>38413</v>
      </c>
      <c r="C21" s="30">
        <v>3463.6187</v>
      </c>
      <c r="D21" s="31">
        <v>3135.1015000000002</v>
      </c>
      <c r="E21" s="28">
        <v>182.24039999999999</v>
      </c>
      <c r="F21" s="28">
        <v>8.5006000000000004</v>
      </c>
      <c r="G21" s="28">
        <v>-2.7555999999999998</v>
      </c>
      <c r="H21" s="28">
        <v>-8.1143000000000001</v>
      </c>
      <c r="I21" s="32">
        <v>-7.0270000000000001</v>
      </c>
      <c r="J21" s="28">
        <v>1.9835</v>
      </c>
      <c r="K21" s="28">
        <v>6.1157000000000004</v>
      </c>
      <c r="L21" s="28">
        <v>14.7599</v>
      </c>
      <c r="M21" s="28">
        <v>11.210900000000001</v>
      </c>
      <c r="N21" s="28">
        <v>12.876200000000001</v>
      </c>
      <c r="O21" s="28">
        <v>12.488899999999999</v>
      </c>
      <c r="P21" s="28">
        <v>11.531000000000001</v>
      </c>
      <c r="Q21" s="28">
        <v>12.0022</v>
      </c>
      <c r="R21" s="28">
        <v>14.6921</v>
      </c>
      <c r="S21" s="33">
        <f t="shared" si="4"/>
        <v>4</v>
      </c>
      <c r="T21" s="33">
        <f t="shared" si="5"/>
        <v>4</v>
      </c>
      <c r="U21" s="33">
        <f t="shared" si="6"/>
        <v>4</v>
      </c>
      <c r="V21" s="34">
        <f t="shared" si="7"/>
        <v>4</v>
      </c>
      <c r="W21" s="33">
        <f t="shared" si="8"/>
        <v>4</v>
      </c>
      <c r="X21" s="33">
        <f t="shared" si="9"/>
        <v>2</v>
      </c>
      <c r="Y21" s="33">
        <f t="shared" si="10"/>
        <v>4</v>
      </c>
      <c r="Z21" s="33">
        <f t="shared" si="11"/>
        <v>4</v>
      </c>
      <c r="AA21" s="33">
        <f t="shared" si="12"/>
        <v>4</v>
      </c>
      <c r="AB21" s="33">
        <f t="shared" si="13"/>
        <v>4</v>
      </c>
      <c r="AC21" s="33">
        <f t="shared" si="14"/>
        <v>4</v>
      </c>
      <c r="AD21" s="33">
        <f t="shared" si="15"/>
        <v>4</v>
      </c>
      <c r="AE21" s="33">
        <f t="shared" si="16"/>
        <v>2</v>
      </c>
      <c r="AF21" s="28">
        <v>40.952100000000002</v>
      </c>
      <c r="AG21" s="28">
        <v>36.478000000000002</v>
      </c>
      <c r="AH21" s="28">
        <v>18.7912</v>
      </c>
      <c r="AI21" s="28">
        <v>0.93189999999999995</v>
      </c>
      <c r="AJ21" s="28">
        <v>0.25119999999999998</v>
      </c>
      <c r="AK21" s="28">
        <v>-0.13320000000000001</v>
      </c>
      <c r="AL21" s="28">
        <v>0.47389999999999999</v>
      </c>
      <c r="AM21" s="28">
        <v>0.92559999999999998</v>
      </c>
      <c r="AN21" s="28">
        <v>2.6128999999999998</v>
      </c>
      <c r="AO21" s="35">
        <v>2.0499999999999998</v>
      </c>
    </row>
    <row r="22" spans="1:41">
      <c r="A22" s="48" t="s">
        <v>4060</v>
      </c>
      <c r="B22" s="29">
        <v>34383</v>
      </c>
      <c r="C22" s="30">
        <v>28580.030699999999</v>
      </c>
      <c r="D22" s="31">
        <v>25294.791399999998</v>
      </c>
      <c r="E22" s="28">
        <v>331.28899999999999</v>
      </c>
      <c r="F22" s="28">
        <v>10.649900000000001</v>
      </c>
      <c r="G22" s="28">
        <v>-1.9942</v>
      </c>
      <c r="H22" s="28">
        <v>-5.8624000000000001</v>
      </c>
      <c r="I22" s="32">
        <v>-5.1210000000000004</v>
      </c>
      <c r="J22" s="28">
        <v>3.8275999999999999</v>
      </c>
      <c r="K22" s="28">
        <v>4.7880000000000003</v>
      </c>
      <c r="L22" s="28">
        <v>17.896999999999998</v>
      </c>
      <c r="M22" s="28">
        <v>15.478899999999999</v>
      </c>
      <c r="N22" s="28">
        <v>17.558299999999999</v>
      </c>
      <c r="O22" s="28">
        <v>16.447099999999999</v>
      </c>
      <c r="P22" s="28">
        <v>14.857900000000001</v>
      </c>
      <c r="Q22" s="28">
        <v>11.729200000000001</v>
      </c>
      <c r="R22" s="28">
        <v>12.515000000000001</v>
      </c>
      <c r="S22" s="33">
        <f t="shared" si="4"/>
        <v>2</v>
      </c>
      <c r="T22" s="33">
        <f t="shared" si="5"/>
        <v>3</v>
      </c>
      <c r="U22" s="33">
        <f t="shared" si="6"/>
        <v>4</v>
      </c>
      <c r="V22" s="34">
        <f t="shared" si="7"/>
        <v>4</v>
      </c>
      <c r="W22" s="33">
        <f t="shared" si="8"/>
        <v>3</v>
      </c>
      <c r="X22" s="33">
        <f t="shared" si="9"/>
        <v>4</v>
      </c>
      <c r="Y22" s="33">
        <f t="shared" si="10"/>
        <v>2</v>
      </c>
      <c r="Z22" s="33">
        <f t="shared" si="11"/>
        <v>2</v>
      </c>
      <c r="AA22" s="33">
        <f t="shared" si="12"/>
        <v>1</v>
      </c>
      <c r="AB22" s="33">
        <f t="shared" si="13"/>
        <v>1</v>
      </c>
      <c r="AC22" s="33">
        <f t="shared" si="14"/>
        <v>2</v>
      </c>
      <c r="AD22" s="33">
        <f t="shared" si="15"/>
        <v>4</v>
      </c>
      <c r="AE22" s="33">
        <f t="shared" si="16"/>
        <v>3</v>
      </c>
      <c r="AF22" s="28">
        <v>46.138199999999998</v>
      </c>
      <c r="AG22" s="28">
        <v>36.721200000000003</v>
      </c>
      <c r="AH22" s="28">
        <v>15.6114</v>
      </c>
      <c r="AI22" s="28">
        <v>1.0167999999999999</v>
      </c>
      <c r="AJ22" s="28">
        <v>0.29459999999999997</v>
      </c>
      <c r="AK22" s="28">
        <v>2.8999999999999998E-3</v>
      </c>
      <c r="AL22" s="28">
        <v>0.53720000000000001</v>
      </c>
      <c r="AM22" s="28">
        <v>0.98209999999999997</v>
      </c>
      <c r="AN22" s="28">
        <v>0.84540000000000004</v>
      </c>
      <c r="AO22" s="35">
        <v>1.64</v>
      </c>
    </row>
    <row r="23" spans="1:41">
      <c r="A23" s="48" t="s">
        <v>4061</v>
      </c>
      <c r="B23" s="29">
        <v>45595</v>
      </c>
      <c r="C23" s="30">
        <v>739.22460000000001</v>
      </c>
      <c r="D23" s="31">
        <v>691.33619999999996</v>
      </c>
      <c r="E23" s="28">
        <v>10.71</v>
      </c>
      <c r="F23" s="28">
        <v>12.5</v>
      </c>
      <c r="G23" s="28">
        <v>0.75260000000000005</v>
      </c>
      <c r="H23" s="28">
        <v>-3.6871</v>
      </c>
      <c r="I23" s="32">
        <v>-3.2519999999999998</v>
      </c>
      <c r="J23" s="28">
        <v>10.984500000000001</v>
      </c>
      <c r="K23" s="28"/>
      <c r="L23" s="28"/>
      <c r="M23" s="28"/>
      <c r="N23" s="28"/>
      <c r="O23" s="28"/>
      <c r="P23" s="28"/>
      <c r="Q23" s="28"/>
      <c r="R23" s="28">
        <v>4.6833999999999998</v>
      </c>
      <c r="S23" s="33">
        <f t="shared" si="4"/>
        <v>1</v>
      </c>
      <c r="T23" s="33">
        <f t="shared" si="5"/>
        <v>1</v>
      </c>
      <c r="U23" s="33">
        <f t="shared" si="6"/>
        <v>2</v>
      </c>
      <c r="V23" s="34">
        <f t="shared" si="7"/>
        <v>2</v>
      </c>
      <c r="W23" s="33">
        <f t="shared" si="8"/>
        <v>1</v>
      </c>
      <c r="X23" s="33">
        <f t="shared" si="9"/>
        <v>0</v>
      </c>
      <c r="Y23" s="33">
        <f t="shared" si="10"/>
        <v>0</v>
      </c>
      <c r="Z23" s="33">
        <f t="shared" si="11"/>
        <v>0</v>
      </c>
      <c r="AA23" s="33">
        <f t="shared" si="12"/>
        <v>0</v>
      </c>
      <c r="AB23" s="33">
        <f t="shared" si="13"/>
        <v>0</v>
      </c>
      <c r="AC23" s="33">
        <f t="shared" si="14"/>
        <v>0</v>
      </c>
      <c r="AD23" s="33">
        <f t="shared" si="15"/>
        <v>0</v>
      </c>
      <c r="AE23" s="33">
        <f t="shared" si="16"/>
        <v>4</v>
      </c>
      <c r="AF23" s="28">
        <v>62.215899999999998</v>
      </c>
      <c r="AG23" s="28">
        <v>33.182699999999997</v>
      </c>
      <c r="AH23" s="28"/>
      <c r="AI23" s="28">
        <v>1.1112</v>
      </c>
      <c r="AJ23" s="28">
        <v>-1.06E-2</v>
      </c>
      <c r="AK23" s="28">
        <v>0.12609999999999999</v>
      </c>
      <c r="AL23" s="28">
        <v>-1.6500000000000001E-2</v>
      </c>
      <c r="AM23" s="28">
        <v>0.91849999999999998</v>
      </c>
      <c r="AN23" s="28">
        <v>1.7250000000000001</v>
      </c>
      <c r="AO23" s="35">
        <v>2.3199999999999998</v>
      </c>
    </row>
    <row r="24" spans="1:41">
      <c r="A24" s="48" t="s">
        <v>4062</v>
      </c>
      <c r="B24" s="29">
        <v>43552</v>
      </c>
      <c r="C24" s="30">
        <v>4706.0286999999998</v>
      </c>
      <c r="D24" s="31">
        <v>4238.3392000000003</v>
      </c>
      <c r="E24" s="28">
        <v>27.7925</v>
      </c>
      <c r="F24" s="28">
        <v>13.461499999999999</v>
      </c>
      <c r="G24" s="28">
        <v>3.6206</v>
      </c>
      <c r="H24" s="28">
        <v>0.15709999999999999</v>
      </c>
      <c r="I24" s="32">
        <v>1.8503000000000001</v>
      </c>
      <c r="J24" s="28">
        <v>14.1282</v>
      </c>
      <c r="K24" s="28">
        <v>8.3473000000000006</v>
      </c>
      <c r="L24" s="28">
        <v>20.380099999999999</v>
      </c>
      <c r="M24" s="28">
        <v>16.026199999999999</v>
      </c>
      <c r="N24" s="28">
        <v>16.359000000000002</v>
      </c>
      <c r="O24" s="28">
        <v>15.8088</v>
      </c>
      <c r="P24" s="28"/>
      <c r="Q24" s="28"/>
      <c r="R24" s="28">
        <v>15.4945</v>
      </c>
      <c r="S24" s="33">
        <f t="shared" si="4"/>
        <v>1</v>
      </c>
      <c r="T24" s="33">
        <f t="shared" si="5"/>
        <v>1</v>
      </c>
      <c r="U24" s="33">
        <f t="shared" si="6"/>
        <v>1</v>
      </c>
      <c r="V24" s="34">
        <f t="shared" si="7"/>
        <v>1</v>
      </c>
      <c r="W24" s="33">
        <f t="shared" si="8"/>
        <v>1</v>
      </c>
      <c r="X24" s="33">
        <f t="shared" si="9"/>
        <v>1</v>
      </c>
      <c r="Y24" s="33">
        <f t="shared" si="10"/>
        <v>1</v>
      </c>
      <c r="Z24" s="33">
        <f t="shared" si="11"/>
        <v>1</v>
      </c>
      <c r="AA24" s="33">
        <f t="shared" si="12"/>
        <v>2</v>
      </c>
      <c r="AB24" s="33">
        <f t="shared" si="13"/>
        <v>3</v>
      </c>
      <c r="AC24" s="33">
        <f t="shared" si="14"/>
        <v>0</v>
      </c>
      <c r="AD24" s="33">
        <f t="shared" si="15"/>
        <v>0</v>
      </c>
      <c r="AE24" s="33">
        <f t="shared" si="16"/>
        <v>2</v>
      </c>
      <c r="AF24" s="28">
        <v>43.332099999999997</v>
      </c>
      <c r="AG24" s="28">
        <v>39.568300000000001</v>
      </c>
      <c r="AH24" s="28">
        <v>13.599399999999999</v>
      </c>
      <c r="AI24" s="28">
        <v>1.0962000000000001</v>
      </c>
      <c r="AJ24" s="28">
        <v>0.27010000000000001</v>
      </c>
      <c r="AK24" s="28">
        <v>1.7100000000000001E-2</v>
      </c>
      <c r="AL24" s="28">
        <v>0.4451</v>
      </c>
      <c r="AM24" s="28">
        <v>0.8085</v>
      </c>
      <c r="AN24" s="28">
        <v>2.4897</v>
      </c>
      <c r="AO24" s="35">
        <v>1.9</v>
      </c>
    </row>
    <row r="25" spans="1:41">
      <c r="A25" s="48" t="s">
        <v>4063</v>
      </c>
      <c r="B25" s="29">
        <v>35985</v>
      </c>
      <c r="C25" s="30">
        <v>28505.898099999999</v>
      </c>
      <c r="D25" s="31">
        <v>27004.5543</v>
      </c>
      <c r="E25" s="28">
        <v>1001.63</v>
      </c>
      <c r="F25" s="28">
        <v>8.9817999999999998</v>
      </c>
      <c r="G25" s="28">
        <v>-1.5751999999999999</v>
      </c>
      <c r="H25" s="28">
        <v>-4.3259999999999996</v>
      </c>
      <c r="I25" s="32">
        <v>-4.8404999999999996</v>
      </c>
      <c r="J25" s="28">
        <v>4.7576999999999998</v>
      </c>
      <c r="K25" s="28">
        <v>7.8541999999999996</v>
      </c>
      <c r="L25" s="28">
        <v>19.5091</v>
      </c>
      <c r="M25" s="28">
        <v>16.913799999999998</v>
      </c>
      <c r="N25" s="28">
        <v>19.351400000000002</v>
      </c>
      <c r="O25" s="28">
        <v>17.4817</v>
      </c>
      <c r="P25" s="28">
        <v>15.8607</v>
      </c>
      <c r="Q25" s="28">
        <v>14.0672</v>
      </c>
      <c r="R25" s="28">
        <v>18.004100000000001</v>
      </c>
      <c r="S25" s="33">
        <f t="shared" si="4"/>
        <v>4</v>
      </c>
      <c r="T25" s="33">
        <f t="shared" si="5"/>
        <v>3</v>
      </c>
      <c r="U25" s="33">
        <f t="shared" si="6"/>
        <v>3</v>
      </c>
      <c r="V25" s="34">
        <f t="shared" si="7"/>
        <v>3</v>
      </c>
      <c r="W25" s="33">
        <f t="shared" si="8"/>
        <v>2</v>
      </c>
      <c r="X25" s="33">
        <f t="shared" si="9"/>
        <v>1</v>
      </c>
      <c r="Y25" s="33">
        <f t="shared" si="10"/>
        <v>1</v>
      </c>
      <c r="Z25" s="33">
        <f t="shared" si="11"/>
        <v>1</v>
      </c>
      <c r="AA25" s="33">
        <f t="shared" si="12"/>
        <v>1</v>
      </c>
      <c r="AB25" s="33">
        <f t="shared" si="13"/>
        <v>1</v>
      </c>
      <c r="AC25" s="33">
        <f t="shared" si="14"/>
        <v>1</v>
      </c>
      <c r="AD25" s="33">
        <f t="shared" si="15"/>
        <v>2</v>
      </c>
      <c r="AE25" s="33">
        <f t="shared" si="16"/>
        <v>1</v>
      </c>
      <c r="AF25" s="28">
        <v>37.431100000000001</v>
      </c>
      <c r="AG25" s="28">
        <v>39.530500000000004</v>
      </c>
      <c r="AH25" s="28">
        <v>17.305700000000002</v>
      </c>
      <c r="AI25" s="28">
        <v>0.8266</v>
      </c>
      <c r="AJ25" s="28">
        <v>0.36630000000000001</v>
      </c>
      <c r="AK25" s="28">
        <v>0.29770000000000002</v>
      </c>
      <c r="AL25" s="28">
        <v>0.68200000000000005</v>
      </c>
      <c r="AM25" s="28">
        <v>0.9002</v>
      </c>
      <c r="AN25" s="28">
        <v>4.1398000000000001</v>
      </c>
      <c r="AO25" s="35">
        <v>1.64</v>
      </c>
    </row>
    <row r="26" spans="1:41">
      <c r="A26" s="48" t="s">
        <v>4924</v>
      </c>
      <c r="B26" s="29">
        <v>39303</v>
      </c>
      <c r="C26" s="30">
        <v>9392.0493000000006</v>
      </c>
      <c r="D26" s="31">
        <v>8436.0151999999998</v>
      </c>
      <c r="E26" s="28">
        <v>98.29</v>
      </c>
      <c r="F26" s="28">
        <v>13.4072</v>
      </c>
      <c r="G26" s="28">
        <v>3.5503999999999998</v>
      </c>
      <c r="H26" s="28">
        <v>-5.4358000000000004</v>
      </c>
      <c r="I26" s="32">
        <v>-2.3058999999999998</v>
      </c>
      <c r="J26" s="28">
        <v>8.6918000000000006</v>
      </c>
      <c r="K26" s="28">
        <v>11.5427</v>
      </c>
      <c r="L26" s="28">
        <v>23.139600000000002</v>
      </c>
      <c r="M26" s="28">
        <v>18.340299999999999</v>
      </c>
      <c r="N26" s="28">
        <v>17.713200000000001</v>
      </c>
      <c r="O26" s="28">
        <v>16.2837</v>
      </c>
      <c r="P26" s="28">
        <v>15.9862</v>
      </c>
      <c r="Q26" s="28">
        <v>14.3832</v>
      </c>
      <c r="R26" s="28">
        <v>12.9719</v>
      </c>
      <c r="S26" s="33">
        <f t="shared" si="4"/>
        <v>1</v>
      </c>
      <c r="T26" s="33">
        <f t="shared" si="5"/>
        <v>1</v>
      </c>
      <c r="U26" s="33">
        <f t="shared" si="6"/>
        <v>3</v>
      </c>
      <c r="V26" s="34">
        <f t="shared" si="7"/>
        <v>1</v>
      </c>
      <c r="W26" s="33">
        <f t="shared" si="8"/>
        <v>1</v>
      </c>
      <c r="X26" s="33">
        <f t="shared" si="9"/>
        <v>1</v>
      </c>
      <c r="Y26" s="33">
        <f t="shared" si="10"/>
        <v>1</v>
      </c>
      <c r="Z26" s="33">
        <f t="shared" si="11"/>
        <v>1</v>
      </c>
      <c r="AA26" s="33">
        <f t="shared" si="12"/>
        <v>1</v>
      </c>
      <c r="AB26" s="33">
        <f t="shared" si="13"/>
        <v>2</v>
      </c>
      <c r="AC26" s="33">
        <f t="shared" si="14"/>
        <v>1</v>
      </c>
      <c r="AD26" s="33">
        <f t="shared" si="15"/>
        <v>1</v>
      </c>
      <c r="AE26" s="33">
        <f t="shared" si="16"/>
        <v>3</v>
      </c>
      <c r="AF26" s="28">
        <v>39.123600000000003</v>
      </c>
      <c r="AG26" s="28">
        <v>38.131100000000004</v>
      </c>
      <c r="AH26" s="28">
        <v>21.437000000000001</v>
      </c>
      <c r="AI26" s="28">
        <v>1.0814999999999999</v>
      </c>
      <c r="AJ26" s="28">
        <v>0.32740000000000002</v>
      </c>
      <c r="AK26" s="28">
        <v>0.2399</v>
      </c>
      <c r="AL26" s="28">
        <v>0.58330000000000004</v>
      </c>
      <c r="AM26" s="28">
        <v>0.86680000000000001</v>
      </c>
      <c r="AN26" s="28">
        <v>1.2879</v>
      </c>
      <c r="AO26" s="35">
        <v>1.76</v>
      </c>
    </row>
    <row r="27" spans="1:41">
      <c r="A27" s="48" t="s">
        <v>4064</v>
      </c>
      <c r="B27" s="29">
        <v>45546</v>
      </c>
      <c r="C27" s="30">
        <v>745.17949999999996</v>
      </c>
      <c r="D27" s="31">
        <v>644.87109999999996</v>
      </c>
      <c r="E27" s="28">
        <v>9.3717000000000006</v>
      </c>
      <c r="F27" s="28">
        <v>14.581099999999999</v>
      </c>
      <c r="G27" s="28">
        <v>3.0072000000000001</v>
      </c>
      <c r="H27" s="28">
        <v>-5.63</v>
      </c>
      <c r="I27" s="32">
        <v>-2.5931999999999999</v>
      </c>
      <c r="J27" s="28">
        <v>3.8980000000000001</v>
      </c>
      <c r="K27" s="28"/>
      <c r="L27" s="28"/>
      <c r="M27" s="28"/>
      <c r="N27" s="28"/>
      <c r="O27" s="28"/>
      <c r="P27" s="28"/>
      <c r="Q27" s="28"/>
      <c r="R27" s="28">
        <v>-3.8896999999999999</v>
      </c>
      <c r="S27" s="33">
        <f t="shared" si="4"/>
        <v>1</v>
      </c>
      <c r="T27" s="33">
        <f t="shared" si="5"/>
        <v>1</v>
      </c>
      <c r="U27" s="33">
        <f t="shared" si="6"/>
        <v>4</v>
      </c>
      <c r="V27" s="34">
        <f t="shared" si="7"/>
        <v>1</v>
      </c>
      <c r="W27" s="33">
        <f t="shared" si="8"/>
        <v>3</v>
      </c>
      <c r="X27" s="33">
        <f t="shared" si="9"/>
        <v>0</v>
      </c>
      <c r="Y27" s="33">
        <f t="shared" si="10"/>
        <v>0</v>
      </c>
      <c r="Z27" s="33">
        <f t="shared" si="11"/>
        <v>0</v>
      </c>
      <c r="AA27" s="33">
        <f t="shared" si="12"/>
        <v>0</v>
      </c>
      <c r="AB27" s="33">
        <f t="shared" si="13"/>
        <v>0</v>
      </c>
      <c r="AC27" s="33">
        <f t="shared" si="14"/>
        <v>0</v>
      </c>
      <c r="AD27" s="33">
        <f t="shared" si="15"/>
        <v>0</v>
      </c>
      <c r="AE27" s="33">
        <f t="shared" si="16"/>
        <v>4</v>
      </c>
      <c r="AF27" s="28">
        <v>37.604900000000001</v>
      </c>
      <c r="AG27" s="28">
        <v>38.024099999999997</v>
      </c>
      <c r="AH27" s="28">
        <v>20.2959</v>
      </c>
      <c r="AI27" s="28">
        <v>1.1169</v>
      </c>
      <c r="AJ27" s="28">
        <v>-0.17979999999999999</v>
      </c>
      <c r="AK27" s="28">
        <v>-0.32490000000000002</v>
      </c>
      <c r="AL27" s="28">
        <v>-0.2853</v>
      </c>
      <c r="AM27" s="28">
        <v>0.90739999999999998</v>
      </c>
      <c r="AN27" s="28">
        <v>3.2094</v>
      </c>
      <c r="AO27" s="35">
        <v>2.2400000000000002</v>
      </c>
    </row>
    <row r="28" spans="1:41">
      <c r="A28" s="48" t="s">
        <v>4065</v>
      </c>
      <c r="B28" s="29">
        <v>45863</v>
      </c>
      <c r="C28" s="30">
        <v>406.43459999999999</v>
      </c>
      <c r="D28" s="31">
        <v>370.29059999999998</v>
      </c>
      <c r="E28" s="28">
        <v>9.9149999999999991</v>
      </c>
      <c r="F28" s="28">
        <v>10.663399999999999</v>
      </c>
      <c r="G28" s="28">
        <v>-1.0617000000000001</v>
      </c>
      <c r="H28" s="28">
        <v>-6.2942999999999998</v>
      </c>
      <c r="I28" s="32">
        <v>-4.5716999999999999</v>
      </c>
      <c r="J28" s="28"/>
      <c r="K28" s="28"/>
      <c r="L28" s="28"/>
      <c r="M28" s="28"/>
      <c r="N28" s="28"/>
      <c r="O28" s="28"/>
      <c r="P28" s="28"/>
      <c r="Q28" s="28"/>
      <c r="R28" s="28">
        <v>-1.1105</v>
      </c>
      <c r="S28" s="33">
        <f t="shared" si="4"/>
        <v>2</v>
      </c>
      <c r="T28" s="33">
        <f t="shared" si="5"/>
        <v>2</v>
      </c>
      <c r="U28" s="33">
        <f t="shared" si="6"/>
        <v>4</v>
      </c>
      <c r="V28" s="34">
        <f t="shared" si="7"/>
        <v>3</v>
      </c>
      <c r="W28" s="33">
        <f t="shared" si="8"/>
        <v>0</v>
      </c>
      <c r="X28" s="33">
        <f t="shared" si="9"/>
        <v>0</v>
      </c>
      <c r="Y28" s="33">
        <f t="shared" si="10"/>
        <v>0</v>
      </c>
      <c r="Z28" s="33">
        <f t="shared" si="11"/>
        <v>0</v>
      </c>
      <c r="AA28" s="33">
        <f t="shared" si="12"/>
        <v>0</v>
      </c>
      <c r="AB28" s="33">
        <f t="shared" si="13"/>
        <v>0</v>
      </c>
      <c r="AC28" s="33">
        <f t="shared" si="14"/>
        <v>0</v>
      </c>
      <c r="AD28" s="33">
        <f t="shared" si="15"/>
        <v>0</v>
      </c>
      <c r="AE28" s="33">
        <f t="shared" si="16"/>
        <v>4</v>
      </c>
      <c r="AF28" s="28">
        <v>52.040500000000002</v>
      </c>
      <c r="AG28" s="28">
        <v>41.090899999999998</v>
      </c>
      <c r="AH28" s="28">
        <v>4.5003000000000002</v>
      </c>
      <c r="AI28" s="28">
        <v>0.9909</v>
      </c>
      <c r="AJ28" s="28">
        <v>-0.26400000000000001</v>
      </c>
      <c r="AK28" s="28">
        <v>-0.3054</v>
      </c>
      <c r="AL28" s="28">
        <v>-0.35370000000000001</v>
      </c>
      <c r="AM28" s="28">
        <v>0.9345</v>
      </c>
      <c r="AN28" s="28">
        <v>2.3450000000000002</v>
      </c>
      <c r="AO28" s="35">
        <v>2.38</v>
      </c>
    </row>
    <row r="29" spans="1:41">
      <c r="A29" s="48" t="s">
        <v>4066</v>
      </c>
      <c r="B29" s="29">
        <v>38239</v>
      </c>
      <c r="C29" s="30">
        <v>30712.48</v>
      </c>
      <c r="D29" s="31">
        <v>27372.550500000001</v>
      </c>
      <c r="E29" s="28">
        <v>341.39600000000002</v>
      </c>
      <c r="F29" s="28">
        <v>9.2998999999999992</v>
      </c>
      <c r="G29" s="28">
        <v>-2.2566999999999999</v>
      </c>
      <c r="H29" s="28">
        <v>-3.1497999999999999</v>
      </c>
      <c r="I29" s="32">
        <v>-3.1135000000000002</v>
      </c>
      <c r="J29" s="28">
        <v>7.4166999999999996</v>
      </c>
      <c r="K29" s="28">
        <v>5.8270999999999997</v>
      </c>
      <c r="L29" s="28">
        <v>17.354500000000002</v>
      </c>
      <c r="M29" s="28">
        <v>15.005100000000001</v>
      </c>
      <c r="N29" s="28">
        <v>15.722200000000001</v>
      </c>
      <c r="O29" s="28">
        <v>15.975300000000001</v>
      </c>
      <c r="P29" s="28">
        <v>15.643599999999999</v>
      </c>
      <c r="Q29" s="28">
        <v>14.264799999999999</v>
      </c>
      <c r="R29" s="28">
        <v>17.71</v>
      </c>
      <c r="S29" s="33">
        <f t="shared" si="4"/>
        <v>3</v>
      </c>
      <c r="T29" s="33">
        <f t="shared" si="5"/>
        <v>4</v>
      </c>
      <c r="U29" s="33">
        <f t="shared" si="6"/>
        <v>2</v>
      </c>
      <c r="V29" s="34">
        <f t="shared" si="7"/>
        <v>2</v>
      </c>
      <c r="W29" s="33">
        <f t="shared" si="8"/>
        <v>1</v>
      </c>
      <c r="X29" s="33">
        <f t="shared" si="9"/>
        <v>2</v>
      </c>
      <c r="Y29" s="33">
        <f t="shared" si="10"/>
        <v>2</v>
      </c>
      <c r="Z29" s="33">
        <f t="shared" si="11"/>
        <v>2</v>
      </c>
      <c r="AA29" s="33">
        <f t="shared" si="12"/>
        <v>2</v>
      </c>
      <c r="AB29" s="33">
        <f t="shared" si="13"/>
        <v>2</v>
      </c>
      <c r="AC29" s="33">
        <f t="shared" si="14"/>
        <v>2</v>
      </c>
      <c r="AD29" s="33">
        <f t="shared" si="15"/>
        <v>2</v>
      </c>
      <c r="AE29" s="33">
        <f t="shared" si="16"/>
        <v>1</v>
      </c>
      <c r="AF29" s="28">
        <v>50.147399999999998</v>
      </c>
      <c r="AG29" s="28">
        <v>39.938899999999997</v>
      </c>
      <c r="AH29" s="28">
        <v>5.9893000000000001</v>
      </c>
      <c r="AI29" s="28">
        <v>0.92849999999999999</v>
      </c>
      <c r="AJ29" s="28">
        <v>0.29709999999999998</v>
      </c>
      <c r="AK29" s="28">
        <v>4.4200000000000003E-2</v>
      </c>
      <c r="AL29" s="28">
        <v>0.50939999999999996</v>
      </c>
      <c r="AM29" s="28">
        <v>0.92769999999999997</v>
      </c>
      <c r="AN29" s="28">
        <v>3.6023000000000001</v>
      </c>
      <c r="AO29" s="35">
        <v>1.59</v>
      </c>
    </row>
    <row r="30" spans="1:41">
      <c r="A30" s="48" t="s">
        <v>4067</v>
      </c>
      <c r="B30" s="29">
        <v>42060</v>
      </c>
      <c r="C30" s="30">
        <v>3045.0608999999999</v>
      </c>
      <c r="D30" s="31">
        <v>2709.7528000000002</v>
      </c>
      <c r="E30" s="28">
        <v>36.921700000000001</v>
      </c>
      <c r="F30" s="28">
        <v>8.8529</v>
      </c>
      <c r="G30" s="28">
        <v>-1.6533</v>
      </c>
      <c r="H30" s="28">
        <v>-6.3095999999999997</v>
      </c>
      <c r="I30" s="32">
        <v>-5.3701999999999996</v>
      </c>
      <c r="J30" s="28">
        <v>1.7693000000000001</v>
      </c>
      <c r="K30" s="28">
        <v>5.0468999999999999</v>
      </c>
      <c r="L30" s="28">
        <v>16.509499999999999</v>
      </c>
      <c r="M30" s="28">
        <v>11.486700000000001</v>
      </c>
      <c r="N30" s="28">
        <v>13.5596</v>
      </c>
      <c r="O30" s="28">
        <v>14.0846</v>
      </c>
      <c r="P30" s="28">
        <v>14.437200000000001</v>
      </c>
      <c r="Q30" s="28"/>
      <c r="R30" s="28">
        <v>12.389200000000001</v>
      </c>
      <c r="S30" s="33">
        <f t="shared" si="4"/>
        <v>4</v>
      </c>
      <c r="T30" s="33">
        <f t="shared" si="5"/>
        <v>3</v>
      </c>
      <c r="U30" s="33">
        <f t="shared" si="6"/>
        <v>4</v>
      </c>
      <c r="V30" s="34">
        <f t="shared" si="7"/>
        <v>4</v>
      </c>
      <c r="W30" s="33">
        <f t="shared" si="8"/>
        <v>4</v>
      </c>
      <c r="X30" s="33">
        <f t="shared" si="9"/>
        <v>3</v>
      </c>
      <c r="Y30" s="33">
        <f t="shared" si="10"/>
        <v>3</v>
      </c>
      <c r="Z30" s="33">
        <f t="shared" si="11"/>
        <v>4</v>
      </c>
      <c r="AA30" s="33">
        <f t="shared" si="12"/>
        <v>4</v>
      </c>
      <c r="AB30" s="33">
        <f t="shared" si="13"/>
        <v>4</v>
      </c>
      <c r="AC30" s="33">
        <f t="shared" si="14"/>
        <v>3</v>
      </c>
      <c r="AD30" s="33">
        <f t="shared" si="15"/>
        <v>0</v>
      </c>
      <c r="AE30" s="33">
        <f t="shared" si="16"/>
        <v>3</v>
      </c>
      <c r="AF30" s="28">
        <v>40.7012</v>
      </c>
      <c r="AG30" s="28">
        <v>35.564</v>
      </c>
      <c r="AH30" s="28">
        <v>13.3453</v>
      </c>
      <c r="AI30" s="28">
        <v>1.0048999999999999</v>
      </c>
      <c r="AJ30" s="28">
        <v>0.2621</v>
      </c>
      <c r="AK30" s="28">
        <v>-8.2900000000000001E-2</v>
      </c>
      <c r="AL30" s="28">
        <v>0.48580000000000001</v>
      </c>
      <c r="AM30" s="28">
        <v>0.90139999999999998</v>
      </c>
      <c r="AN30" s="28">
        <v>8.6991999999999994</v>
      </c>
      <c r="AO30" s="35">
        <v>1.99</v>
      </c>
    </row>
    <row r="31" spans="1:41">
      <c r="A31" s="48" t="s">
        <v>4068</v>
      </c>
      <c r="B31" s="29">
        <v>43829</v>
      </c>
      <c r="C31" s="30">
        <v>2730.0183999999999</v>
      </c>
      <c r="D31" s="31">
        <v>2452.9845999999998</v>
      </c>
      <c r="E31" s="28">
        <v>26.1601</v>
      </c>
      <c r="F31" s="28">
        <v>9.0831</v>
      </c>
      <c r="G31" s="28">
        <v>-2.8214000000000001</v>
      </c>
      <c r="H31" s="28">
        <v>-5.2222</v>
      </c>
      <c r="I31" s="32">
        <v>-4.1207000000000003</v>
      </c>
      <c r="J31" s="28">
        <v>3.4348000000000001</v>
      </c>
      <c r="K31" s="28">
        <v>0.8125</v>
      </c>
      <c r="L31" s="28">
        <v>15.5512</v>
      </c>
      <c r="M31" s="28">
        <v>11.541399999999999</v>
      </c>
      <c r="N31" s="28">
        <v>14.6104</v>
      </c>
      <c r="O31" s="28"/>
      <c r="P31" s="28"/>
      <c r="Q31" s="28"/>
      <c r="R31" s="28">
        <v>16.3872</v>
      </c>
      <c r="S31" s="33">
        <f t="shared" si="4"/>
        <v>4</v>
      </c>
      <c r="T31" s="33">
        <f t="shared" si="5"/>
        <v>4</v>
      </c>
      <c r="U31" s="33">
        <f t="shared" si="6"/>
        <v>3</v>
      </c>
      <c r="V31" s="34">
        <f t="shared" si="7"/>
        <v>3</v>
      </c>
      <c r="W31" s="33">
        <f t="shared" si="8"/>
        <v>3</v>
      </c>
      <c r="X31" s="33">
        <f t="shared" si="9"/>
        <v>4</v>
      </c>
      <c r="Y31" s="33">
        <f t="shared" si="10"/>
        <v>3</v>
      </c>
      <c r="Z31" s="33">
        <f t="shared" si="11"/>
        <v>4</v>
      </c>
      <c r="AA31" s="33">
        <f t="shared" si="12"/>
        <v>3</v>
      </c>
      <c r="AB31" s="33">
        <f t="shared" si="13"/>
        <v>0</v>
      </c>
      <c r="AC31" s="33">
        <f t="shared" si="14"/>
        <v>0</v>
      </c>
      <c r="AD31" s="33">
        <f t="shared" si="15"/>
        <v>0</v>
      </c>
      <c r="AE31" s="33">
        <f t="shared" si="16"/>
        <v>2</v>
      </c>
      <c r="AF31" s="28">
        <v>50.563899999999997</v>
      </c>
      <c r="AG31" s="28">
        <v>36.0533</v>
      </c>
      <c r="AH31" s="28">
        <v>6.3975999999999997</v>
      </c>
      <c r="AI31" s="28">
        <v>0.99970000000000003</v>
      </c>
      <c r="AJ31" s="28">
        <v>0.2472</v>
      </c>
      <c r="AK31" s="28">
        <v>-0.152</v>
      </c>
      <c r="AL31" s="28">
        <v>0.45179999999999998</v>
      </c>
      <c r="AM31" s="28">
        <v>0.91249999999999998</v>
      </c>
      <c r="AN31" s="28">
        <v>4.9615999999999998</v>
      </c>
      <c r="AO31" s="35">
        <v>1.96</v>
      </c>
    </row>
    <row r="32" spans="1:41">
      <c r="A32" s="48" t="s">
        <v>4069</v>
      </c>
      <c r="B32" s="29">
        <v>40368</v>
      </c>
      <c r="C32" s="30">
        <v>42943.102800000001</v>
      </c>
      <c r="D32" s="31">
        <v>38138.081599999998</v>
      </c>
      <c r="E32" s="28">
        <v>149.75299999999999</v>
      </c>
      <c r="F32" s="28">
        <v>10.337999999999999</v>
      </c>
      <c r="G32" s="28">
        <v>-1.488</v>
      </c>
      <c r="H32" s="28">
        <v>-4.6760000000000002</v>
      </c>
      <c r="I32" s="32">
        <v>-5.1938000000000004</v>
      </c>
      <c r="J32" s="28">
        <v>7.0750000000000002</v>
      </c>
      <c r="K32" s="28">
        <v>5.6820000000000004</v>
      </c>
      <c r="L32" s="28">
        <v>15.7773</v>
      </c>
      <c r="M32" s="28">
        <v>12.323</v>
      </c>
      <c r="N32" s="28">
        <v>13.466799999999999</v>
      </c>
      <c r="O32" s="28">
        <v>15.9161</v>
      </c>
      <c r="P32" s="28">
        <v>17.063300000000002</v>
      </c>
      <c r="Q32" s="28">
        <v>18.960100000000001</v>
      </c>
      <c r="R32" s="28">
        <v>18.658999999999999</v>
      </c>
      <c r="S32" s="33">
        <f t="shared" si="4"/>
        <v>2</v>
      </c>
      <c r="T32" s="33">
        <f t="shared" si="5"/>
        <v>3</v>
      </c>
      <c r="U32" s="33">
        <f t="shared" si="6"/>
        <v>3</v>
      </c>
      <c r="V32" s="34">
        <f t="shared" si="7"/>
        <v>4</v>
      </c>
      <c r="W32" s="33">
        <f t="shared" si="8"/>
        <v>2</v>
      </c>
      <c r="X32" s="33">
        <f t="shared" si="9"/>
        <v>3</v>
      </c>
      <c r="Y32" s="33">
        <f t="shared" si="10"/>
        <v>3</v>
      </c>
      <c r="Z32" s="33">
        <f t="shared" si="11"/>
        <v>3</v>
      </c>
      <c r="AA32" s="33">
        <f t="shared" si="12"/>
        <v>4</v>
      </c>
      <c r="AB32" s="33">
        <f t="shared" si="13"/>
        <v>2</v>
      </c>
      <c r="AC32" s="33">
        <f t="shared" si="14"/>
        <v>1</v>
      </c>
      <c r="AD32" s="33">
        <f t="shared" si="15"/>
        <v>1</v>
      </c>
      <c r="AE32" s="33">
        <f t="shared" si="16"/>
        <v>1</v>
      </c>
      <c r="AF32" s="28">
        <v>46.889499999999998</v>
      </c>
      <c r="AG32" s="28">
        <v>38.006300000000003</v>
      </c>
      <c r="AH32" s="28">
        <v>12.300700000000001</v>
      </c>
      <c r="AI32" s="28">
        <v>0.9869</v>
      </c>
      <c r="AJ32" s="28">
        <v>0.25840000000000002</v>
      </c>
      <c r="AK32" s="28">
        <v>-0.1386</v>
      </c>
      <c r="AL32" s="28">
        <v>0.45650000000000002</v>
      </c>
      <c r="AM32" s="28">
        <v>0.9748</v>
      </c>
      <c r="AN32" s="28">
        <v>1.7326999999999999</v>
      </c>
      <c r="AO32" s="35">
        <v>1.54</v>
      </c>
    </row>
    <row r="33" spans="1:41">
      <c r="A33" s="48" t="s">
        <v>4070</v>
      </c>
      <c r="B33" s="29">
        <v>43755</v>
      </c>
      <c r="C33" s="30">
        <v>15017.3071</v>
      </c>
      <c r="D33" s="31">
        <v>13995.286700000001</v>
      </c>
      <c r="E33" s="28">
        <v>34.381399999999999</v>
      </c>
      <c r="F33" s="28">
        <v>16.4208</v>
      </c>
      <c r="G33" s="28">
        <v>7.9770000000000003</v>
      </c>
      <c r="H33" s="28">
        <v>-2.2025000000000001</v>
      </c>
      <c r="I33" s="32">
        <v>3.1715</v>
      </c>
      <c r="J33" s="28">
        <v>15.628399999999999</v>
      </c>
      <c r="K33" s="28">
        <v>12.7715</v>
      </c>
      <c r="L33" s="28">
        <v>25.519600000000001</v>
      </c>
      <c r="M33" s="28">
        <v>21.885000000000002</v>
      </c>
      <c r="N33" s="28">
        <v>20.965299999999999</v>
      </c>
      <c r="O33" s="28"/>
      <c r="P33" s="28"/>
      <c r="Q33" s="28"/>
      <c r="R33" s="28">
        <v>20.784199999999998</v>
      </c>
      <c r="S33" s="33">
        <f t="shared" si="4"/>
        <v>1</v>
      </c>
      <c r="T33" s="33">
        <f t="shared" si="5"/>
        <v>1</v>
      </c>
      <c r="U33" s="33">
        <f t="shared" si="6"/>
        <v>1</v>
      </c>
      <c r="V33" s="34">
        <f t="shared" si="7"/>
        <v>1</v>
      </c>
      <c r="W33" s="33">
        <f t="shared" si="8"/>
        <v>1</v>
      </c>
      <c r="X33" s="33">
        <f t="shared" si="9"/>
        <v>1</v>
      </c>
      <c r="Y33" s="33">
        <f t="shared" si="10"/>
        <v>1</v>
      </c>
      <c r="Z33" s="33">
        <f t="shared" si="11"/>
        <v>1</v>
      </c>
      <c r="AA33" s="33">
        <f t="shared" si="12"/>
        <v>1</v>
      </c>
      <c r="AB33" s="33">
        <f t="shared" si="13"/>
        <v>0</v>
      </c>
      <c r="AC33" s="33">
        <f t="shared" si="14"/>
        <v>0</v>
      </c>
      <c r="AD33" s="33">
        <f t="shared" si="15"/>
        <v>0</v>
      </c>
      <c r="AE33" s="33">
        <f t="shared" si="16"/>
        <v>1</v>
      </c>
      <c r="AF33" s="28">
        <v>35.010899999999999</v>
      </c>
      <c r="AG33" s="28">
        <v>33.223399999999998</v>
      </c>
      <c r="AH33" s="28">
        <v>25.390499999999999</v>
      </c>
      <c r="AI33" s="28">
        <v>1.1900999999999999</v>
      </c>
      <c r="AJ33" s="28">
        <v>0.30559999999999998</v>
      </c>
      <c r="AK33" s="28">
        <v>0.2802</v>
      </c>
      <c r="AL33" s="28">
        <v>0.53869999999999996</v>
      </c>
      <c r="AM33" s="28">
        <v>0.74080000000000001</v>
      </c>
      <c r="AN33" s="28">
        <v>1.1408</v>
      </c>
      <c r="AO33" s="35">
        <v>1.7</v>
      </c>
    </row>
    <row r="34" spans="1:41">
      <c r="A34" s="48" t="s">
        <v>4071</v>
      </c>
      <c r="B34" s="29">
        <v>42345</v>
      </c>
      <c r="C34" s="30">
        <v>306.86750000000001</v>
      </c>
      <c r="D34" s="31">
        <v>267.44929999999999</v>
      </c>
      <c r="E34" s="28">
        <v>34.678600000000003</v>
      </c>
      <c r="F34" s="28">
        <v>12.4512</v>
      </c>
      <c r="G34" s="28">
        <v>0.50280000000000002</v>
      </c>
      <c r="H34" s="28">
        <v>-4.3140000000000001</v>
      </c>
      <c r="I34" s="32">
        <v>-3.3706999999999998</v>
      </c>
      <c r="J34" s="28">
        <v>3.5114000000000001</v>
      </c>
      <c r="K34" s="28">
        <v>5.2826000000000004</v>
      </c>
      <c r="L34" s="28">
        <v>11.7807</v>
      </c>
      <c r="M34" s="28">
        <v>9.4063999999999997</v>
      </c>
      <c r="N34" s="28">
        <v>12.247299999999999</v>
      </c>
      <c r="O34" s="28">
        <v>12.3316</v>
      </c>
      <c r="P34" s="28">
        <v>12.8421</v>
      </c>
      <c r="Q34" s="28"/>
      <c r="R34" s="28">
        <v>12.697800000000001</v>
      </c>
      <c r="S34" s="33">
        <f t="shared" si="4"/>
        <v>1</v>
      </c>
      <c r="T34" s="33">
        <f t="shared" si="5"/>
        <v>1</v>
      </c>
      <c r="U34" s="33">
        <f t="shared" si="6"/>
        <v>2</v>
      </c>
      <c r="V34" s="34">
        <f t="shared" si="7"/>
        <v>2</v>
      </c>
      <c r="W34" s="33">
        <f t="shared" si="8"/>
        <v>3</v>
      </c>
      <c r="X34" s="33">
        <f t="shared" si="9"/>
        <v>3</v>
      </c>
      <c r="Y34" s="33">
        <f t="shared" si="10"/>
        <v>4</v>
      </c>
      <c r="Z34" s="33">
        <f t="shared" si="11"/>
        <v>4</v>
      </c>
      <c r="AA34" s="33">
        <f t="shared" si="12"/>
        <v>4</v>
      </c>
      <c r="AB34" s="33">
        <f t="shared" si="13"/>
        <v>4</v>
      </c>
      <c r="AC34" s="33">
        <f t="shared" si="14"/>
        <v>4</v>
      </c>
      <c r="AD34" s="33">
        <f t="shared" si="15"/>
        <v>0</v>
      </c>
      <c r="AE34" s="33">
        <f t="shared" si="16"/>
        <v>3</v>
      </c>
      <c r="AF34" s="28">
        <v>37.037700000000001</v>
      </c>
      <c r="AG34" s="28">
        <v>40.5627</v>
      </c>
      <c r="AH34" s="28">
        <v>18.9559</v>
      </c>
      <c r="AI34" s="28">
        <v>0.97440000000000004</v>
      </c>
      <c r="AJ34" s="28">
        <v>0.17499999999999999</v>
      </c>
      <c r="AK34" s="28">
        <v>-0.44929999999999998</v>
      </c>
      <c r="AL34" s="28">
        <v>0.30969999999999998</v>
      </c>
      <c r="AM34" s="28">
        <v>0.92430000000000001</v>
      </c>
      <c r="AN34" s="28">
        <v>3.4437000000000002</v>
      </c>
      <c r="AO34" s="35">
        <v>2.25</v>
      </c>
    </row>
    <row r="35" spans="1:41">
      <c r="A35" s="48" t="s">
        <v>4072</v>
      </c>
      <c r="B35" s="29">
        <v>34980</v>
      </c>
      <c r="C35" s="30">
        <v>6962.8137999999999</v>
      </c>
      <c r="D35" s="31">
        <v>6299.1873999999998</v>
      </c>
      <c r="E35" s="28">
        <v>1446.0717</v>
      </c>
      <c r="F35" s="28">
        <v>10.1533</v>
      </c>
      <c r="G35" s="28">
        <v>-0.61109999999999998</v>
      </c>
      <c r="H35" s="28">
        <v>-4.1959999999999997</v>
      </c>
      <c r="I35" s="32">
        <v>-3.706</v>
      </c>
      <c r="J35" s="28">
        <v>3.7682000000000002</v>
      </c>
      <c r="K35" s="28">
        <v>7.0336999999999996</v>
      </c>
      <c r="L35" s="28">
        <v>19.317</v>
      </c>
      <c r="M35" s="28">
        <v>15.799099999999999</v>
      </c>
      <c r="N35" s="28">
        <v>16.653700000000001</v>
      </c>
      <c r="O35" s="28">
        <v>15.2827</v>
      </c>
      <c r="P35" s="28">
        <v>13.2149</v>
      </c>
      <c r="Q35" s="28">
        <v>11.745100000000001</v>
      </c>
      <c r="R35" s="28">
        <v>17.662700000000001</v>
      </c>
      <c r="S35" s="33">
        <f t="shared" si="4"/>
        <v>2</v>
      </c>
      <c r="T35" s="33">
        <f t="shared" si="5"/>
        <v>2</v>
      </c>
      <c r="U35" s="33">
        <f t="shared" si="6"/>
        <v>2</v>
      </c>
      <c r="V35" s="34">
        <f t="shared" si="7"/>
        <v>2</v>
      </c>
      <c r="W35" s="33">
        <f t="shared" si="8"/>
        <v>3</v>
      </c>
      <c r="X35" s="33">
        <f t="shared" si="9"/>
        <v>2</v>
      </c>
      <c r="Y35" s="33">
        <f t="shared" si="10"/>
        <v>1</v>
      </c>
      <c r="Z35" s="33">
        <f t="shared" si="11"/>
        <v>1</v>
      </c>
      <c r="AA35" s="33">
        <f t="shared" si="12"/>
        <v>1</v>
      </c>
      <c r="AB35" s="33">
        <f t="shared" si="13"/>
        <v>3</v>
      </c>
      <c r="AC35" s="33">
        <f t="shared" si="14"/>
        <v>3</v>
      </c>
      <c r="AD35" s="33">
        <f t="shared" si="15"/>
        <v>4</v>
      </c>
      <c r="AE35" s="33">
        <f t="shared" si="16"/>
        <v>1</v>
      </c>
      <c r="AF35" s="28">
        <v>60.464100000000002</v>
      </c>
      <c r="AG35" s="28">
        <v>36.533999999999999</v>
      </c>
      <c r="AH35" s="28"/>
      <c r="AI35" s="28">
        <v>0.97399999999999998</v>
      </c>
      <c r="AJ35" s="28">
        <v>0.31940000000000002</v>
      </c>
      <c r="AK35" s="28">
        <v>0.1137</v>
      </c>
      <c r="AL35" s="28">
        <v>0.58760000000000001</v>
      </c>
      <c r="AM35" s="28">
        <v>0.96220000000000006</v>
      </c>
      <c r="AN35" s="28">
        <v>2.6688999999999998</v>
      </c>
      <c r="AO35" s="35">
        <v>1.89</v>
      </c>
    </row>
    <row r="36" spans="1:41">
      <c r="A36" s="48" t="s">
        <v>4073</v>
      </c>
      <c r="B36" s="29">
        <v>45334</v>
      </c>
      <c r="C36" s="30">
        <v>797.34730000000002</v>
      </c>
      <c r="D36" s="31">
        <v>708.7989</v>
      </c>
      <c r="E36" s="28">
        <v>11.98</v>
      </c>
      <c r="F36" s="28">
        <v>10.0092</v>
      </c>
      <c r="G36" s="28">
        <v>-0.74570000000000003</v>
      </c>
      <c r="H36" s="28">
        <v>-6.2598000000000003</v>
      </c>
      <c r="I36" s="32">
        <v>-4.3895</v>
      </c>
      <c r="J36" s="28">
        <v>1.3535999999999999</v>
      </c>
      <c r="K36" s="28">
        <v>5.6151999999999997</v>
      </c>
      <c r="L36" s="28"/>
      <c r="M36" s="28"/>
      <c r="N36" s="28"/>
      <c r="O36" s="28"/>
      <c r="P36" s="28"/>
      <c r="Q36" s="28"/>
      <c r="R36" s="28">
        <v>8.5029000000000003</v>
      </c>
      <c r="S36" s="33">
        <f t="shared" si="4"/>
        <v>3</v>
      </c>
      <c r="T36" s="33">
        <f t="shared" si="5"/>
        <v>2</v>
      </c>
      <c r="U36" s="33">
        <f t="shared" si="6"/>
        <v>4</v>
      </c>
      <c r="V36" s="34">
        <f t="shared" si="7"/>
        <v>3</v>
      </c>
      <c r="W36" s="33">
        <f t="shared" si="8"/>
        <v>4</v>
      </c>
      <c r="X36" s="33">
        <f t="shared" si="9"/>
        <v>3</v>
      </c>
      <c r="Y36" s="33">
        <f t="shared" si="10"/>
        <v>0</v>
      </c>
      <c r="Z36" s="33">
        <f t="shared" si="11"/>
        <v>0</v>
      </c>
      <c r="AA36" s="33">
        <f t="shared" si="12"/>
        <v>0</v>
      </c>
      <c r="AB36" s="33">
        <f t="shared" si="13"/>
        <v>0</v>
      </c>
      <c r="AC36" s="33">
        <f t="shared" si="14"/>
        <v>0</v>
      </c>
      <c r="AD36" s="33">
        <f t="shared" si="15"/>
        <v>0</v>
      </c>
      <c r="AE36" s="33">
        <f t="shared" si="16"/>
        <v>4</v>
      </c>
      <c r="AF36" s="28">
        <v>52.6691</v>
      </c>
      <c r="AG36" s="28">
        <v>38.407899999999998</v>
      </c>
      <c r="AH36" s="28">
        <v>4.0956999999999999</v>
      </c>
      <c r="AI36" s="28">
        <v>0.93459999999999999</v>
      </c>
      <c r="AJ36" s="28">
        <v>6.7599999999999993E-2</v>
      </c>
      <c r="AK36" s="28">
        <v>-1.18E-2</v>
      </c>
      <c r="AL36" s="28">
        <v>0.1157</v>
      </c>
      <c r="AM36" s="28">
        <v>0.93189999999999995</v>
      </c>
      <c r="AN36" s="28">
        <v>3.2818999999999998</v>
      </c>
      <c r="AO36" s="35">
        <v>2.31</v>
      </c>
    </row>
    <row r="37" spans="1:41">
      <c r="A37" s="48" t="s">
        <v>4074</v>
      </c>
      <c r="B37" s="29">
        <v>39062</v>
      </c>
      <c r="C37" s="30">
        <v>3069.9059000000002</v>
      </c>
      <c r="D37" s="31">
        <v>2782.3705</v>
      </c>
      <c r="E37" s="28">
        <v>116.3686</v>
      </c>
      <c r="F37" s="28">
        <v>17.522600000000001</v>
      </c>
      <c r="G37" s="28">
        <v>10.207599999999999</v>
      </c>
      <c r="H37" s="28">
        <v>0.38030000000000003</v>
      </c>
      <c r="I37" s="32">
        <v>1.6922999999999999</v>
      </c>
      <c r="J37" s="28">
        <v>4.2411000000000003</v>
      </c>
      <c r="K37" s="28">
        <v>-0.8367</v>
      </c>
      <c r="L37" s="28">
        <v>16.8491</v>
      </c>
      <c r="M37" s="28">
        <v>13.786300000000001</v>
      </c>
      <c r="N37" s="28">
        <v>16.621300000000002</v>
      </c>
      <c r="O37" s="28">
        <v>18.092400000000001</v>
      </c>
      <c r="P37" s="28">
        <v>15.886200000000001</v>
      </c>
      <c r="Q37" s="28">
        <v>14.7508</v>
      </c>
      <c r="R37" s="28">
        <v>13.487399999999999</v>
      </c>
      <c r="S37" s="33">
        <f t="shared" si="4"/>
        <v>1</v>
      </c>
      <c r="T37" s="33">
        <f t="shared" si="5"/>
        <v>1</v>
      </c>
      <c r="U37" s="33">
        <f t="shared" si="6"/>
        <v>1</v>
      </c>
      <c r="V37" s="34">
        <f t="shared" si="7"/>
        <v>1</v>
      </c>
      <c r="W37" s="33">
        <f t="shared" si="8"/>
        <v>3</v>
      </c>
      <c r="X37" s="33">
        <f t="shared" si="9"/>
        <v>4</v>
      </c>
      <c r="Y37" s="33">
        <f t="shared" si="10"/>
        <v>2</v>
      </c>
      <c r="Z37" s="33">
        <f t="shared" si="11"/>
        <v>3</v>
      </c>
      <c r="AA37" s="33">
        <f t="shared" si="12"/>
        <v>2</v>
      </c>
      <c r="AB37" s="33">
        <f t="shared" si="13"/>
        <v>1</v>
      </c>
      <c r="AC37" s="33">
        <f t="shared" si="14"/>
        <v>1</v>
      </c>
      <c r="AD37" s="33">
        <f t="shared" si="15"/>
        <v>1</v>
      </c>
      <c r="AE37" s="33">
        <f t="shared" si="16"/>
        <v>2</v>
      </c>
      <c r="AF37" s="28">
        <v>41.689900000000002</v>
      </c>
      <c r="AG37" s="28">
        <v>31.451699999999999</v>
      </c>
      <c r="AH37" s="28">
        <v>1.8297000000000001</v>
      </c>
      <c r="AI37" s="28">
        <v>1.0017</v>
      </c>
      <c r="AJ37" s="28">
        <v>0.21729999999999999</v>
      </c>
      <c r="AK37" s="28">
        <v>-0.2117</v>
      </c>
      <c r="AL37" s="28">
        <v>0.41120000000000001</v>
      </c>
      <c r="AM37" s="28">
        <v>0.79279999999999995</v>
      </c>
      <c r="AN37" s="28">
        <v>-1.5946</v>
      </c>
      <c r="AO37" s="35">
        <v>1.99</v>
      </c>
    </row>
    <row r="38" spans="1:41">
      <c r="A38" s="48" t="s">
        <v>4075</v>
      </c>
      <c r="B38" s="29">
        <v>45833</v>
      </c>
      <c r="C38" s="30">
        <v>126.3193</v>
      </c>
      <c r="D38" s="31">
        <v>111.8518</v>
      </c>
      <c r="E38" s="28">
        <v>8.85</v>
      </c>
      <c r="F38" s="28">
        <v>3.3879000000000001</v>
      </c>
      <c r="G38" s="28">
        <v>-1.1173</v>
      </c>
      <c r="H38" s="28">
        <v>-4.8387000000000002</v>
      </c>
      <c r="I38" s="32">
        <v>-4.0129999999999999</v>
      </c>
      <c r="J38" s="28"/>
      <c r="K38" s="28"/>
      <c r="L38" s="28"/>
      <c r="M38" s="28"/>
      <c r="N38" s="28"/>
      <c r="O38" s="28"/>
      <c r="P38" s="28"/>
      <c r="Q38" s="28"/>
      <c r="R38" s="28">
        <v>-13.437900000000001</v>
      </c>
      <c r="S38" s="33">
        <f t="shared" si="4"/>
        <v>4</v>
      </c>
      <c r="T38" s="33">
        <f t="shared" si="5"/>
        <v>2</v>
      </c>
      <c r="U38" s="33">
        <f t="shared" si="6"/>
        <v>3</v>
      </c>
      <c r="V38" s="34">
        <f t="shared" si="7"/>
        <v>3</v>
      </c>
      <c r="W38" s="33">
        <f t="shared" si="8"/>
        <v>0</v>
      </c>
      <c r="X38" s="33">
        <f t="shared" si="9"/>
        <v>0</v>
      </c>
      <c r="Y38" s="33">
        <f t="shared" si="10"/>
        <v>0</v>
      </c>
      <c r="Z38" s="33">
        <f t="shared" si="11"/>
        <v>0</v>
      </c>
      <c r="AA38" s="33">
        <f t="shared" si="12"/>
        <v>0</v>
      </c>
      <c r="AB38" s="33">
        <f t="shared" si="13"/>
        <v>0</v>
      </c>
      <c r="AC38" s="33">
        <f t="shared" si="14"/>
        <v>0</v>
      </c>
      <c r="AD38" s="33">
        <f t="shared" si="15"/>
        <v>0</v>
      </c>
      <c r="AE38" s="33">
        <f t="shared" si="16"/>
        <v>4</v>
      </c>
      <c r="AF38" s="28">
        <v>28.631399999999999</v>
      </c>
      <c r="AG38" s="28">
        <v>31.0855</v>
      </c>
      <c r="AH38" s="28">
        <v>8.6130999999999993</v>
      </c>
      <c r="AI38" s="28">
        <v>0.57350000000000001</v>
      </c>
      <c r="AJ38" s="28">
        <v>-0.73029999999999995</v>
      </c>
      <c r="AK38" s="28">
        <v>-1.3086</v>
      </c>
      <c r="AL38" s="28">
        <v>-0.83179999999999998</v>
      </c>
      <c r="AM38" s="28">
        <v>0.66249999999999998</v>
      </c>
      <c r="AN38" s="28">
        <v>99.074700000000007</v>
      </c>
      <c r="AO38" s="35">
        <v>2.39</v>
      </c>
    </row>
    <row r="39" spans="1:41">
      <c r="A39" s="48" t="s">
        <v>4076</v>
      </c>
      <c r="B39" s="29">
        <v>34028</v>
      </c>
      <c r="C39" s="30">
        <v>38765.935299999997</v>
      </c>
      <c r="D39" s="31">
        <v>34870.698700000001</v>
      </c>
      <c r="E39" s="28">
        <v>624.98119999999994</v>
      </c>
      <c r="F39" s="28">
        <v>7.9618000000000002</v>
      </c>
      <c r="G39" s="28">
        <v>-2.7480000000000002</v>
      </c>
      <c r="H39" s="28">
        <v>-2.2810000000000001</v>
      </c>
      <c r="I39" s="32">
        <v>-3.9375</v>
      </c>
      <c r="J39" s="28">
        <v>7.3601000000000001</v>
      </c>
      <c r="K39" s="28">
        <v>7.9878</v>
      </c>
      <c r="L39" s="28">
        <v>16.092700000000001</v>
      </c>
      <c r="M39" s="28">
        <v>14.086</v>
      </c>
      <c r="N39" s="28">
        <v>16.529199999999999</v>
      </c>
      <c r="O39" s="28">
        <v>15.859</v>
      </c>
      <c r="P39" s="28">
        <v>15.088200000000001</v>
      </c>
      <c r="Q39" s="28">
        <v>14.5236</v>
      </c>
      <c r="R39" s="28">
        <v>14.5984</v>
      </c>
      <c r="S39" s="33">
        <f t="shared" si="4"/>
        <v>4</v>
      </c>
      <c r="T39" s="33">
        <f t="shared" si="5"/>
        <v>4</v>
      </c>
      <c r="U39" s="33">
        <f t="shared" si="6"/>
        <v>1</v>
      </c>
      <c r="V39" s="34">
        <f t="shared" si="7"/>
        <v>3</v>
      </c>
      <c r="W39" s="33">
        <f t="shared" si="8"/>
        <v>1</v>
      </c>
      <c r="X39" s="33">
        <f t="shared" si="9"/>
        <v>1</v>
      </c>
      <c r="Y39" s="33">
        <f t="shared" si="10"/>
        <v>3</v>
      </c>
      <c r="Z39" s="33">
        <f t="shared" si="11"/>
        <v>2</v>
      </c>
      <c r="AA39" s="33">
        <f t="shared" si="12"/>
        <v>2</v>
      </c>
      <c r="AB39" s="33">
        <f t="shared" si="13"/>
        <v>2</v>
      </c>
      <c r="AC39" s="33">
        <f t="shared" si="14"/>
        <v>2</v>
      </c>
      <c r="AD39" s="33">
        <f t="shared" si="15"/>
        <v>1</v>
      </c>
      <c r="AE39" s="33">
        <f t="shared" si="16"/>
        <v>2</v>
      </c>
      <c r="AF39" s="28">
        <v>37.6997</v>
      </c>
      <c r="AG39" s="28">
        <v>41.643700000000003</v>
      </c>
      <c r="AH39" s="28">
        <v>13.661099999999999</v>
      </c>
      <c r="AI39" s="28">
        <v>0.8367</v>
      </c>
      <c r="AJ39" s="28">
        <v>0.31009999999999999</v>
      </c>
      <c r="AK39" s="28">
        <v>7.8899999999999998E-2</v>
      </c>
      <c r="AL39" s="28">
        <v>0.5625</v>
      </c>
      <c r="AM39" s="28">
        <v>0.94159999999999999</v>
      </c>
      <c r="AN39" s="28">
        <v>5.0766</v>
      </c>
      <c r="AO39" s="35">
        <v>1.57</v>
      </c>
    </row>
    <row r="40" spans="1:41">
      <c r="A40" s="48" t="s">
        <v>4077</v>
      </c>
      <c r="B40" s="29">
        <v>39140</v>
      </c>
      <c r="C40" s="30">
        <v>6867.6423000000004</v>
      </c>
      <c r="D40" s="31">
        <v>6030.8005999999996</v>
      </c>
      <c r="E40" s="28">
        <v>83.529300000000006</v>
      </c>
      <c r="F40" s="28">
        <v>9.1838999999999995</v>
      </c>
      <c r="G40" s="28">
        <v>-2.0855999999999999</v>
      </c>
      <c r="H40" s="28">
        <v>-5.6824000000000003</v>
      </c>
      <c r="I40" s="32">
        <v>-5.3440000000000003</v>
      </c>
      <c r="J40" s="28">
        <v>3.1985000000000001</v>
      </c>
      <c r="K40" s="28">
        <v>4.9038000000000004</v>
      </c>
      <c r="L40" s="28">
        <v>15.0388</v>
      </c>
      <c r="M40" s="28">
        <v>11.901899999999999</v>
      </c>
      <c r="N40" s="28">
        <v>14.0586</v>
      </c>
      <c r="O40" s="28">
        <v>13.4495</v>
      </c>
      <c r="P40" s="28">
        <v>14.3881</v>
      </c>
      <c r="Q40" s="28">
        <v>12.4084</v>
      </c>
      <c r="R40" s="28">
        <v>11.700100000000001</v>
      </c>
      <c r="S40" s="33">
        <f t="shared" si="4"/>
        <v>4</v>
      </c>
      <c r="T40" s="33">
        <f t="shared" si="5"/>
        <v>4</v>
      </c>
      <c r="U40" s="33">
        <f t="shared" si="6"/>
        <v>4</v>
      </c>
      <c r="V40" s="34">
        <f t="shared" si="7"/>
        <v>4</v>
      </c>
      <c r="W40" s="33">
        <f t="shared" si="8"/>
        <v>3</v>
      </c>
      <c r="X40" s="33">
        <f t="shared" si="9"/>
        <v>4</v>
      </c>
      <c r="Y40" s="33">
        <f t="shared" si="10"/>
        <v>4</v>
      </c>
      <c r="Z40" s="33">
        <f t="shared" si="11"/>
        <v>3</v>
      </c>
      <c r="AA40" s="33">
        <f t="shared" si="12"/>
        <v>3</v>
      </c>
      <c r="AB40" s="33">
        <f t="shared" si="13"/>
        <v>4</v>
      </c>
      <c r="AC40" s="33">
        <f t="shared" si="14"/>
        <v>3</v>
      </c>
      <c r="AD40" s="33">
        <f t="shared" si="15"/>
        <v>3</v>
      </c>
      <c r="AE40" s="33">
        <f t="shared" si="16"/>
        <v>4</v>
      </c>
      <c r="AF40" s="28">
        <v>48.782400000000003</v>
      </c>
      <c r="AG40" s="28">
        <v>34.992100000000001</v>
      </c>
      <c r="AH40" s="28">
        <v>10.957700000000001</v>
      </c>
      <c r="AI40" s="28">
        <v>0.96260000000000001</v>
      </c>
      <c r="AJ40" s="28">
        <v>0.25530000000000003</v>
      </c>
      <c r="AK40" s="28">
        <v>-0.1547</v>
      </c>
      <c r="AL40" s="28">
        <v>0.43830000000000002</v>
      </c>
      <c r="AM40" s="28">
        <v>0.94469999999999998</v>
      </c>
      <c r="AN40" s="28">
        <v>3.6644000000000001</v>
      </c>
      <c r="AO40" s="35">
        <v>1.81</v>
      </c>
    </row>
    <row r="41" spans="1:41">
      <c r="A41" s="48" t="s">
        <v>4078</v>
      </c>
      <c r="B41" s="29">
        <v>34025</v>
      </c>
      <c r="C41" s="30">
        <v>8143.2843999999996</v>
      </c>
      <c r="D41" s="31">
        <v>7039.9045999999998</v>
      </c>
      <c r="E41" s="28">
        <v>482.17680000000001</v>
      </c>
      <c r="F41" s="28">
        <v>11.4468</v>
      </c>
      <c r="G41" s="28">
        <v>-2.4123999999999999</v>
      </c>
      <c r="H41" s="28">
        <v>-9.3427000000000007</v>
      </c>
      <c r="I41" s="32">
        <v>-8.1541999999999994</v>
      </c>
      <c r="J41" s="28">
        <v>-4.1336000000000004</v>
      </c>
      <c r="K41" s="28">
        <v>5.9200000000000003E-2</v>
      </c>
      <c r="L41" s="28">
        <v>10.1637</v>
      </c>
      <c r="M41" s="28">
        <v>10.834199999999999</v>
      </c>
      <c r="N41" s="28">
        <v>11.877700000000001</v>
      </c>
      <c r="O41" s="28">
        <v>13.117900000000001</v>
      </c>
      <c r="P41" s="28">
        <v>12.6488</v>
      </c>
      <c r="Q41" s="28">
        <v>12.6523</v>
      </c>
      <c r="R41" s="28">
        <v>12.383699999999999</v>
      </c>
      <c r="S41" s="33">
        <f t="shared" si="4"/>
        <v>1</v>
      </c>
      <c r="T41" s="33">
        <f t="shared" si="5"/>
        <v>4</v>
      </c>
      <c r="U41" s="33">
        <f t="shared" si="6"/>
        <v>4</v>
      </c>
      <c r="V41" s="34">
        <f t="shared" si="7"/>
        <v>4</v>
      </c>
      <c r="W41" s="33">
        <f t="shared" si="8"/>
        <v>4</v>
      </c>
      <c r="X41" s="33">
        <f t="shared" si="9"/>
        <v>4</v>
      </c>
      <c r="Y41" s="33">
        <f t="shared" si="10"/>
        <v>4</v>
      </c>
      <c r="Z41" s="33">
        <f t="shared" si="11"/>
        <v>4</v>
      </c>
      <c r="AA41" s="33">
        <f t="shared" si="12"/>
        <v>4</v>
      </c>
      <c r="AB41" s="33">
        <f t="shared" si="13"/>
        <v>4</v>
      </c>
      <c r="AC41" s="33">
        <f t="shared" si="14"/>
        <v>4</v>
      </c>
      <c r="AD41" s="33">
        <f t="shared" si="15"/>
        <v>3</v>
      </c>
      <c r="AE41" s="33">
        <f t="shared" si="16"/>
        <v>3</v>
      </c>
      <c r="AF41" s="28">
        <v>42.1721</v>
      </c>
      <c r="AG41" s="28">
        <v>36.425600000000003</v>
      </c>
      <c r="AH41" s="28">
        <v>17.879000000000001</v>
      </c>
      <c r="AI41" s="28">
        <v>0.92230000000000001</v>
      </c>
      <c r="AJ41" s="28">
        <v>0.14760000000000001</v>
      </c>
      <c r="AK41" s="28">
        <v>-0.53139999999999998</v>
      </c>
      <c r="AL41" s="28">
        <v>0.248</v>
      </c>
      <c r="AM41" s="28">
        <v>0.92530000000000001</v>
      </c>
      <c r="AN41" s="28">
        <v>3.5234000000000001</v>
      </c>
      <c r="AO41" s="35">
        <v>1.76</v>
      </c>
    </row>
    <row r="42" spans="1:41">
      <c r="A42" s="48" t="s">
        <v>4079</v>
      </c>
      <c r="B42" s="29">
        <v>43805</v>
      </c>
      <c r="C42" s="30">
        <v>934.59090000000003</v>
      </c>
      <c r="D42" s="31">
        <v>832.93889999999999</v>
      </c>
      <c r="E42" s="28">
        <v>25.26</v>
      </c>
      <c r="F42" s="28">
        <v>9.7783999999999995</v>
      </c>
      <c r="G42" s="28">
        <v>-0.39429999999999998</v>
      </c>
      <c r="H42" s="28">
        <v>-4.173</v>
      </c>
      <c r="I42" s="32">
        <v>-3.3294999999999999</v>
      </c>
      <c r="J42" s="28">
        <v>6.6273</v>
      </c>
      <c r="K42" s="28">
        <v>5.1414</v>
      </c>
      <c r="L42" s="28">
        <v>15.022600000000001</v>
      </c>
      <c r="M42" s="28">
        <v>11.936</v>
      </c>
      <c r="N42" s="28">
        <v>14.2704</v>
      </c>
      <c r="O42" s="28"/>
      <c r="P42" s="28"/>
      <c r="Q42" s="28"/>
      <c r="R42" s="28">
        <v>15.5722</v>
      </c>
      <c r="S42" s="33">
        <f t="shared" si="4"/>
        <v>3</v>
      </c>
      <c r="T42" s="33">
        <f t="shared" si="5"/>
        <v>2</v>
      </c>
      <c r="U42" s="33">
        <f t="shared" si="6"/>
        <v>2</v>
      </c>
      <c r="V42" s="34">
        <f t="shared" si="7"/>
        <v>2</v>
      </c>
      <c r="W42" s="33">
        <f t="shared" si="8"/>
        <v>2</v>
      </c>
      <c r="X42" s="33">
        <f t="shared" si="9"/>
        <v>3</v>
      </c>
      <c r="Y42" s="33">
        <f t="shared" si="10"/>
        <v>4</v>
      </c>
      <c r="Z42" s="33">
        <f t="shared" si="11"/>
        <v>3</v>
      </c>
      <c r="AA42" s="33">
        <f t="shared" si="12"/>
        <v>3</v>
      </c>
      <c r="AB42" s="33">
        <f t="shared" si="13"/>
        <v>0</v>
      </c>
      <c r="AC42" s="33">
        <f t="shared" si="14"/>
        <v>0</v>
      </c>
      <c r="AD42" s="33">
        <f t="shared" si="15"/>
        <v>0</v>
      </c>
      <c r="AE42" s="33">
        <f t="shared" si="16"/>
        <v>2</v>
      </c>
      <c r="AF42" s="28">
        <v>45.824199999999998</v>
      </c>
      <c r="AG42" s="28">
        <v>36.960700000000003</v>
      </c>
      <c r="AH42" s="28">
        <v>13.604900000000001</v>
      </c>
      <c r="AI42" s="28">
        <v>0.97160000000000002</v>
      </c>
      <c r="AJ42" s="28">
        <v>0.2445</v>
      </c>
      <c r="AK42" s="28">
        <v>-0.1633</v>
      </c>
      <c r="AL42" s="28">
        <v>0.4224</v>
      </c>
      <c r="AM42" s="28">
        <v>0.92049999999999998</v>
      </c>
      <c r="AN42" s="28">
        <v>2.1286</v>
      </c>
      <c r="AO42" s="35">
        <v>2.33</v>
      </c>
    </row>
    <row r="43" spans="1:41">
      <c r="A43" s="48" t="s">
        <v>4080</v>
      </c>
      <c r="B43" s="29">
        <v>39953</v>
      </c>
      <c r="C43" s="30">
        <v>5723.9407000000001</v>
      </c>
      <c r="D43" s="31">
        <v>5233.9691999999995</v>
      </c>
      <c r="E43" s="28">
        <v>180.6206</v>
      </c>
      <c r="F43" s="28">
        <v>9.8191000000000006</v>
      </c>
      <c r="G43" s="28">
        <v>-1.6712</v>
      </c>
      <c r="H43" s="28">
        <v>-1.7756000000000001</v>
      </c>
      <c r="I43" s="32">
        <v>-3.9984000000000002</v>
      </c>
      <c r="J43" s="28">
        <v>6.3700999999999999</v>
      </c>
      <c r="K43" s="28">
        <v>8.4705999999999992</v>
      </c>
      <c r="L43" s="28">
        <v>20.122900000000001</v>
      </c>
      <c r="M43" s="28">
        <v>17.311800000000002</v>
      </c>
      <c r="N43" s="28">
        <v>17.610399999999998</v>
      </c>
      <c r="O43" s="28">
        <v>16.508299999999998</v>
      </c>
      <c r="P43" s="28">
        <v>14.475899999999999</v>
      </c>
      <c r="Q43" s="28">
        <v>12.9354</v>
      </c>
      <c r="R43" s="28">
        <v>13.3428</v>
      </c>
      <c r="S43" s="33">
        <f t="shared" si="4"/>
        <v>3</v>
      </c>
      <c r="T43" s="33">
        <f t="shared" si="5"/>
        <v>3</v>
      </c>
      <c r="U43" s="33">
        <f t="shared" si="6"/>
        <v>1</v>
      </c>
      <c r="V43" s="34">
        <f t="shared" si="7"/>
        <v>3</v>
      </c>
      <c r="W43" s="33">
        <f t="shared" si="8"/>
        <v>2</v>
      </c>
      <c r="X43" s="33">
        <f t="shared" si="9"/>
        <v>1</v>
      </c>
      <c r="Y43" s="33">
        <f t="shared" si="10"/>
        <v>1</v>
      </c>
      <c r="Z43" s="33">
        <f t="shared" si="11"/>
        <v>1</v>
      </c>
      <c r="AA43" s="33">
        <f t="shared" si="12"/>
        <v>1</v>
      </c>
      <c r="AB43" s="33">
        <f t="shared" si="13"/>
        <v>1</v>
      </c>
      <c r="AC43" s="33">
        <f t="shared" si="14"/>
        <v>3</v>
      </c>
      <c r="AD43" s="33">
        <f t="shared" si="15"/>
        <v>3</v>
      </c>
      <c r="AE43" s="33">
        <f t="shared" si="16"/>
        <v>3</v>
      </c>
      <c r="AF43" s="28">
        <v>44.924199999999999</v>
      </c>
      <c r="AG43" s="28">
        <v>35.278500000000001</v>
      </c>
      <c r="AH43" s="28">
        <v>14.32</v>
      </c>
      <c r="AI43" s="28">
        <v>0.93869999999999998</v>
      </c>
      <c r="AJ43" s="28">
        <v>0.35749999999999998</v>
      </c>
      <c r="AK43" s="28">
        <v>0.26390000000000002</v>
      </c>
      <c r="AL43" s="28">
        <v>0.66990000000000005</v>
      </c>
      <c r="AM43" s="28">
        <v>0.95199999999999996</v>
      </c>
      <c r="AN43" s="28">
        <v>1.3741000000000001</v>
      </c>
      <c r="AO43" s="35">
        <v>1.84</v>
      </c>
    </row>
    <row r="44" spans="1:41">
      <c r="A44" s="48" t="s">
        <v>4081</v>
      </c>
      <c r="B44" s="29">
        <v>45282</v>
      </c>
      <c r="C44" s="30">
        <v>2105.7347</v>
      </c>
      <c r="D44" s="31">
        <v>1937.8535999999999</v>
      </c>
      <c r="E44" s="28">
        <v>13.061</v>
      </c>
      <c r="F44" s="28">
        <v>9.4802999999999997</v>
      </c>
      <c r="G44" s="28">
        <v>-1.2699</v>
      </c>
      <c r="H44" s="28">
        <v>-3.9279000000000002</v>
      </c>
      <c r="I44" s="32">
        <v>-3.8075999999999999</v>
      </c>
      <c r="J44" s="28">
        <v>7.0749000000000004</v>
      </c>
      <c r="K44" s="28">
        <v>8.4352</v>
      </c>
      <c r="L44" s="28"/>
      <c r="M44" s="28"/>
      <c r="N44" s="28"/>
      <c r="O44" s="28"/>
      <c r="P44" s="28"/>
      <c r="Q44" s="28"/>
      <c r="R44" s="28">
        <v>12.001200000000001</v>
      </c>
      <c r="S44" s="33">
        <f t="shared" si="4"/>
        <v>3</v>
      </c>
      <c r="T44" s="33">
        <f t="shared" si="5"/>
        <v>3</v>
      </c>
      <c r="U44" s="33">
        <f t="shared" si="6"/>
        <v>2</v>
      </c>
      <c r="V44" s="34">
        <f t="shared" si="7"/>
        <v>2</v>
      </c>
      <c r="W44" s="33">
        <f t="shared" si="8"/>
        <v>2</v>
      </c>
      <c r="X44" s="33">
        <f t="shared" si="9"/>
        <v>1</v>
      </c>
      <c r="Y44" s="33">
        <f t="shared" si="10"/>
        <v>0</v>
      </c>
      <c r="Z44" s="33">
        <f t="shared" si="11"/>
        <v>0</v>
      </c>
      <c r="AA44" s="33">
        <f t="shared" si="12"/>
        <v>0</v>
      </c>
      <c r="AB44" s="33">
        <f t="shared" si="13"/>
        <v>0</v>
      </c>
      <c r="AC44" s="33">
        <f t="shared" si="14"/>
        <v>0</v>
      </c>
      <c r="AD44" s="33">
        <f t="shared" si="15"/>
        <v>0</v>
      </c>
      <c r="AE44" s="33">
        <f t="shared" si="16"/>
        <v>4</v>
      </c>
      <c r="AF44" s="28">
        <v>45.323900000000002</v>
      </c>
      <c r="AG44" s="28">
        <v>32.923999999999999</v>
      </c>
      <c r="AH44" s="28">
        <v>5.0331999999999999</v>
      </c>
      <c r="AI44" s="28">
        <v>1.0604</v>
      </c>
      <c r="AJ44" s="28">
        <v>0.1477</v>
      </c>
      <c r="AK44" s="28">
        <v>0.41670000000000001</v>
      </c>
      <c r="AL44" s="28">
        <v>0.25190000000000001</v>
      </c>
      <c r="AM44" s="28">
        <v>0.83199999999999996</v>
      </c>
      <c r="AN44" s="28">
        <v>7.1311999999999998</v>
      </c>
      <c r="AO44" s="35">
        <v>2.0499999999999998</v>
      </c>
    </row>
    <row r="45" spans="1:41">
      <c r="A45" s="58" t="s">
        <v>235</v>
      </c>
      <c r="B45" s="59"/>
      <c r="C45" s="60"/>
      <c r="D45" s="60"/>
      <c r="E45" s="60"/>
      <c r="F45" s="60">
        <f>SUMPRODUCT($D12:$D44,F12:F44)/SUMIF(F12:F44,"&lt;&gt;"&amp;"",$D12:$D44)</f>
        <v>10.34533166517687</v>
      </c>
      <c r="G45" s="60">
        <f t="shared" ref="G45:R45" si="17">SUMPRODUCT($D12:$D44,G12:G44)/SUMIF(G12:G44,"&lt;&gt;"&amp;"",$D12:$D44)</f>
        <v>-0.79740089871408648</v>
      </c>
      <c r="H45" s="60">
        <f t="shared" si="17"/>
        <v>-4.0759910425764119</v>
      </c>
      <c r="I45" s="60">
        <f t="shared" si="17"/>
        <v>-3.7412170964225715</v>
      </c>
      <c r="J45" s="60">
        <f t="shared" si="17"/>
        <v>5.9366458188613587</v>
      </c>
      <c r="K45" s="60">
        <f t="shared" si="17"/>
        <v>6.707028558774291</v>
      </c>
      <c r="L45" s="60">
        <f t="shared" si="17"/>
        <v>17.774745545518762</v>
      </c>
      <c r="M45" s="60">
        <f t="shared" si="17"/>
        <v>14.744133229637749</v>
      </c>
      <c r="N45" s="60">
        <f t="shared" si="17"/>
        <v>15.988266463038093</v>
      </c>
      <c r="O45" s="60">
        <f t="shared" si="17"/>
        <v>15.881364179043185</v>
      </c>
      <c r="P45" s="60">
        <f t="shared" si="17"/>
        <v>15.351070659204172</v>
      </c>
      <c r="Q45" s="60">
        <f t="shared" si="17"/>
        <v>14.633694485744943</v>
      </c>
      <c r="R45" s="60">
        <f t="shared" si="17"/>
        <v>15.870796598250493</v>
      </c>
      <c r="S45" s="61"/>
      <c r="T45" s="61"/>
      <c r="U45" s="61"/>
      <c r="V45" s="61"/>
      <c r="W45" s="61"/>
      <c r="X45" s="61"/>
      <c r="Y45" s="61"/>
      <c r="Z45" s="61"/>
      <c r="AA45" s="61"/>
      <c r="AB45" s="61"/>
      <c r="AC45" s="61"/>
      <c r="AD45" s="61"/>
      <c r="AE45" s="61"/>
      <c r="AF45" s="60"/>
      <c r="AG45" s="60"/>
      <c r="AH45" s="60"/>
      <c r="AI45" s="60"/>
      <c r="AJ45" s="60"/>
      <c r="AK45" s="60"/>
      <c r="AL45" s="60"/>
      <c r="AM45" s="60"/>
      <c r="AN45" s="60"/>
      <c r="AO45" s="62"/>
    </row>
    <row r="46" spans="1:41">
      <c r="A46" s="56" t="s">
        <v>236</v>
      </c>
      <c r="B46" s="51"/>
      <c r="C46" s="52"/>
      <c r="D46" s="53"/>
      <c r="E46" s="54"/>
      <c r="F46" s="54">
        <f>MIN(F12:F44)</f>
        <v>3.3879000000000001</v>
      </c>
      <c r="G46" s="54">
        <f t="shared" ref="G46:R46" si="18">MIN(G12:G44)</f>
        <v>-4.3098000000000001</v>
      </c>
      <c r="H46" s="54">
        <f t="shared" si="18"/>
        <v>-9.3427000000000007</v>
      </c>
      <c r="I46" s="54">
        <f t="shared" si="18"/>
        <v>-8.1541999999999994</v>
      </c>
      <c r="J46" s="54">
        <f t="shared" si="18"/>
        <v>-4.1336000000000004</v>
      </c>
      <c r="K46" s="54">
        <f t="shared" si="18"/>
        <v>-0.8367</v>
      </c>
      <c r="L46" s="54">
        <f t="shared" si="18"/>
        <v>10.1637</v>
      </c>
      <c r="M46" s="54">
        <f t="shared" si="18"/>
        <v>9.4063999999999997</v>
      </c>
      <c r="N46" s="54">
        <f t="shared" si="18"/>
        <v>10.180099999999999</v>
      </c>
      <c r="O46" s="54">
        <f t="shared" si="18"/>
        <v>12.047800000000001</v>
      </c>
      <c r="P46" s="54">
        <f t="shared" si="18"/>
        <v>11.531000000000001</v>
      </c>
      <c r="Q46" s="54">
        <f t="shared" si="18"/>
        <v>11.462400000000001</v>
      </c>
      <c r="R46" s="54">
        <f t="shared" si="18"/>
        <v>-13.437900000000001</v>
      </c>
      <c r="S46" s="55"/>
      <c r="T46" s="55"/>
      <c r="U46" s="55"/>
      <c r="V46" s="55"/>
      <c r="W46" s="55"/>
      <c r="X46" s="55"/>
      <c r="Y46" s="55"/>
      <c r="Z46" s="55"/>
      <c r="AA46" s="55"/>
      <c r="AB46" s="55"/>
      <c r="AC46" s="55"/>
      <c r="AD46" s="55"/>
      <c r="AE46" s="55"/>
      <c r="AF46" s="54"/>
      <c r="AG46" s="54"/>
      <c r="AH46" s="54"/>
      <c r="AI46" s="54"/>
      <c r="AJ46" s="54"/>
      <c r="AK46" s="54"/>
      <c r="AL46" s="54"/>
      <c r="AM46" s="54"/>
      <c r="AN46" s="54"/>
      <c r="AO46" s="57"/>
    </row>
    <row r="47" spans="1:41">
      <c r="A47" s="63" t="s">
        <v>237</v>
      </c>
      <c r="B47" s="51"/>
      <c r="C47" s="52"/>
      <c r="D47" s="53"/>
      <c r="E47" s="54"/>
      <c r="F47" s="54">
        <f>MAX(F12:F44)</f>
        <v>17.522600000000001</v>
      </c>
      <c r="G47" s="54">
        <f t="shared" ref="G47:R47" si="19">MAX(G12:G44)</f>
        <v>10.207599999999999</v>
      </c>
      <c r="H47" s="54">
        <f t="shared" si="19"/>
        <v>0.38030000000000003</v>
      </c>
      <c r="I47" s="54">
        <f t="shared" si="19"/>
        <v>3.1715</v>
      </c>
      <c r="J47" s="54">
        <f t="shared" si="19"/>
        <v>15.628399999999999</v>
      </c>
      <c r="K47" s="54">
        <f t="shared" si="19"/>
        <v>12.7715</v>
      </c>
      <c r="L47" s="54">
        <f t="shared" si="19"/>
        <v>25.519600000000001</v>
      </c>
      <c r="M47" s="54">
        <f t="shared" si="19"/>
        <v>21.885000000000002</v>
      </c>
      <c r="N47" s="54">
        <f t="shared" si="19"/>
        <v>20.965299999999999</v>
      </c>
      <c r="O47" s="54">
        <f t="shared" si="19"/>
        <v>18.092400000000001</v>
      </c>
      <c r="P47" s="54">
        <f t="shared" si="19"/>
        <v>17.063300000000002</v>
      </c>
      <c r="Q47" s="54">
        <f t="shared" si="19"/>
        <v>18.960100000000001</v>
      </c>
      <c r="R47" s="54">
        <f t="shared" si="19"/>
        <v>20.784199999999998</v>
      </c>
      <c r="S47" s="55"/>
      <c r="T47" s="55"/>
      <c r="U47" s="55"/>
      <c r="V47" s="55"/>
      <c r="W47" s="55"/>
      <c r="X47" s="55"/>
      <c r="Y47" s="55"/>
      <c r="Z47" s="55"/>
      <c r="AA47" s="55"/>
      <c r="AB47" s="55"/>
      <c r="AC47" s="55"/>
      <c r="AD47" s="55"/>
      <c r="AE47" s="55"/>
      <c r="AF47" s="54"/>
      <c r="AG47" s="54"/>
      <c r="AH47" s="54"/>
      <c r="AI47" s="54"/>
      <c r="AJ47" s="54"/>
      <c r="AK47" s="54"/>
      <c r="AL47" s="54"/>
      <c r="AM47" s="54"/>
      <c r="AN47" s="54"/>
      <c r="AO47" s="57"/>
    </row>
    <row r="48" spans="1:41">
      <c r="A48" s="56" t="s">
        <v>238</v>
      </c>
      <c r="B48" s="51"/>
      <c r="C48" s="52"/>
      <c r="D48" s="53"/>
      <c r="E48" s="54"/>
      <c r="F48" s="54">
        <f>MEDIAN(F12:F44)</f>
        <v>10.0871</v>
      </c>
      <c r="G48" s="54">
        <f t="shared" ref="G48:R48" si="20">MEDIAN(G12:G44)</f>
        <v>-1.1173</v>
      </c>
      <c r="H48" s="54">
        <f t="shared" si="20"/>
        <v>-4.3140000000000001</v>
      </c>
      <c r="I48" s="54">
        <f t="shared" si="20"/>
        <v>-3.8260000000000001</v>
      </c>
      <c r="J48" s="54">
        <f t="shared" si="20"/>
        <v>4.7576999999999998</v>
      </c>
      <c r="K48" s="54">
        <f t="shared" si="20"/>
        <v>5.8270999999999997</v>
      </c>
      <c r="L48" s="54">
        <f t="shared" si="20"/>
        <v>16.679299999999998</v>
      </c>
      <c r="M48" s="54">
        <f t="shared" si="20"/>
        <v>13.88165</v>
      </c>
      <c r="N48" s="54">
        <f t="shared" si="20"/>
        <v>15.12285</v>
      </c>
      <c r="O48" s="54">
        <f t="shared" si="20"/>
        <v>15.816700000000001</v>
      </c>
      <c r="P48" s="54">
        <f t="shared" si="20"/>
        <v>14.8127</v>
      </c>
      <c r="Q48" s="54">
        <f t="shared" si="20"/>
        <v>13.312899999999999</v>
      </c>
      <c r="R48" s="54">
        <f t="shared" si="20"/>
        <v>13.4681</v>
      </c>
      <c r="S48" s="55"/>
      <c r="T48" s="55"/>
      <c r="U48" s="55"/>
      <c r="V48" s="55"/>
      <c r="W48" s="55"/>
      <c r="X48" s="55"/>
      <c r="Y48" s="55"/>
      <c r="Z48" s="55"/>
      <c r="AA48" s="55"/>
      <c r="AB48" s="55"/>
      <c r="AC48" s="55"/>
      <c r="AD48" s="55"/>
      <c r="AE48" s="55"/>
      <c r="AF48" s="54"/>
      <c r="AG48" s="54"/>
      <c r="AH48" s="54"/>
      <c r="AI48" s="54"/>
      <c r="AJ48" s="54"/>
      <c r="AK48" s="54"/>
      <c r="AL48" s="54"/>
      <c r="AM48" s="54"/>
      <c r="AN48" s="54"/>
      <c r="AO48" s="57"/>
    </row>
    <row r="49" spans="1:41">
      <c r="A49" s="66" t="s">
        <v>265</v>
      </c>
      <c r="B49" s="67"/>
      <c r="C49" s="68"/>
      <c r="D49" s="69"/>
      <c r="E49" s="66"/>
      <c r="F49" s="66"/>
      <c r="G49" s="66"/>
      <c r="H49" s="66"/>
      <c r="I49" s="66"/>
      <c r="J49" s="66"/>
      <c r="K49" s="66"/>
      <c r="L49" s="66"/>
      <c r="M49" s="66"/>
      <c r="N49" s="66"/>
      <c r="O49" s="66"/>
      <c r="P49" s="66"/>
      <c r="Q49" s="66"/>
      <c r="R49" s="66"/>
      <c r="S49" s="70"/>
      <c r="T49" s="70"/>
      <c r="U49" s="70"/>
      <c r="V49" s="70"/>
      <c r="W49" s="70"/>
      <c r="X49" s="70"/>
      <c r="Y49" s="70"/>
      <c r="Z49" s="70"/>
      <c r="AA49" s="70"/>
      <c r="AB49" s="70"/>
      <c r="AC49" s="70"/>
      <c r="AD49" s="70"/>
      <c r="AE49" s="70"/>
      <c r="AF49" s="66"/>
      <c r="AG49" s="66"/>
      <c r="AH49" s="66"/>
      <c r="AI49" s="66"/>
      <c r="AJ49" s="66"/>
      <c r="AK49" s="66"/>
      <c r="AL49" s="66"/>
      <c r="AM49" s="66"/>
      <c r="AN49" s="66"/>
      <c r="AO49" s="71"/>
    </row>
    <row r="50" spans="1:41">
      <c r="A50" s="48" t="s">
        <v>2430</v>
      </c>
      <c r="B50" s="29"/>
      <c r="C50" s="30"/>
      <c r="D50" s="31"/>
      <c r="E50" s="28">
        <v>21032.97</v>
      </c>
      <c r="F50" s="28">
        <v>11.050800000000001</v>
      </c>
      <c r="G50" s="28">
        <v>-0.64410000000000001</v>
      </c>
      <c r="H50" s="28">
        <v>-3.1848000000000001</v>
      </c>
      <c r="I50" s="32">
        <v>-3.8228</v>
      </c>
      <c r="J50" s="28">
        <v>6.2937000000000003</v>
      </c>
      <c r="K50" s="28">
        <v>6.4584000000000001</v>
      </c>
      <c r="L50" s="28">
        <v>18.064399999999999</v>
      </c>
      <c r="M50" s="28">
        <v>14.837400000000001</v>
      </c>
      <c r="N50" s="28">
        <v>16.183399999999999</v>
      </c>
      <c r="O50" s="28">
        <v>16.495799999999999</v>
      </c>
      <c r="P50" s="28">
        <v>16.070399999999999</v>
      </c>
      <c r="Q50" s="28">
        <v>14.3545</v>
      </c>
      <c r="R50" s="28"/>
      <c r="S50" s="33"/>
      <c r="T50" s="33"/>
      <c r="U50" s="33"/>
      <c r="V50" s="34"/>
      <c r="W50" s="33"/>
      <c r="X50" s="33"/>
      <c r="Y50" s="33"/>
      <c r="Z50" s="33"/>
      <c r="AA50" s="33"/>
      <c r="AB50" s="33"/>
      <c r="AC50" s="33"/>
      <c r="AD50" s="33"/>
      <c r="AE50" s="33"/>
      <c r="AF50" s="28"/>
      <c r="AG50" s="28"/>
      <c r="AH50" s="28"/>
      <c r="AI50" s="28"/>
      <c r="AJ50" s="28"/>
      <c r="AK50" s="28"/>
      <c r="AL50" s="28"/>
      <c r="AM50" s="28"/>
      <c r="AN50" s="28"/>
      <c r="AO50" s="35"/>
    </row>
    <row r="51" spans="1:41" ht="15" thickBot="1">
      <c r="A51" s="49"/>
      <c r="B51" s="37"/>
      <c r="C51" s="38"/>
      <c r="D51" s="39"/>
      <c r="E51" s="36"/>
      <c r="F51" s="36"/>
      <c r="G51" s="36"/>
      <c r="H51" s="36"/>
      <c r="I51" s="40"/>
      <c r="J51" s="36"/>
      <c r="K51" s="36"/>
      <c r="L51" s="36"/>
      <c r="M51" s="36"/>
      <c r="N51" s="36"/>
      <c r="O51" s="36"/>
      <c r="P51" s="36"/>
      <c r="Q51" s="36"/>
      <c r="R51" s="36"/>
      <c r="S51" s="41"/>
      <c r="T51" s="41"/>
      <c r="U51" s="41"/>
      <c r="V51" s="42"/>
      <c r="W51" s="41"/>
      <c r="X51" s="41"/>
      <c r="Y51" s="41"/>
      <c r="Z51" s="41"/>
      <c r="AA51" s="41"/>
      <c r="AB51" s="41"/>
      <c r="AC51" s="41"/>
      <c r="AD51" s="41"/>
      <c r="AE51" s="41"/>
      <c r="AF51" s="36"/>
      <c r="AG51" s="36"/>
      <c r="AH51" s="36"/>
      <c r="AI51" s="36"/>
      <c r="AJ51" s="36"/>
      <c r="AK51" s="36"/>
      <c r="AL51" s="36"/>
      <c r="AM51" s="36"/>
      <c r="AN51" s="36"/>
      <c r="AO51" s="43"/>
    </row>
    <row r="52" spans="1:41">
      <c r="A52" s="50" t="s">
        <v>239</v>
      </c>
      <c r="B52" s="45"/>
      <c r="C52" s="44"/>
      <c r="D52" s="44"/>
      <c r="E52" s="44"/>
      <c r="F52" s="44"/>
      <c r="G52" s="44"/>
      <c r="H52" s="44"/>
      <c r="I52" s="46"/>
      <c r="J52" s="44"/>
      <c r="K52" s="44"/>
      <c r="L52" s="44"/>
      <c r="M52" s="44"/>
      <c r="N52" s="44"/>
      <c r="O52" s="44"/>
      <c r="P52" s="44"/>
      <c r="Q52" s="44"/>
      <c r="R52" s="44"/>
      <c r="S52" s="45"/>
      <c r="T52" s="45"/>
      <c r="U52" s="45"/>
      <c r="V52" s="47"/>
      <c r="W52" s="45"/>
      <c r="X52" s="45"/>
      <c r="Y52" s="45"/>
      <c r="Z52" s="45"/>
      <c r="AA52" s="45"/>
      <c r="AB52" s="45"/>
      <c r="AC52" s="45"/>
      <c r="AD52" s="45"/>
      <c r="AE52" s="45"/>
      <c r="AF52" s="44"/>
      <c r="AG52" s="44"/>
      <c r="AH52" s="44"/>
      <c r="AI52" s="44"/>
      <c r="AJ52" s="44"/>
      <c r="AK52" s="44"/>
      <c r="AL52" s="44"/>
      <c r="AM52" s="44"/>
      <c r="AN52" s="44"/>
      <c r="AO52" s="44"/>
    </row>
    <row r="53" spans="1:41">
      <c r="A53" s="50" t="s">
        <v>240</v>
      </c>
      <c r="B53" s="45"/>
      <c r="C53" s="44"/>
      <c r="D53" s="44"/>
      <c r="E53" s="44"/>
      <c r="F53" s="44"/>
      <c r="G53" s="44"/>
      <c r="H53" s="44"/>
      <c r="I53" s="46"/>
      <c r="J53" s="44"/>
      <c r="K53" s="44"/>
      <c r="L53" s="44"/>
      <c r="M53" s="44"/>
      <c r="N53" s="44"/>
      <c r="O53" s="44"/>
      <c r="P53" s="44"/>
      <c r="Q53" s="44"/>
      <c r="R53" s="44"/>
      <c r="S53" s="45"/>
      <c r="T53" s="45"/>
      <c r="U53" s="45"/>
      <c r="V53" s="47"/>
      <c r="W53" s="45"/>
      <c r="X53" s="45"/>
      <c r="Y53" s="45"/>
      <c r="Z53" s="45"/>
      <c r="AA53" s="45"/>
      <c r="AB53" s="45"/>
      <c r="AC53" s="45"/>
      <c r="AD53" s="45"/>
      <c r="AE53" s="45"/>
      <c r="AF53" s="44"/>
      <c r="AG53" s="44"/>
      <c r="AH53" s="44"/>
      <c r="AI53" s="44"/>
      <c r="AJ53" s="44"/>
      <c r="AK53" s="44"/>
      <c r="AL53" s="44"/>
      <c r="AM53" s="44"/>
      <c r="AN53" s="44"/>
      <c r="AO53" s="44"/>
    </row>
    <row r="54" spans="1:41">
      <c r="A54" s="50"/>
      <c r="B54" s="45"/>
      <c r="C54" s="44"/>
      <c r="D54" s="44"/>
      <c r="E54" s="44"/>
      <c r="F54" s="44"/>
      <c r="G54" s="44"/>
      <c r="H54" s="44"/>
      <c r="I54" s="44"/>
      <c r="J54" s="44"/>
      <c r="K54" s="44"/>
      <c r="L54" s="44"/>
      <c r="M54" s="44"/>
      <c r="N54" s="44"/>
      <c r="O54" s="44"/>
      <c r="P54" s="44"/>
      <c r="Q54" s="44"/>
      <c r="R54" s="44"/>
      <c r="S54" s="45"/>
      <c r="T54" s="45"/>
      <c r="U54" s="45"/>
      <c r="V54" s="45"/>
      <c r="W54" s="45"/>
      <c r="X54" s="45"/>
      <c r="Y54" s="45"/>
      <c r="Z54" s="45"/>
      <c r="AA54" s="45"/>
      <c r="AB54" s="45"/>
      <c r="AC54" s="45"/>
      <c r="AD54" s="45"/>
      <c r="AE54" s="45"/>
      <c r="AF54" s="44"/>
      <c r="AG54" s="44"/>
      <c r="AH54" s="44"/>
      <c r="AI54" s="44"/>
      <c r="AJ54" s="44"/>
      <c r="AK54" s="44"/>
      <c r="AL54" s="44"/>
      <c r="AM54" s="44"/>
      <c r="AN54" s="44"/>
      <c r="AO54" s="44"/>
    </row>
    <row r="55" spans="1:41">
      <c r="A55" s="50"/>
      <c r="B55" s="45"/>
      <c r="C55" s="44"/>
      <c r="D55" s="44"/>
      <c r="E55" s="44"/>
      <c r="F55" s="44"/>
      <c r="G55" s="44"/>
      <c r="H55" s="44"/>
      <c r="I55" s="44"/>
      <c r="J55" s="44"/>
      <c r="K55" s="44"/>
      <c r="L55" s="44"/>
      <c r="M55" s="44"/>
      <c r="N55" s="44"/>
      <c r="O55" s="44"/>
      <c r="P55" s="44"/>
      <c r="Q55" s="44"/>
      <c r="R55" s="44"/>
      <c r="S55" s="45"/>
      <c r="T55" s="45"/>
      <c r="U55" s="45"/>
      <c r="V55" s="45"/>
      <c r="W55" s="45"/>
      <c r="X55" s="45"/>
      <c r="Y55" s="45"/>
      <c r="Z55" s="45"/>
      <c r="AA55" s="45"/>
      <c r="AB55" s="45"/>
      <c r="AC55" s="45"/>
      <c r="AD55" s="45"/>
      <c r="AE55" s="45"/>
      <c r="AF55" s="44"/>
      <c r="AG55" s="44"/>
      <c r="AH55" s="44"/>
      <c r="AI55" s="44"/>
      <c r="AJ55" s="44"/>
      <c r="AK55" s="44"/>
      <c r="AL55" s="44"/>
      <c r="AM55" s="44"/>
      <c r="AN55" s="44"/>
      <c r="AO55" s="44"/>
    </row>
    <row r="56" spans="1:41">
      <c r="A56" s="50"/>
      <c r="B56" s="45"/>
      <c r="C56" s="44"/>
      <c r="D56" s="44"/>
      <c r="E56" s="44"/>
      <c r="F56" s="44"/>
      <c r="G56" s="44"/>
      <c r="H56" s="44"/>
      <c r="I56" s="44"/>
      <c r="J56" s="44"/>
      <c r="K56" s="44"/>
      <c r="L56" s="44"/>
      <c r="M56" s="44"/>
      <c r="N56" s="44"/>
      <c r="O56" s="44"/>
      <c r="P56" s="44"/>
      <c r="Q56" s="44"/>
      <c r="R56" s="44"/>
      <c r="S56" s="45"/>
      <c r="T56" s="45"/>
      <c r="U56" s="45"/>
      <c r="V56" s="45"/>
      <c r="W56" s="45"/>
      <c r="X56" s="45"/>
      <c r="Y56" s="45"/>
      <c r="Z56" s="45"/>
      <c r="AA56" s="45"/>
      <c r="AB56" s="45"/>
      <c r="AC56" s="45"/>
      <c r="AD56" s="45"/>
      <c r="AE56" s="45"/>
      <c r="AF56" s="44"/>
      <c r="AG56" s="44"/>
      <c r="AH56" s="44"/>
      <c r="AI56" s="44"/>
      <c r="AJ56" s="44"/>
      <c r="AK56" s="44"/>
      <c r="AL56" s="44"/>
      <c r="AM56" s="44"/>
      <c r="AN56" s="44"/>
      <c r="AO56" s="44"/>
    </row>
  </sheetData>
  <mergeCells count="8">
    <mergeCell ref="B8:E8"/>
    <mergeCell ref="F8:I8"/>
    <mergeCell ref="R8:R9"/>
    <mergeCell ref="AO8:AO9"/>
    <mergeCell ref="AF8:AH8"/>
    <mergeCell ref="AI8:AM8"/>
    <mergeCell ref="S8:AE8"/>
    <mergeCell ref="J8:Q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CN54"/>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9" sqref="A9"/>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41"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_xlfn.QUARTILE.INC(F$12:F$42,$CA2)</f>
        <v>9.1251999999999995</v>
      </c>
      <c r="CC2" s="93">
        <f t="shared" ref="CC2:CN2" si="1">_xlfn.QUARTILE.INC(G$12:G$42,$CA2)</f>
        <v>-1.8273999999999999</v>
      </c>
      <c r="CD2" s="93">
        <f t="shared" si="1"/>
        <v>-13.538600000000001</v>
      </c>
      <c r="CE2" s="93">
        <f t="shared" si="1"/>
        <v>-8.0076000000000001</v>
      </c>
      <c r="CF2" s="93">
        <f t="shared" si="1"/>
        <v>-3.8460999999999999</v>
      </c>
      <c r="CG2" s="93">
        <f t="shared" si="1"/>
        <v>-3.5417999999999998</v>
      </c>
      <c r="CH2" s="93">
        <f t="shared" si="1"/>
        <v>13.5908</v>
      </c>
      <c r="CI2" s="93">
        <f t="shared" si="1"/>
        <v>10.812900000000001</v>
      </c>
      <c r="CJ2" s="93">
        <f t="shared" si="1"/>
        <v>13.057499999999999</v>
      </c>
      <c r="CK2" s="93">
        <f t="shared" si="1"/>
        <v>15.1488</v>
      </c>
      <c r="CL2" s="93">
        <f t="shared" si="1"/>
        <v>14.0113</v>
      </c>
      <c r="CM2" s="93">
        <f t="shared" si="1"/>
        <v>14.200799999999999</v>
      </c>
      <c r="CN2" s="93">
        <f t="shared" si="1"/>
        <v>-0.1454</v>
      </c>
    </row>
    <row r="3" spans="1:92">
      <c r="CA3" s="93">
        <v>1</v>
      </c>
      <c r="CB3" s="93">
        <f t="shared" si="0"/>
        <v>11.502050000000001</v>
      </c>
      <c r="CC3" s="93">
        <f t="shared" ref="CC3:CN7" si="2">_xlfn.QUARTILE.INC(G$12:G$42,$CA3)</f>
        <v>1.45065</v>
      </c>
      <c r="CD3" s="93">
        <f t="shared" si="2"/>
        <v>-3.5689000000000002</v>
      </c>
      <c r="CE3" s="93">
        <f t="shared" si="2"/>
        <v>-2.3974000000000002</v>
      </c>
      <c r="CF3" s="93">
        <f t="shared" si="2"/>
        <v>7.355175</v>
      </c>
      <c r="CG3" s="93">
        <f t="shared" si="2"/>
        <v>6.2728000000000002</v>
      </c>
      <c r="CH3" s="93">
        <f t="shared" si="2"/>
        <v>19.6859</v>
      </c>
      <c r="CI3" s="93">
        <f t="shared" si="2"/>
        <v>14.4634</v>
      </c>
      <c r="CJ3" s="93">
        <f t="shared" si="2"/>
        <v>16.191800000000001</v>
      </c>
      <c r="CK3" s="93">
        <f t="shared" si="2"/>
        <v>17.223600000000001</v>
      </c>
      <c r="CL3" s="93">
        <f t="shared" si="2"/>
        <v>15.000875000000001</v>
      </c>
      <c r="CM3" s="93">
        <f t="shared" si="2"/>
        <v>15.968624999999999</v>
      </c>
      <c r="CN3" s="93">
        <f t="shared" si="2"/>
        <v>14.76835</v>
      </c>
    </row>
    <row r="4" spans="1:92">
      <c r="CA4" s="93">
        <v>2</v>
      </c>
      <c r="CB4" s="93">
        <f t="shared" si="0"/>
        <v>12.516400000000001</v>
      </c>
      <c r="CC4" s="93">
        <f t="shared" si="2"/>
        <v>2.8207</v>
      </c>
      <c r="CD4" s="93">
        <f t="shared" si="2"/>
        <v>-1.5697000000000001</v>
      </c>
      <c r="CE4" s="93">
        <f t="shared" si="2"/>
        <v>-1.1007</v>
      </c>
      <c r="CF4" s="93">
        <f t="shared" si="2"/>
        <v>10.868400000000001</v>
      </c>
      <c r="CG4" s="93">
        <f t="shared" si="2"/>
        <v>8.3764000000000003</v>
      </c>
      <c r="CH4" s="93">
        <f t="shared" si="2"/>
        <v>20.807400000000001</v>
      </c>
      <c r="CI4" s="93">
        <f t="shared" si="2"/>
        <v>16.489799999999999</v>
      </c>
      <c r="CJ4" s="93">
        <f t="shared" si="2"/>
        <v>17.560300000000002</v>
      </c>
      <c r="CK4" s="93">
        <f t="shared" si="2"/>
        <v>18.721600000000002</v>
      </c>
      <c r="CL4" s="93">
        <f t="shared" si="2"/>
        <v>16.425650000000001</v>
      </c>
      <c r="CM4" s="93">
        <f t="shared" si="2"/>
        <v>16.725249999999999</v>
      </c>
      <c r="CN4" s="93">
        <f t="shared" si="2"/>
        <v>16.3537</v>
      </c>
    </row>
    <row r="5" spans="1:92">
      <c r="CA5" s="93">
        <v>3</v>
      </c>
      <c r="CB5" s="93">
        <f t="shared" si="0"/>
        <v>13.23395</v>
      </c>
      <c r="CC5" s="93">
        <f t="shared" si="2"/>
        <v>4.1148000000000007</v>
      </c>
      <c r="CD5" s="93">
        <f t="shared" si="2"/>
        <v>-0.65579999999999994</v>
      </c>
      <c r="CE5" s="93">
        <f t="shared" si="2"/>
        <v>0.94709999999999994</v>
      </c>
      <c r="CF5" s="93">
        <f t="shared" si="2"/>
        <v>12.7584</v>
      </c>
      <c r="CG5" s="93">
        <f t="shared" si="2"/>
        <v>10.843500000000001</v>
      </c>
      <c r="CH5" s="93">
        <f t="shared" si="2"/>
        <v>24.153500000000001</v>
      </c>
      <c r="CI5" s="93">
        <f t="shared" si="2"/>
        <v>19.342500000000001</v>
      </c>
      <c r="CJ5" s="93">
        <f t="shared" si="2"/>
        <v>20.095300000000002</v>
      </c>
      <c r="CK5" s="93">
        <f t="shared" si="2"/>
        <v>20.115950000000002</v>
      </c>
      <c r="CL5" s="93">
        <f t="shared" si="2"/>
        <v>17.570650000000001</v>
      </c>
      <c r="CM5" s="93">
        <f t="shared" si="2"/>
        <v>17.436349999999997</v>
      </c>
      <c r="CN5" s="93">
        <f t="shared" si="2"/>
        <v>20.119250000000001</v>
      </c>
    </row>
    <row r="6" spans="1:92" hidden="1">
      <c r="CA6" s="93"/>
      <c r="CB6" s="93">
        <f t="shared" si="0"/>
        <v>9.1251999999999995</v>
      </c>
      <c r="CC6" s="93">
        <f t="shared" si="2"/>
        <v>-1.8273999999999999</v>
      </c>
      <c r="CD6" s="93">
        <f t="shared" si="2"/>
        <v>-13.538600000000001</v>
      </c>
      <c r="CE6" s="93">
        <f t="shared" si="2"/>
        <v>-8.0076000000000001</v>
      </c>
      <c r="CF6" s="93">
        <f t="shared" si="2"/>
        <v>-3.8460999999999999</v>
      </c>
      <c r="CG6" s="93">
        <f t="shared" si="2"/>
        <v>-3.5417999999999998</v>
      </c>
      <c r="CH6" s="93">
        <f t="shared" si="2"/>
        <v>13.5908</v>
      </c>
      <c r="CI6" s="93">
        <f t="shared" si="2"/>
        <v>10.812900000000001</v>
      </c>
      <c r="CJ6" s="93">
        <f t="shared" si="2"/>
        <v>13.057499999999999</v>
      </c>
      <c r="CK6" s="93">
        <f t="shared" si="2"/>
        <v>15.1488</v>
      </c>
      <c r="CL6" s="93">
        <f t="shared" si="2"/>
        <v>14.0113</v>
      </c>
      <c r="CM6" s="93">
        <f t="shared" si="2"/>
        <v>14.200799999999999</v>
      </c>
      <c r="CN6" s="93">
        <f t="shared" si="2"/>
        <v>-0.1454</v>
      </c>
    </row>
    <row r="7" spans="1:92" ht="21" thickBot="1">
      <c r="A7" s="16" t="s">
        <v>142</v>
      </c>
      <c r="CA7" s="93">
        <v>4</v>
      </c>
      <c r="CB7" s="93">
        <f t="shared" si="0"/>
        <v>16.7852</v>
      </c>
      <c r="CC7" s="93">
        <f t="shared" si="2"/>
        <v>10.383599999999999</v>
      </c>
      <c r="CD7" s="93">
        <f t="shared" si="2"/>
        <v>6.0602</v>
      </c>
      <c r="CE7" s="93">
        <f t="shared" si="2"/>
        <v>5.6539000000000001</v>
      </c>
      <c r="CF7" s="93">
        <f t="shared" si="2"/>
        <v>24.328099999999999</v>
      </c>
      <c r="CG7" s="93">
        <f t="shared" si="2"/>
        <v>14.8619</v>
      </c>
      <c r="CH7" s="93">
        <f t="shared" si="2"/>
        <v>26.8599</v>
      </c>
      <c r="CI7" s="93">
        <f t="shared" si="2"/>
        <v>20.824100000000001</v>
      </c>
      <c r="CJ7" s="93">
        <f t="shared" si="2"/>
        <v>22.817799999999998</v>
      </c>
      <c r="CK7" s="93">
        <f t="shared" si="2"/>
        <v>21.675899999999999</v>
      </c>
      <c r="CL7" s="93">
        <f t="shared" si="2"/>
        <v>19.042300000000001</v>
      </c>
      <c r="CM7" s="93">
        <f t="shared" si="2"/>
        <v>18.717500000000001</v>
      </c>
      <c r="CN7" s="93">
        <f t="shared" si="2"/>
        <v>29.488700000000001</v>
      </c>
    </row>
    <row r="8" spans="1:92" ht="15.6">
      <c r="A8" s="17" t="str">
        <f>'Small Cap Fund'!A8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t="s">
        <v>874</v>
      </c>
      <c r="AJ8" s="136"/>
      <c r="AK8" s="136"/>
      <c r="AL8" s="136"/>
      <c r="AM8" s="136"/>
      <c r="AN8" s="18" t="s">
        <v>54</v>
      </c>
      <c r="AO8" s="134"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835</v>
      </c>
      <c r="AG9" s="26" t="s">
        <v>836</v>
      </c>
      <c r="AH9" s="26" t="s">
        <v>837</v>
      </c>
      <c r="AI9" s="26" t="s">
        <v>838</v>
      </c>
      <c r="AJ9" s="26" t="s">
        <v>839</v>
      </c>
      <c r="AK9" s="26" t="s">
        <v>3052</v>
      </c>
      <c r="AL9" s="26" t="s">
        <v>2436</v>
      </c>
      <c r="AM9" s="26" t="s">
        <v>3053</v>
      </c>
      <c r="AN9" s="26" t="s">
        <v>840</v>
      </c>
      <c r="AO9" s="135"/>
    </row>
    <row r="10" spans="1:92" ht="15" customHeight="1" thickBot="1">
      <c r="A10" s="20" t="s">
        <v>38</v>
      </c>
    </row>
    <row r="11" spans="1:92" ht="18.600000000000001" thickBot="1">
      <c r="A11" s="21" t="s">
        <v>141</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4"/>
    </row>
    <row r="12" spans="1:92">
      <c r="A12" s="48" t="s">
        <v>3086</v>
      </c>
      <c r="B12" s="29">
        <v>37532</v>
      </c>
      <c r="C12" s="30">
        <v>6130.2713000000003</v>
      </c>
      <c r="D12" s="31">
        <v>5493.3742000000002</v>
      </c>
      <c r="E12" s="28">
        <v>793.84</v>
      </c>
      <c r="F12" s="28">
        <v>13.923299999999999</v>
      </c>
      <c r="G12" s="28">
        <v>2.8809999999999998</v>
      </c>
      <c r="H12" s="28">
        <v>-1.3569</v>
      </c>
      <c r="I12" s="32">
        <v>-1.2846</v>
      </c>
      <c r="J12" s="28">
        <v>8.9916</v>
      </c>
      <c r="K12" s="28">
        <v>7.4699</v>
      </c>
      <c r="L12" s="28">
        <v>20.506</v>
      </c>
      <c r="M12" s="28">
        <v>14.4634</v>
      </c>
      <c r="N12" s="28">
        <v>17.385300000000001</v>
      </c>
      <c r="O12" s="28">
        <v>15.797599999999999</v>
      </c>
      <c r="P12" s="28">
        <v>14.0113</v>
      </c>
      <c r="Q12" s="28">
        <v>14.200799999999999</v>
      </c>
      <c r="R12" s="28">
        <v>20.374500000000001</v>
      </c>
      <c r="S12" s="33">
        <f>IF(F12="",0,IF(F12&lt;=CB$3,4,IF(F12&gt;=CB$5,1,IF(F12&gt;=CB$4,2,3))))</f>
        <v>1</v>
      </c>
      <c r="T12" s="33">
        <f t="shared" ref="T12:AE12" si="3">IF(G12="",0,IF(G12&lt;=CC$3,4,IF(G12&gt;=CC$5,1,IF(G12&gt;=CC$4,2,3))))</f>
        <v>2</v>
      </c>
      <c r="U12" s="33">
        <f t="shared" si="3"/>
        <v>2</v>
      </c>
      <c r="V12" s="34">
        <f t="shared" si="3"/>
        <v>3</v>
      </c>
      <c r="W12" s="33">
        <f t="shared" si="3"/>
        <v>3</v>
      </c>
      <c r="X12" s="33">
        <f t="shared" si="3"/>
        <v>3</v>
      </c>
      <c r="Y12" s="33">
        <f t="shared" si="3"/>
        <v>3</v>
      </c>
      <c r="Z12" s="33">
        <f t="shared" si="3"/>
        <v>4</v>
      </c>
      <c r="AA12" s="33">
        <f t="shared" si="3"/>
        <v>3</v>
      </c>
      <c r="AB12" s="33">
        <f t="shared" si="3"/>
        <v>4</v>
      </c>
      <c r="AC12" s="33">
        <f t="shared" si="3"/>
        <v>4</v>
      </c>
      <c r="AD12" s="33">
        <f t="shared" si="3"/>
        <v>4</v>
      </c>
      <c r="AE12" s="33">
        <f t="shared" si="3"/>
        <v>1</v>
      </c>
      <c r="AF12" s="28">
        <v>6.4208999999999996</v>
      </c>
      <c r="AG12" s="28">
        <v>68.941800000000001</v>
      </c>
      <c r="AH12" s="28">
        <v>21.920500000000001</v>
      </c>
      <c r="AI12" s="28">
        <v>0.93679999999999997</v>
      </c>
      <c r="AJ12" s="28">
        <v>0.29199999999999998</v>
      </c>
      <c r="AK12" s="28">
        <v>-0.1489</v>
      </c>
      <c r="AL12" s="28">
        <v>0.54249999999999998</v>
      </c>
      <c r="AM12" s="28">
        <v>0.93340000000000001</v>
      </c>
      <c r="AN12" s="28">
        <v>2.7019000000000002</v>
      </c>
      <c r="AO12" s="35">
        <v>1.87</v>
      </c>
      <c r="AP12" s="124"/>
    </row>
    <row r="13" spans="1:92">
      <c r="A13" s="48" t="s">
        <v>3087</v>
      </c>
      <c r="B13" s="29">
        <v>40592</v>
      </c>
      <c r="C13" s="30">
        <v>31977.117900000001</v>
      </c>
      <c r="D13" s="31">
        <v>28834.539400000001</v>
      </c>
      <c r="E13" s="28">
        <v>114.39</v>
      </c>
      <c r="F13" s="28">
        <v>11.458600000000001</v>
      </c>
      <c r="G13" s="28">
        <v>3.8586999999999998</v>
      </c>
      <c r="H13" s="28">
        <v>-1.0382</v>
      </c>
      <c r="I13" s="32">
        <v>1.1315999999999999</v>
      </c>
      <c r="J13" s="28">
        <v>10.2448</v>
      </c>
      <c r="K13" s="28">
        <v>9.4727999999999994</v>
      </c>
      <c r="L13" s="28">
        <v>19.514399999999998</v>
      </c>
      <c r="M13" s="28">
        <v>14.739100000000001</v>
      </c>
      <c r="N13" s="28">
        <v>15.7043</v>
      </c>
      <c r="O13" s="28">
        <v>17.872499999999999</v>
      </c>
      <c r="P13" s="28">
        <v>16.851900000000001</v>
      </c>
      <c r="Q13" s="28">
        <v>17.399899999999999</v>
      </c>
      <c r="R13" s="28">
        <v>17.383099999999999</v>
      </c>
      <c r="S13" s="33">
        <f t="shared" ref="S13:S42" si="4">IF(F13="",0,IF(F13&lt;=CB$3,4,IF(F13&gt;=CB$5,1,IF(F13&gt;=CB$4,2,3))))</f>
        <v>4</v>
      </c>
      <c r="T13" s="33">
        <f t="shared" ref="T13:T42" si="5">IF(G13="",0,IF(G13&lt;=CC$3,4,IF(G13&gt;=CC$5,1,IF(G13&gt;=CC$4,2,3))))</f>
        <v>2</v>
      </c>
      <c r="U13" s="33">
        <f t="shared" ref="U13:U42" si="6">IF(H13="",0,IF(H13&lt;=CD$3,4,IF(H13&gt;=CD$5,1,IF(H13&gt;=CD$4,2,3))))</f>
        <v>2</v>
      </c>
      <c r="V13" s="34">
        <f t="shared" ref="V13:V42" si="7">IF(I13="",0,IF(I13&lt;=CE$3,4,IF(I13&gt;=CE$5,1,IF(I13&gt;=CE$4,2,3))))</f>
        <v>1</v>
      </c>
      <c r="W13" s="33">
        <f t="shared" ref="W13:W42" si="8">IF(J13="",0,IF(J13&lt;=CF$3,4,IF(J13&gt;=CF$5,1,IF(J13&gt;=CF$4,2,3))))</f>
        <v>3</v>
      </c>
      <c r="X13" s="33">
        <f t="shared" ref="X13:X42" si="9">IF(K13="",0,IF(K13&lt;=CG$3,4,IF(K13&gt;=CG$5,1,IF(K13&gt;=CG$4,2,3))))</f>
        <v>2</v>
      </c>
      <c r="Y13" s="33">
        <f t="shared" ref="Y13:Y42" si="10">IF(L13="",0,IF(L13&lt;=CH$3,4,IF(L13&gt;=CH$5,1,IF(L13&gt;=CH$4,2,3))))</f>
        <v>4</v>
      </c>
      <c r="Z13" s="33">
        <f t="shared" ref="Z13:Z42" si="11">IF(M13="",0,IF(M13&lt;=CI$3,4,IF(M13&gt;=CI$5,1,IF(M13&gt;=CI$4,2,3))))</f>
        <v>3</v>
      </c>
      <c r="AA13" s="33">
        <f t="shared" ref="AA13:AA42" si="12">IF(N13="",0,IF(N13&lt;=CJ$3,4,IF(N13&gt;=CJ$5,1,IF(N13&gt;=CJ$4,2,3))))</f>
        <v>4</v>
      </c>
      <c r="AB13" s="33">
        <f t="shared" ref="AB13:AB42" si="13">IF(O13="",0,IF(O13&lt;=CK$3,4,IF(O13&gt;=CK$5,1,IF(O13&gt;=CK$4,2,3))))</f>
        <v>3</v>
      </c>
      <c r="AC13" s="33">
        <f t="shared" ref="AC13:AC42" si="14">IF(P13="",0,IF(P13&lt;=CL$3,4,IF(P13&gt;=CL$5,1,IF(P13&gt;=CL$4,2,3))))</f>
        <v>2</v>
      </c>
      <c r="AD13" s="33">
        <f t="shared" ref="AD13:AD42" si="15">IF(Q13="",0,IF(Q13&lt;=CM$3,4,IF(Q13&gt;=CM$5,1,IF(Q13&gt;=CM$4,2,3))))</f>
        <v>2</v>
      </c>
      <c r="AE13" s="33">
        <f t="shared" ref="AE13:AE42" si="16">IF(R13="",0,IF(R13&lt;=CN$3,4,IF(R13&gt;=CN$5,1,IF(R13&gt;=CN$4,2,3))))</f>
        <v>2</v>
      </c>
      <c r="AF13" s="28">
        <v>13.2727</v>
      </c>
      <c r="AG13" s="28">
        <v>67.276499999999999</v>
      </c>
      <c r="AH13" s="28">
        <v>3.4034</v>
      </c>
      <c r="AI13" s="28">
        <v>1.0038</v>
      </c>
      <c r="AJ13" s="28">
        <v>0.29809999999999998</v>
      </c>
      <c r="AK13" s="28">
        <v>0.58130000000000004</v>
      </c>
      <c r="AL13" s="28">
        <v>0.55020000000000002</v>
      </c>
      <c r="AM13" s="28">
        <v>0.65749999999999997</v>
      </c>
      <c r="AN13" s="28">
        <v>8.2128999999999994</v>
      </c>
      <c r="AO13" s="35">
        <v>1.58</v>
      </c>
      <c r="AP13" s="124"/>
    </row>
    <row r="14" spans="1:92">
      <c r="A14" s="48" t="s">
        <v>3088</v>
      </c>
      <c r="B14" s="29">
        <v>44791</v>
      </c>
      <c r="C14" s="30">
        <v>2008.0202999999999</v>
      </c>
      <c r="D14" s="31">
        <v>1840.7768000000001</v>
      </c>
      <c r="E14" s="28">
        <v>17.442</v>
      </c>
      <c r="F14" s="28">
        <v>12.616199999999999</v>
      </c>
      <c r="G14" s="28">
        <v>5.5747</v>
      </c>
      <c r="H14" s="28">
        <v>-2.7812999999999999</v>
      </c>
      <c r="I14" s="32">
        <v>0.76259999999999994</v>
      </c>
      <c r="J14" s="28">
        <v>11.0036</v>
      </c>
      <c r="K14" s="28">
        <v>8.3764000000000003</v>
      </c>
      <c r="L14" s="28">
        <v>20.561900000000001</v>
      </c>
      <c r="M14" s="28"/>
      <c r="N14" s="28"/>
      <c r="O14" s="28"/>
      <c r="P14" s="28"/>
      <c r="Q14" s="28"/>
      <c r="R14" s="28">
        <v>16.217700000000001</v>
      </c>
      <c r="S14" s="33">
        <f t="shared" si="4"/>
        <v>2</v>
      </c>
      <c r="T14" s="33">
        <f t="shared" si="5"/>
        <v>1</v>
      </c>
      <c r="U14" s="33">
        <f t="shared" si="6"/>
        <v>3</v>
      </c>
      <c r="V14" s="34">
        <f t="shared" si="7"/>
        <v>2</v>
      </c>
      <c r="W14" s="33">
        <f t="shared" si="8"/>
        <v>2</v>
      </c>
      <c r="X14" s="33">
        <f t="shared" si="9"/>
        <v>2</v>
      </c>
      <c r="Y14" s="33">
        <f t="shared" si="10"/>
        <v>3</v>
      </c>
      <c r="Z14" s="33">
        <f t="shared" si="11"/>
        <v>0</v>
      </c>
      <c r="AA14" s="33">
        <f t="shared" si="12"/>
        <v>0</v>
      </c>
      <c r="AB14" s="33">
        <f t="shared" si="13"/>
        <v>0</v>
      </c>
      <c r="AC14" s="33">
        <f t="shared" si="14"/>
        <v>0</v>
      </c>
      <c r="AD14" s="33">
        <f t="shared" si="15"/>
        <v>0</v>
      </c>
      <c r="AE14" s="33">
        <f t="shared" si="16"/>
        <v>3</v>
      </c>
      <c r="AF14" s="28">
        <v>16.869399999999999</v>
      </c>
      <c r="AG14" s="28">
        <v>65.6982</v>
      </c>
      <c r="AH14" s="28">
        <v>11.901300000000001</v>
      </c>
      <c r="AI14" s="28">
        <v>1.1101000000000001</v>
      </c>
      <c r="AJ14" s="28">
        <v>0.2777</v>
      </c>
      <c r="AK14" s="28">
        <v>0.5877</v>
      </c>
      <c r="AL14" s="28">
        <v>0.49299999999999999</v>
      </c>
      <c r="AM14" s="28">
        <v>0.61140000000000005</v>
      </c>
      <c r="AN14" s="28">
        <v>4.2481</v>
      </c>
      <c r="AO14" s="35">
        <v>2.0699999999999998</v>
      </c>
      <c r="AP14" s="124"/>
    </row>
    <row r="15" spans="1:92">
      <c r="A15" s="48" t="s">
        <v>3089</v>
      </c>
      <c r="B15" s="29">
        <v>45891</v>
      </c>
      <c r="C15" s="30">
        <v>677.33500000000004</v>
      </c>
      <c r="D15" s="31">
        <v>638.37540000000001</v>
      </c>
      <c r="E15" s="28">
        <v>9.99</v>
      </c>
      <c r="F15" s="28">
        <v>12.3735</v>
      </c>
      <c r="G15" s="28">
        <v>5.1578999999999997</v>
      </c>
      <c r="H15" s="28">
        <v>-1.3819999999999999</v>
      </c>
      <c r="I15" s="32">
        <v>1.9388000000000001</v>
      </c>
      <c r="J15" s="28"/>
      <c r="K15" s="28"/>
      <c r="L15" s="28"/>
      <c r="M15" s="28"/>
      <c r="N15" s="28"/>
      <c r="O15" s="28"/>
      <c r="P15" s="28"/>
      <c r="Q15" s="28"/>
      <c r="R15" s="28">
        <v>-0.1454</v>
      </c>
      <c r="S15" s="33">
        <f t="shared" si="4"/>
        <v>3</v>
      </c>
      <c r="T15" s="33">
        <f t="shared" si="5"/>
        <v>1</v>
      </c>
      <c r="U15" s="33">
        <f t="shared" si="6"/>
        <v>2</v>
      </c>
      <c r="V15" s="34">
        <f t="shared" si="7"/>
        <v>1</v>
      </c>
      <c r="W15" s="33">
        <f t="shared" si="8"/>
        <v>0</v>
      </c>
      <c r="X15" s="33">
        <f t="shared" si="9"/>
        <v>0</v>
      </c>
      <c r="Y15" s="33">
        <f t="shared" si="10"/>
        <v>0</v>
      </c>
      <c r="Z15" s="33">
        <f t="shared" si="11"/>
        <v>0</v>
      </c>
      <c r="AA15" s="33">
        <f t="shared" si="12"/>
        <v>0</v>
      </c>
      <c r="AB15" s="33">
        <f t="shared" si="13"/>
        <v>0</v>
      </c>
      <c r="AC15" s="33">
        <f t="shared" si="14"/>
        <v>0</v>
      </c>
      <c r="AD15" s="33">
        <f t="shared" si="15"/>
        <v>0</v>
      </c>
      <c r="AE15" s="33">
        <f t="shared" si="16"/>
        <v>4</v>
      </c>
      <c r="AF15" s="28">
        <v>7.7004999999999999</v>
      </c>
      <c r="AG15" s="28">
        <v>69.569800000000001</v>
      </c>
      <c r="AH15" s="28">
        <v>12.5336</v>
      </c>
      <c r="AI15" s="28">
        <v>0.68540000000000001</v>
      </c>
      <c r="AJ15" s="28">
        <v>-0.41060000000000002</v>
      </c>
      <c r="AK15" s="28">
        <v>-0.74299999999999999</v>
      </c>
      <c r="AL15" s="28">
        <v>-0.61780000000000002</v>
      </c>
      <c r="AM15" s="28">
        <v>0.76359999999999995</v>
      </c>
      <c r="AN15" s="28">
        <v>5.3005000000000004</v>
      </c>
      <c r="AO15" s="35">
        <v>2.23</v>
      </c>
      <c r="AP15" s="124"/>
    </row>
    <row r="16" spans="1:92">
      <c r="A16" s="48" t="s">
        <v>3090</v>
      </c>
      <c r="B16" s="29">
        <v>38839</v>
      </c>
      <c r="C16" s="30">
        <v>2340.6015000000002</v>
      </c>
      <c r="D16" s="31">
        <v>2128.9436999999998</v>
      </c>
      <c r="E16" s="28">
        <v>106.5669</v>
      </c>
      <c r="F16" s="28">
        <v>11.509600000000001</v>
      </c>
      <c r="G16" s="28">
        <v>3.3774000000000002</v>
      </c>
      <c r="H16" s="28">
        <v>2.7662</v>
      </c>
      <c r="I16" s="32">
        <v>1.6798999999999999</v>
      </c>
      <c r="J16" s="28">
        <v>12.8484</v>
      </c>
      <c r="K16" s="28">
        <v>8.8108000000000004</v>
      </c>
      <c r="L16" s="28">
        <v>21.0427</v>
      </c>
      <c r="M16" s="28">
        <v>16.331499999999998</v>
      </c>
      <c r="N16" s="28">
        <v>17.560300000000002</v>
      </c>
      <c r="O16" s="28">
        <v>19.212900000000001</v>
      </c>
      <c r="P16" s="28">
        <v>15.7773</v>
      </c>
      <c r="Q16" s="28">
        <v>17.448499999999999</v>
      </c>
      <c r="R16" s="28">
        <v>12.553800000000001</v>
      </c>
      <c r="S16" s="33">
        <f t="shared" si="4"/>
        <v>3</v>
      </c>
      <c r="T16" s="33">
        <f t="shared" si="5"/>
        <v>2</v>
      </c>
      <c r="U16" s="33">
        <f t="shared" si="6"/>
        <v>1</v>
      </c>
      <c r="V16" s="34">
        <f t="shared" si="7"/>
        <v>1</v>
      </c>
      <c r="W16" s="33">
        <f t="shared" si="8"/>
        <v>1</v>
      </c>
      <c r="X16" s="33">
        <f t="shared" si="9"/>
        <v>2</v>
      </c>
      <c r="Y16" s="33">
        <f t="shared" si="10"/>
        <v>2</v>
      </c>
      <c r="Z16" s="33">
        <f t="shared" si="11"/>
        <v>3</v>
      </c>
      <c r="AA16" s="33">
        <f t="shared" si="12"/>
        <v>2</v>
      </c>
      <c r="AB16" s="33">
        <f t="shared" si="13"/>
        <v>2</v>
      </c>
      <c r="AC16" s="33">
        <f t="shared" si="14"/>
        <v>3</v>
      </c>
      <c r="AD16" s="33">
        <f t="shared" si="15"/>
        <v>1</v>
      </c>
      <c r="AE16" s="33">
        <f t="shared" si="16"/>
        <v>4</v>
      </c>
      <c r="AF16" s="28">
        <v>6.6445999999999996</v>
      </c>
      <c r="AG16" s="28">
        <v>65.587299999999999</v>
      </c>
      <c r="AH16" s="28">
        <v>18.8992</v>
      </c>
      <c r="AI16" s="28">
        <v>0.83340000000000003</v>
      </c>
      <c r="AJ16" s="28">
        <v>0.34039999999999998</v>
      </c>
      <c r="AK16" s="28">
        <v>5.7799999999999997E-2</v>
      </c>
      <c r="AL16" s="28">
        <v>0.61140000000000005</v>
      </c>
      <c r="AM16" s="28">
        <v>0.93930000000000002</v>
      </c>
      <c r="AN16" s="28">
        <v>6.5789</v>
      </c>
      <c r="AO16" s="35">
        <v>1.98</v>
      </c>
      <c r="AP16" s="124"/>
    </row>
    <row r="17" spans="1:41">
      <c r="A17" s="48" t="s">
        <v>3091</v>
      </c>
      <c r="B17" s="29">
        <v>44897</v>
      </c>
      <c r="C17" s="30">
        <v>4198.9201000000003</v>
      </c>
      <c r="D17" s="31">
        <v>3879.5904999999998</v>
      </c>
      <c r="E17" s="28">
        <v>17.170000000000002</v>
      </c>
      <c r="F17" s="28">
        <v>12.516400000000001</v>
      </c>
      <c r="G17" s="28">
        <v>2.3241999999999998</v>
      </c>
      <c r="H17" s="28">
        <v>-3.2130999999999998</v>
      </c>
      <c r="I17" s="32">
        <v>-0.75139999999999996</v>
      </c>
      <c r="J17" s="28">
        <v>12.002599999999999</v>
      </c>
      <c r="K17" s="28">
        <v>8.8180999999999994</v>
      </c>
      <c r="L17" s="28">
        <v>19.6859</v>
      </c>
      <c r="M17" s="28"/>
      <c r="N17" s="28"/>
      <c r="O17" s="28"/>
      <c r="P17" s="28"/>
      <c r="Q17" s="28"/>
      <c r="R17" s="28">
        <v>17.173200000000001</v>
      </c>
      <c r="S17" s="33">
        <f t="shared" si="4"/>
        <v>2</v>
      </c>
      <c r="T17" s="33">
        <f t="shared" si="5"/>
        <v>3</v>
      </c>
      <c r="U17" s="33">
        <f t="shared" si="6"/>
        <v>3</v>
      </c>
      <c r="V17" s="34">
        <f t="shared" si="7"/>
        <v>2</v>
      </c>
      <c r="W17" s="33">
        <f t="shared" si="8"/>
        <v>2</v>
      </c>
      <c r="X17" s="33">
        <f t="shared" si="9"/>
        <v>2</v>
      </c>
      <c r="Y17" s="33">
        <f t="shared" si="10"/>
        <v>4</v>
      </c>
      <c r="Z17" s="33">
        <f t="shared" si="11"/>
        <v>0</v>
      </c>
      <c r="AA17" s="33">
        <f t="shared" si="12"/>
        <v>0</v>
      </c>
      <c r="AB17" s="33">
        <f t="shared" si="13"/>
        <v>0</v>
      </c>
      <c r="AC17" s="33">
        <f t="shared" si="14"/>
        <v>0</v>
      </c>
      <c r="AD17" s="33">
        <f t="shared" si="15"/>
        <v>0</v>
      </c>
      <c r="AE17" s="33">
        <f t="shared" si="16"/>
        <v>2</v>
      </c>
      <c r="AF17" s="28">
        <v>17.977599999999999</v>
      </c>
      <c r="AG17" s="28">
        <v>70.131</v>
      </c>
      <c r="AH17" s="28">
        <v>5.3231000000000002</v>
      </c>
      <c r="AI17" s="28">
        <v>0.94750000000000001</v>
      </c>
      <c r="AJ17" s="28">
        <v>0.2903</v>
      </c>
      <c r="AK17" s="28">
        <v>-3.5299999999999998E-2</v>
      </c>
      <c r="AL17" s="28">
        <v>0.54320000000000002</v>
      </c>
      <c r="AM17" s="28">
        <v>0.91800000000000004</v>
      </c>
      <c r="AN17" s="28">
        <v>4.3413000000000004</v>
      </c>
      <c r="AO17" s="35">
        <v>1.89</v>
      </c>
    </row>
    <row r="18" spans="1:41">
      <c r="A18" s="48" t="s">
        <v>3092</v>
      </c>
      <c r="B18" s="29">
        <v>39035</v>
      </c>
      <c r="C18" s="30">
        <v>19640.7513</v>
      </c>
      <c r="D18" s="31">
        <v>17491.897700000001</v>
      </c>
      <c r="E18" s="28">
        <v>147.52099999999999</v>
      </c>
      <c r="F18" s="28">
        <v>10.900499999999999</v>
      </c>
      <c r="G18" s="28">
        <v>1.6278999999999999</v>
      </c>
      <c r="H18" s="28">
        <v>-1.7241</v>
      </c>
      <c r="I18" s="32">
        <v>-1.0723</v>
      </c>
      <c r="J18" s="28">
        <v>10.1191</v>
      </c>
      <c r="K18" s="28">
        <v>8.5570000000000004</v>
      </c>
      <c r="L18" s="28">
        <v>19.604900000000001</v>
      </c>
      <c r="M18" s="28">
        <v>14.2943</v>
      </c>
      <c r="N18" s="28">
        <v>13.7959</v>
      </c>
      <c r="O18" s="28">
        <v>15.410500000000001</v>
      </c>
      <c r="P18" s="28">
        <v>15.065799999999999</v>
      </c>
      <c r="Q18" s="28">
        <v>15.092000000000001</v>
      </c>
      <c r="R18" s="28">
        <v>14.8232</v>
      </c>
      <c r="S18" s="33">
        <f t="shared" si="4"/>
        <v>4</v>
      </c>
      <c r="T18" s="33">
        <f t="shared" si="5"/>
        <v>3</v>
      </c>
      <c r="U18" s="33">
        <f t="shared" si="6"/>
        <v>3</v>
      </c>
      <c r="V18" s="34">
        <f t="shared" si="7"/>
        <v>2</v>
      </c>
      <c r="W18" s="33">
        <f t="shared" si="8"/>
        <v>3</v>
      </c>
      <c r="X18" s="33">
        <f t="shared" si="9"/>
        <v>2</v>
      </c>
      <c r="Y18" s="33">
        <f t="shared" si="10"/>
        <v>4</v>
      </c>
      <c r="Z18" s="33">
        <f t="shared" si="11"/>
        <v>4</v>
      </c>
      <c r="AA18" s="33">
        <f t="shared" si="12"/>
        <v>4</v>
      </c>
      <c r="AB18" s="33">
        <f t="shared" si="13"/>
        <v>4</v>
      </c>
      <c r="AC18" s="33">
        <f t="shared" si="14"/>
        <v>3</v>
      </c>
      <c r="AD18" s="33">
        <f t="shared" si="15"/>
        <v>4</v>
      </c>
      <c r="AE18" s="33">
        <f t="shared" si="16"/>
        <v>3</v>
      </c>
      <c r="AF18" s="28">
        <v>14.642099999999999</v>
      </c>
      <c r="AG18" s="28">
        <v>66.5595</v>
      </c>
      <c r="AH18" s="28">
        <v>12.8178</v>
      </c>
      <c r="AI18" s="28">
        <v>0.96350000000000002</v>
      </c>
      <c r="AJ18" s="28">
        <v>0.2883</v>
      </c>
      <c r="AK18" s="28">
        <v>-0.1588</v>
      </c>
      <c r="AL18" s="28">
        <v>0.53539999999999999</v>
      </c>
      <c r="AM18" s="28">
        <v>0.91710000000000003</v>
      </c>
      <c r="AN18" s="28">
        <v>3.9788000000000001</v>
      </c>
      <c r="AO18" s="35">
        <v>1.68</v>
      </c>
    </row>
    <row r="19" spans="1:41">
      <c r="A19" s="48" t="s">
        <v>3093</v>
      </c>
      <c r="B19" s="29">
        <v>39442</v>
      </c>
      <c r="C19" s="30">
        <v>14355.220600000001</v>
      </c>
      <c r="D19" s="31">
        <v>13553.616099999999</v>
      </c>
      <c r="E19" s="28">
        <v>102.973</v>
      </c>
      <c r="F19" s="28">
        <v>11.857900000000001</v>
      </c>
      <c r="G19" s="28">
        <v>0.90939999999999999</v>
      </c>
      <c r="H19" s="28">
        <v>-0.58989999999999998</v>
      </c>
      <c r="I19" s="32">
        <v>-1.5055000000000001</v>
      </c>
      <c r="J19" s="28">
        <v>10.7332</v>
      </c>
      <c r="K19" s="28">
        <v>12.596500000000001</v>
      </c>
      <c r="L19" s="28">
        <v>24.718299999999999</v>
      </c>
      <c r="M19" s="28">
        <v>19.961099999999998</v>
      </c>
      <c r="N19" s="28">
        <v>21.015699999999999</v>
      </c>
      <c r="O19" s="28">
        <v>21.675899999999999</v>
      </c>
      <c r="P19" s="28">
        <v>18.665700000000001</v>
      </c>
      <c r="Q19" s="28">
        <v>18.717500000000001</v>
      </c>
      <c r="R19" s="28">
        <v>13.5457</v>
      </c>
      <c r="S19" s="33">
        <f t="shared" si="4"/>
        <v>3</v>
      </c>
      <c r="T19" s="33">
        <f t="shared" si="5"/>
        <v>4</v>
      </c>
      <c r="U19" s="33">
        <f t="shared" si="6"/>
        <v>1</v>
      </c>
      <c r="V19" s="34">
        <f t="shared" si="7"/>
        <v>3</v>
      </c>
      <c r="W19" s="33">
        <f t="shared" si="8"/>
        <v>3</v>
      </c>
      <c r="X19" s="33">
        <f t="shared" si="9"/>
        <v>1</v>
      </c>
      <c r="Y19" s="33">
        <f t="shared" si="10"/>
        <v>1</v>
      </c>
      <c r="Z19" s="33">
        <f t="shared" si="11"/>
        <v>1</v>
      </c>
      <c r="AA19" s="33">
        <f t="shared" si="12"/>
        <v>1</v>
      </c>
      <c r="AB19" s="33">
        <f t="shared" si="13"/>
        <v>1</v>
      </c>
      <c r="AC19" s="33">
        <f t="shared" si="14"/>
        <v>1</v>
      </c>
      <c r="AD19" s="33">
        <f t="shared" si="15"/>
        <v>1</v>
      </c>
      <c r="AE19" s="33">
        <f t="shared" si="16"/>
        <v>4</v>
      </c>
      <c r="AF19" s="28">
        <v>14.0266</v>
      </c>
      <c r="AG19" s="28">
        <v>68.363299999999995</v>
      </c>
      <c r="AH19" s="28">
        <v>9.3953000000000007</v>
      </c>
      <c r="AI19" s="28">
        <v>0.97599999999999998</v>
      </c>
      <c r="AJ19" s="28">
        <v>0.35470000000000002</v>
      </c>
      <c r="AK19" s="28">
        <v>0.14649999999999999</v>
      </c>
      <c r="AL19" s="28">
        <v>0.65769999999999995</v>
      </c>
      <c r="AM19" s="28">
        <v>0.92630000000000001</v>
      </c>
      <c r="AN19" s="28">
        <v>5.7944000000000004</v>
      </c>
      <c r="AO19" s="35">
        <v>1.68</v>
      </c>
    </row>
    <row r="20" spans="1:41">
      <c r="A20" s="48" t="s">
        <v>3094</v>
      </c>
      <c r="B20" s="29">
        <v>34304</v>
      </c>
      <c r="C20" s="30">
        <v>12327.8717</v>
      </c>
      <c r="D20" s="31">
        <v>10899.4023</v>
      </c>
      <c r="E20" s="28">
        <v>2656.8382000000001</v>
      </c>
      <c r="F20" s="28">
        <v>11.0571</v>
      </c>
      <c r="G20" s="28">
        <v>-0.62170000000000003</v>
      </c>
      <c r="H20" s="28">
        <v>-5.5895999999999999</v>
      </c>
      <c r="I20" s="32">
        <v>-5.3311000000000002</v>
      </c>
      <c r="J20" s="28">
        <v>3.1238999999999999</v>
      </c>
      <c r="K20" s="28">
        <v>7.5156999999999998</v>
      </c>
      <c r="L20" s="28">
        <v>20.2652</v>
      </c>
      <c r="M20" s="28">
        <v>16.6737</v>
      </c>
      <c r="N20" s="28">
        <v>16.191800000000001</v>
      </c>
      <c r="O20" s="28">
        <v>15.854100000000001</v>
      </c>
      <c r="P20" s="28">
        <v>14.6608</v>
      </c>
      <c r="Q20" s="28">
        <v>16.379799999999999</v>
      </c>
      <c r="R20" s="28">
        <v>18.7819</v>
      </c>
      <c r="S20" s="33">
        <f t="shared" si="4"/>
        <v>4</v>
      </c>
      <c r="T20" s="33">
        <f t="shared" si="5"/>
        <v>4</v>
      </c>
      <c r="U20" s="33">
        <f t="shared" si="6"/>
        <v>4</v>
      </c>
      <c r="V20" s="34">
        <f t="shared" si="7"/>
        <v>4</v>
      </c>
      <c r="W20" s="33">
        <f t="shared" si="8"/>
        <v>4</v>
      </c>
      <c r="X20" s="33">
        <f t="shared" si="9"/>
        <v>3</v>
      </c>
      <c r="Y20" s="33">
        <f t="shared" si="10"/>
        <v>3</v>
      </c>
      <c r="Z20" s="33">
        <f t="shared" si="11"/>
        <v>2</v>
      </c>
      <c r="AA20" s="33">
        <f t="shared" si="12"/>
        <v>4</v>
      </c>
      <c r="AB20" s="33">
        <f t="shared" si="13"/>
        <v>4</v>
      </c>
      <c r="AC20" s="33">
        <f t="shared" si="14"/>
        <v>4</v>
      </c>
      <c r="AD20" s="33">
        <f t="shared" si="15"/>
        <v>3</v>
      </c>
      <c r="AE20" s="33">
        <f t="shared" si="16"/>
        <v>2</v>
      </c>
      <c r="AF20" s="28">
        <v>12.651400000000001</v>
      </c>
      <c r="AG20" s="28">
        <v>68.403199999999998</v>
      </c>
      <c r="AH20" s="28">
        <v>13.884600000000001</v>
      </c>
      <c r="AI20" s="28">
        <v>0.93669999999999998</v>
      </c>
      <c r="AJ20" s="28">
        <v>0.3049</v>
      </c>
      <c r="AK20" s="28">
        <v>-5.4100000000000002E-2</v>
      </c>
      <c r="AL20" s="28">
        <v>0.56079999999999997</v>
      </c>
      <c r="AM20" s="28">
        <v>0.9456</v>
      </c>
      <c r="AN20" s="28">
        <v>4.8319999999999999</v>
      </c>
      <c r="AO20" s="35">
        <v>1.8</v>
      </c>
    </row>
    <row r="21" spans="1:41">
      <c r="A21" s="48" t="s">
        <v>3095</v>
      </c>
      <c r="B21" s="29">
        <v>39258</v>
      </c>
      <c r="C21" s="30">
        <v>94256.895399999994</v>
      </c>
      <c r="D21" s="31">
        <v>85357.924599999998</v>
      </c>
      <c r="E21" s="28">
        <v>196.732</v>
      </c>
      <c r="F21" s="28">
        <v>9.1251999999999995</v>
      </c>
      <c r="G21" s="28">
        <v>-1.8273999999999999</v>
      </c>
      <c r="H21" s="28">
        <v>-2.4872000000000001</v>
      </c>
      <c r="I21" s="32">
        <v>-3.3210000000000002</v>
      </c>
      <c r="J21" s="28">
        <v>10.6934</v>
      </c>
      <c r="K21" s="28">
        <v>9.6891999999999996</v>
      </c>
      <c r="L21" s="28">
        <v>23.558199999999999</v>
      </c>
      <c r="M21" s="28">
        <v>20.824100000000001</v>
      </c>
      <c r="N21" s="28">
        <v>21.254999999999999</v>
      </c>
      <c r="O21" s="28">
        <v>20.107700000000001</v>
      </c>
      <c r="P21" s="28">
        <v>18.070399999999999</v>
      </c>
      <c r="Q21" s="28">
        <v>18.343</v>
      </c>
      <c r="R21" s="28">
        <v>17.112500000000001</v>
      </c>
      <c r="S21" s="33">
        <f t="shared" si="4"/>
        <v>4</v>
      </c>
      <c r="T21" s="33">
        <f t="shared" si="5"/>
        <v>4</v>
      </c>
      <c r="U21" s="33">
        <f t="shared" si="6"/>
        <v>3</v>
      </c>
      <c r="V21" s="34">
        <f t="shared" si="7"/>
        <v>4</v>
      </c>
      <c r="W21" s="33">
        <f t="shared" si="8"/>
        <v>3</v>
      </c>
      <c r="X21" s="33">
        <f t="shared" si="9"/>
        <v>2</v>
      </c>
      <c r="Y21" s="33">
        <f t="shared" si="10"/>
        <v>2</v>
      </c>
      <c r="Z21" s="33">
        <f t="shared" si="11"/>
        <v>1</v>
      </c>
      <c r="AA21" s="33">
        <f t="shared" si="12"/>
        <v>1</v>
      </c>
      <c r="AB21" s="33">
        <f t="shared" si="13"/>
        <v>2</v>
      </c>
      <c r="AC21" s="33">
        <f t="shared" si="14"/>
        <v>1</v>
      </c>
      <c r="AD21" s="33">
        <f t="shared" si="15"/>
        <v>1</v>
      </c>
      <c r="AE21" s="33">
        <f t="shared" si="16"/>
        <v>2</v>
      </c>
      <c r="AF21" s="28">
        <v>8.5294000000000008</v>
      </c>
      <c r="AG21" s="28">
        <v>63.983899999999998</v>
      </c>
      <c r="AH21" s="28">
        <v>19.868600000000001</v>
      </c>
      <c r="AI21" s="28">
        <v>0.88639999999999997</v>
      </c>
      <c r="AJ21" s="28">
        <v>0.38550000000000001</v>
      </c>
      <c r="AK21" s="28">
        <v>0.24410000000000001</v>
      </c>
      <c r="AL21" s="28">
        <v>0.72540000000000004</v>
      </c>
      <c r="AM21" s="28">
        <v>0.95069999999999999</v>
      </c>
      <c r="AN21" s="28">
        <v>7.6181000000000001</v>
      </c>
      <c r="AO21" s="35">
        <v>1.37</v>
      </c>
    </row>
    <row r="22" spans="1:41">
      <c r="A22" s="48" t="s">
        <v>3096</v>
      </c>
      <c r="B22" s="29">
        <v>45729</v>
      </c>
      <c r="C22" s="30">
        <v>1227.8279</v>
      </c>
      <c r="D22" s="31">
        <v>1137.3045999999999</v>
      </c>
      <c r="E22" s="28">
        <v>12.41</v>
      </c>
      <c r="F22" s="28">
        <v>14.3779</v>
      </c>
      <c r="G22" s="28">
        <v>3.6758999999999999</v>
      </c>
      <c r="H22" s="28">
        <v>-4.1699000000000002</v>
      </c>
      <c r="I22" s="32">
        <v>-2.3603000000000001</v>
      </c>
      <c r="J22" s="28">
        <v>16.745100000000001</v>
      </c>
      <c r="K22" s="28"/>
      <c r="L22" s="28"/>
      <c r="M22" s="28"/>
      <c r="N22" s="28"/>
      <c r="O22" s="28"/>
      <c r="P22" s="28"/>
      <c r="Q22" s="28"/>
      <c r="R22" s="28">
        <v>21.0245</v>
      </c>
      <c r="S22" s="33">
        <f t="shared" si="4"/>
        <v>1</v>
      </c>
      <c r="T22" s="33">
        <f t="shared" si="5"/>
        <v>2</v>
      </c>
      <c r="U22" s="33">
        <f t="shared" si="6"/>
        <v>4</v>
      </c>
      <c r="V22" s="34">
        <f t="shared" si="7"/>
        <v>3</v>
      </c>
      <c r="W22" s="33">
        <f t="shared" si="8"/>
        <v>1</v>
      </c>
      <c r="X22" s="33">
        <f t="shared" si="9"/>
        <v>0</v>
      </c>
      <c r="Y22" s="33">
        <f t="shared" si="10"/>
        <v>0</v>
      </c>
      <c r="Z22" s="33">
        <f t="shared" si="11"/>
        <v>0</v>
      </c>
      <c r="AA22" s="33">
        <f t="shared" si="12"/>
        <v>0</v>
      </c>
      <c r="AB22" s="33">
        <f t="shared" si="13"/>
        <v>0</v>
      </c>
      <c r="AC22" s="33">
        <f t="shared" si="14"/>
        <v>0</v>
      </c>
      <c r="AD22" s="33">
        <f t="shared" si="15"/>
        <v>0</v>
      </c>
      <c r="AE22" s="33">
        <f t="shared" si="16"/>
        <v>1</v>
      </c>
      <c r="AF22" s="28">
        <v>5.1363000000000003</v>
      </c>
      <c r="AG22" s="28">
        <v>61.432400000000001</v>
      </c>
      <c r="AH22" s="28">
        <v>28.775700000000001</v>
      </c>
      <c r="AI22" s="28">
        <v>0.95330000000000004</v>
      </c>
      <c r="AJ22" s="28">
        <v>0.19389999999999999</v>
      </c>
      <c r="AK22" s="28">
        <v>0.17519999999999999</v>
      </c>
      <c r="AL22" s="28">
        <v>0.34</v>
      </c>
      <c r="AM22" s="28">
        <v>0.85899999999999999</v>
      </c>
      <c r="AN22" s="28">
        <v>1.2018</v>
      </c>
      <c r="AO22" s="35">
        <v>2.11</v>
      </c>
    </row>
    <row r="23" spans="1:41">
      <c r="A23" s="48" t="s">
        <v>3097</v>
      </c>
      <c r="B23" s="29">
        <v>38208</v>
      </c>
      <c r="C23" s="30">
        <v>12447.6985</v>
      </c>
      <c r="D23" s="31">
        <v>11341.8341</v>
      </c>
      <c r="E23" s="28">
        <v>425.26229999999998</v>
      </c>
      <c r="F23" s="28">
        <v>16.7852</v>
      </c>
      <c r="G23" s="28">
        <v>7.9343000000000004</v>
      </c>
      <c r="H23" s="28">
        <v>5.1464999999999996</v>
      </c>
      <c r="I23" s="32">
        <v>5.6539000000000001</v>
      </c>
      <c r="J23" s="28">
        <v>21.597200000000001</v>
      </c>
      <c r="K23" s="28">
        <v>12.7491</v>
      </c>
      <c r="L23" s="28">
        <v>26.8599</v>
      </c>
      <c r="M23" s="28">
        <v>20.354900000000001</v>
      </c>
      <c r="N23" s="28">
        <v>19.177199999999999</v>
      </c>
      <c r="O23" s="28">
        <v>18.2303</v>
      </c>
      <c r="P23" s="28">
        <v>17.450800000000001</v>
      </c>
      <c r="Q23" s="28">
        <v>17.0809</v>
      </c>
      <c r="R23" s="28">
        <v>18.829899999999999</v>
      </c>
      <c r="S23" s="33">
        <f t="shared" si="4"/>
        <v>1</v>
      </c>
      <c r="T23" s="33">
        <f t="shared" si="5"/>
        <v>1</v>
      </c>
      <c r="U23" s="33">
        <f t="shared" si="6"/>
        <v>1</v>
      </c>
      <c r="V23" s="34">
        <f t="shared" si="7"/>
        <v>1</v>
      </c>
      <c r="W23" s="33">
        <f t="shared" si="8"/>
        <v>1</v>
      </c>
      <c r="X23" s="33">
        <f t="shared" si="9"/>
        <v>1</v>
      </c>
      <c r="Y23" s="33">
        <f t="shared" si="10"/>
        <v>1</v>
      </c>
      <c r="Z23" s="33">
        <f t="shared" si="11"/>
        <v>1</v>
      </c>
      <c r="AA23" s="33">
        <f t="shared" si="12"/>
        <v>2</v>
      </c>
      <c r="AB23" s="33">
        <f t="shared" si="13"/>
        <v>3</v>
      </c>
      <c r="AC23" s="33">
        <f t="shared" si="14"/>
        <v>2</v>
      </c>
      <c r="AD23" s="33">
        <f t="shared" si="15"/>
        <v>2</v>
      </c>
      <c r="AE23" s="33">
        <f t="shared" si="16"/>
        <v>2</v>
      </c>
      <c r="AF23" s="28">
        <v>17.487300000000001</v>
      </c>
      <c r="AG23" s="28">
        <v>64.566699999999997</v>
      </c>
      <c r="AH23" s="28">
        <v>14.9384</v>
      </c>
      <c r="AI23" s="28">
        <v>1.0244</v>
      </c>
      <c r="AJ23" s="28">
        <v>0.33050000000000002</v>
      </c>
      <c r="AK23" s="28">
        <v>8.8200000000000001E-2</v>
      </c>
      <c r="AL23" s="28">
        <v>0.54659999999999997</v>
      </c>
      <c r="AM23" s="28">
        <v>0.86770000000000003</v>
      </c>
      <c r="AN23" s="28">
        <v>1.1444000000000001</v>
      </c>
      <c r="AO23" s="35">
        <v>1.73</v>
      </c>
    </row>
    <row r="24" spans="1:41">
      <c r="A24" s="48" t="s">
        <v>3098</v>
      </c>
      <c r="B24" s="29">
        <v>38288</v>
      </c>
      <c r="C24" s="30">
        <v>7280.3764000000001</v>
      </c>
      <c r="D24" s="31">
        <v>6568.7682999999997</v>
      </c>
      <c r="E24" s="28">
        <v>329.37</v>
      </c>
      <c r="F24" s="28">
        <v>14.388400000000001</v>
      </c>
      <c r="G24" s="28">
        <v>7.1574999999999998</v>
      </c>
      <c r="H24" s="28">
        <v>6.0602</v>
      </c>
      <c r="I24" s="32">
        <v>4.4690000000000003</v>
      </c>
      <c r="J24" s="28">
        <v>24.328099999999999</v>
      </c>
      <c r="K24" s="28">
        <v>13.934699999999999</v>
      </c>
      <c r="L24" s="28">
        <v>26.2075</v>
      </c>
      <c r="M24" s="28">
        <v>20.104299999999999</v>
      </c>
      <c r="N24" s="28">
        <v>20.731200000000001</v>
      </c>
      <c r="O24" s="28">
        <v>19.389500000000002</v>
      </c>
      <c r="P24" s="28">
        <v>17.270399999999999</v>
      </c>
      <c r="Q24" s="28">
        <v>16.674099999999999</v>
      </c>
      <c r="R24" s="28">
        <v>17.633600000000001</v>
      </c>
      <c r="S24" s="33">
        <f t="shared" si="4"/>
        <v>1</v>
      </c>
      <c r="T24" s="33">
        <f t="shared" si="5"/>
        <v>1</v>
      </c>
      <c r="U24" s="33">
        <f t="shared" si="6"/>
        <v>1</v>
      </c>
      <c r="V24" s="34">
        <f t="shared" si="7"/>
        <v>1</v>
      </c>
      <c r="W24" s="33">
        <f t="shared" si="8"/>
        <v>1</v>
      </c>
      <c r="X24" s="33">
        <f t="shared" si="9"/>
        <v>1</v>
      </c>
      <c r="Y24" s="33">
        <f t="shared" si="10"/>
        <v>1</v>
      </c>
      <c r="Z24" s="33">
        <f t="shared" si="11"/>
        <v>1</v>
      </c>
      <c r="AA24" s="33">
        <f t="shared" si="12"/>
        <v>1</v>
      </c>
      <c r="AB24" s="33">
        <f t="shared" si="13"/>
        <v>2</v>
      </c>
      <c r="AC24" s="33">
        <f t="shared" si="14"/>
        <v>2</v>
      </c>
      <c r="AD24" s="33">
        <f t="shared" si="15"/>
        <v>3</v>
      </c>
      <c r="AE24" s="33">
        <f t="shared" si="16"/>
        <v>2</v>
      </c>
      <c r="AF24" s="28">
        <v>12.271100000000001</v>
      </c>
      <c r="AG24" s="28">
        <v>69.896299999999997</v>
      </c>
      <c r="AH24" s="28">
        <v>11.6912</v>
      </c>
      <c r="AI24" s="28">
        <v>0.9758</v>
      </c>
      <c r="AJ24" s="28">
        <v>0.36420000000000002</v>
      </c>
      <c r="AK24" s="28">
        <v>0.2026</v>
      </c>
      <c r="AL24" s="28">
        <v>0.71340000000000003</v>
      </c>
      <c r="AM24" s="28">
        <v>0.91420000000000001</v>
      </c>
      <c r="AN24" s="28">
        <v>1.6314</v>
      </c>
      <c r="AO24" s="35">
        <v>1.87</v>
      </c>
    </row>
    <row r="25" spans="1:41">
      <c r="A25" s="48" t="s">
        <v>4925</v>
      </c>
      <c r="B25" s="29">
        <v>39191</v>
      </c>
      <c r="C25" s="30">
        <v>10771.900900000001</v>
      </c>
      <c r="D25" s="31">
        <v>9895.3408999999992</v>
      </c>
      <c r="E25" s="28">
        <v>178.94</v>
      </c>
      <c r="F25" s="28">
        <v>14.367900000000001</v>
      </c>
      <c r="G25" s="28">
        <v>3.9864999999999999</v>
      </c>
      <c r="H25" s="28">
        <v>-4.0690999999999997</v>
      </c>
      <c r="I25" s="32">
        <v>-2.4531000000000001</v>
      </c>
      <c r="J25" s="28">
        <v>13.5983</v>
      </c>
      <c r="K25" s="28">
        <v>14.8619</v>
      </c>
      <c r="L25" s="28">
        <v>25.5914</v>
      </c>
      <c r="M25" s="28">
        <v>20.572600000000001</v>
      </c>
      <c r="N25" s="28">
        <v>21.011600000000001</v>
      </c>
      <c r="O25" s="28">
        <v>20.6021</v>
      </c>
      <c r="P25" s="28">
        <v>18.312799999999999</v>
      </c>
      <c r="Q25" s="28">
        <v>18.3566</v>
      </c>
      <c r="R25" s="28">
        <v>16.3537</v>
      </c>
      <c r="S25" s="33">
        <f t="shared" si="4"/>
        <v>1</v>
      </c>
      <c r="T25" s="33">
        <f t="shared" si="5"/>
        <v>2</v>
      </c>
      <c r="U25" s="33">
        <f t="shared" si="6"/>
        <v>4</v>
      </c>
      <c r="V25" s="34">
        <f t="shared" si="7"/>
        <v>4</v>
      </c>
      <c r="W25" s="33">
        <f t="shared" si="8"/>
        <v>1</v>
      </c>
      <c r="X25" s="33">
        <f t="shared" si="9"/>
        <v>1</v>
      </c>
      <c r="Y25" s="33">
        <f t="shared" si="10"/>
        <v>1</v>
      </c>
      <c r="Z25" s="33">
        <f t="shared" si="11"/>
        <v>1</v>
      </c>
      <c r="AA25" s="33">
        <f t="shared" si="12"/>
        <v>1</v>
      </c>
      <c r="AB25" s="33">
        <f t="shared" si="13"/>
        <v>1</v>
      </c>
      <c r="AC25" s="33">
        <f t="shared" si="14"/>
        <v>1</v>
      </c>
      <c r="AD25" s="33">
        <f t="shared" si="15"/>
        <v>1</v>
      </c>
      <c r="AE25" s="33">
        <f t="shared" si="16"/>
        <v>2</v>
      </c>
      <c r="AF25" s="28">
        <v>16.563700000000001</v>
      </c>
      <c r="AG25" s="28">
        <v>64.600899999999996</v>
      </c>
      <c r="AH25" s="28">
        <v>17.870200000000001</v>
      </c>
      <c r="AI25" s="28">
        <v>1.1692</v>
      </c>
      <c r="AJ25" s="28">
        <v>0.34649999999999997</v>
      </c>
      <c r="AK25" s="28">
        <v>0.93240000000000001</v>
      </c>
      <c r="AL25" s="28">
        <v>0.62339999999999995</v>
      </c>
      <c r="AM25" s="28">
        <v>0.64139999999999997</v>
      </c>
      <c r="AN25" s="28">
        <v>0.96519999999999995</v>
      </c>
      <c r="AO25" s="35">
        <v>1.72</v>
      </c>
    </row>
    <row r="26" spans="1:41">
      <c r="A26" s="48" t="s">
        <v>3099</v>
      </c>
      <c r="B26" s="29">
        <v>44260</v>
      </c>
      <c r="C26" s="30">
        <v>1325.0690999999999</v>
      </c>
      <c r="D26" s="31">
        <v>1183.9096999999999</v>
      </c>
      <c r="E26" s="28">
        <v>21.7575</v>
      </c>
      <c r="F26" s="28">
        <v>13.2997</v>
      </c>
      <c r="G26" s="28">
        <v>1.0097</v>
      </c>
      <c r="H26" s="28">
        <v>0.127</v>
      </c>
      <c r="I26" s="32">
        <v>-2.0665</v>
      </c>
      <c r="J26" s="28">
        <v>11.3856</v>
      </c>
      <c r="K26" s="28">
        <v>6.2728000000000002</v>
      </c>
      <c r="L26" s="28">
        <v>23.610099999999999</v>
      </c>
      <c r="M26" s="28">
        <v>19.342500000000001</v>
      </c>
      <c r="N26" s="28">
        <v>16.7789</v>
      </c>
      <c r="O26" s="28"/>
      <c r="P26" s="28"/>
      <c r="Q26" s="28"/>
      <c r="R26" s="28">
        <v>16.272400000000001</v>
      </c>
      <c r="S26" s="33">
        <f t="shared" si="4"/>
        <v>1</v>
      </c>
      <c r="T26" s="33">
        <f t="shared" si="5"/>
        <v>4</v>
      </c>
      <c r="U26" s="33">
        <f t="shared" si="6"/>
        <v>1</v>
      </c>
      <c r="V26" s="34">
        <f t="shared" si="7"/>
        <v>3</v>
      </c>
      <c r="W26" s="33">
        <f t="shared" si="8"/>
        <v>2</v>
      </c>
      <c r="X26" s="33">
        <f t="shared" si="9"/>
        <v>4</v>
      </c>
      <c r="Y26" s="33">
        <f t="shared" si="10"/>
        <v>2</v>
      </c>
      <c r="Z26" s="33">
        <f t="shared" si="11"/>
        <v>1</v>
      </c>
      <c r="AA26" s="33">
        <f t="shared" si="12"/>
        <v>3</v>
      </c>
      <c r="AB26" s="33">
        <f t="shared" si="13"/>
        <v>0</v>
      </c>
      <c r="AC26" s="33">
        <f t="shared" si="14"/>
        <v>0</v>
      </c>
      <c r="AD26" s="33">
        <f t="shared" si="15"/>
        <v>0</v>
      </c>
      <c r="AE26" s="33">
        <f t="shared" si="16"/>
        <v>3</v>
      </c>
      <c r="AF26" s="28">
        <v>17.4773</v>
      </c>
      <c r="AG26" s="28">
        <v>68.180199999999999</v>
      </c>
      <c r="AH26" s="28">
        <v>13.131500000000001</v>
      </c>
      <c r="AI26" s="28">
        <v>0.99529999999999996</v>
      </c>
      <c r="AJ26" s="28">
        <v>0.3271</v>
      </c>
      <c r="AK26" s="28">
        <v>1.37E-2</v>
      </c>
      <c r="AL26" s="28">
        <v>0.59930000000000005</v>
      </c>
      <c r="AM26" s="28">
        <v>0.92949999999999999</v>
      </c>
      <c r="AN26" s="28">
        <v>0.77129999999999999</v>
      </c>
      <c r="AO26" s="35">
        <v>2.02</v>
      </c>
    </row>
    <row r="27" spans="1:41">
      <c r="A27" s="48" t="s">
        <v>3100</v>
      </c>
      <c r="B27" s="29">
        <v>44886</v>
      </c>
      <c r="C27" s="30">
        <v>1133.7630999999999</v>
      </c>
      <c r="D27" s="31">
        <v>1020.2511</v>
      </c>
      <c r="E27" s="28">
        <v>18.967300000000002</v>
      </c>
      <c r="F27" s="28">
        <v>13.521599999999999</v>
      </c>
      <c r="G27" s="28">
        <v>5.2435</v>
      </c>
      <c r="H27" s="28">
        <v>-3.9367999999999999</v>
      </c>
      <c r="I27" s="32">
        <v>-0.1711</v>
      </c>
      <c r="J27" s="28">
        <v>7.0914999999999999</v>
      </c>
      <c r="K27" s="28">
        <v>5.1167999999999996</v>
      </c>
      <c r="L27" s="28">
        <v>23.263100000000001</v>
      </c>
      <c r="M27" s="28"/>
      <c r="N27" s="28"/>
      <c r="O27" s="28"/>
      <c r="P27" s="28"/>
      <c r="Q27" s="28"/>
      <c r="R27" s="28">
        <v>20.4453</v>
      </c>
      <c r="S27" s="33">
        <f t="shared" si="4"/>
        <v>1</v>
      </c>
      <c r="T27" s="33">
        <f t="shared" si="5"/>
        <v>1</v>
      </c>
      <c r="U27" s="33">
        <f t="shared" si="6"/>
        <v>4</v>
      </c>
      <c r="V27" s="34">
        <f t="shared" si="7"/>
        <v>2</v>
      </c>
      <c r="W27" s="33">
        <f t="shared" si="8"/>
        <v>4</v>
      </c>
      <c r="X27" s="33">
        <f t="shared" si="9"/>
        <v>4</v>
      </c>
      <c r="Y27" s="33">
        <f t="shared" si="10"/>
        <v>2</v>
      </c>
      <c r="Z27" s="33">
        <f t="shared" si="11"/>
        <v>0</v>
      </c>
      <c r="AA27" s="33">
        <f t="shared" si="12"/>
        <v>0</v>
      </c>
      <c r="AB27" s="33">
        <f t="shared" si="13"/>
        <v>0</v>
      </c>
      <c r="AC27" s="33">
        <f t="shared" si="14"/>
        <v>0</v>
      </c>
      <c r="AD27" s="33">
        <f t="shared" si="15"/>
        <v>0</v>
      </c>
      <c r="AE27" s="33">
        <f t="shared" si="16"/>
        <v>1</v>
      </c>
      <c r="AF27" s="28">
        <v>5.0430000000000001</v>
      </c>
      <c r="AG27" s="28">
        <v>69.050799999999995</v>
      </c>
      <c r="AH27" s="28">
        <v>23.491199999999999</v>
      </c>
      <c r="AI27" s="28">
        <v>0.97599999999999998</v>
      </c>
      <c r="AJ27" s="28">
        <v>0.31290000000000001</v>
      </c>
      <c r="AK27" s="28">
        <v>-1.18E-2</v>
      </c>
      <c r="AL27" s="28">
        <v>0.61150000000000004</v>
      </c>
      <c r="AM27" s="28">
        <v>0.87880000000000003</v>
      </c>
      <c r="AN27" s="28">
        <v>2.4148999999999998</v>
      </c>
      <c r="AO27" s="35">
        <v>2.21</v>
      </c>
    </row>
    <row r="28" spans="1:41">
      <c r="A28" s="48" t="s">
        <v>3101</v>
      </c>
      <c r="B28" s="29">
        <v>39171</v>
      </c>
      <c r="C28" s="30">
        <v>61694.401299999998</v>
      </c>
      <c r="D28" s="31">
        <v>55675.983099999998</v>
      </c>
      <c r="E28" s="28">
        <v>137.58099999999999</v>
      </c>
      <c r="F28" s="28">
        <v>12.791700000000001</v>
      </c>
      <c r="G28" s="28">
        <v>4.2415000000000003</v>
      </c>
      <c r="H28" s="28">
        <v>-1.5697000000000001</v>
      </c>
      <c r="I28" s="32">
        <v>0.72699999999999998</v>
      </c>
      <c r="J28" s="28">
        <v>13.9076</v>
      </c>
      <c r="K28" s="28">
        <v>11.8246</v>
      </c>
      <c r="L28" s="28">
        <v>21.472300000000001</v>
      </c>
      <c r="M28" s="28">
        <v>17.3276</v>
      </c>
      <c r="N28" s="28">
        <v>18.877700000000001</v>
      </c>
      <c r="O28" s="28">
        <v>20.107099999999999</v>
      </c>
      <c r="P28" s="28">
        <v>17.930199999999999</v>
      </c>
      <c r="Q28" s="28">
        <v>18.096699999999998</v>
      </c>
      <c r="R28" s="28">
        <v>14.7135</v>
      </c>
      <c r="S28" s="33">
        <f t="shared" si="4"/>
        <v>2</v>
      </c>
      <c r="T28" s="33">
        <f t="shared" si="5"/>
        <v>1</v>
      </c>
      <c r="U28" s="33">
        <f t="shared" si="6"/>
        <v>2</v>
      </c>
      <c r="V28" s="34">
        <f t="shared" si="7"/>
        <v>2</v>
      </c>
      <c r="W28" s="33">
        <f t="shared" si="8"/>
        <v>1</v>
      </c>
      <c r="X28" s="33">
        <f t="shared" si="9"/>
        <v>1</v>
      </c>
      <c r="Y28" s="33">
        <f t="shared" si="10"/>
        <v>2</v>
      </c>
      <c r="Z28" s="33">
        <f t="shared" si="11"/>
        <v>2</v>
      </c>
      <c r="AA28" s="33">
        <f t="shared" si="12"/>
        <v>2</v>
      </c>
      <c r="AB28" s="33">
        <f t="shared" si="13"/>
        <v>2</v>
      </c>
      <c r="AC28" s="33">
        <f t="shared" si="14"/>
        <v>1</v>
      </c>
      <c r="AD28" s="33">
        <f t="shared" si="15"/>
        <v>1</v>
      </c>
      <c r="AE28" s="33">
        <f t="shared" si="16"/>
        <v>4</v>
      </c>
      <c r="AF28" s="28">
        <v>12.008699999999999</v>
      </c>
      <c r="AG28" s="28">
        <v>72.727599999999995</v>
      </c>
      <c r="AH28" s="28">
        <v>14.003299999999999</v>
      </c>
      <c r="AI28" s="28">
        <v>0.9022</v>
      </c>
      <c r="AJ28" s="28">
        <v>0.30930000000000002</v>
      </c>
      <c r="AK28" s="28">
        <v>-0.02</v>
      </c>
      <c r="AL28" s="28">
        <v>0.5595</v>
      </c>
      <c r="AM28" s="28">
        <v>0.86729999999999996</v>
      </c>
      <c r="AN28" s="28">
        <v>1.0585</v>
      </c>
      <c r="AO28" s="35">
        <v>1.4</v>
      </c>
    </row>
    <row r="29" spans="1:41">
      <c r="A29" s="48" t="s">
        <v>4962</v>
      </c>
      <c r="B29" s="29">
        <v>42760</v>
      </c>
      <c r="C29" s="30">
        <v>337.15219999999999</v>
      </c>
      <c r="D29" s="31">
        <v>300.89460000000003</v>
      </c>
      <c r="E29" s="28">
        <v>28.662700000000001</v>
      </c>
      <c r="F29" s="28">
        <v>14.2159</v>
      </c>
      <c r="G29" s="28">
        <v>2.8207</v>
      </c>
      <c r="H29" s="28">
        <v>-3.2002000000000002</v>
      </c>
      <c r="I29" s="32">
        <v>-1.8736999999999999</v>
      </c>
      <c r="J29" s="28">
        <v>7.5834000000000001</v>
      </c>
      <c r="K29" s="28">
        <v>6.7008000000000001</v>
      </c>
      <c r="L29" s="28">
        <v>19.861499999999999</v>
      </c>
      <c r="M29" s="28">
        <v>14.7827</v>
      </c>
      <c r="N29" s="28">
        <v>14.991899999999999</v>
      </c>
      <c r="O29" s="28">
        <v>15.1488</v>
      </c>
      <c r="P29" s="28"/>
      <c r="Q29" s="28"/>
      <c r="R29" s="28">
        <v>12.035500000000001</v>
      </c>
      <c r="S29" s="33">
        <f t="shared" si="4"/>
        <v>1</v>
      </c>
      <c r="T29" s="33">
        <f t="shared" si="5"/>
        <v>2</v>
      </c>
      <c r="U29" s="33">
        <f t="shared" si="6"/>
        <v>3</v>
      </c>
      <c r="V29" s="34">
        <f t="shared" si="7"/>
        <v>3</v>
      </c>
      <c r="W29" s="33">
        <f t="shared" si="8"/>
        <v>3</v>
      </c>
      <c r="X29" s="33">
        <f t="shared" si="9"/>
        <v>3</v>
      </c>
      <c r="Y29" s="33">
        <f t="shared" si="10"/>
        <v>3</v>
      </c>
      <c r="Z29" s="33">
        <f t="shared" si="11"/>
        <v>3</v>
      </c>
      <c r="AA29" s="33">
        <f t="shared" si="12"/>
        <v>4</v>
      </c>
      <c r="AB29" s="33">
        <f t="shared" si="13"/>
        <v>4</v>
      </c>
      <c r="AC29" s="33">
        <f t="shared" si="14"/>
        <v>0</v>
      </c>
      <c r="AD29" s="33">
        <f t="shared" si="15"/>
        <v>0</v>
      </c>
      <c r="AE29" s="33">
        <f t="shared" si="16"/>
        <v>4</v>
      </c>
      <c r="AF29" s="28">
        <v>9.8892000000000007</v>
      </c>
      <c r="AG29" s="28">
        <v>67.841899999999995</v>
      </c>
      <c r="AH29" s="28">
        <v>15.690099999999999</v>
      </c>
      <c r="AI29" s="28">
        <v>0.9819</v>
      </c>
      <c r="AJ29" s="28">
        <v>0.2802</v>
      </c>
      <c r="AK29" s="28">
        <v>-0.19919999999999999</v>
      </c>
      <c r="AL29" s="28">
        <v>0.51990000000000003</v>
      </c>
      <c r="AM29" s="28">
        <v>0.91559999999999997</v>
      </c>
      <c r="AN29" s="28">
        <v>5.0704000000000002</v>
      </c>
      <c r="AO29" s="35">
        <v>2.5</v>
      </c>
    </row>
    <row r="30" spans="1:41">
      <c r="A30" s="48" t="s">
        <v>3102</v>
      </c>
      <c r="B30" s="29">
        <v>43130</v>
      </c>
      <c r="C30" s="30">
        <v>4440.1192000000001</v>
      </c>
      <c r="D30" s="31">
        <v>4098.6280999999999</v>
      </c>
      <c r="E30" s="28">
        <v>34.664900000000003</v>
      </c>
      <c r="F30" s="28">
        <v>12.544</v>
      </c>
      <c r="G30" s="28">
        <v>4.6115000000000004</v>
      </c>
      <c r="H30" s="28">
        <v>2.7382</v>
      </c>
      <c r="I30" s="32">
        <v>2.5457999999999998</v>
      </c>
      <c r="J30" s="28">
        <v>12.026400000000001</v>
      </c>
      <c r="K30" s="28">
        <v>8.1536000000000008</v>
      </c>
      <c r="L30" s="28">
        <v>24.207799999999999</v>
      </c>
      <c r="M30" s="28">
        <v>19.132400000000001</v>
      </c>
      <c r="N30" s="28">
        <v>20.095300000000002</v>
      </c>
      <c r="O30" s="28">
        <v>20.675899999999999</v>
      </c>
      <c r="P30" s="28"/>
      <c r="Q30" s="28"/>
      <c r="R30" s="28">
        <v>16.258600000000001</v>
      </c>
      <c r="S30" s="33">
        <f t="shared" si="4"/>
        <v>2</v>
      </c>
      <c r="T30" s="33">
        <f t="shared" si="5"/>
        <v>1</v>
      </c>
      <c r="U30" s="33">
        <f t="shared" si="6"/>
        <v>1</v>
      </c>
      <c r="V30" s="34">
        <f t="shared" si="7"/>
        <v>1</v>
      </c>
      <c r="W30" s="33">
        <f t="shared" si="8"/>
        <v>2</v>
      </c>
      <c r="X30" s="33">
        <f t="shared" si="9"/>
        <v>3</v>
      </c>
      <c r="Y30" s="33">
        <f t="shared" si="10"/>
        <v>1</v>
      </c>
      <c r="Z30" s="33">
        <f t="shared" si="11"/>
        <v>2</v>
      </c>
      <c r="AA30" s="33">
        <f t="shared" si="12"/>
        <v>1</v>
      </c>
      <c r="AB30" s="33">
        <f t="shared" si="13"/>
        <v>1</v>
      </c>
      <c r="AC30" s="33">
        <f t="shared" si="14"/>
        <v>0</v>
      </c>
      <c r="AD30" s="33">
        <f t="shared" si="15"/>
        <v>0</v>
      </c>
      <c r="AE30" s="33">
        <f t="shared" si="16"/>
        <v>3</v>
      </c>
      <c r="AF30" s="28">
        <v>6.4378000000000002</v>
      </c>
      <c r="AG30" s="28">
        <v>77.367500000000007</v>
      </c>
      <c r="AH30" s="28">
        <v>13.3324</v>
      </c>
      <c r="AI30" s="28">
        <v>0.94220000000000004</v>
      </c>
      <c r="AJ30" s="28">
        <v>0.35680000000000001</v>
      </c>
      <c r="AK30" s="28">
        <v>0.13289999999999999</v>
      </c>
      <c r="AL30" s="28">
        <v>0.66510000000000002</v>
      </c>
      <c r="AM30" s="28">
        <v>0.94710000000000005</v>
      </c>
      <c r="AN30" s="28">
        <v>2.8622999999999998</v>
      </c>
      <c r="AO30" s="35">
        <v>1.85</v>
      </c>
    </row>
    <row r="31" spans="1:41">
      <c r="A31" s="48" t="s">
        <v>3103</v>
      </c>
      <c r="B31" s="29">
        <v>43675</v>
      </c>
      <c r="C31" s="30">
        <v>18070.302500000002</v>
      </c>
      <c r="D31" s="31">
        <v>16193.934300000001</v>
      </c>
      <c r="E31" s="28">
        <v>37.121000000000002</v>
      </c>
      <c r="F31" s="28">
        <v>12.9156</v>
      </c>
      <c r="G31" s="28">
        <v>1.9976</v>
      </c>
      <c r="H31" s="28">
        <v>-2.6078999999999999</v>
      </c>
      <c r="I31" s="32">
        <v>-2.6844999999999999</v>
      </c>
      <c r="J31" s="28">
        <v>14.2818</v>
      </c>
      <c r="K31" s="28">
        <v>8.0632999999999999</v>
      </c>
      <c r="L31" s="28">
        <v>20.650300000000001</v>
      </c>
      <c r="M31" s="28">
        <v>15.9152</v>
      </c>
      <c r="N31" s="28">
        <v>17.477</v>
      </c>
      <c r="O31" s="28"/>
      <c r="P31" s="28"/>
      <c r="Q31" s="28"/>
      <c r="R31" s="28">
        <v>21.4163</v>
      </c>
      <c r="S31" s="33">
        <f t="shared" si="4"/>
        <v>2</v>
      </c>
      <c r="T31" s="33">
        <f t="shared" si="5"/>
        <v>3</v>
      </c>
      <c r="U31" s="33">
        <f t="shared" si="6"/>
        <v>3</v>
      </c>
      <c r="V31" s="34">
        <f t="shared" si="7"/>
        <v>4</v>
      </c>
      <c r="W31" s="33">
        <f t="shared" si="8"/>
        <v>1</v>
      </c>
      <c r="X31" s="33">
        <f t="shared" si="9"/>
        <v>3</v>
      </c>
      <c r="Y31" s="33">
        <f t="shared" si="10"/>
        <v>3</v>
      </c>
      <c r="Z31" s="33">
        <f t="shared" si="11"/>
        <v>3</v>
      </c>
      <c r="AA31" s="33">
        <f t="shared" si="12"/>
        <v>3</v>
      </c>
      <c r="AB31" s="33">
        <f t="shared" si="13"/>
        <v>0</v>
      </c>
      <c r="AC31" s="33">
        <f t="shared" si="14"/>
        <v>0</v>
      </c>
      <c r="AD31" s="33">
        <f t="shared" si="15"/>
        <v>0</v>
      </c>
      <c r="AE31" s="33">
        <f t="shared" si="16"/>
        <v>1</v>
      </c>
      <c r="AF31" s="28">
        <v>8.9641999999999999</v>
      </c>
      <c r="AG31" s="28">
        <v>70.037700000000001</v>
      </c>
      <c r="AH31" s="28">
        <v>17.452500000000001</v>
      </c>
      <c r="AI31" s="28">
        <v>0.96940000000000004</v>
      </c>
      <c r="AJ31" s="28">
        <v>0.2954</v>
      </c>
      <c r="AK31" s="28">
        <v>-0.157</v>
      </c>
      <c r="AL31" s="28">
        <v>0.53129999999999999</v>
      </c>
      <c r="AM31" s="28">
        <v>0.95889999999999997</v>
      </c>
      <c r="AN31" s="28">
        <v>1.3666</v>
      </c>
      <c r="AO31" s="35">
        <v>1.67</v>
      </c>
    </row>
    <row r="32" spans="1:41">
      <c r="A32" s="48" t="s">
        <v>3104</v>
      </c>
      <c r="B32" s="29">
        <v>41694</v>
      </c>
      <c r="C32" s="30">
        <v>33689.202599999997</v>
      </c>
      <c r="D32" s="31">
        <v>31046.656299999999</v>
      </c>
      <c r="E32" s="28">
        <v>90.975700000000003</v>
      </c>
      <c r="F32" s="28">
        <v>12.736000000000001</v>
      </c>
      <c r="G32" s="28">
        <v>-1.1397999999999999</v>
      </c>
      <c r="H32" s="28">
        <v>-13.538600000000001</v>
      </c>
      <c r="I32" s="32">
        <v>-8.0076000000000001</v>
      </c>
      <c r="J32" s="28">
        <v>-3.8460999999999999</v>
      </c>
      <c r="K32" s="28">
        <v>4.7390999999999996</v>
      </c>
      <c r="L32" s="28">
        <v>20.8795</v>
      </c>
      <c r="M32" s="28">
        <v>18.273900000000001</v>
      </c>
      <c r="N32" s="28">
        <v>22.817799999999998</v>
      </c>
      <c r="O32" s="28">
        <v>20.1187</v>
      </c>
      <c r="P32" s="28">
        <v>16.5426</v>
      </c>
      <c r="Q32" s="28"/>
      <c r="R32" s="28">
        <v>19.864000000000001</v>
      </c>
      <c r="S32" s="33">
        <f t="shared" si="4"/>
        <v>2</v>
      </c>
      <c r="T32" s="33">
        <f t="shared" si="5"/>
        <v>4</v>
      </c>
      <c r="U32" s="33">
        <f t="shared" si="6"/>
        <v>4</v>
      </c>
      <c r="V32" s="34">
        <f t="shared" si="7"/>
        <v>4</v>
      </c>
      <c r="W32" s="33">
        <f t="shared" si="8"/>
        <v>4</v>
      </c>
      <c r="X32" s="33">
        <f t="shared" si="9"/>
        <v>4</v>
      </c>
      <c r="Y32" s="33">
        <f t="shared" si="10"/>
        <v>2</v>
      </c>
      <c r="Z32" s="33">
        <f t="shared" si="11"/>
        <v>2</v>
      </c>
      <c r="AA32" s="33">
        <f t="shared" si="12"/>
        <v>1</v>
      </c>
      <c r="AB32" s="33">
        <f t="shared" si="13"/>
        <v>1</v>
      </c>
      <c r="AC32" s="33">
        <f t="shared" si="14"/>
        <v>2</v>
      </c>
      <c r="AD32" s="33">
        <f t="shared" si="15"/>
        <v>0</v>
      </c>
      <c r="AE32" s="33">
        <f t="shared" si="16"/>
        <v>2</v>
      </c>
      <c r="AF32" s="28">
        <v>24.826699999999999</v>
      </c>
      <c r="AG32" s="28">
        <v>67.087999999999994</v>
      </c>
      <c r="AH32" s="28"/>
      <c r="AI32" s="28">
        <v>1.0112000000000001</v>
      </c>
      <c r="AJ32" s="28">
        <v>0.27029999999999998</v>
      </c>
      <c r="AK32" s="28">
        <v>-0.1065</v>
      </c>
      <c r="AL32" s="28">
        <v>0.4844</v>
      </c>
      <c r="AM32" s="28">
        <v>0.74229999999999996</v>
      </c>
      <c r="AN32" s="28">
        <v>4.0101000000000004</v>
      </c>
      <c r="AO32" s="35">
        <v>1.6</v>
      </c>
    </row>
    <row r="33" spans="1:41">
      <c r="A33" s="48" t="s">
        <v>3105</v>
      </c>
      <c r="B33" s="29">
        <v>34980</v>
      </c>
      <c r="C33" s="30">
        <v>43982.5075</v>
      </c>
      <c r="D33" s="31">
        <v>39676.131600000001</v>
      </c>
      <c r="E33" s="28">
        <v>4306.4957999999997</v>
      </c>
      <c r="F33" s="28">
        <v>12.9056</v>
      </c>
      <c r="G33" s="28">
        <v>3.9881000000000002</v>
      </c>
      <c r="H33" s="28">
        <v>0.75570000000000004</v>
      </c>
      <c r="I33" s="32">
        <v>1.9421999999999999</v>
      </c>
      <c r="J33" s="28">
        <v>12.264799999999999</v>
      </c>
      <c r="K33" s="28">
        <v>11.1515</v>
      </c>
      <c r="L33" s="28">
        <v>25.444800000000001</v>
      </c>
      <c r="M33" s="28">
        <v>20.517800000000001</v>
      </c>
      <c r="N33" s="28">
        <v>22.236499999999999</v>
      </c>
      <c r="O33" s="28">
        <v>21.345199999999998</v>
      </c>
      <c r="P33" s="28">
        <v>19.042300000000001</v>
      </c>
      <c r="Q33" s="28">
        <v>15.9572</v>
      </c>
      <c r="R33" s="28">
        <v>21.9373</v>
      </c>
      <c r="S33" s="33">
        <f t="shared" si="4"/>
        <v>2</v>
      </c>
      <c r="T33" s="33">
        <f t="shared" si="5"/>
        <v>2</v>
      </c>
      <c r="U33" s="33">
        <f t="shared" si="6"/>
        <v>1</v>
      </c>
      <c r="V33" s="34">
        <f t="shared" si="7"/>
        <v>1</v>
      </c>
      <c r="W33" s="33">
        <f t="shared" si="8"/>
        <v>2</v>
      </c>
      <c r="X33" s="33">
        <f t="shared" si="9"/>
        <v>1</v>
      </c>
      <c r="Y33" s="33">
        <f t="shared" si="10"/>
        <v>1</v>
      </c>
      <c r="Z33" s="33">
        <f t="shared" si="11"/>
        <v>1</v>
      </c>
      <c r="AA33" s="33">
        <f t="shared" si="12"/>
        <v>1</v>
      </c>
      <c r="AB33" s="33">
        <f t="shared" si="13"/>
        <v>1</v>
      </c>
      <c r="AC33" s="33">
        <f t="shared" si="14"/>
        <v>1</v>
      </c>
      <c r="AD33" s="33">
        <f t="shared" si="15"/>
        <v>4</v>
      </c>
      <c r="AE33" s="33">
        <f t="shared" si="16"/>
        <v>1</v>
      </c>
      <c r="AF33" s="28">
        <v>19.994499999999999</v>
      </c>
      <c r="AG33" s="28">
        <v>68.171199999999999</v>
      </c>
      <c r="AH33" s="28">
        <v>10.052099999999999</v>
      </c>
      <c r="AI33" s="28">
        <v>0.96640000000000004</v>
      </c>
      <c r="AJ33" s="28">
        <v>0.36990000000000001</v>
      </c>
      <c r="AK33" s="28">
        <v>0.19270000000000001</v>
      </c>
      <c r="AL33" s="28">
        <v>0.69920000000000004</v>
      </c>
      <c r="AM33" s="28">
        <v>0.95209999999999995</v>
      </c>
      <c r="AN33" s="28">
        <v>1.3005</v>
      </c>
      <c r="AO33" s="35">
        <v>1.55</v>
      </c>
    </row>
    <row r="34" spans="1:41">
      <c r="A34" s="48" t="s">
        <v>3106</v>
      </c>
      <c r="B34" s="29">
        <v>41610</v>
      </c>
      <c r="C34" s="30">
        <v>10876.5399</v>
      </c>
      <c r="D34" s="31">
        <v>9680.9829000000009</v>
      </c>
      <c r="E34" s="28">
        <v>62.37</v>
      </c>
      <c r="F34" s="28">
        <v>11.4945</v>
      </c>
      <c r="G34" s="28">
        <v>1.5632999999999999</v>
      </c>
      <c r="H34" s="28">
        <v>-5.5286</v>
      </c>
      <c r="I34" s="32">
        <v>-2.3944000000000001</v>
      </c>
      <c r="J34" s="28">
        <v>4.3674999999999997</v>
      </c>
      <c r="K34" s="28">
        <v>5.6570999999999998</v>
      </c>
      <c r="L34" s="28">
        <v>13.5908</v>
      </c>
      <c r="M34" s="28">
        <v>10.812900000000001</v>
      </c>
      <c r="N34" s="28">
        <v>13.798</v>
      </c>
      <c r="O34" s="28">
        <v>19.504799999999999</v>
      </c>
      <c r="P34" s="28">
        <v>15.653700000000001</v>
      </c>
      <c r="Q34" s="28"/>
      <c r="R34" s="28">
        <v>15.8847</v>
      </c>
      <c r="S34" s="33">
        <f t="shared" si="4"/>
        <v>4</v>
      </c>
      <c r="T34" s="33">
        <f t="shared" si="5"/>
        <v>3</v>
      </c>
      <c r="U34" s="33">
        <f t="shared" si="6"/>
        <v>4</v>
      </c>
      <c r="V34" s="34">
        <f t="shared" si="7"/>
        <v>3</v>
      </c>
      <c r="W34" s="33">
        <f t="shared" si="8"/>
        <v>4</v>
      </c>
      <c r="X34" s="33">
        <f t="shared" si="9"/>
        <v>4</v>
      </c>
      <c r="Y34" s="33">
        <f t="shared" si="10"/>
        <v>4</v>
      </c>
      <c r="Z34" s="33">
        <f t="shared" si="11"/>
        <v>4</v>
      </c>
      <c r="AA34" s="33">
        <f t="shared" si="12"/>
        <v>4</v>
      </c>
      <c r="AB34" s="33">
        <f t="shared" si="13"/>
        <v>2</v>
      </c>
      <c r="AC34" s="33">
        <f t="shared" si="14"/>
        <v>3</v>
      </c>
      <c r="AD34" s="33">
        <f t="shared" si="15"/>
        <v>0</v>
      </c>
      <c r="AE34" s="33">
        <f t="shared" si="16"/>
        <v>3</v>
      </c>
      <c r="AF34" s="28">
        <v>18.861599999999999</v>
      </c>
      <c r="AG34" s="28">
        <v>66.692899999999995</v>
      </c>
      <c r="AH34" s="28">
        <v>10.8804</v>
      </c>
      <c r="AI34" s="28">
        <v>0.84089999999999998</v>
      </c>
      <c r="AJ34" s="28">
        <v>0.19109999999999999</v>
      </c>
      <c r="AK34" s="28">
        <v>-0.52139999999999997</v>
      </c>
      <c r="AL34" s="28">
        <v>0.34210000000000002</v>
      </c>
      <c r="AM34" s="28">
        <v>0.88200000000000001</v>
      </c>
      <c r="AN34" s="28">
        <v>1.9272</v>
      </c>
      <c r="AO34" s="35">
        <v>1.73</v>
      </c>
    </row>
    <row r="35" spans="1:41">
      <c r="A35" s="48" t="s">
        <v>3107</v>
      </c>
      <c r="B35" s="29">
        <v>36948</v>
      </c>
      <c r="C35" s="30">
        <v>7341.3895000000002</v>
      </c>
      <c r="D35" s="31">
        <v>7001.8231999999998</v>
      </c>
      <c r="E35" s="28">
        <v>212.685</v>
      </c>
      <c r="F35" s="28">
        <v>13.168200000000001</v>
      </c>
      <c r="G35" s="28">
        <v>10.383599999999999</v>
      </c>
      <c r="H35" s="28">
        <v>-0.94259999999999999</v>
      </c>
      <c r="I35" s="32">
        <v>1.7947</v>
      </c>
      <c r="J35" s="28">
        <v>0.67900000000000005</v>
      </c>
      <c r="K35" s="28">
        <v>-3.5417999999999998</v>
      </c>
      <c r="L35" s="28">
        <v>16.634699999999999</v>
      </c>
      <c r="M35" s="28">
        <v>13.813700000000001</v>
      </c>
      <c r="N35" s="28">
        <v>18.601600000000001</v>
      </c>
      <c r="O35" s="28">
        <v>21.0731</v>
      </c>
      <c r="P35" s="28">
        <v>16.774000000000001</v>
      </c>
      <c r="Q35" s="28">
        <v>14.353199999999999</v>
      </c>
      <c r="R35" s="28">
        <v>12.904400000000001</v>
      </c>
      <c r="S35" s="33">
        <f t="shared" si="4"/>
        <v>2</v>
      </c>
      <c r="T35" s="33">
        <f t="shared" si="5"/>
        <v>1</v>
      </c>
      <c r="U35" s="33">
        <f t="shared" si="6"/>
        <v>2</v>
      </c>
      <c r="V35" s="34">
        <f t="shared" si="7"/>
        <v>1</v>
      </c>
      <c r="W35" s="33">
        <f t="shared" si="8"/>
        <v>4</v>
      </c>
      <c r="X35" s="33">
        <f t="shared" si="9"/>
        <v>4</v>
      </c>
      <c r="Y35" s="33">
        <f t="shared" si="10"/>
        <v>4</v>
      </c>
      <c r="Z35" s="33">
        <f t="shared" si="11"/>
        <v>4</v>
      </c>
      <c r="AA35" s="33">
        <f t="shared" si="12"/>
        <v>2</v>
      </c>
      <c r="AB35" s="33">
        <f t="shared" si="13"/>
        <v>1</v>
      </c>
      <c r="AC35" s="33">
        <f t="shared" si="14"/>
        <v>2</v>
      </c>
      <c r="AD35" s="33">
        <f t="shared" si="15"/>
        <v>4</v>
      </c>
      <c r="AE35" s="33">
        <f t="shared" si="16"/>
        <v>4</v>
      </c>
      <c r="AF35" s="28">
        <v>11.293100000000001</v>
      </c>
      <c r="AG35" s="28">
        <v>60.626199999999997</v>
      </c>
      <c r="AH35" s="28">
        <v>9.1501999999999999</v>
      </c>
      <c r="AI35" s="28">
        <v>0.86280000000000001</v>
      </c>
      <c r="AJ35" s="28">
        <v>0.22090000000000001</v>
      </c>
      <c r="AK35" s="28">
        <v>-0.32990000000000003</v>
      </c>
      <c r="AL35" s="28">
        <v>0.42159999999999997</v>
      </c>
      <c r="AM35" s="28">
        <v>0.75390000000000001</v>
      </c>
      <c r="AN35" s="28">
        <v>-1.2063999999999999</v>
      </c>
      <c r="AO35" s="35">
        <v>1.84</v>
      </c>
    </row>
    <row r="36" spans="1:41">
      <c r="A36" s="48" t="s">
        <v>3108</v>
      </c>
      <c r="B36" s="29">
        <v>38440</v>
      </c>
      <c r="C36" s="30">
        <v>23154.2336</v>
      </c>
      <c r="D36" s="31">
        <v>20576.455900000001</v>
      </c>
      <c r="E36" s="28">
        <v>233.4325</v>
      </c>
      <c r="F36" s="28">
        <v>12.478</v>
      </c>
      <c r="G36" s="28">
        <v>2.6297999999999999</v>
      </c>
      <c r="H36" s="28">
        <v>-0.26200000000000001</v>
      </c>
      <c r="I36" s="32">
        <v>-1.1007</v>
      </c>
      <c r="J36" s="28">
        <v>4.0754000000000001</v>
      </c>
      <c r="K36" s="28">
        <v>5.0598999999999998</v>
      </c>
      <c r="L36" s="28">
        <v>15.718</v>
      </c>
      <c r="M36" s="28">
        <v>13.391</v>
      </c>
      <c r="N36" s="28">
        <v>16.290800000000001</v>
      </c>
      <c r="O36" s="28">
        <v>18.097100000000001</v>
      </c>
      <c r="P36" s="28">
        <v>14.308299999999999</v>
      </c>
      <c r="Q36" s="28">
        <v>16.778600000000001</v>
      </c>
      <c r="R36" s="28">
        <v>16.101400000000002</v>
      </c>
      <c r="S36" s="33">
        <f t="shared" si="4"/>
        <v>3</v>
      </c>
      <c r="T36" s="33">
        <f t="shared" si="5"/>
        <v>3</v>
      </c>
      <c r="U36" s="33">
        <f t="shared" si="6"/>
        <v>1</v>
      </c>
      <c r="V36" s="34">
        <f t="shared" si="7"/>
        <v>2</v>
      </c>
      <c r="W36" s="33">
        <f t="shared" si="8"/>
        <v>4</v>
      </c>
      <c r="X36" s="33">
        <f t="shared" si="9"/>
        <v>4</v>
      </c>
      <c r="Y36" s="33">
        <f t="shared" si="10"/>
        <v>4</v>
      </c>
      <c r="Z36" s="33">
        <f t="shared" si="11"/>
        <v>4</v>
      </c>
      <c r="AA36" s="33">
        <f t="shared" si="12"/>
        <v>3</v>
      </c>
      <c r="AB36" s="33">
        <f t="shared" si="13"/>
        <v>3</v>
      </c>
      <c r="AC36" s="33">
        <f t="shared" si="14"/>
        <v>4</v>
      </c>
      <c r="AD36" s="33">
        <f t="shared" si="15"/>
        <v>2</v>
      </c>
      <c r="AE36" s="33">
        <f t="shared" si="16"/>
        <v>3</v>
      </c>
      <c r="AF36" s="28">
        <v>5.9852999999999996</v>
      </c>
      <c r="AG36" s="28">
        <v>69.759500000000003</v>
      </c>
      <c r="AH36" s="28">
        <v>17.026700000000002</v>
      </c>
      <c r="AI36" s="28">
        <v>0.81200000000000006</v>
      </c>
      <c r="AJ36" s="28">
        <v>0.24410000000000001</v>
      </c>
      <c r="AK36" s="28">
        <v>-0.28970000000000001</v>
      </c>
      <c r="AL36" s="28">
        <v>0.45190000000000002</v>
      </c>
      <c r="AM36" s="28">
        <v>0.88549999999999995</v>
      </c>
      <c r="AN36" s="28">
        <v>5.2041000000000004</v>
      </c>
      <c r="AO36" s="35">
        <v>1.68</v>
      </c>
    </row>
    <row r="37" spans="1:41">
      <c r="A37" s="48" t="s">
        <v>3109</v>
      </c>
      <c r="B37" s="29">
        <v>37456</v>
      </c>
      <c r="C37" s="30">
        <v>13235.499400000001</v>
      </c>
      <c r="D37" s="31">
        <v>11898.1865</v>
      </c>
      <c r="E37" s="28">
        <v>1416.1932999999999</v>
      </c>
      <c r="F37" s="28">
        <v>11.674200000000001</v>
      </c>
      <c r="G37" s="28">
        <v>1.6878</v>
      </c>
      <c r="H37" s="28">
        <v>-1.9317</v>
      </c>
      <c r="I37" s="32">
        <v>-1.3944000000000001</v>
      </c>
      <c r="J37" s="28">
        <v>11.3041</v>
      </c>
      <c r="K37" s="28">
        <v>10.843500000000001</v>
      </c>
      <c r="L37" s="28">
        <v>24.153500000000001</v>
      </c>
      <c r="M37" s="28">
        <v>19.339300000000001</v>
      </c>
      <c r="N37" s="28">
        <v>19.791799999999999</v>
      </c>
      <c r="O37" s="28">
        <v>17.420100000000001</v>
      </c>
      <c r="P37" s="28">
        <v>15.277900000000001</v>
      </c>
      <c r="Q37" s="28">
        <v>16.079699999999999</v>
      </c>
      <c r="R37" s="28">
        <v>23.138500000000001</v>
      </c>
      <c r="S37" s="33">
        <f t="shared" si="4"/>
        <v>3</v>
      </c>
      <c r="T37" s="33">
        <f t="shared" si="5"/>
        <v>3</v>
      </c>
      <c r="U37" s="33">
        <f t="shared" si="6"/>
        <v>3</v>
      </c>
      <c r="V37" s="34">
        <f t="shared" si="7"/>
        <v>3</v>
      </c>
      <c r="W37" s="33">
        <f t="shared" si="8"/>
        <v>2</v>
      </c>
      <c r="X37" s="33">
        <f t="shared" si="9"/>
        <v>1</v>
      </c>
      <c r="Y37" s="33">
        <f t="shared" si="10"/>
        <v>1</v>
      </c>
      <c r="Z37" s="33">
        <f t="shared" si="11"/>
        <v>2</v>
      </c>
      <c r="AA37" s="33">
        <f t="shared" si="12"/>
        <v>2</v>
      </c>
      <c r="AB37" s="33">
        <f t="shared" si="13"/>
        <v>3</v>
      </c>
      <c r="AC37" s="33">
        <f t="shared" si="14"/>
        <v>3</v>
      </c>
      <c r="AD37" s="33">
        <f t="shared" si="15"/>
        <v>3</v>
      </c>
      <c r="AE37" s="33">
        <f t="shared" si="16"/>
        <v>1</v>
      </c>
      <c r="AF37" s="28">
        <v>10.0909</v>
      </c>
      <c r="AG37" s="28">
        <v>69.773899999999998</v>
      </c>
      <c r="AH37" s="28">
        <v>15.466900000000001</v>
      </c>
      <c r="AI37" s="28">
        <v>0.93510000000000004</v>
      </c>
      <c r="AJ37" s="28">
        <v>0.36699999999999999</v>
      </c>
      <c r="AK37" s="28">
        <v>0.15160000000000001</v>
      </c>
      <c r="AL37" s="28">
        <v>0.65680000000000005</v>
      </c>
      <c r="AM37" s="28">
        <v>0.94950000000000001</v>
      </c>
      <c r="AN37" s="28">
        <v>1.9164000000000001</v>
      </c>
      <c r="AO37" s="35">
        <v>1.73</v>
      </c>
    </row>
    <row r="38" spans="1:41">
      <c r="A38" s="48" t="s">
        <v>3110</v>
      </c>
      <c r="B38" s="29">
        <v>34516</v>
      </c>
      <c r="C38" s="30">
        <v>5505.2758999999996</v>
      </c>
      <c r="D38" s="31">
        <v>4992.8377</v>
      </c>
      <c r="E38" s="28">
        <v>440.3134</v>
      </c>
      <c r="F38" s="28">
        <v>10.943099999999999</v>
      </c>
      <c r="G38" s="28">
        <v>1.1113999999999999</v>
      </c>
      <c r="H38" s="28">
        <v>-0.72170000000000001</v>
      </c>
      <c r="I38" s="32">
        <v>-2.4003999999999999</v>
      </c>
      <c r="J38" s="28">
        <v>10.187799999999999</v>
      </c>
      <c r="K38" s="28">
        <v>6.3113000000000001</v>
      </c>
      <c r="L38" s="28">
        <v>20.807400000000001</v>
      </c>
      <c r="M38" s="28">
        <v>16.489799999999999</v>
      </c>
      <c r="N38" s="28">
        <v>17.2822</v>
      </c>
      <c r="O38" s="28">
        <v>18.046399999999998</v>
      </c>
      <c r="P38" s="28">
        <v>16.308700000000002</v>
      </c>
      <c r="Q38" s="28">
        <v>16.776399999999999</v>
      </c>
      <c r="R38" s="28">
        <v>12.617599999999999</v>
      </c>
      <c r="S38" s="33">
        <f t="shared" si="4"/>
        <v>4</v>
      </c>
      <c r="T38" s="33">
        <f t="shared" si="5"/>
        <v>4</v>
      </c>
      <c r="U38" s="33">
        <f t="shared" si="6"/>
        <v>2</v>
      </c>
      <c r="V38" s="34">
        <f t="shared" si="7"/>
        <v>4</v>
      </c>
      <c r="W38" s="33">
        <f t="shared" si="8"/>
        <v>3</v>
      </c>
      <c r="X38" s="33">
        <f t="shared" si="9"/>
        <v>3</v>
      </c>
      <c r="Y38" s="33">
        <f t="shared" si="10"/>
        <v>2</v>
      </c>
      <c r="Z38" s="33">
        <f t="shared" si="11"/>
        <v>2</v>
      </c>
      <c r="AA38" s="33">
        <f t="shared" si="12"/>
        <v>3</v>
      </c>
      <c r="AB38" s="33">
        <f t="shared" si="13"/>
        <v>3</v>
      </c>
      <c r="AC38" s="33">
        <f t="shared" si="14"/>
        <v>3</v>
      </c>
      <c r="AD38" s="33">
        <f t="shared" si="15"/>
        <v>2</v>
      </c>
      <c r="AE38" s="33">
        <f t="shared" si="16"/>
        <v>4</v>
      </c>
      <c r="AF38" s="28">
        <v>8.8792000000000009</v>
      </c>
      <c r="AG38" s="28">
        <v>74.376000000000005</v>
      </c>
      <c r="AH38" s="28">
        <v>10.4579</v>
      </c>
      <c r="AI38" s="28">
        <v>0.88990000000000002</v>
      </c>
      <c r="AJ38" s="28">
        <v>0.32690000000000002</v>
      </c>
      <c r="AK38" s="28">
        <v>1.2999999999999999E-2</v>
      </c>
      <c r="AL38" s="28">
        <v>0.61129999999999995</v>
      </c>
      <c r="AM38" s="28">
        <v>0.9274</v>
      </c>
      <c r="AN38" s="28">
        <v>6.2869000000000002</v>
      </c>
      <c r="AO38" s="35">
        <v>1.87</v>
      </c>
    </row>
    <row r="39" spans="1:41">
      <c r="A39" s="48" t="s">
        <v>3111</v>
      </c>
      <c r="B39" s="29">
        <v>34582</v>
      </c>
      <c r="C39" s="30">
        <v>123.0883</v>
      </c>
      <c r="D39" s="31">
        <v>108.9481</v>
      </c>
      <c r="E39" s="28">
        <v>115.17</v>
      </c>
      <c r="F39" s="28">
        <v>12.4597</v>
      </c>
      <c r="G39" s="28">
        <v>-0.44090000000000001</v>
      </c>
      <c r="H39" s="28">
        <v>-7.3003999999999998</v>
      </c>
      <c r="I39" s="32">
        <v>-4.1687000000000003</v>
      </c>
      <c r="J39" s="28">
        <v>2.9683000000000002</v>
      </c>
      <c r="K39" s="28">
        <v>-1.4982</v>
      </c>
      <c r="L39" s="28">
        <v>14.394500000000001</v>
      </c>
      <c r="M39" s="28">
        <v>11.601100000000001</v>
      </c>
      <c r="N39" s="28">
        <v>13.057499999999999</v>
      </c>
      <c r="O39" s="28">
        <v>15.265599999999999</v>
      </c>
      <c r="P39" s="28">
        <v>14.806100000000001</v>
      </c>
      <c r="Q39" s="28">
        <v>14.7478</v>
      </c>
      <c r="R39" s="28">
        <v>8.0216999999999992</v>
      </c>
      <c r="S39" s="33">
        <f t="shared" si="4"/>
        <v>3</v>
      </c>
      <c r="T39" s="33">
        <f t="shared" si="5"/>
        <v>4</v>
      </c>
      <c r="U39" s="33">
        <f t="shared" si="6"/>
        <v>4</v>
      </c>
      <c r="V39" s="34">
        <f t="shared" si="7"/>
        <v>4</v>
      </c>
      <c r="W39" s="33">
        <f t="shared" si="8"/>
        <v>4</v>
      </c>
      <c r="X39" s="33">
        <f t="shared" si="9"/>
        <v>4</v>
      </c>
      <c r="Y39" s="33">
        <f t="shared" si="10"/>
        <v>4</v>
      </c>
      <c r="Z39" s="33">
        <f t="shared" si="11"/>
        <v>4</v>
      </c>
      <c r="AA39" s="33">
        <f t="shared" si="12"/>
        <v>4</v>
      </c>
      <c r="AB39" s="33">
        <f t="shared" si="13"/>
        <v>4</v>
      </c>
      <c r="AC39" s="33">
        <f t="shared" si="14"/>
        <v>4</v>
      </c>
      <c r="AD39" s="33">
        <f t="shared" si="15"/>
        <v>4</v>
      </c>
      <c r="AE39" s="33">
        <f t="shared" si="16"/>
        <v>4</v>
      </c>
      <c r="AF39" s="28">
        <v>1.4112</v>
      </c>
      <c r="AG39" s="28">
        <v>69.061899999999994</v>
      </c>
      <c r="AH39" s="28">
        <v>20.671900000000001</v>
      </c>
      <c r="AI39" s="28">
        <v>0.98089999999999999</v>
      </c>
      <c r="AJ39" s="28">
        <v>0.21099999999999999</v>
      </c>
      <c r="AK39" s="28">
        <v>-0.53180000000000005</v>
      </c>
      <c r="AL39" s="28">
        <v>0.39810000000000001</v>
      </c>
      <c r="AM39" s="28">
        <v>0.91839999999999999</v>
      </c>
      <c r="AN39" s="28">
        <v>8.8550000000000004</v>
      </c>
      <c r="AO39" s="35">
        <v>2.58</v>
      </c>
    </row>
    <row r="40" spans="1:41" s="93" customFormat="1">
      <c r="A40" s="48" t="s">
        <v>3112</v>
      </c>
      <c r="B40" s="29">
        <v>43913</v>
      </c>
      <c r="C40" s="30">
        <v>1652.4228000000001</v>
      </c>
      <c r="D40" s="31">
        <v>1497.7669000000001</v>
      </c>
      <c r="E40" s="28">
        <v>48.46</v>
      </c>
      <c r="F40" s="28">
        <v>11.3255</v>
      </c>
      <c r="G40" s="28">
        <v>2.5390999999999999</v>
      </c>
      <c r="H40" s="28">
        <v>-1.3035000000000001</v>
      </c>
      <c r="I40" s="32">
        <v>-0.34960000000000002</v>
      </c>
      <c r="J40" s="28">
        <v>12.4884</v>
      </c>
      <c r="K40" s="28">
        <v>8.9037000000000006</v>
      </c>
      <c r="L40" s="28">
        <v>20.202999999999999</v>
      </c>
      <c r="M40" s="28">
        <v>15.4672</v>
      </c>
      <c r="N40" s="28">
        <v>17.8919</v>
      </c>
      <c r="O40" s="28"/>
      <c r="P40" s="28"/>
      <c r="Q40" s="28"/>
      <c r="R40" s="28">
        <v>29.488700000000001</v>
      </c>
      <c r="S40" s="33">
        <f t="shared" si="4"/>
        <v>4</v>
      </c>
      <c r="T40" s="33">
        <f t="shared" si="5"/>
        <v>3</v>
      </c>
      <c r="U40" s="33">
        <f t="shared" si="6"/>
        <v>2</v>
      </c>
      <c r="V40" s="34">
        <f t="shared" si="7"/>
        <v>2</v>
      </c>
      <c r="W40" s="33">
        <f t="shared" si="8"/>
        <v>2</v>
      </c>
      <c r="X40" s="33">
        <f t="shared" si="9"/>
        <v>2</v>
      </c>
      <c r="Y40" s="33">
        <f t="shared" si="10"/>
        <v>3</v>
      </c>
      <c r="Z40" s="33">
        <f t="shared" si="11"/>
        <v>3</v>
      </c>
      <c r="AA40" s="33">
        <f t="shared" si="12"/>
        <v>2</v>
      </c>
      <c r="AB40" s="33">
        <f t="shared" si="13"/>
        <v>0</v>
      </c>
      <c r="AC40" s="33">
        <f t="shared" si="14"/>
        <v>0</v>
      </c>
      <c r="AD40" s="33">
        <f t="shared" si="15"/>
        <v>0</v>
      </c>
      <c r="AE40" s="33">
        <f t="shared" si="16"/>
        <v>1</v>
      </c>
      <c r="AF40" s="28">
        <v>11.378500000000001</v>
      </c>
      <c r="AG40" s="28">
        <v>66.504300000000001</v>
      </c>
      <c r="AH40" s="28">
        <v>18.4892</v>
      </c>
      <c r="AI40" s="28">
        <v>0.96220000000000006</v>
      </c>
      <c r="AJ40" s="28">
        <v>0.29980000000000001</v>
      </c>
      <c r="AK40" s="28">
        <v>-3.7000000000000002E-3</v>
      </c>
      <c r="AL40" s="28">
        <v>0.5363</v>
      </c>
      <c r="AM40" s="28">
        <v>0.93400000000000005</v>
      </c>
      <c r="AN40" s="28">
        <v>1.4548000000000001</v>
      </c>
      <c r="AO40" s="35">
        <v>2.13</v>
      </c>
    </row>
    <row r="41" spans="1:41">
      <c r="A41" s="48" t="s">
        <v>3113</v>
      </c>
      <c r="B41" s="29">
        <v>38563</v>
      </c>
      <c r="C41" s="30">
        <v>11734.3873</v>
      </c>
      <c r="D41" s="31">
        <v>10481.8567</v>
      </c>
      <c r="E41" s="28">
        <v>296.00259999999997</v>
      </c>
      <c r="F41" s="28">
        <v>11.1562</v>
      </c>
      <c r="G41" s="28">
        <v>1.3380000000000001</v>
      </c>
      <c r="H41" s="28">
        <v>-3.9247000000000001</v>
      </c>
      <c r="I41" s="32">
        <v>-2.5061</v>
      </c>
      <c r="J41" s="28">
        <v>7.2790999999999997</v>
      </c>
      <c r="K41" s="28">
        <v>5.7293000000000003</v>
      </c>
      <c r="L41" s="28">
        <v>16.615500000000001</v>
      </c>
      <c r="M41" s="28">
        <v>12.8682</v>
      </c>
      <c r="N41" s="28">
        <v>14.963200000000001</v>
      </c>
      <c r="O41" s="28">
        <v>17.158100000000001</v>
      </c>
      <c r="P41" s="28">
        <v>14.1943</v>
      </c>
      <c r="Q41" s="28">
        <v>16.0029</v>
      </c>
      <c r="R41" s="28">
        <v>15.1814</v>
      </c>
      <c r="S41" s="33">
        <f t="shared" si="4"/>
        <v>4</v>
      </c>
      <c r="T41" s="33">
        <f t="shared" si="5"/>
        <v>4</v>
      </c>
      <c r="U41" s="33">
        <f t="shared" si="6"/>
        <v>4</v>
      </c>
      <c r="V41" s="34">
        <f t="shared" si="7"/>
        <v>4</v>
      </c>
      <c r="W41" s="33">
        <f t="shared" si="8"/>
        <v>4</v>
      </c>
      <c r="X41" s="33">
        <f t="shared" si="9"/>
        <v>4</v>
      </c>
      <c r="Y41" s="33">
        <f t="shared" si="10"/>
        <v>4</v>
      </c>
      <c r="Z41" s="33">
        <f t="shared" si="11"/>
        <v>4</v>
      </c>
      <c r="AA41" s="33">
        <f t="shared" si="12"/>
        <v>4</v>
      </c>
      <c r="AB41" s="33">
        <f t="shared" si="13"/>
        <v>4</v>
      </c>
      <c r="AC41" s="33">
        <f t="shared" si="14"/>
        <v>4</v>
      </c>
      <c r="AD41" s="33">
        <f t="shared" si="15"/>
        <v>3</v>
      </c>
      <c r="AE41" s="33">
        <f t="shared" si="16"/>
        <v>3</v>
      </c>
      <c r="AF41" s="28">
        <v>9.2359000000000009</v>
      </c>
      <c r="AG41" s="28">
        <v>66.919499999999999</v>
      </c>
      <c r="AH41" s="28">
        <v>20.694500000000001</v>
      </c>
      <c r="AI41" s="28">
        <v>0.94240000000000002</v>
      </c>
      <c r="AJ41" s="28">
        <v>0.24990000000000001</v>
      </c>
      <c r="AK41" s="28">
        <v>-0.34710000000000002</v>
      </c>
      <c r="AL41" s="28">
        <v>0.45040000000000002</v>
      </c>
      <c r="AM41" s="28">
        <v>0.9425</v>
      </c>
      <c r="AN41" s="28">
        <v>1.0021</v>
      </c>
      <c r="AO41" s="35">
        <v>1.77</v>
      </c>
    </row>
    <row r="42" spans="1:41">
      <c r="A42" s="48" t="s">
        <v>3114</v>
      </c>
      <c r="B42" s="29">
        <v>44811</v>
      </c>
      <c r="C42" s="30">
        <v>4694.8525</v>
      </c>
      <c r="D42" s="31">
        <v>4490.6408000000001</v>
      </c>
      <c r="E42" s="28">
        <v>19.960999999999999</v>
      </c>
      <c r="F42" s="28">
        <v>12.323399999999999</v>
      </c>
      <c r="G42" s="28">
        <v>3.2429999999999999</v>
      </c>
      <c r="H42" s="28">
        <v>-1.046</v>
      </c>
      <c r="I42" s="32">
        <v>-0.48359999999999997</v>
      </c>
      <c r="J42" s="28">
        <v>15.155200000000001</v>
      </c>
      <c r="K42" s="28">
        <v>12.896699999999999</v>
      </c>
      <c r="L42" s="28">
        <v>25.605899999999998</v>
      </c>
      <c r="M42" s="28"/>
      <c r="N42" s="28"/>
      <c r="O42" s="28"/>
      <c r="P42" s="28"/>
      <c r="Q42" s="28"/>
      <c r="R42" s="28">
        <v>20.870100000000001</v>
      </c>
      <c r="S42" s="33">
        <f t="shared" si="4"/>
        <v>3</v>
      </c>
      <c r="T42" s="33">
        <f t="shared" si="5"/>
        <v>2</v>
      </c>
      <c r="U42" s="33">
        <f t="shared" si="6"/>
        <v>2</v>
      </c>
      <c r="V42" s="34">
        <f t="shared" si="7"/>
        <v>2</v>
      </c>
      <c r="W42" s="33">
        <f t="shared" si="8"/>
        <v>1</v>
      </c>
      <c r="X42" s="33">
        <f t="shared" si="9"/>
        <v>1</v>
      </c>
      <c r="Y42" s="33">
        <f t="shared" si="10"/>
        <v>1</v>
      </c>
      <c r="Z42" s="33">
        <f t="shared" si="11"/>
        <v>0</v>
      </c>
      <c r="AA42" s="33">
        <f t="shared" si="12"/>
        <v>0</v>
      </c>
      <c r="AB42" s="33">
        <f t="shared" si="13"/>
        <v>0</v>
      </c>
      <c r="AC42" s="33">
        <f t="shared" si="14"/>
        <v>0</v>
      </c>
      <c r="AD42" s="33">
        <f t="shared" si="15"/>
        <v>0</v>
      </c>
      <c r="AE42" s="33">
        <f t="shared" si="16"/>
        <v>1</v>
      </c>
      <c r="AF42" s="28">
        <v>4.4631999999999996</v>
      </c>
      <c r="AG42" s="28">
        <v>59.145000000000003</v>
      </c>
      <c r="AH42" s="28">
        <v>18.0717</v>
      </c>
      <c r="AI42" s="28">
        <v>1.0694999999999999</v>
      </c>
      <c r="AJ42" s="28">
        <v>0.38009999999999999</v>
      </c>
      <c r="AK42" s="28">
        <v>0.98660000000000003</v>
      </c>
      <c r="AL42" s="28">
        <v>0.71699999999999997</v>
      </c>
      <c r="AM42" s="28">
        <v>0.65769999999999995</v>
      </c>
      <c r="AN42" s="28">
        <v>9.4271999999999991</v>
      </c>
      <c r="AO42" s="35">
        <v>1.87</v>
      </c>
    </row>
    <row r="43" spans="1:41">
      <c r="A43" s="58" t="s">
        <v>235</v>
      </c>
      <c r="B43" s="59"/>
      <c r="C43" s="60"/>
      <c r="D43" s="60"/>
      <c r="E43" s="60"/>
      <c r="F43" s="60">
        <f>SUMPRODUCT($D12:$D42,F12:F42)/SUMIF(F12:F42,"&lt;&gt;"&amp;"",$D12:$D42)</f>
        <v>11.846896355877892</v>
      </c>
      <c r="G43" s="60">
        <f t="shared" ref="G43:R43" si="17">SUMPRODUCT($D12:$D42,G12:G42)/SUMIF(G12:G42,"&lt;&gt;"&amp;"",$D12:$D42)</f>
        <v>1.9883406147324185</v>
      </c>
      <c r="H43" s="60">
        <f t="shared" si="17"/>
        <v>-2.2970540196071223</v>
      </c>
      <c r="I43" s="60">
        <f t="shared" si="17"/>
        <v>-1.2981202909665948</v>
      </c>
      <c r="J43" s="60">
        <f t="shared" si="17"/>
        <v>10.018813841312118</v>
      </c>
      <c r="K43" s="60">
        <f t="shared" si="17"/>
        <v>9.2218669909203506</v>
      </c>
      <c r="L43" s="60">
        <f t="shared" si="17"/>
        <v>21.817155844900128</v>
      </c>
      <c r="M43" s="60">
        <f t="shared" si="17"/>
        <v>17.842843308826662</v>
      </c>
      <c r="N43" s="60">
        <f t="shared" si="17"/>
        <v>19.216606097778502</v>
      </c>
      <c r="O43" s="60">
        <f t="shared" si="17"/>
        <v>19.378338297461188</v>
      </c>
      <c r="P43" s="60">
        <f t="shared" si="17"/>
        <v>17.120801868927032</v>
      </c>
      <c r="Q43" s="60">
        <f t="shared" si="17"/>
        <v>17.236634020489021</v>
      </c>
      <c r="R43" s="60">
        <f t="shared" si="17"/>
        <v>17.506017698670309</v>
      </c>
      <c r="S43" s="61"/>
      <c r="T43" s="61"/>
      <c r="U43" s="61"/>
      <c r="V43" s="61"/>
      <c r="W43" s="61"/>
      <c r="X43" s="61"/>
      <c r="Y43" s="61"/>
      <c r="Z43" s="61"/>
      <c r="AA43" s="61"/>
      <c r="AB43" s="61"/>
      <c r="AC43" s="61"/>
      <c r="AD43" s="61"/>
      <c r="AE43" s="61"/>
      <c r="AF43" s="60"/>
      <c r="AG43" s="60"/>
      <c r="AH43" s="60"/>
      <c r="AI43" s="60"/>
      <c r="AJ43" s="60"/>
      <c r="AK43" s="60"/>
      <c r="AL43" s="60"/>
      <c r="AM43" s="60"/>
      <c r="AN43" s="60"/>
      <c r="AO43" s="62"/>
    </row>
    <row r="44" spans="1:41">
      <c r="A44" s="56" t="s">
        <v>236</v>
      </c>
      <c r="B44" s="51"/>
      <c r="C44" s="52"/>
      <c r="D44" s="53"/>
      <c r="E44" s="54"/>
      <c r="F44" s="54">
        <f>MIN(F12:F42)</f>
        <v>9.1251999999999995</v>
      </c>
      <c r="G44" s="54">
        <f t="shared" ref="G44:R44" si="18">MIN(G12:G42)</f>
        <v>-1.8273999999999999</v>
      </c>
      <c r="H44" s="54">
        <f t="shared" si="18"/>
        <v>-13.538600000000001</v>
      </c>
      <c r="I44" s="54">
        <f t="shared" si="18"/>
        <v>-8.0076000000000001</v>
      </c>
      <c r="J44" s="54">
        <f t="shared" si="18"/>
        <v>-3.8460999999999999</v>
      </c>
      <c r="K44" s="54">
        <f t="shared" si="18"/>
        <v>-3.5417999999999998</v>
      </c>
      <c r="L44" s="54">
        <f t="shared" si="18"/>
        <v>13.5908</v>
      </c>
      <c r="M44" s="54">
        <f t="shared" si="18"/>
        <v>10.812900000000001</v>
      </c>
      <c r="N44" s="54">
        <f t="shared" si="18"/>
        <v>13.057499999999999</v>
      </c>
      <c r="O44" s="54">
        <f t="shared" si="18"/>
        <v>15.1488</v>
      </c>
      <c r="P44" s="54">
        <f t="shared" si="18"/>
        <v>14.0113</v>
      </c>
      <c r="Q44" s="54">
        <f t="shared" si="18"/>
        <v>14.200799999999999</v>
      </c>
      <c r="R44" s="54">
        <f t="shared" si="18"/>
        <v>-0.1454</v>
      </c>
      <c r="S44" s="55"/>
      <c r="T44" s="55"/>
      <c r="U44" s="55"/>
      <c r="V44" s="55"/>
      <c r="W44" s="55"/>
      <c r="X44" s="55"/>
      <c r="Y44" s="55"/>
      <c r="Z44" s="55"/>
      <c r="AA44" s="55"/>
      <c r="AB44" s="55"/>
      <c r="AC44" s="55"/>
      <c r="AD44" s="55"/>
      <c r="AE44" s="55"/>
      <c r="AF44" s="54"/>
      <c r="AG44" s="54"/>
      <c r="AH44" s="54"/>
      <c r="AI44" s="54"/>
      <c r="AJ44" s="54"/>
      <c r="AK44" s="54"/>
      <c r="AL44" s="54"/>
      <c r="AM44" s="54"/>
      <c r="AN44" s="54"/>
      <c r="AO44" s="57"/>
    </row>
    <row r="45" spans="1:41">
      <c r="A45" s="63" t="s">
        <v>237</v>
      </c>
      <c r="B45" s="51"/>
      <c r="C45" s="52"/>
      <c r="D45" s="53"/>
      <c r="E45" s="54"/>
      <c r="F45" s="54">
        <f>MAX(F12:F42)</f>
        <v>16.7852</v>
      </c>
      <c r="G45" s="54">
        <f t="shared" ref="G45:R45" si="19">MAX(G12:G42)</f>
        <v>10.383599999999999</v>
      </c>
      <c r="H45" s="54">
        <f t="shared" si="19"/>
        <v>6.0602</v>
      </c>
      <c r="I45" s="54">
        <f t="shared" si="19"/>
        <v>5.6539000000000001</v>
      </c>
      <c r="J45" s="54">
        <f t="shared" si="19"/>
        <v>24.328099999999999</v>
      </c>
      <c r="K45" s="54">
        <f t="shared" si="19"/>
        <v>14.8619</v>
      </c>
      <c r="L45" s="54">
        <f t="shared" si="19"/>
        <v>26.8599</v>
      </c>
      <c r="M45" s="54">
        <f t="shared" si="19"/>
        <v>20.824100000000001</v>
      </c>
      <c r="N45" s="54">
        <f t="shared" si="19"/>
        <v>22.817799999999998</v>
      </c>
      <c r="O45" s="54">
        <f t="shared" si="19"/>
        <v>21.675899999999999</v>
      </c>
      <c r="P45" s="54">
        <f t="shared" si="19"/>
        <v>19.042300000000001</v>
      </c>
      <c r="Q45" s="54">
        <f t="shared" si="19"/>
        <v>18.717500000000001</v>
      </c>
      <c r="R45" s="54">
        <f t="shared" si="19"/>
        <v>29.488700000000001</v>
      </c>
      <c r="S45" s="55"/>
      <c r="T45" s="55"/>
      <c r="U45" s="55"/>
      <c r="V45" s="55"/>
      <c r="W45" s="55"/>
      <c r="X45" s="55"/>
      <c r="Y45" s="55"/>
      <c r="Z45" s="55"/>
      <c r="AA45" s="55"/>
      <c r="AB45" s="55"/>
      <c r="AC45" s="55"/>
      <c r="AD45" s="55"/>
      <c r="AE45" s="55"/>
      <c r="AF45" s="54"/>
      <c r="AG45" s="54"/>
      <c r="AH45" s="54"/>
      <c r="AI45" s="54"/>
      <c r="AJ45" s="54"/>
      <c r="AK45" s="54"/>
      <c r="AL45" s="54"/>
      <c r="AM45" s="54"/>
      <c r="AN45" s="54"/>
      <c r="AO45" s="57"/>
    </row>
    <row r="46" spans="1:41">
      <c r="A46" s="56" t="s">
        <v>238</v>
      </c>
      <c r="B46" s="51"/>
      <c r="C46" s="52"/>
      <c r="D46" s="53"/>
      <c r="E46" s="54"/>
      <c r="F46" s="54">
        <f>MEDIAN(F12:F42)</f>
        <v>12.516400000000001</v>
      </c>
      <c r="G46" s="54">
        <f t="shared" ref="G46:R46" si="20">MEDIAN(G12:G42)</f>
        <v>2.8207</v>
      </c>
      <c r="H46" s="54">
        <f t="shared" si="20"/>
        <v>-1.5697000000000001</v>
      </c>
      <c r="I46" s="54">
        <f t="shared" si="20"/>
        <v>-1.1007</v>
      </c>
      <c r="J46" s="54">
        <f t="shared" si="20"/>
        <v>10.868400000000001</v>
      </c>
      <c r="K46" s="54">
        <f t="shared" si="20"/>
        <v>8.3764000000000003</v>
      </c>
      <c r="L46" s="54">
        <f t="shared" si="20"/>
        <v>20.807400000000001</v>
      </c>
      <c r="M46" s="54">
        <f t="shared" si="20"/>
        <v>16.489799999999999</v>
      </c>
      <c r="N46" s="54">
        <f t="shared" si="20"/>
        <v>17.560300000000002</v>
      </c>
      <c r="O46" s="54">
        <f t="shared" si="20"/>
        <v>18.721600000000002</v>
      </c>
      <c r="P46" s="54">
        <f t="shared" si="20"/>
        <v>16.425650000000001</v>
      </c>
      <c r="Q46" s="54">
        <f t="shared" si="20"/>
        <v>16.725249999999999</v>
      </c>
      <c r="R46" s="54">
        <f t="shared" si="20"/>
        <v>16.3537</v>
      </c>
      <c r="S46" s="55"/>
      <c r="T46" s="55"/>
      <c r="U46" s="55"/>
      <c r="V46" s="55"/>
      <c r="W46" s="55"/>
      <c r="X46" s="55"/>
      <c r="Y46" s="55"/>
      <c r="Z46" s="55"/>
      <c r="AA46" s="55"/>
      <c r="AB46" s="55"/>
      <c r="AC46" s="55"/>
      <c r="AD46" s="55"/>
      <c r="AE46" s="55"/>
      <c r="AF46" s="54"/>
      <c r="AG46" s="54"/>
      <c r="AH46" s="54"/>
      <c r="AI46" s="54"/>
      <c r="AJ46" s="54"/>
      <c r="AK46" s="54"/>
      <c r="AL46" s="54"/>
      <c r="AM46" s="54"/>
      <c r="AN46" s="54"/>
      <c r="AO46" s="57"/>
    </row>
    <row r="47" spans="1:41">
      <c r="A47" s="66" t="s">
        <v>265</v>
      </c>
      <c r="B47" s="67"/>
      <c r="C47" s="68"/>
      <c r="D47" s="69"/>
      <c r="E47" s="66"/>
      <c r="F47" s="66"/>
      <c r="G47" s="66"/>
      <c r="H47" s="66"/>
      <c r="I47" s="66"/>
      <c r="J47" s="66"/>
      <c r="K47" s="66"/>
      <c r="L47" s="66"/>
      <c r="M47" s="66"/>
      <c r="N47" s="66"/>
      <c r="O47" s="66"/>
      <c r="P47" s="66"/>
      <c r="Q47" s="66"/>
      <c r="R47" s="66"/>
      <c r="S47" s="70"/>
      <c r="T47" s="70"/>
      <c r="U47" s="70"/>
      <c r="V47" s="70"/>
      <c r="W47" s="70"/>
      <c r="X47" s="70"/>
      <c r="Y47" s="70"/>
      <c r="Z47" s="70"/>
      <c r="AA47" s="70"/>
      <c r="AB47" s="70"/>
      <c r="AC47" s="70"/>
      <c r="AD47" s="70"/>
      <c r="AE47" s="70"/>
      <c r="AF47" s="66"/>
      <c r="AG47" s="66"/>
      <c r="AH47" s="66"/>
      <c r="AI47" s="66"/>
      <c r="AJ47" s="66"/>
      <c r="AK47" s="66"/>
      <c r="AL47" s="66"/>
      <c r="AM47" s="66"/>
      <c r="AN47" s="66"/>
      <c r="AO47" s="71"/>
    </row>
    <row r="48" spans="1:41">
      <c r="A48" s="48" t="s">
        <v>2431</v>
      </c>
      <c r="B48" s="29"/>
      <c r="C48" s="30"/>
      <c r="D48" s="31"/>
      <c r="E48" s="28">
        <v>28029.72</v>
      </c>
      <c r="F48" s="28">
        <v>13.236700000000001</v>
      </c>
      <c r="G48" s="28">
        <v>2.5221</v>
      </c>
      <c r="H48" s="28">
        <v>-0.438</v>
      </c>
      <c r="I48" s="32">
        <v>-1.0681</v>
      </c>
      <c r="J48" s="28">
        <v>11.3995</v>
      </c>
      <c r="K48" s="28">
        <v>8.5287000000000006</v>
      </c>
      <c r="L48" s="28">
        <v>23.2529</v>
      </c>
      <c r="M48" s="28">
        <v>19.115400000000001</v>
      </c>
      <c r="N48" s="28">
        <v>20.061</v>
      </c>
      <c r="O48" s="28">
        <v>20.501000000000001</v>
      </c>
      <c r="P48" s="28">
        <v>18.552600000000002</v>
      </c>
      <c r="Q48" s="28">
        <v>16.789000000000001</v>
      </c>
      <c r="R48" s="28"/>
      <c r="S48" s="33"/>
      <c r="T48" s="33"/>
      <c r="U48" s="33"/>
      <c r="V48" s="34"/>
      <c r="W48" s="33"/>
      <c r="X48" s="33"/>
      <c r="Y48" s="33"/>
      <c r="Z48" s="33"/>
      <c r="AA48" s="33"/>
      <c r="AB48" s="33"/>
      <c r="AC48" s="33"/>
      <c r="AD48" s="33"/>
      <c r="AE48" s="33"/>
      <c r="AF48" s="28"/>
      <c r="AG48" s="28"/>
      <c r="AH48" s="28"/>
      <c r="AI48" s="28"/>
      <c r="AJ48" s="28"/>
      <c r="AK48" s="28"/>
      <c r="AL48" s="28"/>
      <c r="AM48" s="28"/>
      <c r="AN48" s="28"/>
      <c r="AO48" s="35"/>
    </row>
    <row r="49" spans="1:41" ht="15" thickBot="1">
      <c r="A49" s="49"/>
      <c r="B49" s="37"/>
      <c r="C49" s="38"/>
      <c r="D49" s="39"/>
      <c r="E49" s="36"/>
      <c r="F49" s="36"/>
      <c r="G49" s="36"/>
      <c r="H49" s="36"/>
      <c r="I49" s="40"/>
      <c r="J49" s="36"/>
      <c r="K49" s="36"/>
      <c r="L49" s="36"/>
      <c r="M49" s="36"/>
      <c r="N49" s="36"/>
      <c r="O49" s="36"/>
      <c r="P49" s="36"/>
      <c r="Q49" s="36"/>
      <c r="R49" s="36"/>
      <c r="S49" s="41"/>
      <c r="T49" s="41"/>
      <c r="U49" s="41"/>
      <c r="V49" s="42"/>
      <c r="W49" s="41"/>
      <c r="X49" s="41"/>
      <c r="Y49" s="41"/>
      <c r="Z49" s="41"/>
      <c r="AA49" s="41"/>
      <c r="AB49" s="41"/>
      <c r="AC49" s="41"/>
      <c r="AD49" s="41"/>
      <c r="AE49" s="41"/>
      <c r="AF49" s="36"/>
      <c r="AG49" s="36"/>
      <c r="AH49" s="36"/>
      <c r="AI49" s="36"/>
      <c r="AJ49" s="36"/>
      <c r="AK49" s="36"/>
      <c r="AL49" s="36"/>
      <c r="AM49" s="36"/>
      <c r="AN49" s="36"/>
      <c r="AO49" s="43"/>
    </row>
    <row r="50" spans="1:41">
      <c r="A50" s="50" t="s">
        <v>239</v>
      </c>
      <c r="B50" s="45"/>
      <c r="C50" s="44"/>
      <c r="D50" s="44"/>
      <c r="E50" s="44"/>
      <c r="F50" s="44"/>
      <c r="G50" s="44"/>
      <c r="H50" s="44"/>
      <c r="I50" s="46"/>
      <c r="J50" s="44"/>
      <c r="K50" s="44"/>
      <c r="L50" s="44"/>
      <c r="M50" s="44"/>
      <c r="N50" s="44"/>
      <c r="O50" s="44"/>
      <c r="P50" s="44"/>
      <c r="Q50" s="44"/>
      <c r="R50" s="44"/>
      <c r="S50" s="45"/>
      <c r="T50" s="45"/>
      <c r="U50" s="45"/>
      <c r="V50" s="47"/>
      <c r="W50" s="45"/>
      <c r="X50" s="45"/>
      <c r="Y50" s="45"/>
      <c r="Z50" s="45"/>
      <c r="AA50" s="45"/>
      <c r="AB50" s="45"/>
      <c r="AC50" s="45"/>
      <c r="AD50" s="45"/>
      <c r="AE50" s="45"/>
      <c r="AF50" s="44"/>
      <c r="AG50" s="44"/>
      <c r="AH50" s="44"/>
      <c r="AI50" s="44"/>
      <c r="AJ50" s="44"/>
      <c r="AK50" s="44"/>
      <c r="AL50" s="44"/>
      <c r="AM50" s="44"/>
      <c r="AN50" s="44"/>
      <c r="AO50" s="44"/>
    </row>
    <row r="51" spans="1:41">
      <c r="A51" s="50" t="s">
        <v>240</v>
      </c>
      <c r="B51" s="45"/>
      <c r="C51" s="44"/>
      <c r="D51" s="44"/>
      <c r="E51" s="44"/>
      <c r="F51" s="44"/>
      <c r="G51" s="44"/>
      <c r="H51" s="44"/>
      <c r="I51" s="46"/>
      <c r="J51" s="44"/>
      <c r="K51" s="44"/>
      <c r="L51" s="44"/>
      <c r="M51" s="44"/>
      <c r="N51" s="44"/>
      <c r="O51" s="44"/>
      <c r="P51" s="44"/>
      <c r="Q51" s="44"/>
      <c r="R51" s="44"/>
      <c r="S51" s="45"/>
      <c r="T51" s="45"/>
      <c r="U51" s="45"/>
      <c r="V51" s="47"/>
      <c r="W51" s="45"/>
      <c r="X51" s="45"/>
      <c r="Y51" s="45"/>
      <c r="Z51" s="45"/>
      <c r="AA51" s="45"/>
      <c r="AB51" s="45"/>
      <c r="AC51" s="45"/>
      <c r="AD51" s="45"/>
      <c r="AE51" s="45"/>
      <c r="AF51" s="44"/>
      <c r="AG51" s="44"/>
      <c r="AH51" s="44"/>
      <c r="AI51" s="44"/>
      <c r="AJ51" s="44"/>
      <c r="AK51" s="44"/>
      <c r="AL51" s="44"/>
      <c r="AM51" s="44"/>
      <c r="AN51" s="44"/>
      <c r="AO51" s="44"/>
    </row>
    <row r="52" spans="1:41">
      <c r="A52" s="50"/>
      <c r="B52" s="45"/>
      <c r="C52" s="44"/>
      <c r="D52" s="44"/>
      <c r="E52" s="44"/>
      <c r="F52" s="44"/>
      <c r="G52" s="44"/>
      <c r="H52" s="44"/>
      <c r="I52" s="44"/>
      <c r="J52" s="44"/>
      <c r="K52" s="44"/>
      <c r="L52" s="44"/>
      <c r="M52" s="44"/>
      <c r="N52" s="44"/>
      <c r="O52" s="44"/>
      <c r="P52" s="44"/>
      <c r="Q52" s="44"/>
      <c r="R52" s="44"/>
      <c r="S52" s="45"/>
      <c r="T52" s="45"/>
      <c r="U52" s="45"/>
      <c r="V52" s="45"/>
      <c r="W52" s="45"/>
      <c r="X52" s="45"/>
      <c r="Y52" s="45"/>
      <c r="Z52" s="45"/>
      <c r="AA52" s="45"/>
      <c r="AB52" s="45"/>
      <c r="AC52" s="45"/>
      <c r="AD52" s="45"/>
      <c r="AE52" s="45"/>
      <c r="AF52" s="44"/>
      <c r="AG52" s="44"/>
      <c r="AH52" s="44"/>
      <c r="AI52" s="44"/>
      <c r="AJ52" s="44"/>
      <c r="AK52" s="44"/>
      <c r="AL52" s="44"/>
      <c r="AM52" s="44"/>
      <c r="AN52" s="44"/>
      <c r="AO52" s="44"/>
    </row>
    <row r="53" spans="1:41">
      <c r="A53" s="50"/>
      <c r="B53" s="45"/>
      <c r="C53" s="44"/>
      <c r="D53" s="44"/>
      <c r="E53" s="44"/>
      <c r="F53" s="44"/>
      <c r="G53" s="44"/>
      <c r="H53" s="44"/>
      <c r="I53" s="44"/>
      <c r="J53" s="44"/>
      <c r="K53" s="44"/>
      <c r="L53" s="44"/>
      <c r="M53" s="44"/>
      <c r="N53" s="44"/>
      <c r="O53" s="44"/>
      <c r="P53" s="44"/>
      <c r="Q53" s="44"/>
      <c r="R53" s="44"/>
      <c r="S53" s="45"/>
      <c r="T53" s="45"/>
      <c r="U53" s="45"/>
      <c r="V53" s="45"/>
      <c r="W53" s="45"/>
      <c r="X53" s="45"/>
      <c r="Y53" s="45"/>
      <c r="Z53" s="45"/>
      <c r="AA53" s="45"/>
      <c r="AB53" s="45"/>
      <c r="AC53" s="45"/>
      <c r="AD53" s="45"/>
      <c r="AE53" s="45"/>
      <c r="AF53" s="44"/>
      <c r="AG53" s="44"/>
      <c r="AH53" s="44"/>
      <c r="AI53" s="44"/>
      <c r="AJ53" s="44"/>
      <c r="AK53" s="44"/>
      <c r="AL53" s="44"/>
      <c r="AM53" s="44"/>
      <c r="AN53" s="44"/>
      <c r="AO53" s="44"/>
    </row>
    <row r="54" spans="1:41">
      <c r="A54" s="50"/>
      <c r="B54" s="45"/>
      <c r="C54" s="44"/>
      <c r="D54" s="44"/>
      <c r="E54" s="44"/>
      <c r="F54" s="44"/>
      <c r="G54" s="44"/>
      <c r="H54" s="44"/>
      <c r="I54" s="44"/>
      <c r="J54" s="44"/>
      <c r="K54" s="44"/>
      <c r="L54" s="44"/>
      <c r="M54" s="44"/>
      <c r="N54" s="44"/>
      <c r="O54" s="44"/>
      <c r="P54" s="44"/>
      <c r="Q54" s="44"/>
      <c r="R54" s="44"/>
      <c r="S54" s="45"/>
      <c r="T54" s="45"/>
      <c r="U54" s="45"/>
      <c r="V54" s="45"/>
      <c r="W54" s="45"/>
      <c r="X54" s="45"/>
      <c r="Y54" s="45"/>
      <c r="Z54" s="45"/>
      <c r="AA54" s="45"/>
      <c r="AB54" s="45"/>
      <c r="AC54" s="45"/>
      <c r="AD54" s="45"/>
      <c r="AE54" s="45"/>
      <c r="AF54" s="44"/>
      <c r="AG54" s="44"/>
      <c r="AH54" s="44"/>
      <c r="AI54" s="44"/>
      <c r="AJ54" s="44"/>
      <c r="AK54" s="44"/>
      <c r="AL54" s="44"/>
      <c r="AM54" s="44"/>
      <c r="AN54" s="44"/>
      <c r="AO54" s="44"/>
    </row>
  </sheetData>
  <mergeCells count="8">
    <mergeCell ref="B8:E8"/>
    <mergeCell ref="F8:I8"/>
    <mergeCell ref="R8:R9"/>
    <mergeCell ref="AO8:AO9"/>
    <mergeCell ref="AF8:AH8"/>
    <mergeCell ref="AI8:AM8"/>
    <mergeCell ref="S8:AE8"/>
    <mergeCell ref="J8:Q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CN59"/>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9" sqref="A9"/>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41"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_xlfn.QUARTILE.INC(F$12:F$47,$CA2)</f>
        <v>9.4524000000000008</v>
      </c>
      <c r="CC2" s="93">
        <f t="shared" ref="CC2:CN2" si="1">_xlfn.QUARTILE.INC(G$12:G$47,$CA2)</f>
        <v>-1.6651</v>
      </c>
      <c r="CD2" s="93">
        <f t="shared" si="1"/>
        <v>-11.799200000000001</v>
      </c>
      <c r="CE2" s="93">
        <f t="shared" si="1"/>
        <v>-5.2220000000000004</v>
      </c>
      <c r="CF2" s="93">
        <f t="shared" si="1"/>
        <v>-3.0316000000000001</v>
      </c>
      <c r="CG2" s="93">
        <f t="shared" si="1"/>
        <v>-1.1753</v>
      </c>
      <c r="CH2" s="93">
        <f t="shared" si="1"/>
        <v>13.0107</v>
      </c>
      <c r="CI2" s="93">
        <f t="shared" si="1"/>
        <v>10.2888</v>
      </c>
      <c r="CJ2" s="93">
        <f t="shared" si="1"/>
        <v>15.1175</v>
      </c>
      <c r="CK2" s="93">
        <f t="shared" si="1"/>
        <v>14.5306</v>
      </c>
      <c r="CL2" s="93">
        <f t="shared" si="1"/>
        <v>13.4193</v>
      </c>
      <c r="CM2" s="93">
        <f t="shared" si="1"/>
        <v>14.305300000000001</v>
      </c>
      <c r="CN2" s="93">
        <f t="shared" si="1"/>
        <v>-5.1359000000000004</v>
      </c>
    </row>
    <row r="3" spans="1:92">
      <c r="CA3" s="93">
        <v>1</v>
      </c>
      <c r="CB3" s="93">
        <f t="shared" si="0"/>
        <v>13.587775000000001</v>
      </c>
      <c r="CC3" s="93">
        <f t="shared" ref="CC3:CN7" si="2">_xlfn.QUARTILE.INC(G$12:G$47,$CA3)</f>
        <v>4.9414249999999997</v>
      </c>
      <c r="CD3" s="93">
        <f t="shared" si="2"/>
        <v>-3.4591500000000002</v>
      </c>
      <c r="CE3" s="93">
        <f t="shared" si="2"/>
        <v>-0.4073</v>
      </c>
      <c r="CF3" s="93">
        <f t="shared" si="2"/>
        <v>8.1458999999999993</v>
      </c>
      <c r="CG3" s="93">
        <f t="shared" si="2"/>
        <v>3.06935</v>
      </c>
      <c r="CH3" s="93">
        <f t="shared" si="2"/>
        <v>16.377775</v>
      </c>
      <c r="CI3" s="93">
        <f t="shared" si="2"/>
        <v>13.707149999999999</v>
      </c>
      <c r="CJ3" s="93">
        <f t="shared" si="2"/>
        <v>17.68085</v>
      </c>
      <c r="CK3" s="93">
        <f t="shared" si="2"/>
        <v>18.509149999999998</v>
      </c>
      <c r="CL3" s="93">
        <f t="shared" si="2"/>
        <v>15.9178</v>
      </c>
      <c r="CM3" s="93">
        <f t="shared" si="2"/>
        <v>15.29135</v>
      </c>
      <c r="CN3" s="93">
        <f t="shared" si="2"/>
        <v>11.911175</v>
      </c>
    </row>
    <row r="4" spans="1:92">
      <c r="CA4" s="93">
        <v>2</v>
      </c>
      <c r="CB4" s="93">
        <f t="shared" si="0"/>
        <v>15.857500000000002</v>
      </c>
      <c r="CC4" s="93">
        <f t="shared" si="2"/>
        <v>6.7679</v>
      </c>
      <c r="CD4" s="93">
        <f t="shared" si="2"/>
        <v>-1.9533</v>
      </c>
      <c r="CE4" s="93">
        <f t="shared" si="2"/>
        <v>1.2412000000000001</v>
      </c>
      <c r="CF4" s="93">
        <f t="shared" si="2"/>
        <v>10.17075</v>
      </c>
      <c r="CG4" s="93">
        <f t="shared" si="2"/>
        <v>6.0692000000000004</v>
      </c>
      <c r="CH4" s="93">
        <f t="shared" si="2"/>
        <v>19.1645</v>
      </c>
      <c r="CI4" s="93">
        <f t="shared" si="2"/>
        <v>15.798</v>
      </c>
      <c r="CJ4" s="93">
        <f t="shared" si="2"/>
        <v>18.811</v>
      </c>
      <c r="CK4" s="93">
        <f t="shared" si="2"/>
        <v>19.7484</v>
      </c>
      <c r="CL4" s="93">
        <f t="shared" si="2"/>
        <v>16.797000000000001</v>
      </c>
      <c r="CM4" s="93">
        <f t="shared" si="2"/>
        <v>16.048099999999998</v>
      </c>
      <c r="CN4" s="93">
        <f t="shared" si="2"/>
        <v>16.704149999999998</v>
      </c>
    </row>
    <row r="5" spans="1:92">
      <c r="CA5" s="93">
        <v>3</v>
      </c>
      <c r="CB5" s="93">
        <f t="shared" si="0"/>
        <v>17.169875000000001</v>
      </c>
      <c r="CC5" s="93">
        <f t="shared" si="2"/>
        <v>8.8120250000000002</v>
      </c>
      <c r="CD5" s="93">
        <f t="shared" si="2"/>
        <v>-0.30879999999999996</v>
      </c>
      <c r="CE5" s="93">
        <f t="shared" si="2"/>
        <v>3.4866999999999999</v>
      </c>
      <c r="CF5" s="93">
        <f t="shared" si="2"/>
        <v>13.718500000000001</v>
      </c>
      <c r="CG5" s="93">
        <f t="shared" si="2"/>
        <v>8.1321499999999993</v>
      </c>
      <c r="CH5" s="93">
        <f t="shared" si="2"/>
        <v>21.052500000000002</v>
      </c>
      <c r="CI5" s="93">
        <f t="shared" si="2"/>
        <v>17.3596</v>
      </c>
      <c r="CJ5" s="93">
        <f t="shared" si="2"/>
        <v>19.94595</v>
      </c>
      <c r="CK5" s="93">
        <f t="shared" si="2"/>
        <v>21.426949999999998</v>
      </c>
      <c r="CL5" s="93">
        <f t="shared" si="2"/>
        <v>18.156199999999998</v>
      </c>
      <c r="CM5" s="93">
        <f t="shared" si="2"/>
        <v>18.388424999999998</v>
      </c>
      <c r="CN5" s="93">
        <f t="shared" si="2"/>
        <v>20.514400000000002</v>
      </c>
    </row>
    <row r="6" spans="1:92" hidden="1">
      <c r="CA6" s="93"/>
      <c r="CB6" s="93">
        <f t="shared" si="0"/>
        <v>9.4524000000000008</v>
      </c>
      <c r="CC6" s="93">
        <f t="shared" si="2"/>
        <v>-1.6651</v>
      </c>
      <c r="CD6" s="93">
        <f t="shared" si="2"/>
        <v>-11.799200000000001</v>
      </c>
      <c r="CE6" s="93">
        <f t="shared" si="2"/>
        <v>-5.2220000000000004</v>
      </c>
      <c r="CF6" s="93">
        <f t="shared" si="2"/>
        <v>-3.0316000000000001</v>
      </c>
      <c r="CG6" s="93">
        <f t="shared" si="2"/>
        <v>-1.1753</v>
      </c>
      <c r="CH6" s="93">
        <f t="shared" si="2"/>
        <v>13.0107</v>
      </c>
      <c r="CI6" s="93">
        <f t="shared" si="2"/>
        <v>10.2888</v>
      </c>
      <c r="CJ6" s="93">
        <f t="shared" si="2"/>
        <v>15.1175</v>
      </c>
      <c r="CK6" s="93">
        <f t="shared" si="2"/>
        <v>14.5306</v>
      </c>
      <c r="CL6" s="93">
        <f t="shared" si="2"/>
        <v>13.4193</v>
      </c>
      <c r="CM6" s="93">
        <f t="shared" si="2"/>
        <v>14.305300000000001</v>
      </c>
      <c r="CN6" s="93">
        <f t="shared" si="2"/>
        <v>-5.1359000000000004</v>
      </c>
    </row>
    <row r="7" spans="1:92" ht="21" thickBot="1">
      <c r="A7" s="16" t="s">
        <v>144</v>
      </c>
      <c r="CA7" s="93">
        <v>4</v>
      </c>
      <c r="CB7" s="93">
        <f t="shared" si="0"/>
        <v>20.549600000000002</v>
      </c>
      <c r="CC7" s="93">
        <f t="shared" si="2"/>
        <v>15.106400000000001</v>
      </c>
      <c r="CD7" s="93">
        <f t="shared" si="2"/>
        <v>3.9975999999999998</v>
      </c>
      <c r="CE7" s="93">
        <f t="shared" si="2"/>
        <v>8.5376999999999992</v>
      </c>
      <c r="CF7" s="93">
        <f t="shared" si="2"/>
        <v>24.3154</v>
      </c>
      <c r="CG7" s="93">
        <f t="shared" si="2"/>
        <v>13.0266</v>
      </c>
      <c r="CH7" s="93">
        <f t="shared" si="2"/>
        <v>30.404800000000002</v>
      </c>
      <c r="CI7" s="93">
        <f t="shared" si="2"/>
        <v>22.540800000000001</v>
      </c>
      <c r="CJ7" s="93">
        <f t="shared" si="2"/>
        <v>22.814800000000002</v>
      </c>
      <c r="CK7" s="93">
        <f t="shared" si="2"/>
        <v>26.840900000000001</v>
      </c>
      <c r="CL7" s="93">
        <f t="shared" si="2"/>
        <v>20.9056</v>
      </c>
      <c r="CM7" s="93">
        <f t="shared" si="2"/>
        <v>20.801400000000001</v>
      </c>
      <c r="CN7" s="93">
        <f t="shared" si="2"/>
        <v>121.6476</v>
      </c>
    </row>
    <row r="8" spans="1:92" ht="15.6">
      <c r="A8" s="17" t="str">
        <f>'Dividend Yield Fund'!A8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t="s">
        <v>874</v>
      </c>
      <c r="AJ8" s="136"/>
      <c r="AK8" s="136"/>
      <c r="AL8" s="136"/>
      <c r="AM8" s="136"/>
      <c r="AN8" s="18" t="s">
        <v>54</v>
      </c>
      <c r="AO8" s="134"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2437</v>
      </c>
      <c r="AD9" s="27" t="s">
        <v>194</v>
      </c>
      <c r="AE9" s="27" t="s">
        <v>174</v>
      </c>
      <c r="AF9" s="26" t="s">
        <v>835</v>
      </c>
      <c r="AG9" s="26" t="s">
        <v>836</v>
      </c>
      <c r="AH9" s="26" t="s">
        <v>837</v>
      </c>
      <c r="AI9" s="26" t="s">
        <v>838</v>
      </c>
      <c r="AJ9" s="26" t="s">
        <v>839</v>
      </c>
      <c r="AK9" s="26" t="s">
        <v>3052</v>
      </c>
      <c r="AL9" s="26" t="s">
        <v>2436</v>
      </c>
      <c r="AM9" s="26" t="s">
        <v>3053</v>
      </c>
      <c r="AN9" s="26" t="s">
        <v>840</v>
      </c>
      <c r="AO9" s="135"/>
    </row>
    <row r="10" spans="1:92" ht="15" customHeight="1" thickBot="1">
      <c r="A10" s="20" t="s">
        <v>38</v>
      </c>
    </row>
    <row r="11" spans="1:92" ht="18.600000000000001" thickBot="1">
      <c r="A11" s="21" t="s">
        <v>143</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4"/>
    </row>
    <row r="12" spans="1:92">
      <c r="A12" s="48" t="s">
        <v>5082</v>
      </c>
      <c r="B12" s="29">
        <v>46098</v>
      </c>
      <c r="C12" s="30"/>
      <c r="D12" s="31">
        <v>453.3766</v>
      </c>
      <c r="E12" s="28">
        <v>11.007</v>
      </c>
      <c r="F12" s="28">
        <v>11.700799999999999</v>
      </c>
      <c r="G12" s="28"/>
      <c r="H12" s="28"/>
      <c r="I12" s="32"/>
      <c r="J12" s="28"/>
      <c r="K12" s="28"/>
      <c r="L12" s="28"/>
      <c r="M12" s="28"/>
      <c r="N12" s="28"/>
      <c r="O12" s="28"/>
      <c r="P12" s="28"/>
      <c r="Q12" s="28"/>
      <c r="R12" s="28">
        <v>121.6476</v>
      </c>
      <c r="S12" s="33">
        <f>IF(F12="",0,IF(F12&lt;=CB$3,4,IF(F12&gt;=CB$5,1,IF(F12&gt;=CB$4,2,3))))</f>
        <v>4</v>
      </c>
      <c r="T12" s="33">
        <f t="shared" ref="T12:AE12" si="3">IF(G12="",0,IF(G12&lt;=CC$3,4,IF(G12&gt;=CC$5,1,IF(G12&gt;=CC$4,2,3))))</f>
        <v>0</v>
      </c>
      <c r="U12" s="33">
        <f t="shared" si="3"/>
        <v>0</v>
      </c>
      <c r="V12" s="34">
        <f t="shared" si="3"/>
        <v>0</v>
      </c>
      <c r="W12" s="33">
        <f t="shared" si="3"/>
        <v>0</v>
      </c>
      <c r="X12" s="33">
        <f t="shared" si="3"/>
        <v>0</v>
      </c>
      <c r="Y12" s="33">
        <f t="shared" si="3"/>
        <v>0</v>
      </c>
      <c r="Z12" s="33">
        <f t="shared" si="3"/>
        <v>0</v>
      </c>
      <c r="AA12" s="33">
        <f t="shared" si="3"/>
        <v>0</v>
      </c>
      <c r="AB12" s="33">
        <f t="shared" si="3"/>
        <v>0</v>
      </c>
      <c r="AC12" s="33">
        <f t="shared" si="3"/>
        <v>0</v>
      </c>
      <c r="AD12" s="33">
        <f t="shared" si="3"/>
        <v>0</v>
      </c>
      <c r="AE12" s="33">
        <f t="shared" si="3"/>
        <v>1</v>
      </c>
      <c r="AF12" s="28">
        <v>5.5</v>
      </c>
      <c r="AG12" s="28">
        <v>2.1368999999999998</v>
      </c>
      <c r="AH12" s="28">
        <v>42.6145</v>
      </c>
      <c r="AI12" s="28">
        <v>-0.66249999999999998</v>
      </c>
      <c r="AJ12" s="28">
        <v>57.050400000000003</v>
      </c>
      <c r="AK12" s="28">
        <v>15.4602</v>
      </c>
      <c r="AL12" s="28">
        <v>1.3783000000000001</v>
      </c>
      <c r="AM12" s="28">
        <v>0.25</v>
      </c>
      <c r="AN12" s="28">
        <v>43.181899999999999</v>
      </c>
      <c r="AO12" s="35">
        <v>2.4300000000000002</v>
      </c>
    </row>
    <row r="13" spans="1:92" s="124" customFormat="1">
      <c r="A13" s="48" t="s">
        <v>3115</v>
      </c>
      <c r="B13" s="29">
        <v>39233</v>
      </c>
      <c r="C13" s="30">
        <v>4882.1247000000003</v>
      </c>
      <c r="D13" s="31">
        <v>4449.1547</v>
      </c>
      <c r="E13" s="28">
        <v>88.841200000000001</v>
      </c>
      <c r="F13" s="28">
        <v>16.551100000000002</v>
      </c>
      <c r="G13" s="28">
        <v>8.0465</v>
      </c>
      <c r="H13" s="28">
        <v>1.5911</v>
      </c>
      <c r="I13" s="32">
        <v>4.8743999999999996</v>
      </c>
      <c r="J13" s="28">
        <v>14.8065</v>
      </c>
      <c r="K13" s="28">
        <v>6.2911999999999999</v>
      </c>
      <c r="L13" s="28">
        <v>19.368600000000001</v>
      </c>
      <c r="M13" s="28">
        <v>14.546900000000001</v>
      </c>
      <c r="N13" s="28">
        <v>15.1175</v>
      </c>
      <c r="O13" s="28">
        <v>14.5306</v>
      </c>
      <c r="P13" s="28">
        <v>13.4193</v>
      </c>
      <c r="Q13" s="28">
        <v>14.305300000000001</v>
      </c>
      <c r="R13" s="28">
        <v>12.1608</v>
      </c>
      <c r="S13" s="33">
        <f>IF(F13="",0,IF(F13&lt;=CB$3,4,IF(F13&gt;=CB$5,1,IF(F13&gt;=CB$4,2,3))))</f>
        <v>2</v>
      </c>
      <c r="T13" s="33">
        <f t="shared" ref="T13:AE13" si="4">IF(G13="",0,IF(G13&lt;=CC$3,4,IF(G13&gt;=CC$5,1,IF(G13&gt;=CC$4,2,3))))</f>
        <v>2</v>
      </c>
      <c r="U13" s="33">
        <f t="shared" si="4"/>
        <v>1</v>
      </c>
      <c r="V13" s="34">
        <f t="shared" si="4"/>
        <v>1</v>
      </c>
      <c r="W13" s="33">
        <f t="shared" si="4"/>
        <v>1</v>
      </c>
      <c r="X13" s="33">
        <f t="shared" si="4"/>
        <v>2</v>
      </c>
      <c r="Y13" s="33">
        <f t="shared" si="4"/>
        <v>2</v>
      </c>
      <c r="Z13" s="33">
        <f t="shared" si="4"/>
        <v>3</v>
      </c>
      <c r="AA13" s="33">
        <f t="shared" si="4"/>
        <v>4</v>
      </c>
      <c r="AB13" s="33">
        <f t="shared" si="4"/>
        <v>4</v>
      </c>
      <c r="AC13" s="33">
        <f t="shared" si="4"/>
        <v>4</v>
      </c>
      <c r="AD13" s="33">
        <f t="shared" si="4"/>
        <v>4</v>
      </c>
      <c r="AE13" s="33">
        <f t="shared" si="4"/>
        <v>3</v>
      </c>
      <c r="AF13" s="28">
        <v>1.3050999999999999</v>
      </c>
      <c r="AG13" s="28">
        <v>15.6707</v>
      </c>
      <c r="AH13" s="28">
        <v>73.412999999999997</v>
      </c>
      <c r="AI13" s="28">
        <v>1.125</v>
      </c>
      <c r="AJ13" s="28">
        <v>0.23599999999999999</v>
      </c>
      <c r="AK13" s="28">
        <v>0.43490000000000001</v>
      </c>
      <c r="AL13" s="28">
        <v>0.42270000000000002</v>
      </c>
      <c r="AM13" s="28">
        <v>0.56410000000000005</v>
      </c>
      <c r="AN13" s="28">
        <v>6.87</v>
      </c>
      <c r="AO13" s="35">
        <v>1.9</v>
      </c>
    </row>
    <row r="14" spans="1:92">
      <c r="A14" s="48" t="s">
        <v>3116</v>
      </c>
      <c r="B14" s="29">
        <v>41607</v>
      </c>
      <c r="C14" s="30">
        <v>26007.7232</v>
      </c>
      <c r="D14" s="31">
        <v>23918.649799999999</v>
      </c>
      <c r="E14" s="28">
        <v>105.42</v>
      </c>
      <c r="F14" s="28">
        <v>13.403600000000001</v>
      </c>
      <c r="G14" s="28">
        <v>4.9059999999999997</v>
      </c>
      <c r="H14" s="28">
        <v>-2.8029000000000002</v>
      </c>
      <c r="I14" s="32">
        <v>0.62039999999999995</v>
      </c>
      <c r="J14" s="28">
        <v>8.4456000000000007</v>
      </c>
      <c r="K14" s="28">
        <v>7.6614000000000004</v>
      </c>
      <c r="L14" s="28">
        <v>17.825800000000001</v>
      </c>
      <c r="M14" s="28">
        <v>14.7384</v>
      </c>
      <c r="N14" s="28">
        <v>18.107399999999998</v>
      </c>
      <c r="O14" s="28">
        <v>20.969799999999999</v>
      </c>
      <c r="P14" s="28">
        <v>18.156199999999998</v>
      </c>
      <c r="Q14" s="28"/>
      <c r="R14" s="28">
        <v>20.873200000000001</v>
      </c>
      <c r="S14" s="33">
        <f t="shared" ref="S14:S47" si="5">IF(F14="",0,IF(F14&lt;=CB$3,4,IF(F14&gt;=CB$5,1,IF(F14&gt;=CB$4,2,3))))</f>
        <v>4</v>
      </c>
      <c r="T14" s="33">
        <f t="shared" ref="T14:T47" si="6">IF(G14="",0,IF(G14&lt;=CC$3,4,IF(G14&gt;=CC$5,1,IF(G14&gt;=CC$4,2,3))))</f>
        <v>4</v>
      </c>
      <c r="U14" s="33">
        <f t="shared" ref="U14:U47" si="7">IF(H14="",0,IF(H14&lt;=CD$3,4,IF(H14&gt;=CD$5,1,IF(H14&gt;=CD$4,2,3))))</f>
        <v>3</v>
      </c>
      <c r="V14" s="34">
        <f t="shared" ref="V14:V47" si="8">IF(I14="",0,IF(I14&lt;=CE$3,4,IF(I14&gt;=CE$5,1,IF(I14&gt;=CE$4,2,3))))</f>
        <v>3</v>
      </c>
      <c r="W14" s="33">
        <f t="shared" ref="W14:W47" si="9">IF(J14="",0,IF(J14&lt;=CF$3,4,IF(J14&gt;=CF$5,1,IF(J14&gt;=CF$4,2,3))))</f>
        <v>3</v>
      </c>
      <c r="X14" s="33">
        <f t="shared" ref="X14:X47" si="10">IF(K14="",0,IF(K14&lt;=CG$3,4,IF(K14&gt;=CG$5,1,IF(K14&gt;=CG$4,2,3))))</f>
        <v>2</v>
      </c>
      <c r="Y14" s="33">
        <f t="shared" ref="Y14:Y47" si="11">IF(L14="",0,IF(L14&lt;=CH$3,4,IF(L14&gt;=CH$5,1,IF(L14&gt;=CH$4,2,3))))</f>
        <v>3</v>
      </c>
      <c r="Z14" s="33">
        <f t="shared" ref="Z14:Z47" si="12">IF(M14="",0,IF(M14&lt;=CI$3,4,IF(M14&gt;=CI$5,1,IF(M14&gt;=CI$4,2,3))))</f>
        <v>3</v>
      </c>
      <c r="AA14" s="33">
        <f t="shared" ref="AA14:AA47" si="13">IF(N14="",0,IF(N14&lt;=CJ$3,4,IF(N14&gt;=CJ$5,1,IF(N14&gt;=CJ$4,2,3))))</f>
        <v>3</v>
      </c>
      <c r="AB14" s="33">
        <f t="shared" ref="AB14:AB47" si="14">IF(O14="",0,IF(O14&lt;=CK$3,4,IF(O14&gt;=CK$5,1,IF(O14&gt;=CK$4,2,3))))</f>
        <v>2</v>
      </c>
      <c r="AC14" s="33">
        <f t="shared" ref="AC14:AC47" si="15">IF(P14="",0,IF(P14&lt;=CL$3,4,IF(P14&gt;=CL$5,1,IF(P14&gt;=CL$4,2,3))))</f>
        <v>1</v>
      </c>
      <c r="AD14" s="33">
        <f t="shared" ref="AD14:AD47" si="16">IF(Q14="",0,IF(Q14&lt;=CM$3,4,IF(Q14&gt;=CM$5,1,IF(Q14&gt;=CM$4,2,3))))</f>
        <v>0</v>
      </c>
      <c r="AE14" s="33">
        <f t="shared" ref="AE14:AE47" si="17">IF(R14="",0,IF(R14&lt;=CN$3,4,IF(R14&gt;=CN$5,1,IF(R14&gt;=CN$4,2,3))))</f>
        <v>1</v>
      </c>
      <c r="AF14" s="28">
        <v>5.5921000000000003</v>
      </c>
      <c r="AG14" s="28">
        <v>12.335900000000001</v>
      </c>
      <c r="AH14" s="28">
        <v>67.3108</v>
      </c>
      <c r="AI14" s="28">
        <v>0.75390000000000001</v>
      </c>
      <c r="AJ14" s="28">
        <v>0.25159999999999999</v>
      </c>
      <c r="AK14" s="28">
        <v>1.9699999999999999E-2</v>
      </c>
      <c r="AL14" s="28">
        <v>0.45700000000000002</v>
      </c>
      <c r="AM14" s="28">
        <v>0.93359999999999999</v>
      </c>
      <c r="AN14" s="28">
        <v>9.5875000000000004</v>
      </c>
      <c r="AO14" s="35">
        <v>1.61</v>
      </c>
    </row>
    <row r="15" spans="1:92">
      <c r="A15" s="48" t="s">
        <v>3117</v>
      </c>
      <c r="B15" s="29">
        <v>45856</v>
      </c>
      <c r="C15" s="30">
        <v>1633.7416000000001</v>
      </c>
      <c r="D15" s="31">
        <v>1530.0943</v>
      </c>
      <c r="E15" s="28">
        <v>9.9450000000000003</v>
      </c>
      <c r="F15" s="28">
        <v>18.449300000000001</v>
      </c>
      <c r="G15" s="28">
        <v>8.9384999999999994</v>
      </c>
      <c r="H15" s="28">
        <v>0.87229999999999996</v>
      </c>
      <c r="I15" s="32">
        <v>3.7774999999999999</v>
      </c>
      <c r="J15" s="28"/>
      <c r="K15" s="28"/>
      <c r="L15" s="28"/>
      <c r="M15" s="28"/>
      <c r="N15" s="28"/>
      <c r="O15" s="28"/>
      <c r="P15" s="28"/>
      <c r="Q15" s="28"/>
      <c r="R15" s="28">
        <v>-0.70140000000000002</v>
      </c>
      <c r="S15" s="33">
        <f t="shared" si="5"/>
        <v>1</v>
      </c>
      <c r="T15" s="33">
        <f t="shared" si="6"/>
        <v>1</v>
      </c>
      <c r="U15" s="33">
        <f t="shared" si="7"/>
        <v>1</v>
      </c>
      <c r="V15" s="34">
        <f t="shared" si="8"/>
        <v>1</v>
      </c>
      <c r="W15" s="33">
        <f t="shared" si="9"/>
        <v>0</v>
      </c>
      <c r="X15" s="33">
        <f t="shared" si="10"/>
        <v>0</v>
      </c>
      <c r="Y15" s="33">
        <f t="shared" si="11"/>
        <v>0</v>
      </c>
      <c r="Z15" s="33">
        <f t="shared" si="12"/>
        <v>0</v>
      </c>
      <c r="AA15" s="33">
        <f t="shared" si="13"/>
        <v>0</v>
      </c>
      <c r="AB15" s="33">
        <f t="shared" si="14"/>
        <v>0</v>
      </c>
      <c r="AC15" s="33">
        <f t="shared" si="15"/>
        <v>0</v>
      </c>
      <c r="AD15" s="33">
        <f t="shared" si="16"/>
        <v>0</v>
      </c>
      <c r="AE15" s="33">
        <f t="shared" si="17"/>
        <v>4</v>
      </c>
      <c r="AF15" s="28"/>
      <c r="AG15" s="28">
        <v>13.1317</v>
      </c>
      <c r="AH15" s="28">
        <v>83.714399999999998</v>
      </c>
      <c r="AI15" s="28">
        <v>1.034</v>
      </c>
      <c r="AJ15" s="28">
        <v>-0.29320000000000002</v>
      </c>
      <c r="AK15" s="28">
        <v>0.61409999999999998</v>
      </c>
      <c r="AL15" s="28">
        <v>-0.44400000000000001</v>
      </c>
      <c r="AM15" s="28">
        <v>0.9365</v>
      </c>
      <c r="AN15" s="28">
        <v>3.0994000000000002</v>
      </c>
      <c r="AO15" s="35">
        <v>2.0499999999999998</v>
      </c>
    </row>
    <row r="16" spans="1:92">
      <c r="A16" s="48" t="s">
        <v>3118</v>
      </c>
      <c r="B16" s="29">
        <v>43886</v>
      </c>
      <c r="C16" s="30">
        <v>20474.123599999999</v>
      </c>
      <c r="D16" s="31">
        <v>20129.670699999999</v>
      </c>
      <c r="E16" s="28">
        <v>47.36</v>
      </c>
      <c r="F16" s="28">
        <v>16.753799999999998</v>
      </c>
      <c r="G16" s="28">
        <v>6.4629000000000003</v>
      </c>
      <c r="H16" s="28">
        <v>-1.6141000000000001</v>
      </c>
      <c r="I16" s="32">
        <v>2.1261999999999999</v>
      </c>
      <c r="J16" s="28">
        <v>13.7286</v>
      </c>
      <c r="K16" s="28">
        <v>12.192</v>
      </c>
      <c r="L16" s="28">
        <v>30.404800000000002</v>
      </c>
      <c r="M16" s="28">
        <v>22.540800000000001</v>
      </c>
      <c r="N16" s="28">
        <v>22.814800000000002</v>
      </c>
      <c r="O16" s="28"/>
      <c r="P16" s="28"/>
      <c r="Q16" s="28"/>
      <c r="R16" s="28">
        <v>28.610199999999999</v>
      </c>
      <c r="S16" s="33">
        <f t="shared" si="5"/>
        <v>2</v>
      </c>
      <c r="T16" s="33">
        <f t="shared" si="6"/>
        <v>3</v>
      </c>
      <c r="U16" s="33">
        <f t="shared" si="7"/>
        <v>2</v>
      </c>
      <c r="V16" s="34">
        <f t="shared" si="8"/>
        <v>2</v>
      </c>
      <c r="W16" s="33">
        <f t="shared" si="9"/>
        <v>1</v>
      </c>
      <c r="X16" s="33">
        <f t="shared" si="10"/>
        <v>1</v>
      </c>
      <c r="Y16" s="33">
        <f t="shared" si="11"/>
        <v>1</v>
      </c>
      <c r="Z16" s="33">
        <f t="shared" si="12"/>
        <v>1</v>
      </c>
      <c r="AA16" s="33">
        <f t="shared" si="13"/>
        <v>1</v>
      </c>
      <c r="AB16" s="33">
        <f t="shared" si="14"/>
        <v>0</v>
      </c>
      <c r="AC16" s="33">
        <f t="shared" si="15"/>
        <v>0</v>
      </c>
      <c r="AD16" s="33">
        <f t="shared" si="16"/>
        <v>0</v>
      </c>
      <c r="AE16" s="33">
        <f t="shared" si="17"/>
        <v>1</v>
      </c>
      <c r="AF16" s="28">
        <v>4.6082000000000001</v>
      </c>
      <c r="AG16" s="28">
        <v>15.605</v>
      </c>
      <c r="AH16" s="28">
        <v>66.054100000000005</v>
      </c>
      <c r="AI16" s="28">
        <v>1.1585000000000001</v>
      </c>
      <c r="AJ16" s="28">
        <v>0.37730000000000002</v>
      </c>
      <c r="AK16" s="28">
        <v>1.2079</v>
      </c>
      <c r="AL16" s="28">
        <v>0.7228</v>
      </c>
      <c r="AM16" s="28">
        <v>0.56189999999999996</v>
      </c>
      <c r="AN16" s="28">
        <v>13.061199999999999</v>
      </c>
      <c r="AO16" s="35">
        <v>1.64</v>
      </c>
    </row>
    <row r="17" spans="1:41">
      <c r="A17" s="48" t="s">
        <v>3119</v>
      </c>
      <c r="B17" s="29">
        <v>43453</v>
      </c>
      <c r="C17" s="30">
        <v>1903.7001</v>
      </c>
      <c r="D17" s="31">
        <v>1770.4414999999999</v>
      </c>
      <c r="E17" s="28">
        <v>48.69</v>
      </c>
      <c r="F17" s="28">
        <v>20.549600000000002</v>
      </c>
      <c r="G17" s="28">
        <v>15.106400000000001</v>
      </c>
      <c r="H17" s="28">
        <v>2.8517000000000001</v>
      </c>
      <c r="I17" s="32">
        <v>8.5376999999999992</v>
      </c>
      <c r="J17" s="28">
        <v>15.2699</v>
      </c>
      <c r="K17" s="28">
        <v>8.1865000000000006</v>
      </c>
      <c r="L17" s="28">
        <v>21.773800000000001</v>
      </c>
      <c r="M17" s="28">
        <v>17.364100000000001</v>
      </c>
      <c r="N17" s="28">
        <v>19.8993</v>
      </c>
      <c r="O17" s="28">
        <v>24.668600000000001</v>
      </c>
      <c r="P17" s="28"/>
      <c r="Q17" s="28"/>
      <c r="R17" s="28">
        <v>23.968599999999999</v>
      </c>
      <c r="S17" s="33">
        <f t="shared" si="5"/>
        <v>1</v>
      </c>
      <c r="T17" s="33">
        <f t="shared" si="6"/>
        <v>1</v>
      </c>
      <c r="U17" s="33">
        <f t="shared" si="7"/>
        <v>1</v>
      </c>
      <c r="V17" s="34">
        <f t="shared" si="8"/>
        <v>1</v>
      </c>
      <c r="W17" s="33">
        <f t="shared" si="9"/>
        <v>1</v>
      </c>
      <c r="X17" s="33">
        <f t="shared" si="10"/>
        <v>1</v>
      </c>
      <c r="Y17" s="33">
        <f t="shared" si="11"/>
        <v>1</v>
      </c>
      <c r="Z17" s="33">
        <f t="shared" si="12"/>
        <v>1</v>
      </c>
      <c r="AA17" s="33">
        <f t="shared" si="13"/>
        <v>2</v>
      </c>
      <c r="AB17" s="33">
        <f t="shared" si="14"/>
        <v>1</v>
      </c>
      <c r="AC17" s="33">
        <f t="shared" si="15"/>
        <v>0</v>
      </c>
      <c r="AD17" s="33">
        <f t="shared" si="16"/>
        <v>0</v>
      </c>
      <c r="AE17" s="33">
        <f t="shared" si="17"/>
        <v>1</v>
      </c>
      <c r="AF17" s="28">
        <v>2.5051000000000001</v>
      </c>
      <c r="AG17" s="28">
        <v>12.941599999999999</v>
      </c>
      <c r="AH17" s="28">
        <v>78.615300000000005</v>
      </c>
      <c r="AI17" s="28">
        <v>0.89890000000000003</v>
      </c>
      <c r="AJ17" s="28">
        <v>0.24759999999999999</v>
      </c>
      <c r="AK17" s="28">
        <v>1.78E-2</v>
      </c>
      <c r="AL17" s="28">
        <v>0.43419999999999997</v>
      </c>
      <c r="AM17" s="28">
        <v>0.89510000000000001</v>
      </c>
      <c r="AN17" s="28">
        <v>2.8052000000000001</v>
      </c>
      <c r="AO17" s="35">
        <v>1.95</v>
      </c>
    </row>
    <row r="18" spans="1:41">
      <c r="A18" s="48" t="s">
        <v>3120</v>
      </c>
      <c r="B18" s="29">
        <v>45229</v>
      </c>
      <c r="C18" s="30">
        <v>1152.6854000000001</v>
      </c>
      <c r="D18" s="31">
        <v>1066.1615999999999</v>
      </c>
      <c r="E18" s="28">
        <v>13.0342</v>
      </c>
      <c r="F18" s="28">
        <v>12.6785</v>
      </c>
      <c r="G18" s="28">
        <v>3.8871000000000002</v>
      </c>
      <c r="H18" s="28">
        <v>-1.0394000000000001</v>
      </c>
      <c r="I18" s="32">
        <v>1.2412000000000001</v>
      </c>
      <c r="J18" s="28">
        <v>8.9505999999999997</v>
      </c>
      <c r="K18" s="28">
        <v>2.3788999999999998</v>
      </c>
      <c r="L18" s="28"/>
      <c r="M18" s="28"/>
      <c r="N18" s="28"/>
      <c r="O18" s="28"/>
      <c r="P18" s="28"/>
      <c r="Q18" s="28"/>
      <c r="R18" s="28">
        <v>11.1754</v>
      </c>
      <c r="S18" s="33">
        <f t="shared" si="5"/>
        <v>4</v>
      </c>
      <c r="T18" s="33">
        <f t="shared" si="6"/>
        <v>4</v>
      </c>
      <c r="U18" s="33">
        <f t="shared" si="7"/>
        <v>2</v>
      </c>
      <c r="V18" s="34">
        <f t="shared" si="8"/>
        <v>2</v>
      </c>
      <c r="W18" s="33">
        <f t="shared" si="9"/>
        <v>3</v>
      </c>
      <c r="X18" s="33">
        <f t="shared" si="10"/>
        <v>4</v>
      </c>
      <c r="Y18" s="33">
        <f t="shared" si="11"/>
        <v>0</v>
      </c>
      <c r="Z18" s="33">
        <f t="shared" si="12"/>
        <v>0</v>
      </c>
      <c r="AA18" s="33">
        <f t="shared" si="13"/>
        <v>0</v>
      </c>
      <c r="AB18" s="33">
        <f t="shared" si="14"/>
        <v>0</v>
      </c>
      <c r="AC18" s="33">
        <f t="shared" si="15"/>
        <v>0</v>
      </c>
      <c r="AD18" s="33">
        <f t="shared" si="16"/>
        <v>0</v>
      </c>
      <c r="AE18" s="33">
        <f t="shared" si="17"/>
        <v>4</v>
      </c>
      <c r="AF18" s="28"/>
      <c r="AG18" s="28">
        <v>17.718299999999999</v>
      </c>
      <c r="AH18" s="28">
        <v>69.040400000000005</v>
      </c>
      <c r="AI18" s="28">
        <v>0.83740000000000003</v>
      </c>
      <c r="AJ18" s="28">
        <v>9.35E-2</v>
      </c>
      <c r="AK18" s="28">
        <v>-2.63E-2</v>
      </c>
      <c r="AL18" s="28">
        <v>0.15890000000000001</v>
      </c>
      <c r="AM18" s="28">
        <v>0.94120000000000004</v>
      </c>
      <c r="AN18" s="28">
        <v>6.8638000000000003</v>
      </c>
      <c r="AO18" s="35">
        <v>2.1800000000000002</v>
      </c>
    </row>
    <row r="19" spans="1:41">
      <c r="A19" s="48" t="s">
        <v>3121</v>
      </c>
      <c r="B19" s="29">
        <v>43511</v>
      </c>
      <c r="C19" s="30">
        <v>12768.617099999999</v>
      </c>
      <c r="D19" s="31">
        <v>11602.9262</v>
      </c>
      <c r="E19" s="28">
        <v>38.11</v>
      </c>
      <c r="F19" s="28">
        <v>13.591699999999999</v>
      </c>
      <c r="G19" s="28">
        <v>2.5565000000000002</v>
      </c>
      <c r="H19" s="28">
        <v>-3.5678000000000001</v>
      </c>
      <c r="I19" s="32">
        <v>-0.85850000000000004</v>
      </c>
      <c r="J19" s="28">
        <v>8.0521999999999991</v>
      </c>
      <c r="K19" s="28">
        <v>4.3483000000000001</v>
      </c>
      <c r="L19" s="28">
        <v>16.1358</v>
      </c>
      <c r="M19" s="28">
        <v>11.982200000000001</v>
      </c>
      <c r="N19" s="28">
        <v>18.4451</v>
      </c>
      <c r="O19" s="28">
        <v>20.6174</v>
      </c>
      <c r="P19" s="28"/>
      <c r="Q19" s="28"/>
      <c r="R19" s="28">
        <v>20.3948</v>
      </c>
      <c r="S19" s="33">
        <f t="shared" si="5"/>
        <v>3</v>
      </c>
      <c r="T19" s="33">
        <f t="shared" si="6"/>
        <v>4</v>
      </c>
      <c r="U19" s="33">
        <f t="shared" si="7"/>
        <v>4</v>
      </c>
      <c r="V19" s="34">
        <f t="shared" si="8"/>
        <v>4</v>
      </c>
      <c r="W19" s="33">
        <f t="shared" si="9"/>
        <v>4</v>
      </c>
      <c r="X19" s="33">
        <f t="shared" si="10"/>
        <v>3</v>
      </c>
      <c r="Y19" s="33">
        <f t="shared" si="11"/>
        <v>4</v>
      </c>
      <c r="Z19" s="33">
        <f t="shared" si="12"/>
        <v>4</v>
      </c>
      <c r="AA19" s="33">
        <f t="shared" si="13"/>
        <v>3</v>
      </c>
      <c r="AB19" s="33">
        <f t="shared" si="14"/>
        <v>2</v>
      </c>
      <c r="AC19" s="33">
        <f t="shared" si="15"/>
        <v>0</v>
      </c>
      <c r="AD19" s="33">
        <f t="shared" si="16"/>
        <v>0</v>
      </c>
      <c r="AE19" s="33">
        <f t="shared" si="17"/>
        <v>2</v>
      </c>
      <c r="AF19" s="28">
        <v>8.2825000000000006</v>
      </c>
      <c r="AG19" s="28">
        <v>15.027100000000001</v>
      </c>
      <c r="AH19" s="28">
        <v>68.007599999999996</v>
      </c>
      <c r="AI19" s="28">
        <v>0.82089999999999996</v>
      </c>
      <c r="AJ19" s="28">
        <v>0.20669999999999999</v>
      </c>
      <c r="AK19" s="28">
        <v>-0.20810000000000001</v>
      </c>
      <c r="AL19" s="28">
        <v>0.35680000000000001</v>
      </c>
      <c r="AM19" s="28">
        <v>0.93730000000000002</v>
      </c>
      <c r="AN19" s="28">
        <v>5.2446999999999999</v>
      </c>
      <c r="AO19" s="35">
        <v>1.71</v>
      </c>
    </row>
    <row r="20" spans="1:41">
      <c r="A20" s="48" t="s">
        <v>3122</v>
      </c>
      <c r="B20" s="29">
        <v>39247</v>
      </c>
      <c r="C20" s="30">
        <v>16885.5373</v>
      </c>
      <c r="D20" s="31">
        <v>15300.4768</v>
      </c>
      <c r="E20" s="28">
        <v>202.42099999999999</v>
      </c>
      <c r="F20" s="28">
        <v>15.685</v>
      </c>
      <c r="G20" s="28">
        <v>8.8957999999999995</v>
      </c>
      <c r="H20" s="28">
        <v>2.8969999999999998</v>
      </c>
      <c r="I20" s="32">
        <v>3.4866999999999999</v>
      </c>
      <c r="J20" s="28">
        <v>19.398499999999999</v>
      </c>
      <c r="K20" s="28">
        <v>9.2819000000000003</v>
      </c>
      <c r="L20" s="28">
        <v>20.845800000000001</v>
      </c>
      <c r="M20" s="28">
        <v>15.812099999999999</v>
      </c>
      <c r="N20" s="28">
        <v>19.686499999999999</v>
      </c>
      <c r="O20" s="28">
        <v>20.555099999999999</v>
      </c>
      <c r="P20" s="28">
        <v>16.797000000000001</v>
      </c>
      <c r="Q20" s="28">
        <v>18.571999999999999</v>
      </c>
      <c r="R20" s="28">
        <v>17.259799999999998</v>
      </c>
      <c r="S20" s="33">
        <f t="shared" si="5"/>
        <v>3</v>
      </c>
      <c r="T20" s="33">
        <f t="shared" si="6"/>
        <v>1</v>
      </c>
      <c r="U20" s="33">
        <f t="shared" si="7"/>
        <v>1</v>
      </c>
      <c r="V20" s="34">
        <f t="shared" si="8"/>
        <v>1</v>
      </c>
      <c r="W20" s="33">
        <f t="shared" si="9"/>
        <v>1</v>
      </c>
      <c r="X20" s="33">
        <f t="shared" si="10"/>
        <v>1</v>
      </c>
      <c r="Y20" s="33">
        <f t="shared" si="11"/>
        <v>2</v>
      </c>
      <c r="Z20" s="33">
        <f t="shared" si="12"/>
        <v>2</v>
      </c>
      <c r="AA20" s="33">
        <f t="shared" si="13"/>
        <v>2</v>
      </c>
      <c r="AB20" s="33">
        <f t="shared" si="14"/>
        <v>2</v>
      </c>
      <c r="AC20" s="33">
        <f t="shared" si="15"/>
        <v>2</v>
      </c>
      <c r="AD20" s="33">
        <f t="shared" si="16"/>
        <v>1</v>
      </c>
      <c r="AE20" s="33">
        <f t="shared" si="17"/>
        <v>2</v>
      </c>
      <c r="AF20" s="28"/>
      <c r="AG20" s="28">
        <v>4.9292999999999996</v>
      </c>
      <c r="AH20" s="28">
        <v>88.469499999999996</v>
      </c>
      <c r="AI20" s="28">
        <v>1.0939000000000001</v>
      </c>
      <c r="AJ20" s="28">
        <v>0.2596</v>
      </c>
      <c r="AK20" s="28">
        <v>0.62450000000000006</v>
      </c>
      <c r="AL20" s="28">
        <v>0.48120000000000002</v>
      </c>
      <c r="AM20" s="28">
        <v>0.49930000000000002</v>
      </c>
      <c r="AN20" s="28">
        <v>6.6010999999999997</v>
      </c>
      <c r="AO20" s="35">
        <v>1.71</v>
      </c>
    </row>
    <row r="21" spans="1:41">
      <c r="A21" s="48" t="s">
        <v>3123</v>
      </c>
      <c r="B21" s="29">
        <v>43503</v>
      </c>
      <c r="C21" s="30">
        <v>5480.7979999999998</v>
      </c>
      <c r="D21" s="31">
        <v>5107.6734999999999</v>
      </c>
      <c r="E21" s="28">
        <v>43.62</v>
      </c>
      <c r="F21" s="28">
        <v>13.576000000000001</v>
      </c>
      <c r="G21" s="28">
        <v>2.7101999999999999</v>
      </c>
      <c r="H21" s="28">
        <v>-1.9533</v>
      </c>
      <c r="I21" s="32">
        <v>-0.76439999999999997</v>
      </c>
      <c r="J21" s="28">
        <v>9.7523999999999997</v>
      </c>
      <c r="K21" s="28">
        <v>6.0692000000000004</v>
      </c>
      <c r="L21" s="28">
        <v>19.0411</v>
      </c>
      <c r="M21" s="28">
        <v>15.798</v>
      </c>
      <c r="N21" s="28">
        <v>19.370899999999999</v>
      </c>
      <c r="O21" s="28">
        <v>21.829899999999999</v>
      </c>
      <c r="P21" s="28"/>
      <c r="Q21" s="28"/>
      <c r="R21" s="28">
        <v>22.595600000000001</v>
      </c>
      <c r="S21" s="33">
        <f t="shared" si="5"/>
        <v>4</v>
      </c>
      <c r="T21" s="33">
        <f t="shared" si="6"/>
        <v>4</v>
      </c>
      <c r="U21" s="33">
        <f t="shared" si="7"/>
        <v>2</v>
      </c>
      <c r="V21" s="34">
        <f t="shared" si="8"/>
        <v>4</v>
      </c>
      <c r="W21" s="33">
        <f t="shared" si="9"/>
        <v>3</v>
      </c>
      <c r="X21" s="33">
        <f t="shared" si="10"/>
        <v>2</v>
      </c>
      <c r="Y21" s="33">
        <f t="shared" si="11"/>
        <v>3</v>
      </c>
      <c r="Z21" s="33">
        <f t="shared" si="12"/>
        <v>2</v>
      </c>
      <c r="AA21" s="33">
        <f t="shared" si="13"/>
        <v>2</v>
      </c>
      <c r="AB21" s="33">
        <f t="shared" si="14"/>
        <v>1</v>
      </c>
      <c r="AC21" s="33">
        <f t="shared" si="15"/>
        <v>0</v>
      </c>
      <c r="AD21" s="33">
        <f t="shared" si="16"/>
        <v>0</v>
      </c>
      <c r="AE21" s="33">
        <f t="shared" si="17"/>
        <v>1</v>
      </c>
      <c r="AF21" s="28"/>
      <c r="AG21" s="28">
        <v>26.424499999999998</v>
      </c>
      <c r="AH21" s="28">
        <v>67.126000000000005</v>
      </c>
      <c r="AI21" s="28">
        <v>0.82399999999999995</v>
      </c>
      <c r="AJ21" s="28">
        <v>0.2646</v>
      </c>
      <c r="AK21" s="28">
        <v>6.7299999999999999E-2</v>
      </c>
      <c r="AL21" s="28">
        <v>0.47339999999999999</v>
      </c>
      <c r="AM21" s="28">
        <v>0.94240000000000002</v>
      </c>
      <c r="AN21" s="28">
        <v>3.1654</v>
      </c>
      <c r="AO21" s="35">
        <v>1.83</v>
      </c>
    </row>
    <row r="22" spans="1:41">
      <c r="A22" s="48" t="s">
        <v>3124</v>
      </c>
      <c r="B22" s="29">
        <v>38730</v>
      </c>
      <c r="C22" s="30">
        <v>12934.427799999999</v>
      </c>
      <c r="D22" s="31">
        <v>11724.349700000001</v>
      </c>
      <c r="E22" s="28">
        <v>170.4622</v>
      </c>
      <c r="F22" s="28">
        <v>17.674900000000001</v>
      </c>
      <c r="G22" s="28">
        <v>7.6112000000000002</v>
      </c>
      <c r="H22" s="28">
        <v>-1.4251</v>
      </c>
      <c r="I22" s="32">
        <v>3.6257000000000001</v>
      </c>
      <c r="J22" s="28">
        <v>7.8453999999999997</v>
      </c>
      <c r="K22" s="28">
        <v>2.8628</v>
      </c>
      <c r="L22" s="28">
        <v>19.2879</v>
      </c>
      <c r="M22" s="28">
        <v>17.3551</v>
      </c>
      <c r="N22" s="28">
        <v>19.993099999999998</v>
      </c>
      <c r="O22" s="28">
        <v>17.922699999999999</v>
      </c>
      <c r="P22" s="28">
        <v>15.493499999999999</v>
      </c>
      <c r="Q22" s="28">
        <v>17.837700000000002</v>
      </c>
      <c r="R22" s="28">
        <v>14.9876</v>
      </c>
      <c r="S22" s="33">
        <f t="shared" si="5"/>
        <v>1</v>
      </c>
      <c r="T22" s="33">
        <f t="shared" si="6"/>
        <v>2</v>
      </c>
      <c r="U22" s="33">
        <f t="shared" si="7"/>
        <v>2</v>
      </c>
      <c r="V22" s="34">
        <f t="shared" si="8"/>
        <v>1</v>
      </c>
      <c r="W22" s="33">
        <f t="shared" si="9"/>
        <v>4</v>
      </c>
      <c r="X22" s="33">
        <f t="shared" si="10"/>
        <v>4</v>
      </c>
      <c r="Y22" s="33">
        <f t="shared" si="11"/>
        <v>2</v>
      </c>
      <c r="Z22" s="33">
        <f t="shared" si="12"/>
        <v>2</v>
      </c>
      <c r="AA22" s="33">
        <f t="shared" si="13"/>
        <v>1</v>
      </c>
      <c r="AB22" s="33">
        <f t="shared" si="14"/>
        <v>4</v>
      </c>
      <c r="AC22" s="33">
        <f t="shared" si="15"/>
        <v>4</v>
      </c>
      <c r="AD22" s="33">
        <f t="shared" si="16"/>
        <v>2</v>
      </c>
      <c r="AE22" s="33">
        <f t="shared" si="17"/>
        <v>3</v>
      </c>
      <c r="AF22" s="28">
        <v>7.4865000000000004</v>
      </c>
      <c r="AG22" s="28">
        <v>3.9066000000000001</v>
      </c>
      <c r="AH22" s="28">
        <v>81.583500000000001</v>
      </c>
      <c r="AI22" s="28">
        <v>0.86850000000000005</v>
      </c>
      <c r="AJ22" s="28">
        <v>0.2319</v>
      </c>
      <c r="AK22" s="28">
        <v>-8.7900000000000006E-2</v>
      </c>
      <c r="AL22" s="28">
        <v>0.41830000000000001</v>
      </c>
      <c r="AM22" s="28">
        <v>0.93110000000000004</v>
      </c>
      <c r="AN22" s="28">
        <v>5.6698000000000004</v>
      </c>
      <c r="AO22" s="35">
        <v>1.78</v>
      </c>
    </row>
    <row r="23" spans="1:41">
      <c r="A23" s="48" t="s">
        <v>5033</v>
      </c>
      <c r="B23" s="29">
        <v>46051</v>
      </c>
      <c r="C23" s="30">
        <v>196.2499</v>
      </c>
      <c r="D23" s="31">
        <v>209.2457</v>
      </c>
      <c r="E23" s="28">
        <v>10.911</v>
      </c>
      <c r="F23" s="28">
        <v>18.525700000000001</v>
      </c>
      <c r="G23" s="28">
        <v>9.11</v>
      </c>
      <c r="H23" s="28"/>
      <c r="I23" s="32"/>
      <c r="J23" s="28"/>
      <c r="K23" s="28"/>
      <c r="L23" s="28"/>
      <c r="M23" s="28"/>
      <c r="N23" s="28"/>
      <c r="O23" s="28"/>
      <c r="P23" s="28"/>
      <c r="Q23" s="28"/>
      <c r="R23" s="28">
        <v>41.864699999999999</v>
      </c>
      <c r="S23" s="33">
        <f t="shared" si="5"/>
        <v>1</v>
      </c>
      <c r="T23" s="33">
        <f t="shared" si="6"/>
        <v>1</v>
      </c>
      <c r="U23" s="33">
        <f t="shared" si="7"/>
        <v>0</v>
      </c>
      <c r="V23" s="34">
        <f t="shared" si="8"/>
        <v>0</v>
      </c>
      <c r="W23" s="33">
        <f t="shared" si="9"/>
        <v>0</v>
      </c>
      <c r="X23" s="33">
        <f t="shared" si="10"/>
        <v>0</v>
      </c>
      <c r="Y23" s="33">
        <f t="shared" si="11"/>
        <v>0</v>
      </c>
      <c r="Z23" s="33">
        <f t="shared" si="12"/>
        <v>0</v>
      </c>
      <c r="AA23" s="33">
        <f t="shared" si="13"/>
        <v>0</v>
      </c>
      <c r="AB23" s="33">
        <f t="shared" si="14"/>
        <v>0</v>
      </c>
      <c r="AC23" s="33">
        <f t="shared" si="15"/>
        <v>0</v>
      </c>
      <c r="AD23" s="33">
        <f t="shared" si="16"/>
        <v>0</v>
      </c>
      <c r="AE23" s="33">
        <f t="shared" si="17"/>
        <v>1</v>
      </c>
      <c r="AF23" s="28"/>
      <c r="AG23" s="28">
        <v>11.710800000000001</v>
      </c>
      <c r="AH23" s="28">
        <v>81.620900000000006</v>
      </c>
      <c r="AI23" s="28">
        <v>1.0428999999999999</v>
      </c>
      <c r="AJ23" s="28">
        <v>-0.31969999999999998</v>
      </c>
      <c r="AK23" s="28">
        <v>1.5826</v>
      </c>
      <c r="AL23" s="28">
        <v>-0.64219999999999999</v>
      </c>
      <c r="AM23" s="28">
        <v>0.92190000000000005</v>
      </c>
      <c r="AN23" s="28">
        <v>5.9288999999999996</v>
      </c>
      <c r="AO23" s="35">
        <v>2.3199999999999998</v>
      </c>
    </row>
    <row r="24" spans="1:41">
      <c r="A24" s="48" t="s">
        <v>3125</v>
      </c>
      <c r="B24" s="29">
        <v>39541</v>
      </c>
      <c r="C24" s="30">
        <v>37423.943800000001</v>
      </c>
      <c r="D24" s="31">
        <v>33724.283600000002</v>
      </c>
      <c r="E24" s="28">
        <v>131.637</v>
      </c>
      <c r="F24" s="28">
        <v>11.214700000000001</v>
      </c>
      <c r="G24" s="28">
        <v>-1.6651</v>
      </c>
      <c r="H24" s="28">
        <v>-8.9885999999999999</v>
      </c>
      <c r="I24" s="32">
        <v>-4.8398000000000003</v>
      </c>
      <c r="J24" s="28">
        <v>7.0646000000000004</v>
      </c>
      <c r="K24" s="28">
        <v>2.2225999999999999</v>
      </c>
      <c r="L24" s="28">
        <v>16.3873</v>
      </c>
      <c r="M24" s="28">
        <v>16.119399999999999</v>
      </c>
      <c r="N24" s="28">
        <v>19.084399999999999</v>
      </c>
      <c r="O24" s="28">
        <v>17.2883</v>
      </c>
      <c r="P24" s="28">
        <v>17.6082</v>
      </c>
      <c r="Q24" s="28">
        <v>15.6435</v>
      </c>
      <c r="R24" s="28">
        <v>15.317600000000001</v>
      </c>
      <c r="S24" s="33">
        <f t="shared" si="5"/>
        <v>4</v>
      </c>
      <c r="T24" s="33">
        <f t="shared" si="6"/>
        <v>4</v>
      </c>
      <c r="U24" s="33">
        <f t="shared" si="7"/>
        <v>4</v>
      </c>
      <c r="V24" s="34">
        <f t="shared" si="8"/>
        <v>4</v>
      </c>
      <c r="W24" s="33">
        <f t="shared" si="9"/>
        <v>4</v>
      </c>
      <c r="X24" s="33">
        <f t="shared" si="10"/>
        <v>4</v>
      </c>
      <c r="Y24" s="33">
        <f t="shared" si="11"/>
        <v>3</v>
      </c>
      <c r="Z24" s="33">
        <f t="shared" si="12"/>
        <v>2</v>
      </c>
      <c r="AA24" s="33">
        <f t="shared" si="13"/>
        <v>2</v>
      </c>
      <c r="AB24" s="33">
        <f t="shared" si="14"/>
        <v>4</v>
      </c>
      <c r="AC24" s="33">
        <f t="shared" si="15"/>
        <v>2</v>
      </c>
      <c r="AD24" s="33">
        <f t="shared" si="16"/>
        <v>3</v>
      </c>
      <c r="AE24" s="33">
        <f t="shared" si="17"/>
        <v>3</v>
      </c>
      <c r="AF24" s="28">
        <v>5.8346999999999998</v>
      </c>
      <c r="AG24" s="28">
        <v>9.5754000000000001</v>
      </c>
      <c r="AH24" s="28">
        <v>74.2928</v>
      </c>
      <c r="AI24" s="28">
        <v>1.0512999999999999</v>
      </c>
      <c r="AJ24" s="28">
        <v>0.2387</v>
      </c>
      <c r="AK24" s="28">
        <v>0.40400000000000003</v>
      </c>
      <c r="AL24" s="28">
        <v>0.43609999999999999</v>
      </c>
      <c r="AM24" s="28">
        <v>0.57940000000000003</v>
      </c>
      <c r="AN24" s="28">
        <v>10.2971</v>
      </c>
      <c r="AO24" s="35">
        <v>1.57</v>
      </c>
    </row>
    <row r="25" spans="1:41">
      <c r="A25" s="48" t="s">
        <v>4953</v>
      </c>
      <c r="B25" s="29">
        <v>45988</v>
      </c>
      <c r="C25" s="30">
        <v>722.71630000000005</v>
      </c>
      <c r="D25" s="31">
        <v>726.45410000000004</v>
      </c>
      <c r="E25" s="28">
        <v>9.7799999999999994</v>
      </c>
      <c r="F25" s="28">
        <v>16.567299999999999</v>
      </c>
      <c r="G25" s="28">
        <v>6.3042999999999996</v>
      </c>
      <c r="H25" s="28"/>
      <c r="I25" s="32">
        <v>-0.4073</v>
      </c>
      <c r="J25" s="28"/>
      <c r="K25" s="28"/>
      <c r="L25" s="28"/>
      <c r="M25" s="28"/>
      <c r="N25" s="28"/>
      <c r="O25" s="28"/>
      <c r="P25" s="28"/>
      <c r="Q25" s="28"/>
      <c r="R25" s="28">
        <v>-5.1359000000000004</v>
      </c>
      <c r="S25" s="33">
        <f t="shared" si="5"/>
        <v>2</v>
      </c>
      <c r="T25" s="33">
        <f t="shared" si="6"/>
        <v>3</v>
      </c>
      <c r="U25" s="33">
        <f t="shared" si="7"/>
        <v>0</v>
      </c>
      <c r="V25" s="34">
        <f t="shared" si="8"/>
        <v>4</v>
      </c>
      <c r="W25" s="33">
        <f t="shared" si="9"/>
        <v>0</v>
      </c>
      <c r="X25" s="33">
        <f t="shared" si="10"/>
        <v>0</v>
      </c>
      <c r="Y25" s="33">
        <f t="shared" si="11"/>
        <v>0</v>
      </c>
      <c r="Z25" s="33">
        <f t="shared" si="12"/>
        <v>0</v>
      </c>
      <c r="AA25" s="33">
        <f t="shared" si="13"/>
        <v>0</v>
      </c>
      <c r="AB25" s="33">
        <f t="shared" si="14"/>
        <v>0</v>
      </c>
      <c r="AC25" s="33">
        <f t="shared" si="15"/>
        <v>0</v>
      </c>
      <c r="AD25" s="33">
        <f t="shared" si="16"/>
        <v>0</v>
      </c>
      <c r="AE25" s="33">
        <f t="shared" si="17"/>
        <v>4</v>
      </c>
      <c r="AF25" s="28"/>
      <c r="AG25" s="28">
        <v>18.147099999999998</v>
      </c>
      <c r="AH25" s="28">
        <v>71.069199999999995</v>
      </c>
      <c r="AI25" s="28">
        <v>1.036</v>
      </c>
      <c r="AJ25" s="28">
        <v>-0.5776</v>
      </c>
      <c r="AK25" s="28">
        <v>-0.55859999999999999</v>
      </c>
      <c r="AL25" s="28">
        <v>-0.84</v>
      </c>
      <c r="AM25" s="28">
        <v>0.92369999999999997</v>
      </c>
      <c r="AN25" s="28">
        <v>4.8733000000000004</v>
      </c>
      <c r="AO25" s="35">
        <v>2.31</v>
      </c>
    </row>
    <row r="26" spans="1:41">
      <c r="A26" s="48" t="s">
        <v>3126</v>
      </c>
      <c r="B26" s="29">
        <v>41771</v>
      </c>
      <c r="C26" s="30">
        <v>15374.924499999999</v>
      </c>
      <c r="D26" s="31">
        <v>13881.7898</v>
      </c>
      <c r="E26" s="28">
        <v>79.930800000000005</v>
      </c>
      <c r="F26" s="28">
        <v>17.648599999999998</v>
      </c>
      <c r="G26" s="28">
        <v>8.2631999999999994</v>
      </c>
      <c r="H26" s="28">
        <v>-2.2389999999999999</v>
      </c>
      <c r="I26" s="32">
        <v>2.0036999999999998</v>
      </c>
      <c r="J26" s="28">
        <v>8.8483000000000001</v>
      </c>
      <c r="K26" s="28">
        <v>2.5884999999999998</v>
      </c>
      <c r="L26" s="28">
        <v>17.106000000000002</v>
      </c>
      <c r="M26" s="28">
        <v>15.3802</v>
      </c>
      <c r="N26" s="28">
        <v>19.961500000000001</v>
      </c>
      <c r="O26" s="28">
        <v>18.6416</v>
      </c>
      <c r="P26" s="28">
        <v>18.560300000000002</v>
      </c>
      <c r="Q26" s="28"/>
      <c r="R26" s="28">
        <v>18.954599999999999</v>
      </c>
      <c r="S26" s="33">
        <f t="shared" si="5"/>
        <v>1</v>
      </c>
      <c r="T26" s="33">
        <f t="shared" si="6"/>
        <v>2</v>
      </c>
      <c r="U26" s="33">
        <f t="shared" si="7"/>
        <v>3</v>
      </c>
      <c r="V26" s="34">
        <f t="shared" si="8"/>
        <v>2</v>
      </c>
      <c r="W26" s="33">
        <f t="shared" si="9"/>
        <v>3</v>
      </c>
      <c r="X26" s="33">
        <f t="shared" si="10"/>
        <v>4</v>
      </c>
      <c r="Y26" s="33">
        <f t="shared" si="11"/>
        <v>3</v>
      </c>
      <c r="Z26" s="33">
        <f t="shared" si="12"/>
        <v>3</v>
      </c>
      <c r="AA26" s="33">
        <f t="shared" si="13"/>
        <v>1</v>
      </c>
      <c r="AB26" s="33">
        <f t="shared" si="14"/>
        <v>3</v>
      </c>
      <c r="AC26" s="33">
        <f t="shared" si="15"/>
        <v>1</v>
      </c>
      <c r="AD26" s="33">
        <f t="shared" si="16"/>
        <v>0</v>
      </c>
      <c r="AE26" s="33">
        <f t="shared" si="17"/>
        <v>2</v>
      </c>
      <c r="AF26" s="28">
        <v>1.9827999999999999</v>
      </c>
      <c r="AG26" s="28">
        <v>23.869399999999999</v>
      </c>
      <c r="AH26" s="28">
        <v>69.903999999999996</v>
      </c>
      <c r="AI26" s="28">
        <v>0.95369999999999999</v>
      </c>
      <c r="AJ26" s="28">
        <v>0.1953</v>
      </c>
      <c r="AK26" s="28">
        <v>-0.30930000000000002</v>
      </c>
      <c r="AL26" s="28">
        <v>0.33489999999999998</v>
      </c>
      <c r="AM26" s="28">
        <v>0.94330000000000003</v>
      </c>
      <c r="AN26" s="28">
        <v>2.8622999999999998</v>
      </c>
      <c r="AO26" s="35">
        <v>1.72</v>
      </c>
    </row>
    <row r="27" spans="1:41">
      <c r="A27" s="48" t="s">
        <v>3127</v>
      </c>
      <c r="B27" s="29">
        <v>39373</v>
      </c>
      <c r="C27" s="30">
        <v>8354.8256999999994</v>
      </c>
      <c r="D27" s="31">
        <v>7538.1201000000001</v>
      </c>
      <c r="E27" s="28">
        <v>84.73</v>
      </c>
      <c r="F27" s="28">
        <v>13.8079</v>
      </c>
      <c r="G27" s="28">
        <v>2.2568000000000001</v>
      </c>
      <c r="H27" s="28">
        <v>-4.2923</v>
      </c>
      <c r="I27" s="32">
        <v>-1.385</v>
      </c>
      <c r="J27" s="28">
        <v>7.4981</v>
      </c>
      <c r="K27" s="28">
        <v>3.2759</v>
      </c>
      <c r="L27" s="28">
        <v>15.771000000000001</v>
      </c>
      <c r="M27" s="28">
        <v>13.7128</v>
      </c>
      <c r="N27" s="28">
        <v>17.961500000000001</v>
      </c>
      <c r="O27" s="28">
        <v>19.300899999999999</v>
      </c>
      <c r="P27" s="28">
        <v>15.9178</v>
      </c>
      <c r="Q27" s="28">
        <v>14.6008</v>
      </c>
      <c r="R27" s="28">
        <v>12.2127</v>
      </c>
      <c r="S27" s="33">
        <f t="shared" si="5"/>
        <v>3</v>
      </c>
      <c r="T27" s="33">
        <f t="shared" si="6"/>
        <v>4</v>
      </c>
      <c r="U27" s="33">
        <f t="shared" si="7"/>
        <v>4</v>
      </c>
      <c r="V27" s="34">
        <f t="shared" si="8"/>
        <v>4</v>
      </c>
      <c r="W27" s="33">
        <f t="shared" si="9"/>
        <v>4</v>
      </c>
      <c r="X27" s="33">
        <f t="shared" si="10"/>
        <v>3</v>
      </c>
      <c r="Y27" s="33">
        <f t="shared" si="11"/>
        <v>4</v>
      </c>
      <c r="Z27" s="33">
        <f t="shared" si="12"/>
        <v>3</v>
      </c>
      <c r="AA27" s="33">
        <f t="shared" si="13"/>
        <v>3</v>
      </c>
      <c r="AB27" s="33">
        <f t="shared" si="14"/>
        <v>3</v>
      </c>
      <c r="AC27" s="33">
        <f t="shared" si="15"/>
        <v>4</v>
      </c>
      <c r="AD27" s="33">
        <f t="shared" si="16"/>
        <v>4</v>
      </c>
      <c r="AE27" s="33">
        <f t="shared" si="17"/>
        <v>3</v>
      </c>
      <c r="AF27" s="28">
        <v>9.9757999999999996</v>
      </c>
      <c r="AG27" s="28">
        <v>3.8285999999999998</v>
      </c>
      <c r="AH27" s="28">
        <v>77.385199999999998</v>
      </c>
      <c r="AI27" s="28">
        <v>0.75190000000000001</v>
      </c>
      <c r="AJ27" s="28">
        <v>0.2208</v>
      </c>
      <c r="AK27" s="28">
        <v>-0.1101</v>
      </c>
      <c r="AL27" s="28">
        <v>0.41249999999999998</v>
      </c>
      <c r="AM27" s="28">
        <v>0.90290000000000004</v>
      </c>
      <c r="AN27" s="28">
        <v>4.6993</v>
      </c>
      <c r="AO27" s="35">
        <v>1.82</v>
      </c>
    </row>
    <row r="28" spans="1:41">
      <c r="A28" s="48" t="s">
        <v>3128</v>
      </c>
      <c r="B28" s="29">
        <v>43403</v>
      </c>
      <c r="C28" s="30">
        <v>9716.3976999999995</v>
      </c>
      <c r="D28" s="31">
        <v>9207.5763999999999</v>
      </c>
      <c r="E28" s="28">
        <v>41.86</v>
      </c>
      <c r="F28" s="28">
        <v>14.0289</v>
      </c>
      <c r="G28" s="28">
        <v>6.5140000000000002</v>
      </c>
      <c r="H28" s="28">
        <v>-3.3033000000000001</v>
      </c>
      <c r="I28" s="32">
        <v>0.28749999999999998</v>
      </c>
      <c r="J28" s="28">
        <v>11.1524</v>
      </c>
      <c r="K28" s="28">
        <v>10.0717</v>
      </c>
      <c r="L28" s="28">
        <v>24.1249</v>
      </c>
      <c r="M28" s="28">
        <v>19.597799999999999</v>
      </c>
      <c r="N28" s="28">
        <v>21.780200000000001</v>
      </c>
      <c r="O28" s="28">
        <v>21.824400000000001</v>
      </c>
      <c r="P28" s="28"/>
      <c r="Q28" s="28"/>
      <c r="R28" s="28">
        <v>21.021100000000001</v>
      </c>
      <c r="S28" s="33">
        <f t="shared" si="5"/>
        <v>3</v>
      </c>
      <c r="T28" s="33">
        <f t="shared" si="6"/>
        <v>3</v>
      </c>
      <c r="U28" s="33">
        <f t="shared" si="7"/>
        <v>3</v>
      </c>
      <c r="V28" s="34">
        <f t="shared" si="8"/>
        <v>3</v>
      </c>
      <c r="W28" s="33">
        <f t="shared" si="9"/>
        <v>2</v>
      </c>
      <c r="X28" s="33">
        <f t="shared" si="10"/>
        <v>1</v>
      </c>
      <c r="Y28" s="33">
        <f t="shared" si="11"/>
        <v>1</v>
      </c>
      <c r="Z28" s="33">
        <f t="shared" si="12"/>
        <v>1</v>
      </c>
      <c r="AA28" s="33">
        <f t="shared" si="13"/>
        <v>1</v>
      </c>
      <c r="AB28" s="33">
        <f t="shared" si="14"/>
        <v>1</v>
      </c>
      <c r="AC28" s="33">
        <f t="shared" si="15"/>
        <v>0</v>
      </c>
      <c r="AD28" s="33">
        <f t="shared" si="16"/>
        <v>0</v>
      </c>
      <c r="AE28" s="33">
        <f t="shared" si="17"/>
        <v>1</v>
      </c>
      <c r="AF28" s="28">
        <v>12.8727</v>
      </c>
      <c r="AG28" s="28">
        <v>20.222300000000001</v>
      </c>
      <c r="AH28" s="28">
        <v>64.571899999999999</v>
      </c>
      <c r="AI28" s="28">
        <v>1.1197999999999999</v>
      </c>
      <c r="AJ28" s="28">
        <v>0.30530000000000002</v>
      </c>
      <c r="AK28" s="28">
        <v>0.8085</v>
      </c>
      <c r="AL28" s="28">
        <v>0.54279999999999995</v>
      </c>
      <c r="AM28" s="28">
        <v>0.55200000000000005</v>
      </c>
      <c r="AN28" s="28">
        <v>1.0255000000000001</v>
      </c>
      <c r="AO28" s="35">
        <v>1.73</v>
      </c>
    </row>
    <row r="29" spans="1:41">
      <c r="A29" s="48" t="s">
        <v>3129</v>
      </c>
      <c r="B29" s="29">
        <v>43878</v>
      </c>
      <c r="C29" s="30">
        <v>2712.4985000000001</v>
      </c>
      <c r="D29" s="31">
        <v>2492.9555999999998</v>
      </c>
      <c r="E29" s="28">
        <v>29.089600000000001</v>
      </c>
      <c r="F29" s="28">
        <v>16.859500000000001</v>
      </c>
      <c r="G29" s="28">
        <v>8.5607000000000006</v>
      </c>
      <c r="H29" s="28">
        <v>-0.1699</v>
      </c>
      <c r="I29" s="32">
        <v>3.6985000000000001</v>
      </c>
      <c r="J29" s="28">
        <v>12.2098</v>
      </c>
      <c r="K29" s="28">
        <v>8.1318000000000001</v>
      </c>
      <c r="L29" s="28">
        <v>25.166699999999999</v>
      </c>
      <c r="M29" s="28">
        <v>20.7944</v>
      </c>
      <c r="N29" s="28">
        <v>17.587299999999999</v>
      </c>
      <c r="O29" s="28"/>
      <c r="P29" s="28"/>
      <c r="Q29" s="28"/>
      <c r="R29" s="28">
        <v>18.785499999999999</v>
      </c>
      <c r="S29" s="33">
        <f t="shared" si="5"/>
        <v>2</v>
      </c>
      <c r="T29" s="33">
        <f t="shared" si="6"/>
        <v>2</v>
      </c>
      <c r="U29" s="33">
        <f t="shared" si="7"/>
        <v>1</v>
      </c>
      <c r="V29" s="34">
        <f t="shared" si="8"/>
        <v>1</v>
      </c>
      <c r="W29" s="33">
        <f t="shared" si="9"/>
        <v>2</v>
      </c>
      <c r="X29" s="33">
        <f t="shared" si="10"/>
        <v>2</v>
      </c>
      <c r="Y29" s="33">
        <f t="shared" si="11"/>
        <v>1</v>
      </c>
      <c r="Z29" s="33">
        <f t="shared" si="12"/>
        <v>1</v>
      </c>
      <c r="AA29" s="33">
        <f t="shared" si="13"/>
        <v>4</v>
      </c>
      <c r="AB29" s="33">
        <f t="shared" si="14"/>
        <v>0</v>
      </c>
      <c r="AC29" s="33">
        <f t="shared" si="15"/>
        <v>0</v>
      </c>
      <c r="AD29" s="33">
        <f t="shared" si="16"/>
        <v>0</v>
      </c>
      <c r="AE29" s="33">
        <f t="shared" si="17"/>
        <v>2</v>
      </c>
      <c r="AF29" s="28">
        <v>5.4275000000000002</v>
      </c>
      <c r="AG29" s="28">
        <v>18.977499999999999</v>
      </c>
      <c r="AH29" s="28">
        <v>67.763800000000003</v>
      </c>
      <c r="AI29" s="28">
        <v>0.8851</v>
      </c>
      <c r="AJ29" s="28">
        <v>0.309</v>
      </c>
      <c r="AK29" s="28">
        <v>0.30499999999999999</v>
      </c>
      <c r="AL29" s="28">
        <v>0.56540000000000001</v>
      </c>
      <c r="AM29" s="28">
        <v>0.93869999999999998</v>
      </c>
      <c r="AN29" s="28">
        <v>3.4316</v>
      </c>
      <c r="AO29" s="35">
        <v>1.88</v>
      </c>
    </row>
    <row r="30" spans="1:41">
      <c r="A30" s="48" t="s">
        <v>3130</v>
      </c>
      <c r="B30" s="29">
        <v>45461</v>
      </c>
      <c r="C30" s="30">
        <v>645.98119999999994</v>
      </c>
      <c r="D30" s="31">
        <v>560.03470000000004</v>
      </c>
      <c r="E30" s="28">
        <v>9.7611000000000008</v>
      </c>
      <c r="F30" s="28">
        <v>18.749600000000001</v>
      </c>
      <c r="G30" s="28">
        <v>8.2449999999999992</v>
      </c>
      <c r="H30" s="28">
        <v>-5.3578999999999999</v>
      </c>
      <c r="I30" s="32">
        <v>0.87949999999999995</v>
      </c>
      <c r="J30" s="28">
        <v>6.7942</v>
      </c>
      <c r="K30" s="28"/>
      <c r="L30" s="28"/>
      <c r="M30" s="28"/>
      <c r="N30" s="28"/>
      <c r="O30" s="28"/>
      <c r="P30" s="28"/>
      <c r="Q30" s="28"/>
      <c r="R30" s="28">
        <v>-1.2876000000000001</v>
      </c>
      <c r="S30" s="33">
        <f t="shared" si="5"/>
        <v>1</v>
      </c>
      <c r="T30" s="33">
        <f t="shared" si="6"/>
        <v>2</v>
      </c>
      <c r="U30" s="33">
        <f t="shared" si="7"/>
        <v>4</v>
      </c>
      <c r="V30" s="34">
        <f t="shared" si="8"/>
        <v>3</v>
      </c>
      <c r="W30" s="33">
        <f t="shared" si="9"/>
        <v>4</v>
      </c>
      <c r="X30" s="33">
        <f t="shared" si="10"/>
        <v>0</v>
      </c>
      <c r="Y30" s="33">
        <f t="shared" si="11"/>
        <v>0</v>
      </c>
      <c r="Z30" s="33">
        <f t="shared" si="12"/>
        <v>0</v>
      </c>
      <c r="AA30" s="33">
        <f t="shared" si="13"/>
        <v>0</v>
      </c>
      <c r="AB30" s="33">
        <f t="shared" si="14"/>
        <v>0</v>
      </c>
      <c r="AC30" s="33">
        <f t="shared" si="15"/>
        <v>0</v>
      </c>
      <c r="AD30" s="33">
        <f t="shared" si="16"/>
        <v>0</v>
      </c>
      <c r="AE30" s="33">
        <f t="shared" si="17"/>
        <v>4</v>
      </c>
      <c r="AF30" s="28"/>
      <c r="AG30" s="28">
        <v>5.4478999999999997</v>
      </c>
      <c r="AH30" s="28">
        <v>91.539000000000001</v>
      </c>
      <c r="AI30" s="28">
        <v>0.96089999999999998</v>
      </c>
      <c r="AJ30" s="28">
        <v>-0.1237</v>
      </c>
      <c r="AK30" s="28">
        <v>-0.1394</v>
      </c>
      <c r="AL30" s="28">
        <v>-0.1946</v>
      </c>
      <c r="AM30" s="28">
        <v>0.92889999999999995</v>
      </c>
      <c r="AN30" s="28">
        <v>0.51719999999999999</v>
      </c>
      <c r="AO30" s="35">
        <v>2.37</v>
      </c>
    </row>
    <row r="31" spans="1:41">
      <c r="A31" s="48" t="s">
        <v>3131</v>
      </c>
      <c r="B31" s="29">
        <v>38407</v>
      </c>
      <c r="C31" s="30">
        <v>16870.611499999999</v>
      </c>
      <c r="D31" s="31">
        <v>15157.487499999999</v>
      </c>
      <c r="E31" s="28">
        <v>249.00200000000001</v>
      </c>
      <c r="F31" s="28">
        <v>14.165100000000001</v>
      </c>
      <c r="G31" s="28">
        <v>5.0476999999999999</v>
      </c>
      <c r="H31" s="28">
        <v>-5.3997999999999999</v>
      </c>
      <c r="I31" s="32">
        <v>-0.30270000000000002</v>
      </c>
      <c r="J31" s="28">
        <v>5.0894000000000004</v>
      </c>
      <c r="K31" s="28">
        <v>3.4026000000000001</v>
      </c>
      <c r="L31" s="28">
        <v>14.869400000000001</v>
      </c>
      <c r="M31" s="28">
        <v>11.0488</v>
      </c>
      <c r="N31" s="28">
        <v>15.148199999999999</v>
      </c>
      <c r="O31" s="28">
        <v>19.7484</v>
      </c>
      <c r="P31" s="28">
        <v>16.6327</v>
      </c>
      <c r="Q31" s="28">
        <v>16.4527</v>
      </c>
      <c r="R31" s="28">
        <v>16.381599999999999</v>
      </c>
      <c r="S31" s="33">
        <f t="shared" si="5"/>
        <v>3</v>
      </c>
      <c r="T31" s="33">
        <f t="shared" si="6"/>
        <v>3</v>
      </c>
      <c r="U31" s="33">
        <f t="shared" si="7"/>
        <v>4</v>
      </c>
      <c r="V31" s="34">
        <f t="shared" si="8"/>
        <v>3</v>
      </c>
      <c r="W31" s="33">
        <f t="shared" si="9"/>
        <v>4</v>
      </c>
      <c r="X31" s="33">
        <f t="shared" si="10"/>
        <v>3</v>
      </c>
      <c r="Y31" s="33">
        <f t="shared" si="11"/>
        <v>4</v>
      </c>
      <c r="Z31" s="33">
        <f t="shared" si="12"/>
        <v>4</v>
      </c>
      <c r="AA31" s="33">
        <f t="shared" si="13"/>
        <v>4</v>
      </c>
      <c r="AB31" s="33">
        <f t="shared" si="14"/>
        <v>2</v>
      </c>
      <c r="AC31" s="33">
        <f t="shared" si="15"/>
        <v>3</v>
      </c>
      <c r="AD31" s="33">
        <f t="shared" si="16"/>
        <v>2</v>
      </c>
      <c r="AE31" s="33">
        <f t="shared" si="17"/>
        <v>3</v>
      </c>
      <c r="AF31" s="28">
        <v>7.2304000000000004</v>
      </c>
      <c r="AG31" s="28">
        <v>11.8355</v>
      </c>
      <c r="AH31" s="28">
        <v>79.900099999999995</v>
      </c>
      <c r="AI31" s="28">
        <v>0.83069999999999999</v>
      </c>
      <c r="AJ31" s="28">
        <v>0.1893</v>
      </c>
      <c r="AK31" s="28">
        <v>-0.28249999999999997</v>
      </c>
      <c r="AL31" s="28">
        <v>0.33339999999999997</v>
      </c>
      <c r="AM31" s="28">
        <v>0.89839999999999998</v>
      </c>
      <c r="AN31" s="28">
        <v>1.034</v>
      </c>
      <c r="AO31" s="35">
        <v>1.68</v>
      </c>
    </row>
    <row r="32" spans="1:41">
      <c r="A32" s="48" t="s">
        <v>4963</v>
      </c>
      <c r="B32" s="29">
        <v>42907</v>
      </c>
      <c r="C32" s="30">
        <v>605.88720000000001</v>
      </c>
      <c r="D32" s="31">
        <v>552.20939999999996</v>
      </c>
      <c r="E32" s="28">
        <v>30.616199999999999</v>
      </c>
      <c r="F32" s="28">
        <v>18.078399999999998</v>
      </c>
      <c r="G32" s="28">
        <v>10.0625</v>
      </c>
      <c r="H32" s="28">
        <v>-0.44769999999999999</v>
      </c>
      <c r="I32" s="32">
        <v>3.9828999999999999</v>
      </c>
      <c r="J32" s="28">
        <v>10.7217</v>
      </c>
      <c r="K32" s="28">
        <v>6.1077000000000004</v>
      </c>
      <c r="L32" s="28">
        <v>18.8308</v>
      </c>
      <c r="M32" s="28">
        <v>14.9369</v>
      </c>
      <c r="N32" s="28">
        <v>18.584399999999999</v>
      </c>
      <c r="O32" s="28">
        <v>18.4678</v>
      </c>
      <c r="P32" s="28"/>
      <c r="Q32" s="28"/>
      <c r="R32" s="28">
        <v>13.4564</v>
      </c>
      <c r="S32" s="33">
        <f t="shared" si="5"/>
        <v>1</v>
      </c>
      <c r="T32" s="33">
        <f t="shared" si="6"/>
        <v>1</v>
      </c>
      <c r="U32" s="33">
        <f t="shared" si="7"/>
        <v>2</v>
      </c>
      <c r="V32" s="34">
        <f t="shared" si="8"/>
        <v>1</v>
      </c>
      <c r="W32" s="33">
        <f t="shared" si="9"/>
        <v>2</v>
      </c>
      <c r="X32" s="33">
        <f t="shared" si="10"/>
        <v>2</v>
      </c>
      <c r="Y32" s="33">
        <f t="shared" si="11"/>
        <v>3</v>
      </c>
      <c r="Z32" s="33">
        <f t="shared" si="12"/>
        <v>3</v>
      </c>
      <c r="AA32" s="33">
        <f t="shared" si="13"/>
        <v>3</v>
      </c>
      <c r="AB32" s="33">
        <f t="shared" si="14"/>
        <v>4</v>
      </c>
      <c r="AC32" s="33">
        <f t="shared" si="15"/>
        <v>0</v>
      </c>
      <c r="AD32" s="33">
        <f t="shared" si="16"/>
        <v>0</v>
      </c>
      <c r="AE32" s="33">
        <f t="shared" si="17"/>
        <v>3</v>
      </c>
      <c r="AF32" s="28">
        <v>2.4217</v>
      </c>
      <c r="AG32" s="28">
        <v>5.7324999999999999</v>
      </c>
      <c r="AH32" s="28">
        <v>84.200199999999995</v>
      </c>
      <c r="AI32" s="28">
        <v>0.92569999999999997</v>
      </c>
      <c r="AJ32" s="28">
        <v>0.21410000000000001</v>
      </c>
      <c r="AK32" s="28">
        <v>-0.15490000000000001</v>
      </c>
      <c r="AL32" s="28">
        <v>0.36890000000000001</v>
      </c>
      <c r="AM32" s="28">
        <v>0.87649999999999995</v>
      </c>
      <c r="AN32" s="28">
        <v>5.9703999999999997</v>
      </c>
      <c r="AO32" s="35">
        <v>2.41</v>
      </c>
    </row>
    <row r="33" spans="1:41">
      <c r="A33" s="48" t="s">
        <v>3132</v>
      </c>
      <c r="B33" s="29">
        <v>44907</v>
      </c>
      <c r="C33" s="30">
        <v>4075.538</v>
      </c>
      <c r="D33" s="31">
        <v>3820.308</v>
      </c>
      <c r="E33" s="28">
        <v>19.750599999999999</v>
      </c>
      <c r="F33" s="28">
        <v>15.1638</v>
      </c>
      <c r="G33" s="28">
        <v>7.9379999999999997</v>
      </c>
      <c r="H33" s="28">
        <v>-1.7393000000000001</v>
      </c>
      <c r="I33" s="32">
        <v>1.7317</v>
      </c>
      <c r="J33" s="28">
        <v>13.6882</v>
      </c>
      <c r="K33" s="28">
        <v>5.6569000000000003</v>
      </c>
      <c r="L33" s="28">
        <v>24.0608</v>
      </c>
      <c r="M33" s="28"/>
      <c r="N33" s="28"/>
      <c r="O33" s="28"/>
      <c r="P33" s="28"/>
      <c r="Q33" s="28"/>
      <c r="R33" s="28">
        <v>22.2806</v>
      </c>
      <c r="S33" s="33">
        <f t="shared" si="5"/>
        <v>3</v>
      </c>
      <c r="T33" s="33">
        <f t="shared" si="6"/>
        <v>2</v>
      </c>
      <c r="U33" s="33">
        <f t="shared" si="7"/>
        <v>2</v>
      </c>
      <c r="V33" s="34">
        <f t="shared" si="8"/>
        <v>2</v>
      </c>
      <c r="W33" s="33">
        <f t="shared" si="9"/>
        <v>2</v>
      </c>
      <c r="X33" s="33">
        <f t="shared" si="10"/>
        <v>3</v>
      </c>
      <c r="Y33" s="33">
        <f t="shared" si="11"/>
        <v>1</v>
      </c>
      <c r="Z33" s="33">
        <f t="shared" si="12"/>
        <v>0</v>
      </c>
      <c r="AA33" s="33">
        <f t="shared" si="13"/>
        <v>0</v>
      </c>
      <c r="AB33" s="33">
        <f t="shared" si="14"/>
        <v>0</v>
      </c>
      <c r="AC33" s="33">
        <f t="shared" si="15"/>
        <v>0</v>
      </c>
      <c r="AD33" s="33">
        <f t="shared" si="16"/>
        <v>0</v>
      </c>
      <c r="AE33" s="33">
        <f t="shared" si="17"/>
        <v>1</v>
      </c>
      <c r="AF33" s="28">
        <v>3.0615000000000001</v>
      </c>
      <c r="AG33" s="28">
        <v>21.103300000000001</v>
      </c>
      <c r="AH33" s="28">
        <v>72.255499999999998</v>
      </c>
      <c r="AI33" s="28">
        <v>1.097</v>
      </c>
      <c r="AJ33" s="28">
        <v>0.30990000000000001</v>
      </c>
      <c r="AK33" s="28">
        <v>0.83730000000000004</v>
      </c>
      <c r="AL33" s="28">
        <v>0.56499999999999995</v>
      </c>
      <c r="AM33" s="28">
        <v>0.53710000000000002</v>
      </c>
      <c r="AN33" s="28">
        <v>2.7665999999999999</v>
      </c>
      <c r="AO33" s="35">
        <v>1.86</v>
      </c>
    </row>
    <row r="34" spans="1:41">
      <c r="A34" s="48" t="s">
        <v>3133</v>
      </c>
      <c r="B34" s="29">
        <v>45688</v>
      </c>
      <c r="C34" s="30">
        <v>3322.6042000000002</v>
      </c>
      <c r="D34" s="31">
        <v>3333.0077000000001</v>
      </c>
      <c r="E34" s="28">
        <v>11.452</v>
      </c>
      <c r="F34" s="28">
        <v>12.6722</v>
      </c>
      <c r="G34" s="28">
        <v>2.7269000000000001</v>
      </c>
      <c r="H34" s="28">
        <v>-3.3504999999999998</v>
      </c>
      <c r="I34" s="32">
        <v>-1.0797000000000001</v>
      </c>
      <c r="J34" s="28">
        <v>13.0169</v>
      </c>
      <c r="K34" s="28"/>
      <c r="L34" s="28"/>
      <c r="M34" s="28"/>
      <c r="N34" s="28"/>
      <c r="O34" s="28"/>
      <c r="P34" s="28"/>
      <c r="Q34" s="28"/>
      <c r="R34" s="28">
        <v>11.516299999999999</v>
      </c>
      <c r="S34" s="33">
        <f t="shared" si="5"/>
        <v>4</v>
      </c>
      <c r="T34" s="33">
        <f t="shared" si="6"/>
        <v>4</v>
      </c>
      <c r="U34" s="33">
        <f t="shared" si="7"/>
        <v>3</v>
      </c>
      <c r="V34" s="34">
        <f t="shared" si="8"/>
        <v>4</v>
      </c>
      <c r="W34" s="33">
        <f t="shared" si="9"/>
        <v>2</v>
      </c>
      <c r="X34" s="33">
        <f t="shared" si="10"/>
        <v>0</v>
      </c>
      <c r="Y34" s="33">
        <f t="shared" si="11"/>
        <v>0</v>
      </c>
      <c r="Z34" s="33">
        <f t="shared" si="12"/>
        <v>0</v>
      </c>
      <c r="AA34" s="33">
        <f t="shared" si="13"/>
        <v>0</v>
      </c>
      <c r="AB34" s="33">
        <f t="shared" si="14"/>
        <v>0</v>
      </c>
      <c r="AC34" s="33">
        <f t="shared" si="15"/>
        <v>0</v>
      </c>
      <c r="AD34" s="33">
        <f t="shared" si="16"/>
        <v>0</v>
      </c>
      <c r="AE34" s="33">
        <f t="shared" si="17"/>
        <v>4</v>
      </c>
      <c r="AF34" s="28">
        <v>11.4832</v>
      </c>
      <c r="AG34" s="28">
        <v>16.661899999999999</v>
      </c>
      <c r="AH34" s="28">
        <v>65.400499999999994</v>
      </c>
      <c r="AI34" s="28">
        <v>0.81159999999999999</v>
      </c>
      <c r="AJ34" s="28">
        <v>0.15640000000000001</v>
      </c>
      <c r="AK34" s="28">
        <v>0.57989999999999997</v>
      </c>
      <c r="AL34" s="28">
        <v>0.29599999999999999</v>
      </c>
      <c r="AM34" s="28">
        <v>0.93279999999999996</v>
      </c>
      <c r="AN34" s="28">
        <v>3.8730000000000002</v>
      </c>
      <c r="AO34" s="35">
        <v>1.85</v>
      </c>
    </row>
    <row r="35" spans="1:41">
      <c r="A35" s="48" t="s">
        <v>3134</v>
      </c>
      <c r="B35" s="29">
        <v>45286</v>
      </c>
      <c r="C35" s="30">
        <v>5654.9448000000002</v>
      </c>
      <c r="D35" s="31">
        <v>5177.8572000000004</v>
      </c>
      <c r="E35" s="28">
        <v>14.344799999999999</v>
      </c>
      <c r="F35" s="28">
        <v>17.7821</v>
      </c>
      <c r="G35" s="28">
        <v>9.0843000000000007</v>
      </c>
      <c r="H35" s="28">
        <v>-1.1140000000000001</v>
      </c>
      <c r="I35" s="32">
        <v>2.9186000000000001</v>
      </c>
      <c r="J35" s="28">
        <v>15.078799999999999</v>
      </c>
      <c r="K35" s="28">
        <v>13.0266</v>
      </c>
      <c r="L35" s="28"/>
      <c r="M35" s="28"/>
      <c r="N35" s="28"/>
      <c r="O35" s="28"/>
      <c r="P35" s="28"/>
      <c r="Q35" s="28"/>
      <c r="R35" s="28">
        <v>16.6312</v>
      </c>
      <c r="S35" s="33">
        <f t="shared" si="5"/>
        <v>1</v>
      </c>
      <c r="T35" s="33">
        <f t="shared" si="6"/>
        <v>1</v>
      </c>
      <c r="U35" s="33">
        <f t="shared" si="7"/>
        <v>2</v>
      </c>
      <c r="V35" s="34">
        <f t="shared" si="8"/>
        <v>2</v>
      </c>
      <c r="W35" s="33">
        <f t="shared" si="9"/>
        <v>1</v>
      </c>
      <c r="X35" s="33">
        <f t="shared" si="10"/>
        <v>1</v>
      </c>
      <c r="Y35" s="33">
        <f t="shared" si="11"/>
        <v>0</v>
      </c>
      <c r="Z35" s="33">
        <f t="shared" si="12"/>
        <v>0</v>
      </c>
      <c r="AA35" s="33">
        <f t="shared" si="13"/>
        <v>0</v>
      </c>
      <c r="AB35" s="33">
        <f t="shared" si="14"/>
        <v>0</v>
      </c>
      <c r="AC35" s="33">
        <f t="shared" si="15"/>
        <v>0</v>
      </c>
      <c r="AD35" s="33">
        <f t="shared" si="16"/>
        <v>0</v>
      </c>
      <c r="AE35" s="33">
        <f t="shared" si="17"/>
        <v>3</v>
      </c>
      <c r="AF35" s="28"/>
      <c r="AG35" s="28">
        <v>9.7683999999999997</v>
      </c>
      <c r="AH35" s="28">
        <v>84.305499999999995</v>
      </c>
      <c r="AI35" s="28">
        <v>0.90010000000000001</v>
      </c>
      <c r="AJ35" s="28">
        <v>0.14949999999999999</v>
      </c>
      <c r="AK35" s="28">
        <v>0.67279999999999995</v>
      </c>
      <c r="AL35" s="28">
        <v>0.26390000000000002</v>
      </c>
      <c r="AM35" s="28">
        <v>0.88370000000000004</v>
      </c>
      <c r="AN35" s="28">
        <v>4.4691999999999998</v>
      </c>
      <c r="AO35" s="35">
        <v>1.86</v>
      </c>
    </row>
    <row r="36" spans="1:41">
      <c r="A36" s="48" t="s">
        <v>3135</v>
      </c>
      <c r="B36" s="29">
        <v>40437</v>
      </c>
      <c r="C36" s="30">
        <v>67641.501399999994</v>
      </c>
      <c r="D36" s="31">
        <v>61808.845699999998</v>
      </c>
      <c r="E36" s="28">
        <v>170.4153</v>
      </c>
      <c r="F36" s="28">
        <v>16.218900000000001</v>
      </c>
      <c r="G36" s="28">
        <v>7.0095000000000001</v>
      </c>
      <c r="H36" s="28">
        <v>-0.95320000000000005</v>
      </c>
      <c r="I36" s="32">
        <v>2.4569999999999999</v>
      </c>
      <c r="J36" s="28">
        <v>10.359500000000001</v>
      </c>
      <c r="K36" s="28">
        <v>5.0921000000000003</v>
      </c>
      <c r="L36" s="28">
        <v>21.101400000000002</v>
      </c>
      <c r="M36" s="28">
        <v>18.404399999999999</v>
      </c>
      <c r="N36" s="28">
        <v>22.342300000000002</v>
      </c>
      <c r="O36" s="28">
        <v>23.100300000000001</v>
      </c>
      <c r="P36" s="28">
        <v>20.9056</v>
      </c>
      <c r="Q36" s="28">
        <v>20.801400000000001</v>
      </c>
      <c r="R36" s="28">
        <v>19.892099999999999</v>
      </c>
      <c r="S36" s="33">
        <f t="shared" si="5"/>
        <v>2</v>
      </c>
      <c r="T36" s="33">
        <f t="shared" si="6"/>
        <v>2</v>
      </c>
      <c r="U36" s="33">
        <f t="shared" si="7"/>
        <v>2</v>
      </c>
      <c r="V36" s="34">
        <f t="shared" si="8"/>
        <v>2</v>
      </c>
      <c r="W36" s="33">
        <f t="shared" si="9"/>
        <v>2</v>
      </c>
      <c r="X36" s="33">
        <f t="shared" si="10"/>
        <v>3</v>
      </c>
      <c r="Y36" s="33">
        <f t="shared" si="11"/>
        <v>1</v>
      </c>
      <c r="Z36" s="33">
        <f t="shared" si="12"/>
        <v>1</v>
      </c>
      <c r="AA36" s="33">
        <f t="shared" si="13"/>
        <v>1</v>
      </c>
      <c r="AB36" s="33">
        <f t="shared" si="14"/>
        <v>1</v>
      </c>
      <c r="AC36" s="33">
        <f t="shared" si="15"/>
        <v>1</v>
      </c>
      <c r="AD36" s="33">
        <f t="shared" si="16"/>
        <v>1</v>
      </c>
      <c r="AE36" s="33">
        <f t="shared" si="17"/>
        <v>2</v>
      </c>
      <c r="AF36" s="28">
        <v>14.653600000000001</v>
      </c>
      <c r="AG36" s="28">
        <v>11.0267</v>
      </c>
      <c r="AH36" s="28">
        <v>67.020099999999999</v>
      </c>
      <c r="AI36" s="28">
        <v>0.85560000000000003</v>
      </c>
      <c r="AJ36" s="28">
        <v>0.27450000000000002</v>
      </c>
      <c r="AK36" s="28">
        <v>0.114</v>
      </c>
      <c r="AL36" s="28">
        <v>0.50170000000000003</v>
      </c>
      <c r="AM36" s="28">
        <v>0.94969999999999999</v>
      </c>
      <c r="AN36" s="28">
        <v>3.7294</v>
      </c>
      <c r="AO36" s="35">
        <v>1.42</v>
      </c>
    </row>
    <row r="37" spans="1:41">
      <c r="A37" s="48" t="s">
        <v>3136</v>
      </c>
      <c r="B37" s="29">
        <v>44406</v>
      </c>
      <c r="C37" s="30">
        <v>1488.7365</v>
      </c>
      <c r="D37" s="31">
        <v>1353.4735000000001</v>
      </c>
      <c r="E37" s="28">
        <v>16.18</v>
      </c>
      <c r="F37" s="28">
        <v>14.023999999999999</v>
      </c>
      <c r="G37" s="28">
        <v>5.8901000000000003</v>
      </c>
      <c r="H37" s="28">
        <v>-3.1718000000000002</v>
      </c>
      <c r="I37" s="32">
        <v>1.2516</v>
      </c>
      <c r="J37" s="28">
        <v>11.972300000000001</v>
      </c>
      <c r="K37" s="28">
        <v>6.6318000000000001</v>
      </c>
      <c r="L37" s="28">
        <v>16.3492</v>
      </c>
      <c r="M37" s="28">
        <v>10.2888</v>
      </c>
      <c r="N37" s="28"/>
      <c r="O37" s="28"/>
      <c r="P37" s="28"/>
      <c r="Q37" s="28"/>
      <c r="R37" s="28">
        <v>10.646699999999999</v>
      </c>
      <c r="S37" s="33">
        <f t="shared" si="5"/>
        <v>3</v>
      </c>
      <c r="T37" s="33">
        <f t="shared" si="6"/>
        <v>3</v>
      </c>
      <c r="U37" s="33">
        <f t="shared" si="7"/>
        <v>3</v>
      </c>
      <c r="V37" s="34">
        <f t="shared" si="8"/>
        <v>2</v>
      </c>
      <c r="W37" s="33">
        <f t="shared" si="9"/>
        <v>2</v>
      </c>
      <c r="X37" s="33">
        <f t="shared" si="10"/>
        <v>2</v>
      </c>
      <c r="Y37" s="33">
        <f t="shared" si="11"/>
        <v>4</v>
      </c>
      <c r="Z37" s="33">
        <f t="shared" si="12"/>
        <v>4</v>
      </c>
      <c r="AA37" s="33">
        <f t="shared" si="13"/>
        <v>0</v>
      </c>
      <c r="AB37" s="33">
        <f t="shared" si="14"/>
        <v>0</v>
      </c>
      <c r="AC37" s="33">
        <f t="shared" si="15"/>
        <v>0</v>
      </c>
      <c r="AD37" s="33">
        <f t="shared" si="16"/>
        <v>0</v>
      </c>
      <c r="AE37" s="33">
        <f t="shared" si="17"/>
        <v>4</v>
      </c>
      <c r="AF37" s="28">
        <v>4.9264000000000001</v>
      </c>
      <c r="AG37" s="28">
        <v>19.5428</v>
      </c>
      <c r="AH37" s="28">
        <v>65.761399999999995</v>
      </c>
      <c r="AI37" s="28">
        <v>0.74350000000000005</v>
      </c>
      <c r="AJ37" s="28">
        <v>0.19869999999999999</v>
      </c>
      <c r="AK37" s="28">
        <v>-0.19470000000000001</v>
      </c>
      <c r="AL37" s="28">
        <v>0.35460000000000003</v>
      </c>
      <c r="AM37" s="28">
        <v>0.87819999999999998</v>
      </c>
      <c r="AN37" s="28">
        <v>3.5108000000000001</v>
      </c>
      <c r="AO37" s="35">
        <v>2.11</v>
      </c>
    </row>
    <row r="38" spans="1:41">
      <c r="A38" s="48" t="s">
        <v>3137</v>
      </c>
      <c r="B38" s="29">
        <v>35354</v>
      </c>
      <c r="C38" s="30">
        <v>27653.649799999999</v>
      </c>
      <c r="D38" s="31">
        <v>25820.9859</v>
      </c>
      <c r="E38" s="28">
        <v>256.44420000000002</v>
      </c>
      <c r="F38" s="28">
        <v>16.813500000000001</v>
      </c>
      <c r="G38" s="28">
        <v>9.2175999999999991</v>
      </c>
      <c r="H38" s="28">
        <v>-2.1951000000000001</v>
      </c>
      <c r="I38" s="32">
        <v>1.0618000000000001</v>
      </c>
      <c r="J38" s="28">
        <v>8.4269999999999996</v>
      </c>
      <c r="K38" s="28">
        <v>0.78439999999999999</v>
      </c>
      <c r="L38" s="28">
        <v>20.128499999999999</v>
      </c>
      <c r="M38" s="28">
        <v>17.812999999999999</v>
      </c>
      <c r="N38" s="28">
        <v>21.822600000000001</v>
      </c>
      <c r="O38" s="28">
        <v>26.840900000000001</v>
      </c>
      <c r="P38" s="28">
        <v>18.8827</v>
      </c>
      <c r="Q38" s="28">
        <v>15.3827</v>
      </c>
      <c r="R38" s="28">
        <v>12.0428</v>
      </c>
      <c r="S38" s="33">
        <f t="shared" si="5"/>
        <v>2</v>
      </c>
      <c r="T38" s="33">
        <f t="shared" si="6"/>
        <v>1</v>
      </c>
      <c r="U38" s="33">
        <f t="shared" si="7"/>
        <v>3</v>
      </c>
      <c r="V38" s="34">
        <f t="shared" si="8"/>
        <v>3</v>
      </c>
      <c r="W38" s="33">
        <f t="shared" si="9"/>
        <v>3</v>
      </c>
      <c r="X38" s="33">
        <f t="shared" si="10"/>
        <v>4</v>
      </c>
      <c r="Y38" s="33">
        <f t="shared" si="11"/>
        <v>2</v>
      </c>
      <c r="Z38" s="33">
        <f t="shared" si="12"/>
        <v>1</v>
      </c>
      <c r="AA38" s="33">
        <f t="shared" si="13"/>
        <v>1</v>
      </c>
      <c r="AB38" s="33">
        <f t="shared" si="14"/>
        <v>1</v>
      </c>
      <c r="AC38" s="33">
        <f t="shared" si="15"/>
        <v>1</v>
      </c>
      <c r="AD38" s="33">
        <f t="shared" si="16"/>
        <v>3</v>
      </c>
      <c r="AE38" s="33">
        <f t="shared" si="17"/>
        <v>3</v>
      </c>
      <c r="AF38" s="28">
        <v>23.6602</v>
      </c>
      <c r="AG38" s="28">
        <v>4.8936000000000002</v>
      </c>
      <c r="AH38" s="28">
        <v>66.334900000000005</v>
      </c>
      <c r="AI38" s="28">
        <v>0.84809999999999997</v>
      </c>
      <c r="AJ38" s="28">
        <v>0.25600000000000001</v>
      </c>
      <c r="AK38" s="28">
        <v>6.3299999999999995E-2</v>
      </c>
      <c r="AL38" s="28">
        <v>0.49640000000000001</v>
      </c>
      <c r="AM38" s="28">
        <v>0.8901</v>
      </c>
      <c r="AN38" s="28">
        <v>-0.93410000000000004</v>
      </c>
      <c r="AO38" s="35">
        <v>1.66</v>
      </c>
    </row>
    <row r="39" spans="1:41">
      <c r="A39" s="48" t="s">
        <v>3138</v>
      </c>
      <c r="B39" s="29">
        <v>45233</v>
      </c>
      <c r="C39" s="30">
        <v>189.786</v>
      </c>
      <c r="D39" s="31">
        <v>180.7552</v>
      </c>
      <c r="E39" s="28">
        <v>12.23</v>
      </c>
      <c r="F39" s="28">
        <v>12.099</v>
      </c>
      <c r="G39" s="28">
        <v>0.24590000000000001</v>
      </c>
      <c r="H39" s="28">
        <v>-3.9277000000000002</v>
      </c>
      <c r="I39" s="32">
        <v>-3.0135000000000001</v>
      </c>
      <c r="J39" s="28">
        <v>9.9819999999999993</v>
      </c>
      <c r="K39" s="28">
        <v>5.4908000000000001</v>
      </c>
      <c r="L39" s="28"/>
      <c r="M39" s="28"/>
      <c r="N39" s="28"/>
      <c r="O39" s="28"/>
      <c r="P39" s="28"/>
      <c r="Q39" s="28"/>
      <c r="R39" s="28">
        <v>8.4190000000000005</v>
      </c>
      <c r="S39" s="33">
        <f t="shared" si="5"/>
        <v>4</v>
      </c>
      <c r="T39" s="33">
        <f t="shared" si="6"/>
        <v>4</v>
      </c>
      <c r="U39" s="33">
        <f t="shared" si="7"/>
        <v>4</v>
      </c>
      <c r="V39" s="34">
        <f t="shared" si="8"/>
        <v>4</v>
      </c>
      <c r="W39" s="33">
        <f t="shared" si="9"/>
        <v>3</v>
      </c>
      <c r="X39" s="33">
        <f t="shared" si="10"/>
        <v>3</v>
      </c>
      <c r="Y39" s="33">
        <f t="shared" si="11"/>
        <v>0</v>
      </c>
      <c r="Z39" s="33">
        <f t="shared" si="12"/>
        <v>0</v>
      </c>
      <c r="AA39" s="33">
        <f t="shared" si="13"/>
        <v>0</v>
      </c>
      <c r="AB39" s="33">
        <f t="shared" si="14"/>
        <v>0</v>
      </c>
      <c r="AC39" s="33">
        <f t="shared" si="15"/>
        <v>0</v>
      </c>
      <c r="AD39" s="33">
        <f t="shared" si="16"/>
        <v>0</v>
      </c>
      <c r="AE39" s="33">
        <f t="shared" si="17"/>
        <v>4</v>
      </c>
      <c r="AF39" s="28">
        <v>8.4705999999999992</v>
      </c>
      <c r="AG39" s="28">
        <v>3.5312999999999999</v>
      </c>
      <c r="AH39" s="28">
        <v>74.451599999999999</v>
      </c>
      <c r="AI39" s="28">
        <v>0.71460000000000001</v>
      </c>
      <c r="AJ39" s="28">
        <v>7.6300000000000007E-2</v>
      </c>
      <c r="AK39" s="28">
        <v>2.5600000000000001E-2</v>
      </c>
      <c r="AL39" s="28">
        <v>0.13789999999999999</v>
      </c>
      <c r="AM39" s="28">
        <v>0.86770000000000003</v>
      </c>
      <c r="AN39" s="28">
        <v>13.5464</v>
      </c>
      <c r="AO39" s="35">
        <v>2.17</v>
      </c>
    </row>
    <row r="40" spans="1:41">
      <c r="A40" s="48" t="s">
        <v>4979</v>
      </c>
      <c r="B40" s="29">
        <v>45995</v>
      </c>
      <c r="C40" s="30">
        <v>134.04400000000001</v>
      </c>
      <c r="D40" s="31">
        <v>122.1755</v>
      </c>
      <c r="E40" s="28">
        <v>10.119999999999999</v>
      </c>
      <c r="F40" s="28">
        <v>12.0709</v>
      </c>
      <c r="G40" s="28">
        <v>6.5263</v>
      </c>
      <c r="H40" s="28"/>
      <c r="I40" s="32">
        <v>0.998</v>
      </c>
      <c r="J40" s="28"/>
      <c r="K40" s="28"/>
      <c r="L40" s="28"/>
      <c r="M40" s="28"/>
      <c r="N40" s="28"/>
      <c r="O40" s="28"/>
      <c r="P40" s="28"/>
      <c r="Q40" s="28"/>
      <c r="R40" s="28">
        <v>3.0062000000000002</v>
      </c>
      <c r="S40" s="33">
        <f t="shared" si="5"/>
        <v>4</v>
      </c>
      <c r="T40" s="33">
        <f t="shared" si="6"/>
        <v>3</v>
      </c>
      <c r="U40" s="33">
        <f t="shared" si="7"/>
        <v>0</v>
      </c>
      <c r="V40" s="34">
        <f t="shared" si="8"/>
        <v>3</v>
      </c>
      <c r="W40" s="33">
        <f t="shared" si="9"/>
        <v>0</v>
      </c>
      <c r="X40" s="33">
        <f t="shared" si="10"/>
        <v>0</v>
      </c>
      <c r="Y40" s="33">
        <f t="shared" si="11"/>
        <v>0</v>
      </c>
      <c r="Z40" s="33">
        <f t="shared" si="12"/>
        <v>0</v>
      </c>
      <c r="AA40" s="33">
        <f t="shared" si="13"/>
        <v>0</v>
      </c>
      <c r="AB40" s="33">
        <f t="shared" si="14"/>
        <v>0</v>
      </c>
      <c r="AC40" s="33">
        <f t="shared" si="15"/>
        <v>0</v>
      </c>
      <c r="AD40" s="33">
        <f t="shared" si="16"/>
        <v>0</v>
      </c>
      <c r="AE40" s="33">
        <f t="shared" si="17"/>
        <v>4</v>
      </c>
      <c r="AF40" s="28"/>
      <c r="AG40" s="28">
        <v>0.57550000000000001</v>
      </c>
      <c r="AH40" s="28">
        <v>78.460700000000003</v>
      </c>
      <c r="AI40" s="28">
        <v>0.90800000000000003</v>
      </c>
      <c r="AJ40" s="28">
        <v>-0.36870000000000003</v>
      </c>
      <c r="AK40" s="28">
        <v>0.52680000000000005</v>
      </c>
      <c r="AL40" s="28">
        <v>-0.62180000000000002</v>
      </c>
      <c r="AM40" s="28">
        <v>0.92830000000000001</v>
      </c>
      <c r="AN40" s="28">
        <v>20.4131</v>
      </c>
      <c r="AO40" s="35">
        <v>2.4</v>
      </c>
    </row>
    <row r="41" spans="1:41">
      <c r="A41" s="48" t="s">
        <v>3139</v>
      </c>
      <c r="B41" s="29">
        <v>40065</v>
      </c>
      <c r="C41" s="30">
        <v>34931.726799999997</v>
      </c>
      <c r="D41" s="31">
        <v>32285.5579</v>
      </c>
      <c r="E41" s="28">
        <v>167.93459999999999</v>
      </c>
      <c r="F41" s="28">
        <v>14.1183</v>
      </c>
      <c r="G41" s="28">
        <v>5.3057999999999996</v>
      </c>
      <c r="H41" s="28">
        <v>-3.9346000000000001</v>
      </c>
      <c r="I41" s="32">
        <v>-0.45150000000000001</v>
      </c>
      <c r="J41" s="28">
        <v>5.4836</v>
      </c>
      <c r="K41" s="28">
        <v>2.3628</v>
      </c>
      <c r="L41" s="28">
        <v>13.9222</v>
      </c>
      <c r="M41" s="28">
        <v>12.4458</v>
      </c>
      <c r="N41" s="28">
        <v>15.283799999999999</v>
      </c>
      <c r="O41" s="28">
        <v>18.421299999999999</v>
      </c>
      <c r="P41" s="28">
        <v>17.6755</v>
      </c>
      <c r="Q41" s="28">
        <v>19.320699999999999</v>
      </c>
      <c r="R41" s="28">
        <v>18.4636</v>
      </c>
      <c r="S41" s="33">
        <f t="shared" si="5"/>
        <v>3</v>
      </c>
      <c r="T41" s="33">
        <f t="shared" si="6"/>
        <v>3</v>
      </c>
      <c r="U41" s="33">
        <f t="shared" si="7"/>
        <v>4</v>
      </c>
      <c r="V41" s="34">
        <f t="shared" si="8"/>
        <v>4</v>
      </c>
      <c r="W41" s="33">
        <f t="shared" si="9"/>
        <v>4</v>
      </c>
      <c r="X41" s="33">
        <f t="shared" si="10"/>
        <v>4</v>
      </c>
      <c r="Y41" s="33">
        <f t="shared" si="11"/>
        <v>4</v>
      </c>
      <c r="Z41" s="33">
        <f t="shared" si="12"/>
        <v>4</v>
      </c>
      <c r="AA41" s="33">
        <f t="shared" si="13"/>
        <v>4</v>
      </c>
      <c r="AB41" s="33">
        <f t="shared" si="14"/>
        <v>4</v>
      </c>
      <c r="AC41" s="33">
        <f t="shared" si="15"/>
        <v>2</v>
      </c>
      <c r="AD41" s="33">
        <f t="shared" si="16"/>
        <v>1</v>
      </c>
      <c r="AE41" s="33">
        <f t="shared" si="17"/>
        <v>2</v>
      </c>
      <c r="AF41" s="28"/>
      <c r="AG41" s="28">
        <v>4.3871000000000002</v>
      </c>
      <c r="AH41" s="28">
        <v>82.245800000000003</v>
      </c>
      <c r="AI41" s="28">
        <v>0.75880000000000003</v>
      </c>
      <c r="AJ41" s="28">
        <v>0.18779999999999999</v>
      </c>
      <c r="AK41" s="28">
        <v>-0.13320000000000001</v>
      </c>
      <c r="AL41" s="28">
        <v>0.32840000000000003</v>
      </c>
      <c r="AM41" s="28">
        <v>0.92589999999999995</v>
      </c>
      <c r="AN41" s="28">
        <v>9.4496000000000002</v>
      </c>
      <c r="AO41" s="35">
        <v>1.6</v>
      </c>
    </row>
    <row r="42" spans="1:41">
      <c r="A42" s="48" t="s">
        <v>3140</v>
      </c>
      <c r="B42" s="29">
        <v>38398</v>
      </c>
      <c r="C42" s="30">
        <v>3306.1916999999999</v>
      </c>
      <c r="D42" s="31">
        <v>2982.5657999999999</v>
      </c>
      <c r="E42" s="28">
        <v>268.58800000000002</v>
      </c>
      <c r="F42" s="28">
        <v>18.610399999999998</v>
      </c>
      <c r="G42" s="28">
        <v>7.0481999999999996</v>
      </c>
      <c r="H42" s="28">
        <v>0.44190000000000002</v>
      </c>
      <c r="I42" s="32">
        <v>3.4571000000000001</v>
      </c>
      <c r="J42" s="28">
        <v>15.7402</v>
      </c>
      <c r="K42" s="28">
        <v>7.6172000000000004</v>
      </c>
      <c r="L42" s="28">
        <v>20.4848</v>
      </c>
      <c r="M42" s="28">
        <v>16.851700000000001</v>
      </c>
      <c r="N42" s="28">
        <v>19.027899999999999</v>
      </c>
      <c r="O42" s="28">
        <v>18.5505</v>
      </c>
      <c r="P42" s="28">
        <v>14.876899999999999</v>
      </c>
      <c r="Q42" s="28">
        <v>15.260899999999999</v>
      </c>
      <c r="R42" s="28">
        <v>16.777100000000001</v>
      </c>
      <c r="S42" s="33">
        <f t="shared" si="5"/>
        <v>1</v>
      </c>
      <c r="T42" s="33">
        <f t="shared" si="6"/>
        <v>2</v>
      </c>
      <c r="U42" s="33">
        <f t="shared" si="7"/>
        <v>1</v>
      </c>
      <c r="V42" s="34">
        <f t="shared" si="8"/>
        <v>2</v>
      </c>
      <c r="W42" s="33">
        <f t="shared" si="9"/>
        <v>1</v>
      </c>
      <c r="X42" s="33">
        <f t="shared" si="10"/>
        <v>2</v>
      </c>
      <c r="Y42" s="33">
        <f t="shared" si="11"/>
        <v>2</v>
      </c>
      <c r="Z42" s="33">
        <f t="shared" si="12"/>
        <v>2</v>
      </c>
      <c r="AA42" s="33">
        <f t="shared" si="13"/>
        <v>2</v>
      </c>
      <c r="AB42" s="33">
        <f t="shared" si="14"/>
        <v>3</v>
      </c>
      <c r="AC42" s="33">
        <f t="shared" si="15"/>
        <v>4</v>
      </c>
      <c r="AD42" s="33">
        <f t="shared" si="16"/>
        <v>4</v>
      </c>
      <c r="AE42" s="33">
        <f t="shared" si="17"/>
        <v>2</v>
      </c>
      <c r="AF42" s="28">
        <v>7.798</v>
      </c>
      <c r="AG42" s="28">
        <v>4.1779000000000002</v>
      </c>
      <c r="AH42" s="28">
        <v>83.775599999999997</v>
      </c>
      <c r="AI42" s="28">
        <v>0.82950000000000002</v>
      </c>
      <c r="AJ42" s="28">
        <v>0.26619999999999999</v>
      </c>
      <c r="AK42" s="28">
        <v>6.8699999999999997E-2</v>
      </c>
      <c r="AL42" s="28">
        <v>0.46660000000000001</v>
      </c>
      <c r="AM42" s="28">
        <v>0.9284</v>
      </c>
      <c r="AN42" s="28">
        <v>3.5396000000000001</v>
      </c>
      <c r="AO42" s="35">
        <v>1.97</v>
      </c>
    </row>
    <row r="43" spans="1:41" s="124" customFormat="1">
      <c r="A43" s="48" t="s">
        <v>3141</v>
      </c>
      <c r="B43" s="29">
        <v>43416</v>
      </c>
      <c r="C43" s="30">
        <v>10715.2111</v>
      </c>
      <c r="D43" s="31">
        <v>9620.5504999999994</v>
      </c>
      <c r="E43" s="28">
        <v>34.8551</v>
      </c>
      <c r="F43" s="28">
        <v>15.1671</v>
      </c>
      <c r="G43" s="28">
        <v>0.39779999999999999</v>
      </c>
      <c r="H43" s="28">
        <v>-11.799200000000001</v>
      </c>
      <c r="I43" s="32">
        <v>-5.2220000000000004</v>
      </c>
      <c r="J43" s="28">
        <v>-3.0316000000000001</v>
      </c>
      <c r="K43" s="28">
        <v>-1.1753</v>
      </c>
      <c r="L43" s="28">
        <v>13.0107</v>
      </c>
      <c r="M43" s="28">
        <v>13.194900000000001</v>
      </c>
      <c r="N43" s="28">
        <v>17.12</v>
      </c>
      <c r="O43" s="28">
        <v>18.7409</v>
      </c>
      <c r="P43" s="28"/>
      <c r="Q43" s="28"/>
      <c r="R43" s="28">
        <v>18.197199999999999</v>
      </c>
      <c r="S43" s="33">
        <f t="shared" ref="S43:AE43" si="18">IF(F43="",0,IF(F43&lt;=CB$3,4,IF(F43&gt;=CB$5,1,IF(F43&gt;=CB$4,2,3))))</f>
        <v>3</v>
      </c>
      <c r="T43" s="33">
        <f t="shared" si="18"/>
        <v>4</v>
      </c>
      <c r="U43" s="33">
        <f t="shared" si="18"/>
        <v>4</v>
      </c>
      <c r="V43" s="34">
        <f t="shared" si="18"/>
        <v>4</v>
      </c>
      <c r="W43" s="33">
        <f t="shared" si="18"/>
        <v>4</v>
      </c>
      <c r="X43" s="33">
        <f t="shared" si="18"/>
        <v>4</v>
      </c>
      <c r="Y43" s="33">
        <f t="shared" si="18"/>
        <v>4</v>
      </c>
      <c r="Z43" s="33">
        <f t="shared" si="18"/>
        <v>4</v>
      </c>
      <c r="AA43" s="33">
        <f t="shared" si="18"/>
        <v>4</v>
      </c>
      <c r="AB43" s="33">
        <f t="shared" si="18"/>
        <v>3</v>
      </c>
      <c r="AC43" s="33">
        <f t="shared" si="18"/>
        <v>0</v>
      </c>
      <c r="AD43" s="33">
        <f t="shared" si="18"/>
        <v>0</v>
      </c>
      <c r="AE43" s="33">
        <f t="shared" si="18"/>
        <v>2</v>
      </c>
      <c r="AF43" s="28"/>
      <c r="AG43" s="28">
        <v>6.7317</v>
      </c>
      <c r="AH43" s="28">
        <v>83.397800000000004</v>
      </c>
      <c r="AI43" s="28">
        <v>0.85270000000000001</v>
      </c>
      <c r="AJ43" s="28">
        <v>0.15329999999999999</v>
      </c>
      <c r="AK43" s="28">
        <v>-0.46150000000000002</v>
      </c>
      <c r="AL43" s="28">
        <v>0.26490000000000002</v>
      </c>
      <c r="AM43" s="28">
        <v>0.88639999999999997</v>
      </c>
      <c r="AN43" s="28">
        <v>9.7727000000000004</v>
      </c>
      <c r="AO43" s="35">
        <v>1.68</v>
      </c>
    </row>
    <row r="44" spans="1:41" s="124" customFormat="1">
      <c r="A44" s="48" t="s">
        <v>5094</v>
      </c>
      <c r="B44" s="29">
        <v>46106</v>
      </c>
      <c r="C44" s="30"/>
      <c r="D44" s="31">
        <v>38.804900000000004</v>
      </c>
      <c r="E44" s="28">
        <v>10.7989</v>
      </c>
      <c r="F44" s="28">
        <v>9.4524000000000008</v>
      </c>
      <c r="G44" s="28"/>
      <c r="H44" s="28"/>
      <c r="I44" s="32"/>
      <c r="J44" s="28"/>
      <c r="K44" s="28"/>
      <c r="L44" s="28"/>
      <c r="M44" s="28"/>
      <c r="N44" s="28"/>
      <c r="O44" s="28"/>
      <c r="P44" s="28"/>
      <c r="Q44" s="28"/>
      <c r="R44" s="28">
        <v>117.9873</v>
      </c>
      <c r="S44" s="33"/>
      <c r="T44" s="33"/>
      <c r="U44" s="33"/>
      <c r="V44" s="34"/>
      <c r="W44" s="33"/>
      <c r="X44" s="33"/>
      <c r="Y44" s="33"/>
      <c r="Z44" s="33"/>
      <c r="AA44" s="33"/>
      <c r="AB44" s="33"/>
      <c r="AC44" s="33"/>
      <c r="AD44" s="33"/>
      <c r="AE44" s="33"/>
      <c r="AF44" s="28">
        <v>27.5547</v>
      </c>
      <c r="AG44" s="28">
        <v>3.6507000000000001</v>
      </c>
      <c r="AH44" s="28">
        <v>11.7651</v>
      </c>
      <c r="AI44" s="28"/>
      <c r="AJ44" s="28"/>
      <c r="AK44" s="28"/>
      <c r="AL44" s="28"/>
      <c r="AM44" s="28"/>
      <c r="AN44" s="28">
        <v>40.893300000000004</v>
      </c>
      <c r="AO44" s="35"/>
    </row>
    <row r="45" spans="1:41" s="124" customFormat="1">
      <c r="A45" s="48" t="s">
        <v>3142</v>
      </c>
      <c r="B45" s="29">
        <v>45600</v>
      </c>
      <c r="C45" s="30">
        <v>1384.8333</v>
      </c>
      <c r="D45" s="31">
        <v>1348.4644000000001</v>
      </c>
      <c r="E45" s="28">
        <v>11.35</v>
      </c>
      <c r="F45" s="28">
        <v>17.010300000000001</v>
      </c>
      <c r="G45" s="28">
        <v>10.4086</v>
      </c>
      <c r="H45" s="28">
        <v>3.9377</v>
      </c>
      <c r="I45" s="32">
        <v>6.1740000000000004</v>
      </c>
      <c r="J45" s="28">
        <v>24.3154</v>
      </c>
      <c r="K45" s="28"/>
      <c r="L45" s="28"/>
      <c r="M45" s="28"/>
      <c r="N45" s="28"/>
      <c r="O45" s="28"/>
      <c r="P45" s="28"/>
      <c r="Q45" s="28"/>
      <c r="R45" s="28">
        <v>8.9019999999999992</v>
      </c>
      <c r="S45" s="33">
        <f t="shared" ref="S45:AE45" si="19">IF(F45="",0,IF(F45&lt;=CB$3,4,IF(F45&gt;=CB$5,1,IF(F45&gt;=CB$4,2,3))))</f>
        <v>2</v>
      </c>
      <c r="T45" s="33">
        <f t="shared" si="19"/>
        <v>1</v>
      </c>
      <c r="U45" s="33">
        <f t="shared" si="19"/>
        <v>1</v>
      </c>
      <c r="V45" s="34">
        <f t="shared" si="19"/>
        <v>1</v>
      </c>
      <c r="W45" s="33">
        <f t="shared" si="19"/>
        <v>1</v>
      </c>
      <c r="X45" s="33">
        <f t="shared" si="19"/>
        <v>0</v>
      </c>
      <c r="Y45" s="33">
        <f t="shared" si="19"/>
        <v>0</v>
      </c>
      <c r="Z45" s="33">
        <f t="shared" si="19"/>
        <v>0</v>
      </c>
      <c r="AA45" s="33">
        <f t="shared" si="19"/>
        <v>0</v>
      </c>
      <c r="AB45" s="33">
        <f t="shared" si="19"/>
        <v>0</v>
      </c>
      <c r="AC45" s="33">
        <f t="shared" si="19"/>
        <v>0</v>
      </c>
      <c r="AD45" s="33">
        <f t="shared" si="19"/>
        <v>0</v>
      </c>
      <c r="AE45" s="33">
        <f t="shared" si="19"/>
        <v>4</v>
      </c>
      <c r="AF45" s="28">
        <v>4.4486999999999997</v>
      </c>
      <c r="AG45" s="28">
        <v>16.325500000000002</v>
      </c>
      <c r="AH45" s="28">
        <v>63.6663</v>
      </c>
      <c r="AI45" s="28">
        <v>0.92879999999999996</v>
      </c>
      <c r="AJ45" s="28">
        <v>1.6199999999999999E-2</v>
      </c>
      <c r="AK45" s="28">
        <v>0.79730000000000001</v>
      </c>
      <c r="AL45" s="28">
        <v>2.69E-2</v>
      </c>
      <c r="AM45" s="28">
        <v>0.89429999999999998</v>
      </c>
      <c r="AN45" s="28">
        <v>9.8452000000000002</v>
      </c>
      <c r="AO45" s="35">
        <v>2.08</v>
      </c>
    </row>
    <row r="46" spans="1:41" s="124" customFormat="1">
      <c r="A46" s="48" t="s">
        <v>3143</v>
      </c>
      <c r="B46" s="29">
        <v>41800</v>
      </c>
      <c r="C46" s="30">
        <v>1787.2466999999999</v>
      </c>
      <c r="D46" s="31">
        <v>1665.5152</v>
      </c>
      <c r="E46" s="28">
        <v>52.55</v>
      </c>
      <c r="F46" s="28">
        <v>16.03</v>
      </c>
      <c r="G46" s="28">
        <v>10.7715</v>
      </c>
      <c r="H46" s="28">
        <v>3.9975999999999998</v>
      </c>
      <c r="I46" s="32">
        <v>7.7286000000000001</v>
      </c>
      <c r="J46" s="28">
        <v>21.6999</v>
      </c>
      <c r="K46" s="28">
        <v>9.5465999999999998</v>
      </c>
      <c r="L46" s="28">
        <v>21.036200000000001</v>
      </c>
      <c r="M46" s="28">
        <v>16.019300000000001</v>
      </c>
      <c r="N46" s="28">
        <v>18.594100000000001</v>
      </c>
      <c r="O46" s="28">
        <v>21.029499999999999</v>
      </c>
      <c r="P46" s="28">
        <v>16.264099999999999</v>
      </c>
      <c r="Q46" s="28"/>
      <c r="R46" s="28">
        <v>14.967000000000001</v>
      </c>
      <c r="S46" s="33">
        <f t="shared" ref="S46:AE46" si="20">IF(F46="",0,IF(F46&lt;=CB$3,4,IF(F46&gt;=CB$5,1,IF(F46&gt;=CB$4,2,3))))</f>
        <v>2</v>
      </c>
      <c r="T46" s="33">
        <f t="shared" si="20"/>
        <v>1</v>
      </c>
      <c r="U46" s="33">
        <f t="shared" si="20"/>
        <v>1</v>
      </c>
      <c r="V46" s="34">
        <f t="shared" si="20"/>
        <v>1</v>
      </c>
      <c r="W46" s="33">
        <f t="shared" si="20"/>
        <v>1</v>
      </c>
      <c r="X46" s="33">
        <f t="shared" si="20"/>
        <v>1</v>
      </c>
      <c r="Y46" s="33">
        <f t="shared" si="20"/>
        <v>2</v>
      </c>
      <c r="Z46" s="33">
        <f t="shared" si="20"/>
        <v>2</v>
      </c>
      <c r="AA46" s="33">
        <f t="shared" si="20"/>
        <v>3</v>
      </c>
      <c r="AB46" s="33">
        <f t="shared" si="20"/>
        <v>2</v>
      </c>
      <c r="AC46" s="33">
        <f t="shared" si="20"/>
        <v>3</v>
      </c>
      <c r="AD46" s="33">
        <f t="shared" si="20"/>
        <v>0</v>
      </c>
      <c r="AE46" s="33">
        <f t="shared" si="20"/>
        <v>3</v>
      </c>
      <c r="AF46" s="28"/>
      <c r="AG46" s="28">
        <v>20.672699999999999</v>
      </c>
      <c r="AH46" s="28">
        <v>74.335700000000003</v>
      </c>
      <c r="AI46" s="28">
        <v>0.88190000000000002</v>
      </c>
      <c r="AJ46" s="28">
        <v>0.25669999999999998</v>
      </c>
      <c r="AK46" s="28">
        <v>0.2354</v>
      </c>
      <c r="AL46" s="28">
        <v>0.4365</v>
      </c>
      <c r="AM46" s="28">
        <v>0.86850000000000005</v>
      </c>
      <c r="AN46" s="28">
        <v>1.2581</v>
      </c>
      <c r="AO46" s="35">
        <v>2.15</v>
      </c>
    </row>
    <row r="47" spans="1:41">
      <c r="A47" s="48" t="s">
        <v>3144</v>
      </c>
      <c r="B47" s="29">
        <v>44187</v>
      </c>
      <c r="C47" s="30">
        <v>4546.6346000000003</v>
      </c>
      <c r="D47" s="31">
        <v>4163.6796000000004</v>
      </c>
      <c r="E47" s="28">
        <v>25.577999999999999</v>
      </c>
      <c r="F47" s="28">
        <v>16.080500000000001</v>
      </c>
      <c r="G47" s="28">
        <v>5.4172000000000002</v>
      </c>
      <c r="H47" s="28">
        <v>-3.2919999999999998</v>
      </c>
      <c r="I47" s="32">
        <v>0.96389999999999998</v>
      </c>
      <c r="J47" s="28">
        <v>9.3034999999999997</v>
      </c>
      <c r="K47" s="28">
        <v>8.1325000000000003</v>
      </c>
      <c r="L47" s="28">
        <v>18.397500000000001</v>
      </c>
      <c r="M47" s="28">
        <v>13.701499999999999</v>
      </c>
      <c r="N47" s="28">
        <v>17.531199999999998</v>
      </c>
      <c r="O47" s="28"/>
      <c r="P47" s="28"/>
      <c r="Q47" s="28"/>
      <c r="R47" s="28">
        <v>19.165099999999999</v>
      </c>
      <c r="S47" s="33">
        <f t="shared" si="5"/>
        <v>2</v>
      </c>
      <c r="T47" s="33">
        <f t="shared" si="6"/>
        <v>3</v>
      </c>
      <c r="U47" s="33">
        <f t="shared" si="7"/>
        <v>3</v>
      </c>
      <c r="V47" s="34">
        <f t="shared" si="8"/>
        <v>3</v>
      </c>
      <c r="W47" s="33">
        <f t="shared" si="9"/>
        <v>3</v>
      </c>
      <c r="X47" s="33">
        <f t="shared" si="10"/>
        <v>1</v>
      </c>
      <c r="Y47" s="33">
        <f t="shared" si="11"/>
        <v>3</v>
      </c>
      <c r="Z47" s="33">
        <f t="shared" si="12"/>
        <v>4</v>
      </c>
      <c r="AA47" s="33">
        <f t="shared" si="13"/>
        <v>4</v>
      </c>
      <c r="AB47" s="33">
        <f t="shared" si="14"/>
        <v>0</v>
      </c>
      <c r="AC47" s="33">
        <f t="shared" si="15"/>
        <v>0</v>
      </c>
      <c r="AD47" s="33">
        <f t="shared" si="16"/>
        <v>0</v>
      </c>
      <c r="AE47" s="33">
        <f t="shared" si="17"/>
        <v>2</v>
      </c>
      <c r="AF47" s="28"/>
      <c r="AG47" s="28">
        <v>10.7049</v>
      </c>
      <c r="AH47" s="28">
        <v>79.342500000000001</v>
      </c>
      <c r="AI47" s="28">
        <v>0.84789999999999999</v>
      </c>
      <c r="AJ47" s="28">
        <v>0.2324</v>
      </c>
      <c r="AK47" s="28">
        <v>-7.2999999999999995E-2</v>
      </c>
      <c r="AL47" s="28">
        <v>0.43190000000000001</v>
      </c>
      <c r="AM47" s="28">
        <v>0.91469999999999996</v>
      </c>
      <c r="AN47" s="28">
        <v>3.3809</v>
      </c>
      <c r="AO47" s="35">
        <v>1.86</v>
      </c>
    </row>
    <row r="48" spans="1:41">
      <c r="A48" s="58" t="s">
        <v>235</v>
      </c>
      <c r="B48" s="59"/>
      <c r="C48" s="60"/>
      <c r="D48" s="60"/>
      <c r="E48" s="60"/>
      <c r="F48" s="60">
        <f>SUMPRODUCT($D12:$D47,F12:F47)/SUMIF(F12:F47,"&lt;&gt;"&amp;"",$D12:$D47)</f>
        <v>15.125663467990941</v>
      </c>
      <c r="G48" s="60">
        <f t="shared" ref="G48:R48" si="21">SUMPRODUCT($D12:$D47,G12:G47)/SUMIF(G12:G47,"&lt;&gt;"&amp;"",$D12:$D47)</f>
        <v>5.5750256671509328</v>
      </c>
      <c r="H48" s="60">
        <f t="shared" si="21"/>
        <v>-2.9362660295830665</v>
      </c>
      <c r="I48" s="60">
        <f t="shared" si="21"/>
        <v>0.64872643142703512</v>
      </c>
      <c r="J48" s="60">
        <f t="shared" si="21"/>
        <v>9.3523188011740643</v>
      </c>
      <c r="K48" s="60">
        <f t="shared" si="21"/>
        <v>4.9179860603617049</v>
      </c>
      <c r="L48" s="60">
        <f t="shared" si="21"/>
        <v>19.082072742691729</v>
      </c>
      <c r="M48" s="60">
        <f t="shared" si="21"/>
        <v>16.156169532543558</v>
      </c>
      <c r="N48" s="60">
        <f t="shared" si="21"/>
        <v>19.520419959655452</v>
      </c>
      <c r="O48" s="60">
        <f t="shared" si="21"/>
        <v>20.718144898899919</v>
      </c>
      <c r="P48" s="60">
        <f t="shared" si="21"/>
        <v>18.293328196201646</v>
      </c>
      <c r="Q48" s="60">
        <f t="shared" si="21"/>
        <v>18.00902649145155</v>
      </c>
      <c r="R48" s="60">
        <f t="shared" si="21"/>
        <v>18.250238899182872</v>
      </c>
      <c r="S48" s="61"/>
      <c r="T48" s="61"/>
      <c r="U48" s="61"/>
      <c r="V48" s="61"/>
      <c r="W48" s="61"/>
      <c r="X48" s="61"/>
      <c r="Y48" s="61"/>
      <c r="Z48" s="61"/>
      <c r="AA48" s="61"/>
      <c r="AB48" s="61"/>
      <c r="AC48" s="61"/>
      <c r="AD48" s="61"/>
      <c r="AE48" s="61"/>
      <c r="AF48" s="60"/>
      <c r="AG48" s="60"/>
      <c r="AH48" s="60"/>
      <c r="AI48" s="60"/>
      <c r="AJ48" s="60"/>
      <c r="AK48" s="60"/>
      <c r="AL48" s="60"/>
      <c r="AM48" s="60"/>
      <c r="AN48" s="60"/>
      <c r="AO48" s="62"/>
    </row>
    <row r="49" spans="1:41">
      <c r="A49" s="56" t="s">
        <v>236</v>
      </c>
      <c r="B49" s="51"/>
      <c r="C49" s="52"/>
      <c r="D49" s="53"/>
      <c r="E49" s="54"/>
      <c r="F49" s="54">
        <f>MIN(F12:F47)</f>
        <v>9.4524000000000008</v>
      </c>
      <c r="G49" s="54">
        <f t="shared" ref="G49:R49" si="22">MIN(G12:G47)</f>
        <v>-1.6651</v>
      </c>
      <c r="H49" s="54">
        <f t="shared" si="22"/>
        <v>-11.799200000000001</v>
      </c>
      <c r="I49" s="54">
        <f t="shared" si="22"/>
        <v>-5.2220000000000004</v>
      </c>
      <c r="J49" s="54">
        <f t="shared" si="22"/>
        <v>-3.0316000000000001</v>
      </c>
      <c r="K49" s="54">
        <f t="shared" si="22"/>
        <v>-1.1753</v>
      </c>
      <c r="L49" s="54">
        <f t="shared" si="22"/>
        <v>13.0107</v>
      </c>
      <c r="M49" s="54">
        <f t="shared" si="22"/>
        <v>10.2888</v>
      </c>
      <c r="N49" s="54">
        <f t="shared" si="22"/>
        <v>15.1175</v>
      </c>
      <c r="O49" s="54">
        <f t="shared" si="22"/>
        <v>14.5306</v>
      </c>
      <c r="P49" s="54">
        <f t="shared" si="22"/>
        <v>13.4193</v>
      </c>
      <c r="Q49" s="54">
        <f t="shared" si="22"/>
        <v>14.305300000000001</v>
      </c>
      <c r="R49" s="54">
        <f t="shared" si="22"/>
        <v>-5.1359000000000004</v>
      </c>
      <c r="S49" s="55"/>
      <c r="T49" s="55"/>
      <c r="U49" s="55"/>
      <c r="V49" s="55"/>
      <c r="W49" s="55"/>
      <c r="X49" s="55"/>
      <c r="Y49" s="55"/>
      <c r="Z49" s="55"/>
      <c r="AA49" s="55"/>
      <c r="AB49" s="55"/>
      <c r="AC49" s="55"/>
      <c r="AD49" s="55"/>
      <c r="AE49" s="55"/>
      <c r="AF49" s="54"/>
      <c r="AG49" s="54"/>
      <c r="AH49" s="54"/>
      <c r="AI49" s="54"/>
      <c r="AJ49" s="54"/>
      <c r="AK49" s="54"/>
      <c r="AL49" s="54"/>
      <c r="AM49" s="54"/>
      <c r="AN49" s="54"/>
      <c r="AO49" s="57"/>
    </row>
    <row r="50" spans="1:41">
      <c r="A50" s="63" t="s">
        <v>237</v>
      </c>
      <c r="B50" s="51"/>
      <c r="C50" s="52"/>
      <c r="D50" s="53"/>
      <c r="E50" s="54"/>
      <c r="F50" s="54">
        <f>MAX(F12:F47)</f>
        <v>20.549600000000002</v>
      </c>
      <c r="G50" s="54">
        <f t="shared" ref="G50:R50" si="23">MAX(G12:G47)</f>
        <v>15.106400000000001</v>
      </c>
      <c r="H50" s="54">
        <f t="shared" si="23"/>
        <v>3.9975999999999998</v>
      </c>
      <c r="I50" s="54">
        <f t="shared" si="23"/>
        <v>8.5376999999999992</v>
      </c>
      <c r="J50" s="54">
        <f t="shared" si="23"/>
        <v>24.3154</v>
      </c>
      <c r="K50" s="54">
        <f t="shared" si="23"/>
        <v>13.0266</v>
      </c>
      <c r="L50" s="54">
        <f t="shared" si="23"/>
        <v>30.404800000000002</v>
      </c>
      <c r="M50" s="54">
        <f t="shared" si="23"/>
        <v>22.540800000000001</v>
      </c>
      <c r="N50" s="54">
        <f t="shared" si="23"/>
        <v>22.814800000000002</v>
      </c>
      <c r="O50" s="54">
        <f t="shared" si="23"/>
        <v>26.840900000000001</v>
      </c>
      <c r="P50" s="54">
        <f t="shared" si="23"/>
        <v>20.9056</v>
      </c>
      <c r="Q50" s="54">
        <f t="shared" si="23"/>
        <v>20.801400000000001</v>
      </c>
      <c r="R50" s="54">
        <f t="shared" si="23"/>
        <v>121.6476</v>
      </c>
      <c r="S50" s="55"/>
      <c r="T50" s="55"/>
      <c r="U50" s="55"/>
      <c r="V50" s="55"/>
      <c r="W50" s="55"/>
      <c r="X50" s="55"/>
      <c r="Y50" s="55"/>
      <c r="Z50" s="55"/>
      <c r="AA50" s="55"/>
      <c r="AB50" s="55"/>
      <c r="AC50" s="55"/>
      <c r="AD50" s="55"/>
      <c r="AE50" s="55"/>
      <c r="AF50" s="54"/>
      <c r="AG50" s="54"/>
      <c r="AH50" s="54"/>
      <c r="AI50" s="54"/>
      <c r="AJ50" s="54"/>
      <c r="AK50" s="54"/>
      <c r="AL50" s="54"/>
      <c r="AM50" s="54"/>
      <c r="AN50" s="54"/>
      <c r="AO50" s="57"/>
    </row>
    <row r="51" spans="1:41">
      <c r="A51" s="56" t="s">
        <v>238</v>
      </c>
      <c r="B51" s="51"/>
      <c r="C51" s="52"/>
      <c r="D51" s="53"/>
      <c r="E51" s="54"/>
      <c r="F51" s="54">
        <f>MEDIAN(F12:F47)</f>
        <v>15.857500000000002</v>
      </c>
      <c r="G51" s="54">
        <f t="shared" ref="G51:R51" si="24">MEDIAN(G12:G47)</f>
        <v>6.7679</v>
      </c>
      <c r="H51" s="54">
        <f t="shared" si="24"/>
        <v>-1.9533</v>
      </c>
      <c r="I51" s="54">
        <f t="shared" si="24"/>
        <v>1.2412000000000001</v>
      </c>
      <c r="J51" s="54">
        <f t="shared" si="24"/>
        <v>10.17075</v>
      </c>
      <c r="K51" s="54">
        <f t="shared" si="24"/>
        <v>6.0692000000000004</v>
      </c>
      <c r="L51" s="54">
        <f t="shared" si="24"/>
        <v>19.1645</v>
      </c>
      <c r="M51" s="54">
        <f t="shared" si="24"/>
        <v>15.798</v>
      </c>
      <c r="N51" s="54">
        <f t="shared" si="24"/>
        <v>18.811</v>
      </c>
      <c r="O51" s="54">
        <f t="shared" si="24"/>
        <v>19.7484</v>
      </c>
      <c r="P51" s="54">
        <f t="shared" si="24"/>
        <v>16.797000000000001</v>
      </c>
      <c r="Q51" s="54">
        <f t="shared" si="24"/>
        <v>16.048099999999998</v>
      </c>
      <c r="R51" s="54">
        <f t="shared" si="24"/>
        <v>16.704149999999998</v>
      </c>
      <c r="S51" s="55"/>
      <c r="T51" s="55"/>
      <c r="U51" s="55"/>
      <c r="V51" s="55"/>
      <c r="W51" s="55"/>
      <c r="X51" s="55"/>
      <c r="Y51" s="55"/>
      <c r="Z51" s="55"/>
      <c r="AA51" s="55"/>
      <c r="AB51" s="55"/>
      <c r="AC51" s="55"/>
      <c r="AD51" s="55"/>
      <c r="AE51" s="55"/>
      <c r="AF51" s="54"/>
      <c r="AG51" s="54"/>
      <c r="AH51" s="54"/>
      <c r="AI51" s="54"/>
      <c r="AJ51" s="54"/>
      <c r="AK51" s="54"/>
      <c r="AL51" s="54"/>
      <c r="AM51" s="54"/>
      <c r="AN51" s="54"/>
      <c r="AO51" s="57"/>
    </row>
    <row r="52" spans="1:41">
      <c r="A52" s="66" t="s">
        <v>265</v>
      </c>
      <c r="B52" s="67"/>
      <c r="C52" s="68"/>
      <c r="D52" s="69"/>
      <c r="E52" s="66"/>
      <c r="F52" s="66"/>
      <c r="G52" s="66"/>
      <c r="H52" s="66"/>
      <c r="I52" s="66"/>
      <c r="J52" s="66"/>
      <c r="K52" s="66"/>
      <c r="L52" s="66"/>
      <c r="M52" s="66"/>
      <c r="N52" s="66"/>
      <c r="O52" s="66"/>
      <c r="P52" s="66"/>
      <c r="Q52" s="66"/>
      <c r="R52" s="66"/>
      <c r="S52" s="70"/>
      <c r="T52" s="70"/>
      <c r="U52" s="70"/>
      <c r="V52" s="70"/>
      <c r="W52" s="70"/>
      <c r="X52" s="70"/>
      <c r="Y52" s="70"/>
      <c r="Z52" s="70"/>
      <c r="AA52" s="70"/>
      <c r="AB52" s="70"/>
      <c r="AC52" s="70"/>
      <c r="AD52" s="70"/>
      <c r="AE52" s="70"/>
      <c r="AF52" s="66"/>
      <c r="AG52" s="66"/>
      <c r="AH52" s="66"/>
      <c r="AI52" s="66"/>
      <c r="AJ52" s="66"/>
      <c r="AK52" s="66"/>
      <c r="AL52" s="66"/>
      <c r="AM52" s="66"/>
      <c r="AN52" s="66"/>
      <c r="AO52" s="71"/>
    </row>
    <row r="53" spans="1:41">
      <c r="A53" s="48" t="s">
        <v>2432</v>
      </c>
      <c r="B53" s="29"/>
      <c r="C53" s="30"/>
      <c r="D53" s="31"/>
      <c r="E53" s="28">
        <v>21293.37</v>
      </c>
      <c r="F53" s="28">
        <v>17.103899999999999</v>
      </c>
      <c r="G53" s="28">
        <v>6.2253999999999996</v>
      </c>
      <c r="H53" s="28">
        <v>-3.7450999999999999</v>
      </c>
      <c r="I53" s="32">
        <v>0.38030000000000003</v>
      </c>
      <c r="J53" s="28">
        <v>9.5554000000000006</v>
      </c>
      <c r="K53" s="28">
        <v>3.3938999999999999</v>
      </c>
      <c r="L53" s="28">
        <v>21.888400000000001</v>
      </c>
      <c r="M53" s="28">
        <v>15.9907</v>
      </c>
      <c r="N53" s="28">
        <v>18.989899999999999</v>
      </c>
      <c r="O53" s="28">
        <v>18.7393</v>
      </c>
      <c r="P53" s="28">
        <v>15.7021</v>
      </c>
      <c r="Q53" s="28">
        <v>13.9049</v>
      </c>
      <c r="R53" s="28"/>
      <c r="S53" s="33"/>
      <c r="T53" s="33"/>
      <c r="U53" s="33"/>
      <c r="V53" s="34"/>
      <c r="W53" s="33"/>
      <c r="X53" s="33"/>
      <c r="Y53" s="33"/>
      <c r="Z53" s="33"/>
      <c r="AA53" s="33"/>
      <c r="AB53" s="33"/>
      <c r="AC53" s="33"/>
      <c r="AD53" s="33"/>
      <c r="AE53" s="33"/>
      <c r="AF53" s="28"/>
      <c r="AG53" s="28"/>
      <c r="AH53" s="28"/>
      <c r="AI53" s="28"/>
      <c r="AJ53" s="28"/>
      <c r="AK53" s="28"/>
      <c r="AL53" s="28"/>
      <c r="AM53" s="28"/>
      <c r="AN53" s="28"/>
      <c r="AO53" s="35"/>
    </row>
    <row r="54" spans="1:41" ht="15" thickBot="1">
      <c r="A54" s="49"/>
      <c r="B54" s="37"/>
      <c r="C54" s="38"/>
      <c r="D54" s="39"/>
      <c r="E54" s="36"/>
      <c r="F54" s="36"/>
      <c r="G54" s="36"/>
      <c r="H54" s="36"/>
      <c r="I54" s="40"/>
      <c r="J54" s="36"/>
      <c r="K54" s="36"/>
      <c r="L54" s="36"/>
      <c r="M54" s="36"/>
      <c r="N54" s="36"/>
      <c r="O54" s="36"/>
      <c r="P54" s="36"/>
      <c r="Q54" s="36"/>
      <c r="R54" s="36"/>
      <c r="S54" s="41"/>
      <c r="T54" s="41"/>
      <c r="U54" s="41"/>
      <c r="V54" s="42"/>
      <c r="W54" s="41"/>
      <c r="X54" s="41"/>
      <c r="Y54" s="41"/>
      <c r="Z54" s="41"/>
      <c r="AA54" s="41"/>
      <c r="AB54" s="41"/>
      <c r="AC54" s="41"/>
      <c r="AD54" s="41"/>
      <c r="AE54" s="41"/>
      <c r="AF54" s="36"/>
      <c r="AG54" s="36"/>
      <c r="AH54" s="36"/>
      <c r="AI54" s="36"/>
      <c r="AJ54" s="36"/>
      <c r="AK54" s="36"/>
      <c r="AL54" s="36"/>
      <c r="AM54" s="36"/>
      <c r="AN54" s="36"/>
      <c r="AO54" s="43"/>
    </row>
    <row r="55" spans="1:41">
      <c r="A55" s="50" t="s">
        <v>239</v>
      </c>
      <c r="B55" s="45"/>
      <c r="C55" s="44"/>
      <c r="D55" s="44"/>
      <c r="E55" s="44"/>
      <c r="F55" s="44"/>
      <c r="G55" s="44"/>
      <c r="H55" s="44"/>
      <c r="I55" s="46"/>
      <c r="J55" s="44"/>
      <c r="K55" s="44"/>
      <c r="L55" s="44"/>
      <c r="M55" s="44"/>
      <c r="N55" s="44"/>
      <c r="O55" s="44"/>
      <c r="P55" s="44"/>
      <c r="Q55" s="44"/>
      <c r="R55" s="44"/>
      <c r="S55" s="45"/>
      <c r="T55" s="45"/>
      <c r="U55" s="45"/>
      <c r="V55" s="47"/>
      <c r="W55" s="45"/>
      <c r="X55" s="45"/>
      <c r="Y55" s="45"/>
      <c r="Z55" s="45"/>
      <c r="AA55" s="45"/>
      <c r="AB55" s="45"/>
      <c r="AC55" s="45"/>
      <c r="AD55" s="45"/>
      <c r="AE55" s="45"/>
      <c r="AF55" s="44"/>
      <c r="AG55" s="44"/>
      <c r="AH55" s="44"/>
      <c r="AI55" s="44"/>
      <c r="AJ55" s="44"/>
      <c r="AK55" s="44"/>
      <c r="AL55" s="44"/>
      <c r="AM55" s="44"/>
      <c r="AN55" s="44"/>
      <c r="AO55" s="44"/>
    </row>
    <row r="56" spans="1:41">
      <c r="A56" s="50" t="s">
        <v>240</v>
      </c>
      <c r="B56" s="45"/>
      <c r="C56" s="44"/>
      <c r="D56" s="44"/>
      <c r="E56" s="44"/>
      <c r="F56" s="44"/>
      <c r="G56" s="44"/>
      <c r="H56" s="44"/>
      <c r="I56" s="46"/>
      <c r="J56" s="44"/>
      <c r="K56" s="44"/>
      <c r="L56" s="44"/>
      <c r="M56" s="44"/>
      <c r="N56" s="44"/>
      <c r="O56" s="44"/>
      <c r="P56" s="44"/>
      <c r="Q56" s="44"/>
      <c r="R56" s="44"/>
      <c r="S56" s="45"/>
      <c r="T56" s="45"/>
      <c r="U56" s="45"/>
      <c r="V56" s="47"/>
      <c r="W56" s="45"/>
      <c r="X56" s="45"/>
      <c r="Y56" s="45"/>
      <c r="Z56" s="45"/>
      <c r="AA56" s="45"/>
      <c r="AB56" s="45"/>
      <c r="AC56" s="45"/>
      <c r="AD56" s="45"/>
      <c r="AE56" s="45"/>
      <c r="AF56" s="44"/>
      <c r="AG56" s="44"/>
      <c r="AH56" s="44"/>
      <c r="AI56" s="44"/>
      <c r="AJ56" s="44"/>
      <c r="AK56" s="44"/>
      <c r="AL56" s="44"/>
      <c r="AM56" s="44"/>
      <c r="AN56" s="44"/>
      <c r="AO56" s="44"/>
    </row>
    <row r="57" spans="1:41">
      <c r="A57" s="50"/>
      <c r="B57" s="45"/>
      <c r="C57" s="44"/>
      <c r="D57" s="44"/>
      <c r="E57" s="44"/>
      <c r="F57" s="44"/>
      <c r="G57" s="44"/>
      <c r="H57" s="44"/>
      <c r="I57" s="44"/>
      <c r="J57" s="44"/>
      <c r="K57" s="44"/>
      <c r="L57" s="44"/>
      <c r="M57" s="44"/>
      <c r="N57" s="44"/>
      <c r="O57" s="44"/>
      <c r="P57" s="44"/>
      <c r="Q57" s="44"/>
      <c r="R57" s="44"/>
      <c r="S57" s="45"/>
      <c r="T57" s="45"/>
      <c r="U57" s="45"/>
      <c r="V57" s="45"/>
      <c r="W57" s="45"/>
      <c r="X57" s="45"/>
      <c r="Y57" s="45"/>
      <c r="Z57" s="45"/>
      <c r="AA57" s="45"/>
      <c r="AB57" s="45"/>
      <c r="AC57" s="45"/>
      <c r="AD57" s="45"/>
      <c r="AE57" s="45"/>
      <c r="AF57" s="44"/>
      <c r="AG57" s="44"/>
      <c r="AH57" s="44"/>
      <c r="AI57" s="44"/>
      <c r="AJ57" s="44"/>
      <c r="AK57" s="44"/>
      <c r="AL57" s="44"/>
      <c r="AM57" s="44"/>
      <c r="AN57" s="44"/>
      <c r="AO57" s="44"/>
    </row>
    <row r="58" spans="1:41">
      <c r="A58" s="50"/>
      <c r="B58" s="45"/>
      <c r="C58" s="44"/>
      <c r="D58" s="44"/>
      <c r="E58" s="44"/>
      <c r="F58" s="44"/>
      <c r="G58" s="44"/>
      <c r="H58" s="44"/>
      <c r="I58" s="44"/>
      <c r="J58" s="44"/>
      <c r="K58" s="44"/>
      <c r="L58" s="44"/>
      <c r="M58" s="44"/>
      <c r="N58" s="44"/>
      <c r="O58" s="44"/>
      <c r="P58" s="44"/>
      <c r="Q58" s="44"/>
      <c r="R58" s="44"/>
      <c r="S58" s="45"/>
      <c r="T58" s="45"/>
      <c r="U58" s="45"/>
      <c r="V58" s="45"/>
      <c r="W58" s="45"/>
      <c r="X58" s="45"/>
      <c r="Y58" s="45"/>
      <c r="Z58" s="45"/>
      <c r="AA58" s="45"/>
      <c r="AB58" s="45"/>
      <c r="AC58" s="45"/>
      <c r="AD58" s="45"/>
      <c r="AE58" s="45"/>
      <c r="AF58" s="44"/>
      <c r="AG58" s="44"/>
      <c r="AH58" s="44"/>
      <c r="AI58" s="44"/>
      <c r="AJ58" s="44"/>
      <c r="AK58" s="44"/>
      <c r="AL58" s="44"/>
      <c r="AM58" s="44"/>
      <c r="AN58" s="44"/>
      <c r="AO58" s="44"/>
    </row>
    <row r="59" spans="1:41">
      <c r="A59" s="50"/>
      <c r="B59" s="45"/>
      <c r="C59" s="44"/>
      <c r="D59" s="44"/>
      <c r="E59" s="44"/>
      <c r="F59" s="44"/>
      <c r="G59" s="44"/>
      <c r="H59" s="44"/>
      <c r="I59" s="44"/>
      <c r="J59" s="44"/>
      <c r="K59" s="44"/>
      <c r="L59" s="44"/>
      <c r="M59" s="44"/>
      <c r="N59" s="44"/>
      <c r="O59" s="44"/>
      <c r="P59" s="44"/>
      <c r="Q59" s="44"/>
      <c r="R59" s="44"/>
      <c r="S59" s="45"/>
      <c r="T59" s="45"/>
      <c r="U59" s="45"/>
      <c r="V59" s="45"/>
      <c r="W59" s="45"/>
      <c r="X59" s="45"/>
      <c r="Y59" s="45"/>
      <c r="Z59" s="45"/>
      <c r="AA59" s="45"/>
      <c r="AB59" s="45"/>
      <c r="AC59" s="45"/>
      <c r="AD59" s="45"/>
      <c r="AE59" s="45"/>
      <c r="AF59" s="44"/>
      <c r="AG59" s="44"/>
      <c r="AH59" s="44"/>
      <c r="AI59" s="44"/>
      <c r="AJ59" s="44"/>
      <c r="AK59" s="44"/>
      <c r="AL59" s="44"/>
      <c r="AM59" s="44"/>
      <c r="AN59" s="44"/>
      <c r="AO59" s="44"/>
    </row>
  </sheetData>
  <mergeCells count="8">
    <mergeCell ref="B8:E8"/>
    <mergeCell ref="F8:I8"/>
    <mergeCell ref="R8:R9"/>
    <mergeCell ref="AO8:AO9"/>
    <mergeCell ref="AF8:AH8"/>
    <mergeCell ref="AI8:AM8"/>
    <mergeCell ref="S8:AE8"/>
    <mergeCell ref="J8:Q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CN34"/>
  <sheetViews>
    <sheetView showGridLines="0" zoomScale="92" zoomScaleNormal="92" workbookViewId="0">
      <pane xSplit="1" ySplit="11" topLeftCell="B12" activePane="bottomRight" state="frozen"/>
      <selection activeCell="G7" sqref="G7"/>
      <selection pane="topRight" activeCell="G7" sqref="G7"/>
      <selection pane="bottomLeft" activeCell="G7" sqref="G7"/>
      <selection pane="bottomRight" activeCell="A9" sqref="A9"/>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41"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_xlfn.QUARTILE.INC(F$12:F$22,$CA2)</f>
        <v>6.6986999999999997</v>
      </c>
      <c r="CC2" s="93">
        <f t="shared" ref="CC2:CN2" si="1">_xlfn.QUARTILE.INC(G$12:G$22,$CA2)</f>
        <v>-4.71</v>
      </c>
      <c r="CD2" s="93">
        <f t="shared" si="1"/>
        <v>-5.5858999999999996</v>
      </c>
      <c r="CE2" s="93">
        <f t="shared" si="1"/>
        <v>-4.8324999999999996</v>
      </c>
      <c r="CF2" s="93">
        <f t="shared" si="1"/>
        <v>0.86319999999999997</v>
      </c>
      <c r="CG2" s="93">
        <f t="shared" si="1"/>
        <v>2.0649999999999999</v>
      </c>
      <c r="CH2" s="93">
        <f t="shared" si="1"/>
        <v>12.9032</v>
      </c>
      <c r="CI2" s="93">
        <f t="shared" si="1"/>
        <v>12.166499999999999</v>
      </c>
      <c r="CJ2" s="93">
        <f t="shared" si="1"/>
        <v>13.220499999999999</v>
      </c>
      <c r="CK2" s="93">
        <f t="shared" si="1"/>
        <v>13.7599</v>
      </c>
      <c r="CL2" s="93">
        <f t="shared" si="1"/>
        <v>13.4055</v>
      </c>
      <c r="CM2" s="93">
        <f t="shared" si="1"/>
        <v>11.69</v>
      </c>
      <c r="CN2" s="93">
        <f t="shared" si="1"/>
        <v>-17.250299999999999</v>
      </c>
    </row>
    <row r="3" spans="1:92">
      <c r="CA3" s="93">
        <v>1</v>
      </c>
      <c r="CB3" s="93">
        <f t="shared" si="0"/>
        <v>7.3994999999999997</v>
      </c>
      <c r="CC3" s="93">
        <f t="shared" ref="CC3:CN7" si="2">_xlfn.QUARTILE.INC(G$12:G$22,$CA3)</f>
        <v>-3.7007000000000003</v>
      </c>
      <c r="CD3" s="93">
        <f t="shared" si="2"/>
        <v>-4.3731</v>
      </c>
      <c r="CE3" s="93">
        <f t="shared" si="2"/>
        <v>-4.3437999999999999</v>
      </c>
      <c r="CF3" s="93">
        <f t="shared" si="2"/>
        <v>2.807725</v>
      </c>
      <c r="CG3" s="93">
        <f t="shared" si="2"/>
        <v>2.8978000000000002</v>
      </c>
      <c r="CH3" s="93">
        <f t="shared" si="2"/>
        <v>14.978</v>
      </c>
      <c r="CI3" s="93">
        <f t="shared" si="2"/>
        <v>13.924849999999999</v>
      </c>
      <c r="CJ3" s="93">
        <f t="shared" si="2"/>
        <v>15.690950000000001</v>
      </c>
      <c r="CK3" s="93">
        <f t="shared" si="2"/>
        <v>15.2563</v>
      </c>
      <c r="CL3" s="93">
        <f t="shared" si="2"/>
        <v>14.3117</v>
      </c>
      <c r="CM3" s="93">
        <f t="shared" si="2"/>
        <v>11.696299999999999</v>
      </c>
      <c r="CN3" s="93">
        <f t="shared" si="2"/>
        <v>13.19665</v>
      </c>
    </row>
    <row r="4" spans="1:92">
      <c r="CA4" s="93">
        <v>2</v>
      </c>
      <c r="CB4" s="93">
        <f t="shared" si="0"/>
        <v>7.8029000000000002</v>
      </c>
      <c r="CC4" s="93">
        <f t="shared" si="2"/>
        <v>-2.5611999999999999</v>
      </c>
      <c r="CD4" s="93">
        <f t="shared" si="2"/>
        <v>-3.4726499999999998</v>
      </c>
      <c r="CE4" s="93">
        <f t="shared" si="2"/>
        <v>-4.0319000000000003</v>
      </c>
      <c r="CF4" s="93">
        <f t="shared" si="2"/>
        <v>3.6763500000000002</v>
      </c>
      <c r="CG4" s="93">
        <f t="shared" si="2"/>
        <v>4.4273999999999996</v>
      </c>
      <c r="CH4" s="93">
        <f t="shared" si="2"/>
        <v>17.523399999999999</v>
      </c>
      <c r="CI4" s="93">
        <f t="shared" si="2"/>
        <v>14.2882</v>
      </c>
      <c r="CJ4" s="93">
        <f t="shared" si="2"/>
        <v>16.266400000000001</v>
      </c>
      <c r="CK4" s="93">
        <f t="shared" si="2"/>
        <v>16.24925</v>
      </c>
      <c r="CL4" s="93">
        <f t="shared" si="2"/>
        <v>14.8467</v>
      </c>
      <c r="CM4" s="93">
        <f t="shared" si="2"/>
        <v>11.9648</v>
      </c>
      <c r="CN4" s="93">
        <f t="shared" si="2"/>
        <v>13.967599999999999</v>
      </c>
    </row>
    <row r="5" spans="1:92">
      <c r="CA5" s="93">
        <v>3</v>
      </c>
      <c r="CB5" s="93">
        <f t="shared" si="0"/>
        <v>10.25925</v>
      </c>
      <c r="CC5" s="93">
        <f t="shared" si="2"/>
        <v>-1.4456</v>
      </c>
      <c r="CD5" s="93">
        <f t="shared" si="2"/>
        <v>-2.8487</v>
      </c>
      <c r="CE5" s="93">
        <f t="shared" si="2"/>
        <v>-3.0562499999999999</v>
      </c>
      <c r="CF5" s="93">
        <f t="shared" si="2"/>
        <v>4.9044749999999997</v>
      </c>
      <c r="CG5" s="93">
        <f t="shared" si="2"/>
        <v>6.3616999999999999</v>
      </c>
      <c r="CH5" s="93">
        <f t="shared" si="2"/>
        <v>18.710699999999999</v>
      </c>
      <c r="CI5" s="93">
        <f t="shared" si="2"/>
        <v>15.788125000000001</v>
      </c>
      <c r="CJ5" s="93">
        <f t="shared" si="2"/>
        <v>17.403750000000002</v>
      </c>
      <c r="CK5" s="93">
        <f t="shared" si="2"/>
        <v>16.562325000000001</v>
      </c>
      <c r="CL5" s="93">
        <f t="shared" si="2"/>
        <v>15.3941</v>
      </c>
      <c r="CM5" s="93">
        <f t="shared" si="2"/>
        <v>12.434674999999999</v>
      </c>
      <c r="CN5" s="93">
        <f t="shared" si="2"/>
        <v>15.4833</v>
      </c>
    </row>
    <row r="6" spans="1:92" hidden="1">
      <c r="CA6" s="93"/>
      <c r="CB6" s="93">
        <f t="shared" si="0"/>
        <v>6.6986999999999997</v>
      </c>
      <c r="CC6" s="93">
        <f t="shared" si="2"/>
        <v>-4.71</v>
      </c>
      <c r="CD6" s="93">
        <f t="shared" si="2"/>
        <v>-5.5858999999999996</v>
      </c>
      <c r="CE6" s="93">
        <f t="shared" si="2"/>
        <v>-4.8324999999999996</v>
      </c>
      <c r="CF6" s="93">
        <f t="shared" si="2"/>
        <v>0.86319999999999997</v>
      </c>
      <c r="CG6" s="93">
        <f t="shared" si="2"/>
        <v>2.0649999999999999</v>
      </c>
      <c r="CH6" s="93">
        <f t="shared" si="2"/>
        <v>12.9032</v>
      </c>
      <c r="CI6" s="93">
        <f t="shared" si="2"/>
        <v>12.166499999999999</v>
      </c>
      <c r="CJ6" s="93">
        <f t="shared" si="2"/>
        <v>13.220499999999999</v>
      </c>
      <c r="CK6" s="93">
        <f t="shared" si="2"/>
        <v>13.7599</v>
      </c>
      <c r="CL6" s="93">
        <f t="shared" si="2"/>
        <v>13.4055</v>
      </c>
      <c r="CM6" s="93">
        <f t="shared" si="2"/>
        <v>11.69</v>
      </c>
      <c r="CN6" s="93">
        <f t="shared" si="2"/>
        <v>-17.250299999999999</v>
      </c>
    </row>
    <row r="7" spans="1:92" ht="21" thickBot="1">
      <c r="A7" s="16" t="s">
        <v>146</v>
      </c>
      <c r="CA7" s="93">
        <v>4</v>
      </c>
      <c r="CB7" s="93">
        <f t="shared" si="0"/>
        <v>13.3629</v>
      </c>
      <c r="CC7" s="93">
        <f t="shared" si="2"/>
        <v>2.7624</v>
      </c>
      <c r="CD7" s="93">
        <f t="shared" si="2"/>
        <v>0.92779999999999996</v>
      </c>
      <c r="CE7" s="93">
        <f t="shared" si="2"/>
        <v>0.25419999999999998</v>
      </c>
      <c r="CF7" s="93">
        <f t="shared" si="2"/>
        <v>12.649800000000001</v>
      </c>
      <c r="CG7" s="93">
        <f t="shared" si="2"/>
        <v>7.5303000000000004</v>
      </c>
      <c r="CH7" s="93">
        <f t="shared" si="2"/>
        <v>20.459099999999999</v>
      </c>
      <c r="CI7" s="93">
        <f t="shared" si="2"/>
        <v>18.1906</v>
      </c>
      <c r="CJ7" s="93">
        <f t="shared" si="2"/>
        <v>21.3017</v>
      </c>
      <c r="CK7" s="93">
        <f t="shared" si="2"/>
        <v>17.592500000000001</v>
      </c>
      <c r="CL7" s="93">
        <f t="shared" si="2"/>
        <v>16.203199999999999</v>
      </c>
      <c r="CM7" s="93">
        <f t="shared" si="2"/>
        <v>13.0451</v>
      </c>
      <c r="CN7" s="93">
        <f t="shared" si="2"/>
        <v>17.918600000000001</v>
      </c>
    </row>
    <row r="8" spans="1:92" ht="15.6">
      <c r="A8" s="17" t="str">
        <f>'Value Fund'!A8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t="s">
        <v>874</v>
      </c>
      <c r="AJ8" s="136"/>
      <c r="AK8" s="136"/>
      <c r="AL8" s="136"/>
      <c r="AM8" s="136"/>
      <c r="AN8" s="18" t="s">
        <v>54</v>
      </c>
      <c r="AO8" s="134"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835</v>
      </c>
      <c r="AG9" s="26" t="s">
        <v>836</v>
      </c>
      <c r="AH9" s="26" t="s">
        <v>837</v>
      </c>
      <c r="AI9" s="26" t="s">
        <v>838</v>
      </c>
      <c r="AJ9" s="26" t="s">
        <v>839</v>
      </c>
      <c r="AK9" s="26" t="s">
        <v>3052</v>
      </c>
      <c r="AL9" s="26" t="s">
        <v>2436</v>
      </c>
      <c r="AM9" s="26" t="s">
        <v>3053</v>
      </c>
      <c r="AN9" s="26" t="s">
        <v>840</v>
      </c>
      <c r="AO9" s="135"/>
    </row>
    <row r="10" spans="1:92" ht="15" customHeight="1" thickBot="1">
      <c r="A10" s="20" t="s">
        <v>38</v>
      </c>
    </row>
    <row r="11" spans="1:92" ht="18.600000000000001" thickBot="1">
      <c r="A11" s="21" t="s">
        <v>145</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4"/>
    </row>
    <row r="12" spans="1:92">
      <c r="A12" s="48" t="s">
        <v>5110</v>
      </c>
      <c r="B12" s="29">
        <v>37662</v>
      </c>
      <c r="C12" s="30">
        <v>1494.633</v>
      </c>
      <c r="D12" s="31">
        <v>1338.9503</v>
      </c>
      <c r="E12" s="28">
        <v>455.08</v>
      </c>
      <c r="F12" s="28">
        <v>10.1622</v>
      </c>
      <c r="G12" s="28">
        <v>-2.4397000000000002</v>
      </c>
      <c r="H12" s="28">
        <v>0.8599</v>
      </c>
      <c r="I12" s="32">
        <v>-1.2927</v>
      </c>
      <c r="J12" s="28">
        <v>8.6731999999999996</v>
      </c>
      <c r="K12" s="28">
        <v>4.4273999999999996</v>
      </c>
      <c r="L12" s="28">
        <v>17.9985</v>
      </c>
      <c r="M12" s="28">
        <v>16.4956</v>
      </c>
      <c r="N12" s="28">
        <v>17.449000000000002</v>
      </c>
      <c r="O12" s="28">
        <v>16.2136</v>
      </c>
      <c r="P12" s="28">
        <v>13.4055</v>
      </c>
      <c r="Q12" s="28">
        <v>11.69</v>
      </c>
      <c r="R12" s="28">
        <v>17.860499999999998</v>
      </c>
      <c r="S12" s="33">
        <f>IF(F12="",0,IF(F12&lt;=CB$3,4,IF(F12&gt;=CB$5,1,IF(F12&gt;=CB$4,2,3))))</f>
        <v>2</v>
      </c>
      <c r="T12" s="33">
        <f t="shared" ref="T12:AE12" si="3">IF(G12="",0,IF(G12&lt;=CC$3,4,IF(G12&gt;=CC$5,1,IF(G12&gt;=CC$4,2,3))))</f>
        <v>2</v>
      </c>
      <c r="U12" s="33">
        <f t="shared" si="3"/>
        <v>1</v>
      </c>
      <c r="V12" s="34">
        <f t="shared" si="3"/>
        <v>1</v>
      </c>
      <c r="W12" s="33">
        <f t="shared" si="3"/>
        <v>1</v>
      </c>
      <c r="X12" s="33">
        <f t="shared" si="3"/>
        <v>2</v>
      </c>
      <c r="Y12" s="33">
        <f t="shared" si="3"/>
        <v>2</v>
      </c>
      <c r="Z12" s="33">
        <f t="shared" si="3"/>
        <v>1</v>
      </c>
      <c r="AA12" s="33">
        <f t="shared" si="3"/>
        <v>1</v>
      </c>
      <c r="AB12" s="33">
        <f t="shared" si="3"/>
        <v>3</v>
      </c>
      <c r="AC12" s="33">
        <f t="shared" si="3"/>
        <v>4</v>
      </c>
      <c r="AD12" s="33">
        <f t="shared" si="3"/>
        <v>4</v>
      </c>
      <c r="AE12" s="33">
        <f t="shared" si="3"/>
        <v>1</v>
      </c>
      <c r="AF12" s="28">
        <v>62.942700000000002</v>
      </c>
      <c r="AG12" s="28">
        <v>12.267300000000001</v>
      </c>
      <c r="AH12" s="28">
        <v>14.566599999999999</v>
      </c>
      <c r="AI12" s="28">
        <v>0.96340000000000003</v>
      </c>
      <c r="AJ12" s="28">
        <v>0.29970000000000002</v>
      </c>
      <c r="AK12" s="28">
        <v>0.25679999999999997</v>
      </c>
      <c r="AL12" s="28">
        <v>0.54879999999999995</v>
      </c>
      <c r="AM12" s="28">
        <v>0.85250000000000004</v>
      </c>
      <c r="AN12" s="28">
        <v>1.3776999999999999</v>
      </c>
      <c r="AO12" s="35">
        <v>2.2000000000000002</v>
      </c>
    </row>
    <row r="13" spans="1:92">
      <c r="A13" s="48" t="s">
        <v>3145</v>
      </c>
      <c r="B13" s="29">
        <v>45546</v>
      </c>
      <c r="C13" s="30">
        <v>693.10519999999997</v>
      </c>
      <c r="D13" s="31">
        <v>603.2133</v>
      </c>
      <c r="E13" s="28">
        <v>9.4925999999999995</v>
      </c>
      <c r="F13" s="28">
        <v>8.5774000000000008</v>
      </c>
      <c r="G13" s="28">
        <v>-1.5912999999999999</v>
      </c>
      <c r="H13" s="28">
        <v>-2.7267999999999999</v>
      </c>
      <c r="I13" s="32">
        <v>-3.8898999999999999</v>
      </c>
      <c r="J13" s="28">
        <v>3.6797</v>
      </c>
      <c r="K13" s="28"/>
      <c r="L13" s="28"/>
      <c r="M13" s="28"/>
      <c r="N13" s="28"/>
      <c r="O13" s="28"/>
      <c r="P13" s="28"/>
      <c r="Q13" s="28"/>
      <c r="R13" s="28">
        <v>-3.1387</v>
      </c>
      <c r="S13" s="33">
        <f t="shared" ref="S13:S22" si="4">IF(F13="",0,IF(F13&lt;=CB$3,4,IF(F13&gt;=CB$5,1,IF(F13&gt;=CB$4,2,3))))</f>
        <v>2</v>
      </c>
      <c r="T13" s="33">
        <f t="shared" ref="T13:T22" si="5">IF(G13="",0,IF(G13&lt;=CC$3,4,IF(G13&gt;=CC$5,1,IF(G13&gt;=CC$4,2,3))))</f>
        <v>2</v>
      </c>
      <c r="U13" s="33">
        <f t="shared" ref="U13:U22" si="6">IF(H13="",0,IF(H13&lt;=CD$3,4,IF(H13&gt;=CD$5,1,IF(H13&gt;=CD$4,2,3))))</f>
        <v>1</v>
      </c>
      <c r="V13" s="34">
        <f t="shared" ref="V13:V22" si="7">IF(I13="",0,IF(I13&lt;=CE$3,4,IF(I13&gt;=CE$5,1,IF(I13&gt;=CE$4,2,3))))</f>
        <v>2</v>
      </c>
      <c r="W13" s="33">
        <f t="shared" ref="W13:W22" si="8">IF(J13="",0,IF(J13&lt;=CF$3,4,IF(J13&gt;=CF$5,1,IF(J13&gt;=CF$4,2,3))))</f>
        <v>2</v>
      </c>
      <c r="X13" s="33">
        <f t="shared" ref="X13:X22" si="9">IF(K13="",0,IF(K13&lt;=CG$3,4,IF(K13&gt;=CG$5,1,IF(K13&gt;=CG$4,2,3))))</f>
        <v>0</v>
      </c>
      <c r="Y13" s="33">
        <f t="shared" ref="Y13:Y22" si="10">IF(L13="",0,IF(L13&lt;=CH$3,4,IF(L13&gt;=CH$5,1,IF(L13&gt;=CH$4,2,3))))</f>
        <v>0</v>
      </c>
      <c r="Z13" s="33">
        <f t="shared" ref="Z13:Z22" si="11">IF(M13="",0,IF(M13&lt;=CI$3,4,IF(M13&gt;=CI$5,1,IF(M13&gt;=CI$4,2,3))))</f>
        <v>0</v>
      </c>
      <c r="AA13" s="33">
        <f t="shared" ref="AA13:AA22" si="12">IF(N13="",0,IF(N13&lt;=CJ$3,4,IF(N13&gt;=CJ$5,1,IF(N13&gt;=CJ$4,2,3))))</f>
        <v>0</v>
      </c>
      <c r="AB13" s="33">
        <f t="shared" ref="AB13:AB22" si="13">IF(O13="",0,IF(O13&lt;=CK$3,4,IF(O13&gt;=CK$5,1,IF(O13&gt;=CK$4,2,3))))</f>
        <v>0</v>
      </c>
      <c r="AC13" s="33">
        <f t="shared" ref="AC13:AC22" si="14">IF(P13="",0,IF(P13&lt;=CL$3,4,IF(P13&gt;=CL$5,1,IF(P13&gt;=CL$4,2,3))))</f>
        <v>0</v>
      </c>
      <c r="AD13" s="33">
        <f t="shared" ref="AD13:AD22" si="15">IF(Q13="",0,IF(Q13&lt;=CM$3,4,IF(Q13&gt;=CM$5,1,IF(Q13&gt;=CM$4,2,3))))</f>
        <v>0</v>
      </c>
      <c r="AE13" s="33">
        <f t="shared" ref="AE13:AE22" si="16">IF(R13="",0,IF(R13&lt;=CN$3,4,IF(R13&gt;=CN$5,1,IF(R13&gt;=CN$4,2,3))))</f>
        <v>4</v>
      </c>
      <c r="AF13" s="28">
        <v>68.038600000000002</v>
      </c>
      <c r="AG13" s="28">
        <v>20.956600000000002</v>
      </c>
      <c r="AH13" s="28">
        <v>5.4494999999999996</v>
      </c>
      <c r="AI13" s="28">
        <v>0.87539999999999996</v>
      </c>
      <c r="AJ13" s="28">
        <v>-0.2001</v>
      </c>
      <c r="AK13" s="28">
        <v>-0.17499999999999999</v>
      </c>
      <c r="AL13" s="28">
        <v>-0.2964</v>
      </c>
      <c r="AM13" s="28">
        <v>0.96389999999999998</v>
      </c>
      <c r="AN13" s="28">
        <v>2.5752000000000002</v>
      </c>
      <c r="AO13" s="35">
        <v>2.35</v>
      </c>
    </row>
    <row r="14" spans="1:92">
      <c r="A14" s="48" t="s">
        <v>3146</v>
      </c>
      <c r="B14" s="29">
        <v>38855</v>
      </c>
      <c r="C14" s="30">
        <v>2409.1563000000001</v>
      </c>
      <c r="D14" s="31">
        <v>2141.4351000000001</v>
      </c>
      <c r="E14" s="28">
        <v>136.0215</v>
      </c>
      <c r="F14" s="28">
        <v>7.2084000000000001</v>
      </c>
      <c r="G14" s="28">
        <v>-3.7829999999999999</v>
      </c>
      <c r="H14" s="28">
        <v>-3.2143999999999999</v>
      </c>
      <c r="I14" s="32">
        <v>-2.9969999999999999</v>
      </c>
      <c r="J14" s="28">
        <v>0.86319999999999997</v>
      </c>
      <c r="K14" s="28">
        <v>2.6857000000000002</v>
      </c>
      <c r="L14" s="28">
        <v>14.978</v>
      </c>
      <c r="M14" s="28">
        <v>13.023199999999999</v>
      </c>
      <c r="N14" s="28">
        <v>15.900499999999999</v>
      </c>
      <c r="O14" s="28">
        <v>16.2849</v>
      </c>
      <c r="P14" s="28">
        <v>15.3941</v>
      </c>
      <c r="Q14" s="28">
        <v>13.0451</v>
      </c>
      <c r="R14" s="28">
        <v>13.967599999999999</v>
      </c>
      <c r="S14" s="33">
        <f t="shared" si="4"/>
        <v>4</v>
      </c>
      <c r="T14" s="33">
        <f t="shared" si="5"/>
        <v>4</v>
      </c>
      <c r="U14" s="33">
        <f t="shared" si="6"/>
        <v>2</v>
      </c>
      <c r="V14" s="34">
        <f t="shared" si="7"/>
        <v>1</v>
      </c>
      <c r="W14" s="33">
        <f t="shared" si="8"/>
        <v>4</v>
      </c>
      <c r="X14" s="33">
        <f t="shared" si="9"/>
        <v>4</v>
      </c>
      <c r="Y14" s="33">
        <f t="shared" si="10"/>
        <v>4</v>
      </c>
      <c r="Z14" s="33">
        <f t="shared" si="11"/>
        <v>4</v>
      </c>
      <c r="AA14" s="33">
        <f t="shared" si="12"/>
        <v>3</v>
      </c>
      <c r="AB14" s="33">
        <f t="shared" si="13"/>
        <v>2</v>
      </c>
      <c r="AC14" s="33">
        <f t="shared" si="14"/>
        <v>1</v>
      </c>
      <c r="AD14" s="33">
        <f t="shared" si="15"/>
        <v>1</v>
      </c>
      <c r="AE14" s="33">
        <f t="shared" si="16"/>
        <v>2</v>
      </c>
      <c r="AF14" s="28">
        <v>57.689399999999999</v>
      </c>
      <c r="AG14" s="28">
        <v>11.0267</v>
      </c>
      <c r="AH14" s="28">
        <v>10.9602</v>
      </c>
      <c r="AI14" s="28">
        <v>0.81569999999999998</v>
      </c>
      <c r="AJ14" s="28">
        <v>0.25769999999999998</v>
      </c>
      <c r="AK14" s="28">
        <v>0.1212</v>
      </c>
      <c r="AL14" s="28">
        <v>0.50290000000000001</v>
      </c>
      <c r="AM14" s="28">
        <v>0.76880000000000004</v>
      </c>
      <c r="AN14" s="28">
        <v>2.1579000000000002</v>
      </c>
      <c r="AO14" s="35">
        <v>2.12</v>
      </c>
    </row>
    <row r="15" spans="1:92">
      <c r="A15" s="48" t="s">
        <v>3147</v>
      </c>
      <c r="B15" s="29">
        <v>44183</v>
      </c>
      <c r="C15" s="30">
        <v>5853.3762999999999</v>
      </c>
      <c r="D15" s="31">
        <v>5195.7692999999999</v>
      </c>
      <c r="E15" s="28">
        <v>24.221</v>
      </c>
      <c r="F15" s="28">
        <v>10.356299999999999</v>
      </c>
      <c r="G15" s="28">
        <v>-1.2999000000000001</v>
      </c>
      <c r="H15" s="28">
        <v>-5.5858999999999996</v>
      </c>
      <c r="I15" s="32">
        <v>-4.1738999999999997</v>
      </c>
      <c r="J15" s="28">
        <v>2.5445000000000002</v>
      </c>
      <c r="K15" s="28">
        <v>2.8978000000000002</v>
      </c>
      <c r="L15" s="28">
        <v>15.637700000000001</v>
      </c>
      <c r="M15" s="28">
        <v>14.2888</v>
      </c>
      <c r="N15" s="28">
        <v>17.358499999999999</v>
      </c>
      <c r="O15" s="28"/>
      <c r="P15" s="28"/>
      <c r="Q15" s="28"/>
      <c r="R15" s="28">
        <v>17.918600000000001</v>
      </c>
      <c r="S15" s="33">
        <f t="shared" si="4"/>
        <v>1</v>
      </c>
      <c r="T15" s="33">
        <f t="shared" si="5"/>
        <v>1</v>
      </c>
      <c r="U15" s="33">
        <f t="shared" si="6"/>
        <v>4</v>
      </c>
      <c r="V15" s="34">
        <f t="shared" si="7"/>
        <v>3</v>
      </c>
      <c r="W15" s="33">
        <f t="shared" si="8"/>
        <v>4</v>
      </c>
      <c r="X15" s="33">
        <f t="shared" si="9"/>
        <v>4</v>
      </c>
      <c r="Y15" s="33">
        <f t="shared" si="10"/>
        <v>3</v>
      </c>
      <c r="Z15" s="33">
        <f t="shared" si="11"/>
        <v>2</v>
      </c>
      <c r="AA15" s="33">
        <f t="shared" si="12"/>
        <v>2</v>
      </c>
      <c r="AB15" s="33">
        <f t="shared" si="13"/>
        <v>0</v>
      </c>
      <c r="AC15" s="33">
        <f t="shared" si="14"/>
        <v>0</v>
      </c>
      <c r="AD15" s="33">
        <f t="shared" si="15"/>
        <v>0</v>
      </c>
      <c r="AE15" s="33">
        <f t="shared" si="16"/>
        <v>1</v>
      </c>
      <c r="AF15" s="28">
        <v>66.791600000000003</v>
      </c>
      <c r="AG15" s="28">
        <v>10.553699999999999</v>
      </c>
      <c r="AH15" s="28">
        <v>21.684899999999999</v>
      </c>
      <c r="AI15" s="28">
        <v>1.0166999999999999</v>
      </c>
      <c r="AJ15" s="28">
        <v>0.248</v>
      </c>
      <c r="AK15" s="28">
        <v>-8.6999999999999994E-3</v>
      </c>
      <c r="AL15" s="28">
        <v>0.4587</v>
      </c>
      <c r="AM15" s="28">
        <v>0.96</v>
      </c>
      <c r="AN15" s="28">
        <v>-0.10879999999999999</v>
      </c>
      <c r="AO15" s="35">
        <v>1.86</v>
      </c>
    </row>
    <row r="16" spans="1:92">
      <c r="A16" s="48" t="s">
        <v>3148</v>
      </c>
      <c r="B16" s="29">
        <v>41775</v>
      </c>
      <c r="C16" s="30">
        <v>6531.4804999999997</v>
      </c>
      <c r="D16" s="31">
        <v>5911.6814000000004</v>
      </c>
      <c r="E16" s="28">
        <v>52.5</v>
      </c>
      <c r="F16" s="28">
        <v>7.8029000000000002</v>
      </c>
      <c r="G16" s="28">
        <v>-2.5611999999999999</v>
      </c>
      <c r="H16" s="28">
        <v>-4.3715999999999999</v>
      </c>
      <c r="I16" s="32">
        <v>-4.2843999999999998</v>
      </c>
      <c r="J16" s="28">
        <v>3.673</v>
      </c>
      <c r="K16" s="28">
        <v>6.3818000000000001</v>
      </c>
      <c r="L16" s="28">
        <v>20.459099999999999</v>
      </c>
      <c r="M16" s="28">
        <v>18.1906</v>
      </c>
      <c r="N16" s="28">
        <v>21.3017</v>
      </c>
      <c r="O16" s="28">
        <v>17.592500000000001</v>
      </c>
      <c r="P16" s="28">
        <v>16.203199999999999</v>
      </c>
      <c r="Q16" s="28"/>
      <c r="R16" s="28">
        <v>14.866099999999999</v>
      </c>
      <c r="S16" s="33">
        <f t="shared" si="4"/>
        <v>2</v>
      </c>
      <c r="T16" s="33">
        <f t="shared" si="5"/>
        <v>2</v>
      </c>
      <c r="U16" s="33">
        <f t="shared" si="6"/>
        <v>3</v>
      </c>
      <c r="V16" s="34">
        <f t="shared" si="7"/>
        <v>3</v>
      </c>
      <c r="W16" s="33">
        <f t="shared" si="8"/>
        <v>3</v>
      </c>
      <c r="X16" s="33">
        <f t="shared" si="9"/>
        <v>1</v>
      </c>
      <c r="Y16" s="33">
        <f t="shared" si="10"/>
        <v>1</v>
      </c>
      <c r="Z16" s="33">
        <f t="shared" si="11"/>
        <v>1</v>
      </c>
      <c r="AA16" s="33">
        <f t="shared" si="12"/>
        <v>1</v>
      </c>
      <c r="AB16" s="33">
        <f t="shared" si="13"/>
        <v>1</v>
      </c>
      <c r="AC16" s="33">
        <f t="shared" si="14"/>
        <v>1</v>
      </c>
      <c r="AD16" s="33">
        <f t="shared" si="15"/>
        <v>0</v>
      </c>
      <c r="AE16" s="33">
        <f t="shared" si="16"/>
        <v>2</v>
      </c>
      <c r="AF16" s="28">
        <v>73.009699999999995</v>
      </c>
      <c r="AG16" s="28">
        <v>10.6068</v>
      </c>
      <c r="AH16" s="28">
        <v>7.6448999999999998</v>
      </c>
      <c r="AI16" s="28">
        <v>0.84530000000000005</v>
      </c>
      <c r="AJ16" s="28">
        <v>0.38419999999999999</v>
      </c>
      <c r="AK16" s="28">
        <v>0.50990000000000002</v>
      </c>
      <c r="AL16" s="28">
        <v>0.71260000000000001</v>
      </c>
      <c r="AM16" s="28">
        <v>0.86960000000000004</v>
      </c>
      <c r="AN16" s="28">
        <v>4.6573000000000002</v>
      </c>
      <c r="AO16" s="35">
        <v>1.82</v>
      </c>
    </row>
    <row r="17" spans="1:41" s="124" customFormat="1">
      <c r="A17" s="48" t="s">
        <v>5036</v>
      </c>
      <c r="B17" s="29">
        <v>46049</v>
      </c>
      <c r="C17" s="30">
        <v>221.18459999999999</v>
      </c>
      <c r="D17" s="31">
        <v>204.0222</v>
      </c>
      <c r="E17" s="28">
        <v>9.5289999999999999</v>
      </c>
      <c r="F17" s="28">
        <v>7.7454000000000001</v>
      </c>
      <c r="G17" s="28">
        <v>-4.71</v>
      </c>
      <c r="H17" s="28"/>
      <c r="I17" s="32"/>
      <c r="J17" s="28"/>
      <c r="K17" s="28"/>
      <c r="L17" s="28"/>
      <c r="M17" s="28"/>
      <c r="N17" s="28"/>
      <c r="O17" s="28"/>
      <c r="P17" s="28"/>
      <c r="Q17" s="28"/>
      <c r="R17" s="28">
        <v>-17.250299999999999</v>
      </c>
      <c r="S17" s="33">
        <f t="shared" ref="S17:AE17" si="17">IF(F17="",0,IF(F17&lt;=CB$3,4,IF(F17&gt;=CB$5,1,IF(F17&gt;=CB$4,2,3))))</f>
        <v>3</v>
      </c>
      <c r="T17" s="33">
        <f t="shared" si="17"/>
        <v>4</v>
      </c>
      <c r="U17" s="33">
        <f t="shared" si="17"/>
        <v>0</v>
      </c>
      <c r="V17" s="34">
        <f t="shared" si="17"/>
        <v>0</v>
      </c>
      <c r="W17" s="33">
        <f t="shared" si="17"/>
        <v>0</v>
      </c>
      <c r="X17" s="33">
        <f t="shared" si="17"/>
        <v>0</v>
      </c>
      <c r="Y17" s="33">
        <f t="shared" si="17"/>
        <v>0</v>
      </c>
      <c r="Z17" s="33">
        <f t="shared" si="17"/>
        <v>0</v>
      </c>
      <c r="AA17" s="33">
        <f t="shared" si="17"/>
        <v>0</v>
      </c>
      <c r="AB17" s="33">
        <f t="shared" si="17"/>
        <v>0</v>
      </c>
      <c r="AC17" s="33">
        <f t="shared" si="17"/>
        <v>0</v>
      </c>
      <c r="AD17" s="33">
        <f t="shared" si="17"/>
        <v>0</v>
      </c>
      <c r="AE17" s="33">
        <f t="shared" si="17"/>
        <v>4</v>
      </c>
      <c r="AF17" s="28">
        <v>75.445700000000002</v>
      </c>
      <c r="AG17" s="28">
        <v>16.041</v>
      </c>
      <c r="AH17" s="28">
        <v>2.1589</v>
      </c>
      <c r="AI17" s="28">
        <v>0.86499999999999999</v>
      </c>
      <c r="AJ17" s="28">
        <v>-1.0625</v>
      </c>
      <c r="AK17" s="28">
        <v>-0.80879999999999996</v>
      </c>
      <c r="AL17" s="28">
        <v>-1.1807000000000001</v>
      </c>
      <c r="AM17" s="28">
        <v>0.90890000000000004</v>
      </c>
      <c r="AN17" s="28">
        <v>6.3544</v>
      </c>
      <c r="AO17" s="35">
        <v>2.42</v>
      </c>
    </row>
    <row r="18" spans="1:41">
      <c r="A18" s="48" t="s">
        <v>3149</v>
      </c>
      <c r="B18" s="29">
        <v>43455</v>
      </c>
      <c r="C18" s="30">
        <v>662.34</v>
      </c>
      <c r="D18" s="31">
        <v>582.56150000000002</v>
      </c>
      <c r="E18" s="28">
        <v>30.011299999999999</v>
      </c>
      <c r="F18" s="28">
        <v>12.750299999999999</v>
      </c>
      <c r="G18" s="28">
        <v>0.89149999999999996</v>
      </c>
      <c r="H18" s="28">
        <v>-5.1346999999999996</v>
      </c>
      <c r="I18" s="32">
        <v>-3.234</v>
      </c>
      <c r="J18" s="28">
        <v>5.202</v>
      </c>
      <c r="K18" s="28">
        <v>6.3616999999999999</v>
      </c>
      <c r="L18" s="28">
        <v>20.2347</v>
      </c>
      <c r="M18" s="28">
        <v>15.552300000000001</v>
      </c>
      <c r="N18" s="28">
        <v>16.266400000000001</v>
      </c>
      <c r="O18" s="28">
        <v>16.654800000000002</v>
      </c>
      <c r="P18" s="28"/>
      <c r="Q18" s="28"/>
      <c r="R18" s="28">
        <v>16.1005</v>
      </c>
      <c r="S18" s="33">
        <f t="shared" si="4"/>
        <v>1</v>
      </c>
      <c r="T18" s="33">
        <f t="shared" si="5"/>
        <v>1</v>
      </c>
      <c r="U18" s="33">
        <f t="shared" si="6"/>
        <v>4</v>
      </c>
      <c r="V18" s="34">
        <f t="shared" si="7"/>
        <v>2</v>
      </c>
      <c r="W18" s="33">
        <f t="shared" si="8"/>
        <v>1</v>
      </c>
      <c r="X18" s="33">
        <f t="shared" si="9"/>
        <v>1</v>
      </c>
      <c r="Y18" s="33">
        <f t="shared" si="10"/>
        <v>1</v>
      </c>
      <c r="Z18" s="33">
        <f t="shared" si="11"/>
        <v>2</v>
      </c>
      <c r="AA18" s="33">
        <f t="shared" si="12"/>
        <v>2</v>
      </c>
      <c r="AB18" s="33">
        <f t="shared" si="13"/>
        <v>1</v>
      </c>
      <c r="AC18" s="33">
        <f t="shared" si="14"/>
        <v>0</v>
      </c>
      <c r="AD18" s="33">
        <f t="shared" si="15"/>
        <v>0</v>
      </c>
      <c r="AE18" s="33">
        <f t="shared" si="16"/>
        <v>1</v>
      </c>
      <c r="AF18" s="28">
        <v>50.285400000000003</v>
      </c>
      <c r="AG18" s="28">
        <v>14.1469</v>
      </c>
      <c r="AH18" s="28">
        <v>32.763500000000001</v>
      </c>
      <c r="AI18" s="28">
        <v>1.1397999999999999</v>
      </c>
      <c r="AJ18" s="28">
        <v>0.2863</v>
      </c>
      <c r="AK18" s="28">
        <v>0.19539999999999999</v>
      </c>
      <c r="AL18" s="28">
        <v>0.53800000000000003</v>
      </c>
      <c r="AM18" s="28">
        <v>0.91149999999999998</v>
      </c>
      <c r="AN18" s="28">
        <v>1.6705000000000001</v>
      </c>
      <c r="AO18" s="35">
        <v>2.36</v>
      </c>
    </row>
    <row r="19" spans="1:41">
      <c r="A19" s="48" t="s">
        <v>3150</v>
      </c>
      <c r="B19" s="29">
        <v>44999</v>
      </c>
      <c r="C19" s="30">
        <v>8986.6682999999994</v>
      </c>
      <c r="D19" s="31">
        <v>7875.3541999999998</v>
      </c>
      <c r="E19" s="28">
        <v>14.920299999999999</v>
      </c>
      <c r="F19" s="28">
        <v>7.5336999999999996</v>
      </c>
      <c r="G19" s="28">
        <v>-3.7406000000000001</v>
      </c>
      <c r="H19" s="28">
        <v>-3.4741</v>
      </c>
      <c r="I19" s="32">
        <v>-4.4965999999999999</v>
      </c>
      <c r="J19" s="28">
        <v>4.0118999999999998</v>
      </c>
      <c r="K19" s="28">
        <v>3.3464</v>
      </c>
      <c r="L19" s="28">
        <v>12.9032</v>
      </c>
      <c r="M19" s="28"/>
      <c r="N19" s="28"/>
      <c r="O19" s="28"/>
      <c r="P19" s="28"/>
      <c r="Q19" s="28"/>
      <c r="R19" s="28">
        <v>13.630100000000001</v>
      </c>
      <c r="S19" s="33">
        <f t="shared" si="4"/>
        <v>3</v>
      </c>
      <c r="T19" s="33">
        <f t="shared" si="5"/>
        <v>4</v>
      </c>
      <c r="U19" s="33">
        <f t="shared" si="6"/>
        <v>3</v>
      </c>
      <c r="V19" s="34">
        <f t="shared" si="7"/>
        <v>4</v>
      </c>
      <c r="W19" s="33">
        <f t="shared" si="8"/>
        <v>2</v>
      </c>
      <c r="X19" s="33">
        <f t="shared" si="9"/>
        <v>3</v>
      </c>
      <c r="Y19" s="33">
        <f t="shared" si="10"/>
        <v>4</v>
      </c>
      <c r="Z19" s="33">
        <f t="shared" si="11"/>
        <v>0</v>
      </c>
      <c r="AA19" s="33">
        <f t="shared" si="12"/>
        <v>0</v>
      </c>
      <c r="AB19" s="33">
        <f t="shared" si="13"/>
        <v>0</v>
      </c>
      <c r="AC19" s="33">
        <f t="shared" si="14"/>
        <v>0</v>
      </c>
      <c r="AD19" s="33">
        <f t="shared" si="15"/>
        <v>0</v>
      </c>
      <c r="AE19" s="33">
        <f t="shared" si="16"/>
        <v>3</v>
      </c>
      <c r="AF19" s="28">
        <v>69.749300000000005</v>
      </c>
      <c r="AG19" s="28">
        <v>12.145799999999999</v>
      </c>
      <c r="AH19" s="28">
        <v>7.3567</v>
      </c>
      <c r="AI19" s="28">
        <v>0.85209999999999997</v>
      </c>
      <c r="AJ19" s="28">
        <v>0.23269999999999999</v>
      </c>
      <c r="AK19" s="28">
        <v>-4.1000000000000002E-2</v>
      </c>
      <c r="AL19" s="28">
        <v>0.40139999999999998</v>
      </c>
      <c r="AM19" s="28">
        <v>0.92230000000000001</v>
      </c>
      <c r="AN19" s="28">
        <v>3.6835</v>
      </c>
      <c r="AO19" s="35">
        <v>1.81</v>
      </c>
    </row>
    <row r="20" spans="1:41">
      <c r="A20" s="48" t="s">
        <v>3151</v>
      </c>
      <c r="B20" s="29">
        <v>38275</v>
      </c>
      <c r="C20" s="30">
        <v>894.28030000000001</v>
      </c>
      <c r="D20" s="31">
        <v>809.72619999999995</v>
      </c>
      <c r="E20" s="28">
        <v>133.1627</v>
      </c>
      <c r="F20" s="28">
        <v>6.6986999999999997</v>
      </c>
      <c r="G20" s="28">
        <v>-3.6608000000000001</v>
      </c>
      <c r="H20" s="28">
        <v>-4.3735999999999997</v>
      </c>
      <c r="I20" s="32">
        <v>-4.8324999999999996</v>
      </c>
      <c r="J20" s="28">
        <v>1.4711000000000001</v>
      </c>
      <c r="K20" s="28">
        <v>2.0649999999999999</v>
      </c>
      <c r="L20" s="28">
        <v>14.597899999999999</v>
      </c>
      <c r="M20" s="28">
        <v>12.166499999999999</v>
      </c>
      <c r="N20" s="28">
        <v>13.220499999999999</v>
      </c>
      <c r="O20" s="28">
        <v>13.7599</v>
      </c>
      <c r="P20" s="28">
        <v>14.8467</v>
      </c>
      <c r="Q20" s="28">
        <v>12.231199999999999</v>
      </c>
      <c r="R20" s="28">
        <v>12.763199999999999</v>
      </c>
      <c r="S20" s="33">
        <f t="shared" si="4"/>
        <v>4</v>
      </c>
      <c r="T20" s="33">
        <f t="shared" si="5"/>
        <v>3</v>
      </c>
      <c r="U20" s="33">
        <f t="shared" si="6"/>
        <v>4</v>
      </c>
      <c r="V20" s="34">
        <f t="shared" si="7"/>
        <v>4</v>
      </c>
      <c r="W20" s="33">
        <f t="shared" si="8"/>
        <v>4</v>
      </c>
      <c r="X20" s="33">
        <f t="shared" si="9"/>
        <v>4</v>
      </c>
      <c r="Y20" s="33">
        <f t="shared" si="10"/>
        <v>4</v>
      </c>
      <c r="Z20" s="33">
        <f t="shared" si="11"/>
        <v>4</v>
      </c>
      <c r="AA20" s="33">
        <f t="shared" si="12"/>
        <v>4</v>
      </c>
      <c r="AB20" s="33">
        <f t="shared" si="13"/>
        <v>4</v>
      </c>
      <c r="AC20" s="33">
        <f t="shared" si="14"/>
        <v>2</v>
      </c>
      <c r="AD20" s="33">
        <f t="shared" si="15"/>
        <v>2</v>
      </c>
      <c r="AE20" s="33">
        <f t="shared" si="16"/>
        <v>4</v>
      </c>
      <c r="AF20" s="28">
        <v>74.468900000000005</v>
      </c>
      <c r="AG20" s="28">
        <v>7.0304000000000002</v>
      </c>
      <c r="AH20" s="28">
        <v>8.5813000000000006</v>
      </c>
      <c r="AI20" s="28">
        <v>0.92300000000000004</v>
      </c>
      <c r="AJ20" s="28">
        <v>0.26140000000000002</v>
      </c>
      <c r="AK20" s="28">
        <v>3.0599999999999999E-2</v>
      </c>
      <c r="AL20" s="28">
        <v>0.48039999999999999</v>
      </c>
      <c r="AM20" s="28">
        <v>0.9355</v>
      </c>
      <c r="AN20" s="28">
        <v>2.0263</v>
      </c>
      <c r="AO20" s="35">
        <v>2.31</v>
      </c>
    </row>
    <row r="21" spans="1:41">
      <c r="A21" s="48" t="s">
        <v>3152</v>
      </c>
      <c r="B21" s="29">
        <v>44336</v>
      </c>
      <c r="C21" s="30">
        <v>1018.5402</v>
      </c>
      <c r="D21" s="31">
        <v>916.44870000000003</v>
      </c>
      <c r="E21" s="28">
        <v>18.927299999999999</v>
      </c>
      <c r="F21" s="28">
        <v>13.3629</v>
      </c>
      <c r="G21" s="28">
        <v>2.7624</v>
      </c>
      <c r="H21" s="28">
        <v>0.92779999999999996</v>
      </c>
      <c r="I21" s="32">
        <v>0.25419999999999998</v>
      </c>
      <c r="J21" s="28">
        <v>12.649800000000001</v>
      </c>
      <c r="K21" s="28">
        <v>6.2866</v>
      </c>
      <c r="L21" s="28">
        <v>17.523399999999999</v>
      </c>
      <c r="M21" s="28">
        <v>14.2254</v>
      </c>
      <c r="N21" s="28"/>
      <c r="O21" s="28"/>
      <c r="P21" s="28"/>
      <c r="Q21" s="28"/>
      <c r="R21" s="28">
        <v>13.7629</v>
      </c>
      <c r="S21" s="33">
        <f t="shared" si="4"/>
        <v>1</v>
      </c>
      <c r="T21" s="33">
        <f t="shared" si="5"/>
        <v>1</v>
      </c>
      <c r="U21" s="33">
        <f t="shared" si="6"/>
        <v>1</v>
      </c>
      <c r="V21" s="34">
        <f t="shared" si="7"/>
        <v>1</v>
      </c>
      <c r="W21" s="33">
        <f t="shared" si="8"/>
        <v>1</v>
      </c>
      <c r="X21" s="33">
        <f t="shared" si="9"/>
        <v>2</v>
      </c>
      <c r="Y21" s="33">
        <f t="shared" si="10"/>
        <v>2</v>
      </c>
      <c r="Z21" s="33">
        <f t="shared" si="11"/>
        <v>3</v>
      </c>
      <c r="AA21" s="33">
        <f t="shared" si="12"/>
        <v>0</v>
      </c>
      <c r="AB21" s="33">
        <f t="shared" si="13"/>
        <v>0</v>
      </c>
      <c r="AC21" s="33">
        <f t="shared" si="14"/>
        <v>0</v>
      </c>
      <c r="AD21" s="33">
        <f t="shared" si="15"/>
        <v>0</v>
      </c>
      <c r="AE21" s="33">
        <f t="shared" si="16"/>
        <v>3</v>
      </c>
      <c r="AF21" s="28">
        <v>60.116700000000002</v>
      </c>
      <c r="AG21" s="28">
        <v>18.654499999999999</v>
      </c>
      <c r="AH21" s="28">
        <v>16.381699999999999</v>
      </c>
      <c r="AI21" s="28">
        <v>1.0425</v>
      </c>
      <c r="AJ21" s="28">
        <v>0.26690000000000003</v>
      </c>
      <c r="AK21" s="28">
        <v>8.4900000000000003E-2</v>
      </c>
      <c r="AL21" s="28">
        <v>0.48470000000000002</v>
      </c>
      <c r="AM21" s="28">
        <v>0.93169999999999997</v>
      </c>
      <c r="AN21" s="28">
        <v>1.4453</v>
      </c>
      <c r="AO21" s="35">
        <v>2.2200000000000002</v>
      </c>
    </row>
    <row r="22" spans="1:41">
      <c r="A22" s="48" t="s">
        <v>3153</v>
      </c>
      <c r="B22" s="29">
        <v>38475</v>
      </c>
      <c r="C22" s="30">
        <v>3879.6840999999999</v>
      </c>
      <c r="D22" s="31">
        <v>3497.1577000000002</v>
      </c>
      <c r="E22" s="28">
        <v>174.57390000000001</v>
      </c>
      <c r="F22" s="28">
        <v>7.2652999999999999</v>
      </c>
      <c r="G22" s="28">
        <v>-3.0708000000000002</v>
      </c>
      <c r="H22" s="28">
        <v>-3.4712000000000001</v>
      </c>
      <c r="I22" s="32">
        <v>-4.3635999999999999</v>
      </c>
      <c r="J22" s="28">
        <v>3.5973999999999999</v>
      </c>
      <c r="K22" s="28">
        <v>7.5303000000000004</v>
      </c>
      <c r="L22" s="28">
        <v>18.710699999999999</v>
      </c>
      <c r="M22" s="28">
        <v>14.287599999999999</v>
      </c>
      <c r="N22" s="28">
        <v>15.481400000000001</v>
      </c>
      <c r="O22" s="28">
        <v>14.937200000000001</v>
      </c>
      <c r="P22" s="28">
        <v>14.3117</v>
      </c>
      <c r="Q22" s="28">
        <v>11.698399999999999</v>
      </c>
      <c r="R22" s="28">
        <v>14.5847</v>
      </c>
      <c r="S22" s="33">
        <f t="shared" si="4"/>
        <v>4</v>
      </c>
      <c r="T22" s="33">
        <f t="shared" si="5"/>
        <v>3</v>
      </c>
      <c r="U22" s="33">
        <f t="shared" si="6"/>
        <v>2</v>
      </c>
      <c r="V22" s="34">
        <f t="shared" si="7"/>
        <v>4</v>
      </c>
      <c r="W22" s="33">
        <f t="shared" si="8"/>
        <v>3</v>
      </c>
      <c r="X22" s="33">
        <f t="shared" si="9"/>
        <v>1</v>
      </c>
      <c r="Y22" s="33">
        <f t="shared" si="10"/>
        <v>1</v>
      </c>
      <c r="Z22" s="33">
        <f t="shared" si="11"/>
        <v>3</v>
      </c>
      <c r="AA22" s="33">
        <f t="shared" si="12"/>
        <v>4</v>
      </c>
      <c r="AB22" s="33">
        <f t="shared" si="13"/>
        <v>4</v>
      </c>
      <c r="AC22" s="33">
        <f t="shared" si="14"/>
        <v>4</v>
      </c>
      <c r="AD22" s="33">
        <f t="shared" si="15"/>
        <v>3</v>
      </c>
      <c r="AE22" s="33">
        <f t="shared" si="16"/>
        <v>2</v>
      </c>
      <c r="AF22" s="28">
        <v>64.847700000000003</v>
      </c>
      <c r="AG22" s="28">
        <v>7.4390999999999998</v>
      </c>
      <c r="AH22" s="28">
        <v>20.065999999999999</v>
      </c>
      <c r="AI22" s="28">
        <v>0.92769999999999997</v>
      </c>
      <c r="AJ22" s="28">
        <v>0.33200000000000002</v>
      </c>
      <c r="AK22" s="28">
        <v>0.33829999999999999</v>
      </c>
      <c r="AL22" s="28">
        <v>0.64059999999999995</v>
      </c>
      <c r="AM22" s="28">
        <v>0.89939999999999998</v>
      </c>
      <c r="AN22" s="28">
        <v>0.62939999999999996</v>
      </c>
      <c r="AO22" s="35">
        <v>2.0299999999999998</v>
      </c>
    </row>
    <row r="23" spans="1:41">
      <c r="A23" s="58" t="s">
        <v>235</v>
      </c>
      <c r="B23" s="59"/>
      <c r="C23" s="60"/>
      <c r="D23" s="60"/>
      <c r="E23" s="60"/>
      <c r="F23" s="60">
        <f>SUMPRODUCT($D12:$D22,F12:F22)/SUMIF(F12:F22,"&lt;&gt;"&amp;"",$D12:$D22)</f>
        <v>8.4457475003712545</v>
      </c>
      <c r="G23" s="60">
        <f t="shared" ref="G23:R23" si="18">SUMPRODUCT($D12:$D22,G12:G22)/SUMIF(G12:G22,"&lt;&gt;"&amp;"",$D12:$D22)</f>
        <v>-2.5895443124409976</v>
      </c>
      <c r="H23" s="60">
        <f t="shared" si="18"/>
        <v>-3.7206938179703646</v>
      </c>
      <c r="I23" s="60">
        <f t="shared" si="18"/>
        <v>-3.9396369296583553</v>
      </c>
      <c r="J23" s="60">
        <f t="shared" si="18"/>
        <v>3.8308599800971153</v>
      </c>
      <c r="K23" s="60">
        <f t="shared" si="18"/>
        <v>4.5382097292302115</v>
      </c>
      <c r="L23" s="60">
        <f t="shared" si="18"/>
        <v>16.452254454167608</v>
      </c>
      <c r="M23" s="60">
        <f t="shared" si="18"/>
        <v>15.380610013754623</v>
      </c>
      <c r="N23" s="60">
        <f t="shared" si="18"/>
        <v>17.859521026697696</v>
      </c>
      <c r="O23" s="60">
        <f t="shared" si="18"/>
        <v>16.361394620353298</v>
      </c>
      <c r="P23" s="60">
        <f t="shared" si="18"/>
        <v>15.240215019437221</v>
      </c>
      <c r="Q23" s="60">
        <f t="shared" si="18"/>
        <v>12.122688085941755</v>
      </c>
      <c r="R23" s="60">
        <f t="shared" si="18"/>
        <v>14.447183238704495</v>
      </c>
      <c r="S23" s="61"/>
      <c r="T23" s="61"/>
      <c r="U23" s="61"/>
      <c r="V23" s="61"/>
      <c r="W23" s="61"/>
      <c r="X23" s="61"/>
      <c r="Y23" s="61"/>
      <c r="Z23" s="61"/>
      <c r="AA23" s="61"/>
      <c r="AB23" s="61"/>
      <c r="AC23" s="61"/>
      <c r="AD23" s="61"/>
      <c r="AE23" s="61"/>
      <c r="AF23" s="60"/>
      <c r="AG23" s="60"/>
      <c r="AH23" s="60"/>
      <c r="AI23" s="60"/>
      <c r="AJ23" s="60"/>
      <c r="AK23" s="60"/>
      <c r="AL23" s="60"/>
      <c r="AM23" s="60"/>
      <c r="AN23" s="60"/>
      <c r="AO23" s="62"/>
    </row>
    <row r="24" spans="1:41">
      <c r="A24" s="56" t="s">
        <v>236</v>
      </c>
      <c r="B24" s="51"/>
      <c r="C24" s="52"/>
      <c r="D24" s="53"/>
      <c r="E24" s="54"/>
      <c r="F24" s="54">
        <f>MIN(F12:F22)</f>
        <v>6.6986999999999997</v>
      </c>
      <c r="G24" s="54">
        <f t="shared" ref="G24:R24" si="19">MIN(G12:G22)</f>
        <v>-4.71</v>
      </c>
      <c r="H24" s="54">
        <f t="shared" si="19"/>
        <v>-5.5858999999999996</v>
      </c>
      <c r="I24" s="54">
        <f t="shared" si="19"/>
        <v>-4.8324999999999996</v>
      </c>
      <c r="J24" s="54">
        <f t="shared" si="19"/>
        <v>0.86319999999999997</v>
      </c>
      <c r="K24" s="54">
        <f t="shared" si="19"/>
        <v>2.0649999999999999</v>
      </c>
      <c r="L24" s="54">
        <f t="shared" si="19"/>
        <v>12.9032</v>
      </c>
      <c r="M24" s="54">
        <f t="shared" si="19"/>
        <v>12.166499999999999</v>
      </c>
      <c r="N24" s="54">
        <f t="shared" si="19"/>
        <v>13.220499999999999</v>
      </c>
      <c r="O24" s="54">
        <f t="shared" si="19"/>
        <v>13.7599</v>
      </c>
      <c r="P24" s="54">
        <f t="shared" si="19"/>
        <v>13.4055</v>
      </c>
      <c r="Q24" s="54">
        <f t="shared" si="19"/>
        <v>11.69</v>
      </c>
      <c r="R24" s="54">
        <f t="shared" si="19"/>
        <v>-17.250299999999999</v>
      </c>
      <c r="S24" s="55"/>
      <c r="T24" s="55"/>
      <c r="U24" s="55"/>
      <c r="V24" s="55"/>
      <c r="W24" s="55"/>
      <c r="X24" s="55"/>
      <c r="Y24" s="55"/>
      <c r="Z24" s="55"/>
      <c r="AA24" s="55"/>
      <c r="AB24" s="55"/>
      <c r="AC24" s="55"/>
      <c r="AD24" s="55"/>
      <c r="AE24" s="55"/>
      <c r="AF24" s="54"/>
      <c r="AG24" s="54"/>
      <c r="AH24" s="54"/>
      <c r="AI24" s="54"/>
      <c r="AJ24" s="54"/>
      <c r="AK24" s="54"/>
      <c r="AL24" s="54"/>
      <c r="AM24" s="54"/>
      <c r="AN24" s="54"/>
      <c r="AO24" s="57"/>
    </row>
    <row r="25" spans="1:41">
      <c r="A25" s="63" t="s">
        <v>237</v>
      </c>
      <c r="B25" s="51"/>
      <c r="C25" s="52"/>
      <c r="D25" s="53"/>
      <c r="E25" s="54"/>
      <c r="F25" s="54">
        <f>MAX(F12:F22)</f>
        <v>13.3629</v>
      </c>
      <c r="G25" s="54">
        <f t="shared" ref="G25:R25" si="20">MAX(G12:G22)</f>
        <v>2.7624</v>
      </c>
      <c r="H25" s="54">
        <f t="shared" si="20"/>
        <v>0.92779999999999996</v>
      </c>
      <c r="I25" s="54">
        <f t="shared" si="20"/>
        <v>0.25419999999999998</v>
      </c>
      <c r="J25" s="54">
        <f t="shared" si="20"/>
        <v>12.649800000000001</v>
      </c>
      <c r="K25" s="54">
        <f t="shared" si="20"/>
        <v>7.5303000000000004</v>
      </c>
      <c r="L25" s="54">
        <f t="shared" si="20"/>
        <v>20.459099999999999</v>
      </c>
      <c r="M25" s="54">
        <f t="shared" si="20"/>
        <v>18.1906</v>
      </c>
      <c r="N25" s="54">
        <f t="shared" si="20"/>
        <v>21.3017</v>
      </c>
      <c r="O25" s="54">
        <f t="shared" si="20"/>
        <v>17.592500000000001</v>
      </c>
      <c r="P25" s="54">
        <f t="shared" si="20"/>
        <v>16.203199999999999</v>
      </c>
      <c r="Q25" s="54">
        <f t="shared" si="20"/>
        <v>13.0451</v>
      </c>
      <c r="R25" s="54">
        <f t="shared" si="20"/>
        <v>17.918600000000001</v>
      </c>
      <c r="S25" s="55"/>
      <c r="T25" s="55"/>
      <c r="U25" s="55"/>
      <c r="V25" s="55"/>
      <c r="W25" s="55"/>
      <c r="X25" s="55"/>
      <c r="Y25" s="55"/>
      <c r="Z25" s="55"/>
      <c r="AA25" s="55"/>
      <c r="AB25" s="55"/>
      <c r="AC25" s="55"/>
      <c r="AD25" s="55"/>
      <c r="AE25" s="55"/>
      <c r="AF25" s="54"/>
      <c r="AG25" s="54"/>
      <c r="AH25" s="54"/>
      <c r="AI25" s="54"/>
      <c r="AJ25" s="54"/>
      <c r="AK25" s="54"/>
      <c r="AL25" s="54"/>
      <c r="AM25" s="54"/>
      <c r="AN25" s="54"/>
      <c r="AO25" s="57"/>
    </row>
    <row r="26" spans="1:41">
      <c r="A26" s="56" t="s">
        <v>238</v>
      </c>
      <c r="B26" s="51"/>
      <c r="C26" s="52"/>
      <c r="D26" s="53"/>
      <c r="E26" s="54"/>
      <c r="F26" s="54">
        <f>MEDIAN(F12:F22)</f>
        <v>7.8029000000000002</v>
      </c>
      <c r="G26" s="54">
        <f t="shared" ref="G26:R26" si="21">MEDIAN(G12:G22)</f>
        <v>-2.5611999999999999</v>
      </c>
      <c r="H26" s="54">
        <f t="shared" si="21"/>
        <v>-3.4726499999999998</v>
      </c>
      <c r="I26" s="54">
        <f t="shared" si="21"/>
        <v>-4.0319000000000003</v>
      </c>
      <c r="J26" s="54">
        <f t="shared" si="21"/>
        <v>3.6763500000000002</v>
      </c>
      <c r="K26" s="54">
        <f t="shared" si="21"/>
        <v>4.4273999999999996</v>
      </c>
      <c r="L26" s="54">
        <f t="shared" si="21"/>
        <v>17.523399999999999</v>
      </c>
      <c r="M26" s="54">
        <f t="shared" si="21"/>
        <v>14.2882</v>
      </c>
      <c r="N26" s="54">
        <f t="shared" si="21"/>
        <v>16.266400000000001</v>
      </c>
      <c r="O26" s="54">
        <f t="shared" si="21"/>
        <v>16.24925</v>
      </c>
      <c r="P26" s="54">
        <f t="shared" si="21"/>
        <v>14.8467</v>
      </c>
      <c r="Q26" s="54">
        <f t="shared" si="21"/>
        <v>11.9648</v>
      </c>
      <c r="R26" s="54">
        <f t="shared" si="21"/>
        <v>13.967599999999999</v>
      </c>
      <c r="S26" s="55"/>
      <c r="T26" s="55"/>
      <c r="U26" s="55"/>
      <c r="V26" s="55"/>
      <c r="W26" s="55"/>
      <c r="X26" s="55"/>
      <c r="Y26" s="55"/>
      <c r="Z26" s="55"/>
      <c r="AA26" s="55"/>
      <c r="AB26" s="55"/>
      <c r="AC26" s="55"/>
      <c r="AD26" s="55"/>
      <c r="AE26" s="55"/>
      <c r="AF26" s="54"/>
      <c r="AG26" s="54"/>
      <c r="AH26" s="54"/>
      <c r="AI26" s="54"/>
      <c r="AJ26" s="54"/>
      <c r="AK26" s="54"/>
      <c r="AL26" s="54"/>
      <c r="AM26" s="54"/>
      <c r="AN26" s="54"/>
      <c r="AO26" s="57"/>
    </row>
    <row r="27" spans="1:41">
      <c r="A27" s="66" t="s">
        <v>265</v>
      </c>
      <c r="B27" s="67"/>
      <c r="C27" s="68"/>
      <c r="D27" s="69"/>
      <c r="E27" s="66"/>
      <c r="F27" s="66"/>
      <c r="G27" s="66"/>
      <c r="H27" s="66"/>
      <c r="I27" s="66"/>
      <c r="J27" s="66"/>
      <c r="K27" s="66"/>
      <c r="L27" s="66"/>
      <c r="M27" s="66"/>
      <c r="N27" s="66"/>
      <c r="O27" s="66"/>
      <c r="P27" s="66"/>
      <c r="Q27" s="66"/>
      <c r="R27" s="66"/>
      <c r="S27" s="70"/>
      <c r="T27" s="70"/>
      <c r="U27" s="70"/>
      <c r="V27" s="70"/>
      <c r="W27" s="70"/>
      <c r="X27" s="70"/>
      <c r="Y27" s="70"/>
      <c r="Z27" s="70"/>
      <c r="AA27" s="70"/>
      <c r="AB27" s="70"/>
      <c r="AC27" s="70"/>
      <c r="AD27" s="70"/>
      <c r="AE27" s="70"/>
      <c r="AF27" s="66"/>
      <c r="AG27" s="66"/>
      <c r="AH27" s="66"/>
      <c r="AI27" s="66"/>
      <c r="AJ27" s="66"/>
      <c r="AK27" s="66"/>
      <c r="AL27" s="66"/>
      <c r="AM27" s="66"/>
      <c r="AN27" s="66"/>
      <c r="AO27" s="71"/>
    </row>
    <row r="28" spans="1:41">
      <c r="A28" s="48" t="s">
        <v>2429</v>
      </c>
      <c r="B28" s="29"/>
      <c r="C28" s="30"/>
      <c r="D28" s="31"/>
      <c r="E28" s="28">
        <v>36266.61</v>
      </c>
      <c r="F28" s="28">
        <v>10.524699999999999</v>
      </c>
      <c r="G28" s="28">
        <v>-1.5935999999999999</v>
      </c>
      <c r="H28" s="28">
        <v>-4.6393000000000004</v>
      </c>
      <c r="I28" s="32">
        <v>-4.8147000000000002</v>
      </c>
      <c r="J28" s="28">
        <v>3.9573</v>
      </c>
      <c r="K28" s="28">
        <v>4.9481999999999999</v>
      </c>
      <c r="L28" s="28">
        <v>15.281599999999999</v>
      </c>
      <c r="M28" s="28">
        <v>12.376799999999999</v>
      </c>
      <c r="N28" s="28">
        <v>14.0326</v>
      </c>
      <c r="O28" s="28">
        <v>14.1318</v>
      </c>
      <c r="P28" s="28">
        <v>14.399699999999999</v>
      </c>
      <c r="Q28" s="28">
        <v>12.424300000000001</v>
      </c>
      <c r="R28" s="28"/>
      <c r="S28" s="33"/>
      <c r="T28" s="33"/>
      <c r="U28" s="33"/>
      <c r="V28" s="34"/>
      <c r="W28" s="33"/>
      <c r="X28" s="33"/>
      <c r="Y28" s="33"/>
      <c r="Z28" s="33"/>
      <c r="AA28" s="33"/>
      <c r="AB28" s="33"/>
      <c r="AC28" s="33"/>
      <c r="AD28" s="33"/>
      <c r="AE28" s="33"/>
      <c r="AF28" s="28"/>
      <c r="AG28" s="28"/>
      <c r="AH28" s="28"/>
      <c r="AI28" s="28"/>
      <c r="AJ28" s="28"/>
      <c r="AK28" s="28"/>
      <c r="AL28" s="28"/>
      <c r="AM28" s="28"/>
      <c r="AN28" s="28"/>
      <c r="AO28" s="35"/>
    </row>
    <row r="29" spans="1:41" ht="15" thickBot="1">
      <c r="A29" s="49"/>
      <c r="B29" s="37"/>
      <c r="C29" s="38"/>
      <c r="D29" s="39"/>
      <c r="E29" s="36"/>
      <c r="F29" s="36"/>
      <c r="G29" s="36"/>
      <c r="H29" s="36"/>
      <c r="I29" s="40"/>
      <c r="J29" s="36"/>
      <c r="K29" s="36"/>
      <c r="L29" s="36"/>
      <c r="M29" s="36"/>
      <c r="N29" s="36"/>
      <c r="O29" s="36"/>
      <c r="P29" s="36"/>
      <c r="Q29" s="36"/>
      <c r="R29" s="36"/>
      <c r="S29" s="41"/>
      <c r="T29" s="41"/>
      <c r="U29" s="41"/>
      <c r="V29" s="42"/>
      <c r="W29" s="41"/>
      <c r="X29" s="41"/>
      <c r="Y29" s="41"/>
      <c r="Z29" s="41"/>
      <c r="AA29" s="41"/>
      <c r="AB29" s="41"/>
      <c r="AC29" s="41"/>
      <c r="AD29" s="41"/>
      <c r="AE29" s="41"/>
      <c r="AF29" s="36"/>
      <c r="AG29" s="36"/>
      <c r="AH29" s="36"/>
      <c r="AI29" s="36"/>
      <c r="AJ29" s="36"/>
      <c r="AK29" s="36"/>
      <c r="AL29" s="36"/>
      <c r="AM29" s="36"/>
      <c r="AN29" s="36"/>
      <c r="AO29" s="43"/>
    </row>
    <row r="30" spans="1:41">
      <c r="A30" s="50" t="s">
        <v>239</v>
      </c>
      <c r="B30" s="45"/>
      <c r="C30" s="44"/>
      <c r="D30" s="44"/>
      <c r="E30" s="44"/>
      <c r="F30" s="44"/>
      <c r="G30" s="44"/>
      <c r="H30" s="44"/>
      <c r="I30" s="46"/>
      <c r="J30" s="44"/>
      <c r="K30" s="44"/>
      <c r="L30" s="44"/>
      <c r="M30" s="44"/>
      <c r="N30" s="44"/>
      <c r="O30" s="44"/>
      <c r="P30" s="44"/>
      <c r="Q30" s="44"/>
      <c r="R30" s="44"/>
      <c r="S30" s="45"/>
      <c r="T30" s="45"/>
      <c r="U30" s="45"/>
      <c r="V30" s="47"/>
      <c r="W30" s="45"/>
      <c r="X30" s="45"/>
      <c r="Y30" s="45"/>
      <c r="Z30" s="45"/>
      <c r="AA30" s="45"/>
      <c r="AB30" s="45"/>
      <c r="AC30" s="45"/>
      <c r="AD30" s="45"/>
      <c r="AE30" s="45"/>
      <c r="AF30" s="44"/>
      <c r="AG30" s="44"/>
      <c r="AH30" s="44"/>
      <c r="AI30" s="44"/>
      <c r="AJ30" s="44"/>
      <c r="AK30" s="44"/>
      <c r="AL30" s="44"/>
      <c r="AM30" s="44"/>
      <c r="AN30" s="44"/>
      <c r="AO30" s="44"/>
    </row>
    <row r="31" spans="1:41">
      <c r="A31" s="50" t="s">
        <v>240</v>
      </c>
      <c r="B31" s="45"/>
      <c r="C31" s="44"/>
      <c r="D31" s="44"/>
      <c r="E31" s="44"/>
      <c r="F31" s="44"/>
      <c r="G31" s="44"/>
      <c r="H31" s="44"/>
      <c r="I31" s="46"/>
      <c r="J31" s="44"/>
      <c r="K31" s="44"/>
      <c r="L31" s="44"/>
      <c r="M31" s="44"/>
      <c r="N31" s="44"/>
      <c r="O31" s="44"/>
      <c r="P31" s="44"/>
      <c r="Q31" s="44"/>
      <c r="R31" s="44"/>
      <c r="S31" s="45"/>
      <c r="T31" s="45"/>
      <c r="U31" s="45"/>
      <c r="V31" s="47"/>
      <c r="W31" s="45"/>
      <c r="X31" s="45"/>
      <c r="Y31" s="45"/>
      <c r="Z31" s="45"/>
      <c r="AA31" s="45"/>
      <c r="AB31" s="45"/>
      <c r="AC31" s="45"/>
      <c r="AD31" s="45"/>
      <c r="AE31" s="45"/>
      <c r="AF31" s="44"/>
      <c r="AG31" s="44"/>
      <c r="AH31" s="44"/>
      <c r="AI31" s="44"/>
      <c r="AJ31" s="44"/>
      <c r="AK31" s="44"/>
      <c r="AL31" s="44"/>
      <c r="AM31" s="44"/>
      <c r="AN31" s="44"/>
      <c r="AO31" s="44"/>
    </row>
    <row r="32" spans="1:41">
      <c r="A32" s="50"/>
      <c r="B32" s="45"/>
      <c r="C32" s="44"/>
      <c r="D32" s="44"/>
      <c r="E32" s="44"/>
      <c r="F32" s="44"/>
      <c r="G32" s="44"/>
      <c r="H32" s="44"/>
      <c r="I32" s="44"/>
      <c r="J32" s="44"/>
      <c r="K32" s="44"/>
      <c r="L32" s="44"/>
      <c r="M32" s="44"/>
      <c r="N32" s="44"/>
      <c r="O32" s="44"/>
      <c r="P32" s="44"/>
      <c r="Q32" s="44"/>
      <c r="R32" s="44"/>
      <c r="S32" s="45"/>
      <c r="T32" s="45"/>
      <c r="U32" s="45"/>
      <c r="V32" s="45"/>
      <c r="W32" s="45"/>
      <c r="X32" s="45"/>
      <c r="Y32" s="45"/>
      <c r="Z32" s="45"/>
      <c r="AA32" s="45"/>
      <c r="AB32" s="45"/>
      <c r="AC32" s="45"/>
      <c r="AD32" s="45"/>
      <c r="AE32" s="45"/>
      <c r="AF32" s="44"/>
      <c r="AG32" s="44"/>
      <c r="AH32" s="44"/>
      <c r="AI32" s="44"/>
      <c r="AJ32" s="44"/>
      <c r="AK32" s="44"/>
      <c r="AL32" s="44"/>
      <c r="AM32" s="44"/>
      <c r="AN32" s="44"/>
      <c r="AO32" s="44"/>
    </row>
    <row r="33" spans="1:41">
      <c r="A33" s="50"/>
      <c r="B33" s="45"/>
      <c r="C33" s="44"/>
      <c r="D33" s="44"/>
      <c r="E33" s="44"/>
      <c r="F33" s="44"/>
      <c r="G33" s="44"/>
      <c r="H33" s="44"/>
      <c r="I33" s="44"/>
      <c r="J33" s="44"/>
      <c r="K33" s="44"/>
      <c r="L33" s="44"/>
      <c r="M33" s="44"/>
      <c r="N33" s="44"/>
      <c r="O33" s="44"/>
      <c r="P33" s="44"/>
      <c r="Q33" s="44"/>
      <c r="R33" s="44"/>
      <c r="S33" s="45"/>
      <c r="T33" s="45"/>
      <c r="U33" s="45"/>
      <c r="V33" s="45"/>
      <c r="W33" s="45"/>
      <c r="X33" s="45"/>
      <c r="Y33" s="45"/>
      <c r="Z33" s="45"/>
      <c r="AA33" s="45"/>
      <c r="AB33" s="45"/>
      <c r="AC33" s="45"/>
      <c r="AD33" s="45"/>
      <c r="AE33" s="45"/>
      <c r="AF33" s="44"/>
      <c r="AG33" s="44"/>
      <c r="AH33" s="44"/>
      <c r="AI33" s="44"/>
      <c r="AJ33" s="44"/>
      <c r="AK33" s="44"/>
      <c r="AL33" s="44"/>
      <c r="AM33" s="44"/>
      <c r="AN33" s="44"/>
      <c r="AO33" s="44"/>
    </row>
    <row r="34" spans="1:41">
      <c r="A34" s="50"/>
      <c r="B34" s="45"/>
      <c r="C34" s="44"/>
      <c r="D34" s="44"/>
      <c r="E34" s="44"/>
      <c r="F34" s="44"/>
      <c r="G34" s="44"/>
      <c r="H34" s="44"/>
      <c r="I34" s="44"/>
      <c r="J34" s="44"/>
      <c r="K34" s="44"/>
      <c r="L34" s="44"/>
      <c r="M34" s="44"/>
      <c r="N34" s="44"/>
      <c r="O34" s="44"/>
      <c r="P34" s="44"/>
      <c r="Q34" s="44"/>
      <c r="R34" s="44"/>
      <c r="S34" s="45"/>
      <c r="T34" s="45"/>
      <c r="U34" s="45"/>
      <c r="V34" s="45"/>
      <c r="W34" s="45"/>
      <c r="X34" s="45"/>
      <c r="Y34" s="45"/>
      <c r="Z34" s="45"/>
      <c r="AA34" s="45"/>
      <c r="AB34" s="45"/>
      <c r="AC34" s="45"/>
      <c r="AD34" s="45"/>
      <c r="AE34" s="45"/>
      <c r="AF34" s="44"/>
      <c r="AG34" s="44"/>
      <c r="AH34" s="44"/>
      <c r="AI34" s="44"/>
      <c r="AJ34" s="44"/>
      <c r="AK34" s="44"/>
      <c r="AL34" s="44"/>
      <c r="AM34" s="44"/>
      <c r="AN34" s="44"/>
      <c r="AO34" s="44"/>
    </row>
  </sheetData>
  <mergeCells count="8">
    <mergeCell ref="B8:E8"/>
    <mergeCell ref="F8:I8"/>
    <mergeCell ref="R8:R9"/>
    <mergeCell ref="AO8:AO9"/>
    <mergeCell ref="AF8:AH8"/>
    <mergeCell ref="AI8:AM8"/>
    <mergeCell ref="S8:AE8"/>
    <mergeCell ref="J8:Q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CN48"/>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9" sqref="A9"/>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41"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_xlfn.QUARTILE.INC(F$12:F$36,$CA2)</f>
        <v>5.7771999999999997</v>
      </c>
      <c r="CC2" s="93">
        <f t="shared" ref="CC2:CN7" si="1">_xlfn.QUARTILE.INC(G$12:G$36,$CA2)</f>
        <v>-5.5922000000000001</v>
      </c>
      <c r="CD2" s="93">
        <f t="shared" si="1"/>
        <v>-7.8449999999999998</v>
      </c>
      <c r="CE2" s="93">
        <f t="shared" si="1"/>
        <v>-8.0091000000000001</v>
      </c>
      <c r="CF2" s="93">
        <f t="shared" si="1"/>
        <v>-3.2763</v>
      </c>
      <c r="CG2" s="93">
        <f t="shared" si="1"/>
        <v>-0.45889999999999997</v>
      </c>
      <c r="CH2" s="93">
        <f t="shared" si="1"/>
        <v>11.414099999999999</v>
      </c>
      <c r="CI2" s="93">
        <f t="shared" si="1"/>
        <v>10.1434</v>
      </c>
      <c r="CJ2" s="93">
        <f t="shared" si="1"/>
        <v>12.019</v>
      </c>
      <c r="CK2" s="93">
        <f t="shared" si="1"/>
        <v>11.135300000000001</v>
      </c>
      <c r="CL2" s="93">
        <f t="shared" si="1"/>
        <v>10.495799999999999</v>
      </c>
      <c r="CM2" s="93">
        <f t="shared" si="1"/>
        <v>11.168200000000001</v>
      </c>
      <c r="CN2" s="93">
        <f t="shared" si="1"/>
        <v>9.4934999999999992</v>
      </c>
    </row>
    <row r="3" spans="1:92">
      <c r="CA3" s="93">
        <v>1</v>
      </c>
      <c r="CB3" s="93">
        <f t="shared" si="0"/>
        <v>8.6466999999999992</v>
      </c>
      <c r="CC3" s="93">
        <f t="shared" si="1"/>
        <v>-3.3519999999999999</v>
      </c>
      <c r="CD3" s="93">
        <f t="shared" si="1"/>
        <v>-5.4436999999999998</v>
      </c>
      <c r="CE3" s="93">
        <f t="shared" si="1"/>
        <v>-5.6546000000000003</v>
      </c>
      <c r="CF3" s="93">
        <f t="shared" si="1"/>
        <v>1.3233999999999999</v>
      </c>
      <c r="CG3" s="93">
        <f t="shared" si="1"/>
        <v>2.814425</v>
      </c>
      <c r="CH3" s="93">
        <f t="shared" si="1"/>
        <v>15.9529</v>
      </c>
      <c r="CI3" s="93">
        <f t="shared" si="1"/>
        <v>14.0587</v>
      </c>
      <c r="CJ3" s="93">
        <f t="shared" si="1"/>
        <v>14.716850000000001</v>
      </c>
      <c r="CK3" s="93">
        <f t="shared" si="1"/>
        <v>14.086575</v>
      </c>
      <c r="CL3" s="93">
        <f t="shared" si="1"/>
        <v>13.556424999999999</v>
      </c>
      <c r="CM3" s="93">
        <f t="shared" si="1"/>
        <v>12.964649999999999</v>
      </c>
      <c r="CN3" s="93">
        <f t="shared" si="1"/>
        <v>13.853199999999999</v>
      </c>
    </row>
    <row r="4" spans="1:92">
      <c r="CA4" s="93">
        <v>2</v>
      </c>
      <c r="CB4" s="93">
        <f t="shared" si="0"/>
        <v>9.5404999999999998</v>
      </c>
      <c r="CC4" s="93">
        <f t="shared" si="1"/>
        <v>-1.6651</v>
      </c>
      <c r="CD4" s="93">
        <f t="shared" si="1"/>
        <v>-4.3358999999999996</v>
      </c>
      <c r="CE4" s="93">
        <f t="shared" si="1"/>
        <v>-4.5972</v>
      </c>
      <c r="CF4" s="93">
        <f t="shared" si="1"/>
        <v>3.7439</v>
      </c>
      <c r="CG4" s="93">
        <f t="shared" si="1"/>
        <v>4.3938500000000005</v>
      </c>
      <c r="CH4" s="93">
        <f t="shared" si="1"/>
        <v>17.251100000000001</v>
      </c>
      <c r="CI4" s="93">
        <f t="shared" si="1"/>
        <v>15.3834</v>
      </c>
      <c r="CJ4" s="93">
        <f t="shared" si="1"/>
        <v>15.9903</v>
      </c>
      <c r="CK4" s="93">
        <f t="shared" si="1"/>
        <v>14.948049999999999</v>
      </c>
      <c r="CL4" s="93">
        <f t="shared" si="1"/>
        <v>15.11675</v>
      </c>
      <c r="CM4" s="93">
        <f t="shared" si="1"/>
        <v>13.897399999999999</v>
      </c>
      <c r="CN4" s="93">
        <f t="shared" si="1"/>
        <v>14.9275</v>
      </c>
    </row>
    <row r="5" spans="1:92">
      <c r="CA5" s="93">
        <v>3</v>
      </c>
      <c r="CB5" s="93">
        <f t="shared" si="0"/>
        <v>10.961600000000001</v>
      </c>
      <c r="CC5" s="93">
        <f t="shared" si="1"/>
        <v>-0.62629999999999997</v>
      </c>
      <c r="CD5" s="93">
        <f t="shared" si="1"/>
        <v>-1.3657999999999999</v>
      </c>
      <c r="CE5" s="93">
        <f t="shared" si="1"/>
        <v>-3.0036</v>
      </c>
      <c r="CF5" s="93">
        <f t="shared" si="1"/>
        <v>9.1216000000000008</v>
      </c>
      <c r="CG5" s="93">
        <f t="shared" si="1"/>
        <v>6.9580500000000001</v>
      </c>
      <c r="CH5" s="93">
        <f t="shared" si="1"/>
        <v>18.8123</v>
      </c>
      <c r="CI5" s="93">
        <f t="shared" si="1"/>
        <v>16.154249999999998</v>
      </c>
      <c r="CJ5" s="93">
        <f t="shared" si="1"/>
        <v>17.291150000000002</v>
      </c>
      <c r="CK5" s="93">
        <f t="shared" si="1"/>
        <v>16.224499999999999</v>
      </c>
      <c r="CL5" s="93">
        <f t="shared" si="1"/>
        <v>15.98535</v>
      </c>
      <c r="CM5" s="93">
        <f t="shared" si="1"/>
        <v>14.482949999999999</v>
      </c>
      <c r="CN5" s="93">
        <f t="shared" si="1"/>
        <v>16.850000000000001</v>
      </c>
    </row>
    <row r="6" spans="1:92" hidden="1">
      <c r="CA6" s="93"/>
      <c r="CB6" s="93">
        <f t="shared" si="0"/>
        <v>5.7771999999999997</v>
      </c>
      <c r="CC6" s="93">
        <f t="shared" si="1"/>
        <v>-5.5922000000000001</v>
      </c>
      <c r="CD6" s="93">
        <f t="shared" si="1"/>
        <v>-7.8449999999999998</v>
      </c>
      <c r="CE6" s="93">
        <f t="shared" si="1"/>
        <v>-8.0091000000000001</v>
      </c>
      <c r="CF6" s="93">
        <f t="shared" si="1"/>
        <v>-3.2763</v>
      </c>
      <c r="CG6" s="93">
        <f t="shared" si="1"/>
        <v>-0.45889999999999997</v>
      </c>
      <c r="CH6" s="93">
        <f t="shared" si="1"/>
        <v>11.414099999999999</v>
      </c>
      <c r="CI6" s="93">
        <f t="shared" si="1"/>
        <v>10.1434</v>
      </c>
      <c r="CJ6" s="93">
        <f t="shared" si="1"/>
        <v>12.019</v>
      </c>
      <c r="CK6" s="93">
        <f t="shared" si="1"/>
        <v>11.135300000000001</v>
      </c>
      <c r="CL6" s="93">
        <f t="shared" si="1"/>
        <v>10.495799999999999</v>
      </c>
      <c r="CM6" s="93">
        <f t="shared" si="1"/>
        <v>11.168200000000001</v>
      </c>
      <c r="CN6" s="93">
        <f t="shared" si="1"/>
        <v>9.4934999999999992</v>
      </c>
    </row>
    <row r="7" spans="1:92" ht="21" thickBot="1">
      <c r="A7" s="16" t="s">
        <v>2425</v>
      </c>
      <c r="CA7" s="93">
        <v>4</v>
      </c>
      <c r="CB7" s="93">
        <f t="shared" si="0"/>
        <v>19.608699999999999</v>
      </c>
      <c r="CC7" s="93">
        <f t="shared" si="1"/>
        <v>13.6692</v>
      </c>
      <c r="CD7" s="93">
        <f t="shared" si="1"/>
        <v>6.3518999999999997</v>
      </c>
      <c r="CE7" s="93">
        <f t="shared" si="1"/>
        <v>7.5816999999999997</v>
      </c>
      <c r="CF7" s="93">
        <f t="shared" si="1"/>
        <v>16.662099999999999</v>
      </c>
      <c r="CG7" s="93">
        <f t="shared" si="1"/>
        <v>11.940099999999999</v>
      </c>
      <c r="CH7" s="93">
        <f t="shared" si="1"/>
        <v>23.216799999999999</v>
      </c>
      <c r="CI7" s="93">
        <f t="shared" si="1"/>
        <v>18.688700000000001</v>
      </c>
      <c r="CJ7" s="93">
        <f t="shared" si="1"/>
        <v>19.473099999999999</v>
      </c>
      <c r="CK7" s="93">
        <f t="shared" si="1"/>
        <v>18.794</v>
      </c>
      <c r="CL7" s="93">
        <f t="shared" si="1"/>
        <v>16.561399999999999</v>
      </c>
      <c r="CM7" s="93">
        <f t="shared" si="1"/>
        <v>16.5534</v>
      </c>
      <c r="CN7" s="93">
        <f t="shared" si="1"/>
        <v>19.295100000000001</v>
      </c>
    </row>
    <row r="8" spans="1:92" ht="15.6">
      <c r="A8" s="17" t="str">
        <f>'Focused Fund'!A8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t="s">
        <v>874</v>
      </c>
      <c r="AJ8" s="136"/>
      <c r="AK8" s="136"/>
      <c r="AL8" s="136"/>
      <c r="AM8" s="136"/>
      <c r="AN8" s="18" t="s">
        <v>54</v>
      </c>
      <c r="AO8" s="134"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835</v>
      </c>
      <c r="AG9" s="26" t="s">
        <v>836</v>
      </c>
      <c r="AH9" s="26" t="s">
        <v>837</v>
      </c>
      <c r="AI9" s="26" t="s">
        <v>838</v>
      </c>
      <c r="AJ9" s="26" t="s">
        <v>839</v>
      </c>
      <c r="AK9" s="26" t="s">
        <v>3052</v>
      </c>
      <c r="AL9" s="26" t="s">
        <v>2436</v>
      </c>
      <c r="AM9" s="26" t="s">
        <v>3053</v>
      </c>
      <c r="AN9" s="26" t="s">
        <v>840</v>
      </c>
      <c r="AO9" s="135"/>
    </row>
    <row r="10" spans="1:92" ht="15" customHeight="1" thickBot="1">
      <c r="A10" s="20" t="s">
        <v>38</v>
      </c>
    </row>
    <row r="11" spans="1:92" ht="18.600000000000001" thickBot="1">
      <c r="A11" s="21" t="s">
        <v>2426</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4"/>
    </row>
    <row r="12" spans="1:92">
      <c r="A12" s="48" t="s">
        <v>3154</v>
      </c>
      <c r="B12" s="29">
        <v>39534</v>
      </c>
      <c r="C12" s="30">
        <v>6258.9408999999996</v>
      </c>
      <c r="D12" s="31">
        <v>5638.6396000000004</v>
      </c>
      <c r="E12" s="28">
        <v>128.75880000000001</v>
      </c>
      <c r="F12" s="28">
        <v>13.013500000000001</v>
      </c>
      <c r="G12" s="28">
        <v>2.0019</v>
      </c>
      <c r="H12" s="28">
        <v>1.3531</v>
      </c>
      <c r="I12" s="32">
        <v>-0.53449999999999998</v>
      </c>
      <c r="J12" s="28">
        <v>10.7204</v>
      </c>
      <c r="K12" s="28">
        <v>4.8639999999999999</v>
      </c>
      <c r="L12" s="28">
        <v>19.196200000000001</v>
      </c>
      <c r="M12" s="28">
        <v>15.545199999999999</v>
      </c>
      <c r="N12" s="28">
        <v>15.8948</v>
      </c>
      <c r="O12" s="28">
        <v>14.268000000000001</v>
      </c>
      <c r="P12" s="28">
        <v>12.696099999999999</v>
      </c>
      <c r="Q12" s="28">
        <v>14.3734</v>
      </c>
      <c r="R12" s="28">
        <v>15.1595</v>
      </c>
      <c r="S12" s="33">
        <f>IF(F12="",0,IF(F12&lt;=CB$3,4,IF(F12&gt;=CB$5,1,IF(F12&gt;=CB$4,2,3))))</f>
        <v>1</v>
      </c>
      <c r="T12" s="33">
        <f t="shared" ref="T12:AE12" si="2">IF(G12="",0,IF(G12&lt;=CC$3,4,IF(G12&gt;=CC$5,1,IF(G12&gt;=CC$4,2,3))))</f>
        <v>1</v>
      </c>
      <c r="U12" s="33">
        <f t="shared" si="2"/>
        <v>1</v>
      </c>
      <c r="V12" s="34">
        <f t="shared" si="2"/>
        <v>1</v>
      </c>
      <c r="W12" s="33">
        <f t="shared" si="2"/>
        <v>1</v>
      </c>
      <c r="X12" s="33">
        <f t="shared" si="2"/>
        <v>2</v>
      </c>
      <c r="Y12" s="33">
        <f t="shared" si="2"/>
        <v>1</v>
      </c>
      <c r="Z12" s="33">
        <f t="shared" si="2"/>
        <v>2</v>
      </c>
      <c r="AA12" s="33">
        <f t="shared" si="2"/>
        <v>3</v>
      </c>
      <c r="AB12" s="33">
        <f t="shared" si="2"/>
        <v>3</v>
      </c>
      <c r="AC12" s="33">
        <f t="shared" si="2"/>
        <v>4</v>
      </c>
      <c r="AD12" s="33">
        <f t="shared" si="2"/>
        <v>2</v>
      </c>
      <c r="AE12" s="33">
        <f t="shared" si="2"/>
        <v>2</v>
      </c>
      <c r="AF12" s="28">
        <v>53.902000000000001</v>
      </c>
      <c r="AG12" s="28">
        <v>12.758900000000001</v>
      </c>
      <c r="AH12" s="28">
        <v>28.372800000000002</v>
      </c>
      <c r="AI12" s="28">
        <v>1.0781000000000001</v>
      </c>
      <c r="AJ12" s="28">
        <v>0.2944</v>
      </c>
      <c r="AK12" s="28">
        <v>0.25340000000000001</v>
      </c>
      <c r="AL12" s="28">
        <v>0.53500000000000003</v>
      </c>
      <c r="AM12" s="28">
        <v>0.86619999999999997</v>
      </c>
      <c r="AN12" s="28">
        <v>2.4239000000000002</v>
      </c>
      <c r="AO12" s="35">
        <v>1.87</v>
      </c>
    </row>
    <row r="13" spans="1:92">
      <c r="A13" s="48" t="s">
        <v>3155</v>
      </c>
      <c r="B13" s="29">
        <v>44461</v>
      </c>
      <c r="C13" s="30">
        <v>1445.4531999999999</v>
      </c>
      <c r="D13" s="31">
        <v>1335.7284999999999</v>
      </c>
      <c r="E13" s="28">
        <v>18.73</v>
      </c>
      <c r="F13" s="28">
        <v>9.1492000000000004</v>
      </c>
      <c r="G13" s="28">
        <v>-1.0042</v>
      </c>
      <c r="H13" s="28">
        <v>-2.9030999999999998</v>
      </c>
      <c r="I13" s="32">
        <v>-3.0036</v>
      </c>
      <c r="J13" s="28">
        <v>7.9539</v>
      </c>
      <c r="K13" s="28">
        <v>9.1895000000000007</v>
      </c>
      <c r="L13" s="28">
        <v>20.795100000000001</v>
      </c>
      <c r="M13" s="28">
        <v>17.672599999999999</v>
      </c>
      <c r="N13" s="28"/>
      <c r="O13" s="28"/>
      <c r="P13" s="28"/>
      <c r="Q13" s="28"/>
      <c r="R13" s="28">
        <v>14.598000000000001</v>
      </c>
      <c r="S13" s="33">
        <f t="shared" ref="S13:S36" si="3">IF(F13="",0,IF(F13&lt;=CB$3,4,IF(F13&gt;=CB$5,1,IF(F13&gt;=CB$4,2,3))))</f>
        <v>3</v>
      </c>
      <c r="T13" s="33">
        <f t="shared" ref="T13:T36" si="4">IF(G13="",0,IF(G13&lt;=CC$3,4,IF(G13&gt;=CC$5,1,IF(G13&gt;=CC$4,2,3))))</f>
        <v>2</v>
      </c>
      <c r="U13" s="33">
        <f t="shared" ref="U13:U36" si="5">IF(H13="",0,IF(H13&lt;=CD$3,4,IF(H13&gt;=CD$5,1,IF(H13&gt;=CD$4,2,3))))</f>
        <v>2</v>
      </c>
      <c r="V13" s="34">
        <f t="shared" ref="V13:V36" si="6">IF(I13="",0,IF(I13&lt;=CE$3,4,IF(I13&gt;=CE$5,1,IF(I13&gt;=CE$4,2,3))))</f>
        <v>1</v>
      </c>
      <c r="W13" s="33">
        <f t="shared" ref="W13:W36" si="7">IF(J13="",0,IF(J13&lt;=CF$3,4,IF(J13&gt;=CF$5,1,IF(J13&gt;=CF$4,2,3))))</f>
        <v>2</v>
      </c>
      <c r="X13" s="33">
        <f t="shared" ref="X13:X36" si="8">IF(K13="",0,IF(K13&lt;=CG$3,4,IF(K13&gt;=CG$5,1,IF(K13&gt;=CG$4,2,3))))</f>
        <v>1</v>
      </c>
      <c r="Y13" s="33">
        <f t="shared" ref="Y13:Y36" si="9">IF(L13="",0,IF(L13&lt;=CH$3,4,IF(L13&gt;=CH$5,1,IF(L13&gt;=CH$4,2,3))))</f>
        <v>1</v>
      </c>
      <c r="Z13" s="33">
        <f t="shared" ref="Z13:Z36" si="10">IF(M13="",0,IF(M13&lt;=CI$3,4,IF(M13&gt;=CI$5,1,IF(M13&gt;=CI$4,2,3))))</f>
        <v>1</v>
      </c>
      <c r="AA13" s="33">
        <f t="shared" ref="AA13:AA36" si="11">IF(N13="",0,IF(N13&lt;=CJ$3,4,IF(N13&gt;=CJ$5,1,IF(N13&gt;=CJ$4,2,3))))</f>
        <v>0</v>
      </c>
      <c r="AB13" s="33">
        <f t="shared" ref="AB13:AB36" si="12">IF(O13="",0,IF(O13&lt;=CK$3,4,IF(O13&gt;=CK$5,1,IF(O13&gt;=CK$4,2,3))))</f>
        <v>0</v>
      </c>
      <c r="AC13" s="33">
        <f t="shared" ref="AC13:AC36" si="13">IF(P13="",0,IF(P13&lt;=CL$3,4,IF(P13&gt;=CL$5,1,IF(P13&gt;=CL$4,2,3))))</f>
        <v>0</v>
      </c>
      <c r="AD13" s="33">
        <f t="shared" ref="AD13:AD36" si="14">IF(Q13="",0,IF(Q13&lt;=CM$3,4,IF(Q13&gt;=CM$5,1,IF(Q13&gt;=CM$4,2,3))))</f>
        <v>0</v>
      </c>
      <c r="AE13" s="33">
        <f t="shared" ref="AE13:AE36" si="15">IF(R13="",0,IF(R13&lt;=CN$3,4,IF(R13&gt;=CN$5,1,IF(R13&gt;=CN$4,2,3))))</f>
        <v>3</v>
      </c>
      <c r="AF13" s="28">
        <v>60.756700000000002</v>
      </c>
      <c r="AG13" s="28">
        <v>15.793200000000001</v>
      </c>
      <c r="AH13" s="28">
        <v>14.9381</v>
      </c>
      <c r="AI13" s="28">
        <v>0.99790000000000001</v>
      </c>
      <c r="AJ13" s="28">
        <v>0.36070000000000002</v>
      </c>
      <c r="AK13" s="28">
        <v>0.45779999999999998</v>
      </c>
      <c r="AL13" s="28">
        <v>0.6663</v>
      </c>
      <c r="AM13" s="28">
        <v>0.93810000000000004</v>
      </c>
      <c r="AN13" s="28">
        <v>7.1315</v>
      </c>
      <c r="AO13" s="35">
        <v>2.12</v>
      </c>
    </row>
    <row r="14" spans="1:92">
      <c r="A14" s="48" t="s">
        <v>3156</v>
      </c>
      <c r="B14" s="29">
        <v>39514</v>
      </c>
      <c r="C14" s="30">
        <v>10145.1656</v>
      </c>
      <c r="D14" s="31">
        <v>9041.8246999999992</v>
      </c>
      <c r="E14" s="28">
        <v>144.53200000000001</v>
      </c>
      <c r="F14" s="28">
        <v>9.2728999999999999</v>
      </c>
      <c r="G14" s="28">
        <v>-2.1111</v>
      </c>
      <c r="H14" s="28">
        <v>-4.3411</v>
      </c>
      <c r="I14" s="32">
        <v>-5.4870999999999999</v>
      </c>
      <c r="J14" s="28">
        <v>1.3783000000000001</v>
      </c>
      <c r="K14" s="28">
        <v>2.8233000000000001</v>
      </c>
      <c r="L14" s="28">
        <v>15.192399999999999</v>
      </c>
      <c r="M14" s="28">
        <v>12.644500000000001</v>
      </c>
      <c r="N14" s="28">
        <v>16.441700000000001</v>
      </c>
      <c r="O14" s="28">
        <v>15.992900000000001</v>
      </c>
      <c r="P14" s="28">
        <v>15.684699999999999</v>
      </c>
      <c r="Q14" s="28">
        <v>14.592499999999999</v>
      </c>
      <c r="R14" s="28">
        <v>15.8453</v>
      </c>
      <c r="S14" s="33">
        <f t="shared" si="3"/>
        <v>3</v>
      </c>
      <c r="T14" s="33">
        <f t="shared" si="4"/>
        <v>3</v>
      </c>
      <c r="U14" s="33">
        <f t="shared" si="5"/>
        <v>3</v>
      </c>
      <c r="V14" s="34">
        <f t="shared" si="6"/>
        <v>3</v>
      </c>
      <c r="W14" s="33">
        <f t="shared" si="7"/>
        <v>3</v>
      </c>
      <c r="X14" s="33">
        <f t="shared" si="8"/>
        <v>3</v>
      </c>
      <c r="Y14" s="33">
        <f t="shared" si="9"/>
        <v>4</v>
      </c>
      <c r="Z14" s="33">
        <f t="shared" si="10"/>
        <v>4</v>
      </c>
      <c r="AA14" s="33">
        <f t="shared" si="11"/>
        <v>2</v>
      </c>
      <c r="AB14" s="33">
        <f t="shared" si="12"/>
        <v>2</v>
      </c>
      <c r="AC14" s="33">
        <f t="shared" si="13"/>
        <v>2</v>
      </c>
      <c r="AD14" s="33">
        <f t="shared" si="14"/>
        <v>1</v>
      </c>
      <c r="AE14" s="33">
        <f t="shared" si="15"/>
        <v>2</v>
      </c>
      <c r="AF14" s="28">
        <v>59.952800000000003</v>
      </c>
      <c r="AG14" s="28">
        <v>17.109400000000001</v>
      </c>
      <c r="AH14" s="28">
        <v>15.5123</v>
      </c>
      <c r="AI14" s="28">
        <v>1.0057</v>
      </c>
      <c r="AJ14" s="28">
        <v>0.26069999999999999</v>
      </c>
      <c r="AK14" s="28">
        <v>0.26269999999999999</v>
      </c>
      <c r="AL14" s="28">
        <v>0.46639999999999998</v>
      </c>
      <c r="AM14" s="28">
        <v>0.88080000000000003</v>
      </c>
      <c r="AN14" s="28">
        <v>6.8978000000000002</v>
      </c>
      <c r="AO14" s="35">
        <v>1.77</v>
      </c>
    </row>
    <row r="15" spans="1:92">
      <c r="A15" s="48" t="s">
        <v>3157</v>
      </c>
      <c r="B15" s="29">
        <v>45084</v>
      </c>
      <c r="C15" s="30">
        <v>1109.1746000000001</v>
      </c>
      <c r="D15" s="31">
        <v>975.14210000000003</v>
      </c>
      <c r="E15" s="28">
        <v>13.683400000000001</v>
      </c>
      <c r="F15" s="28">
        <v>9.4121000000000006</v>
      </c>
      <c r="G15" s="28">
        <v>-1.6651</v>
      </c>
      <c r="H15" s="28">
        <v>-2.5592999999999999</v>
      </c>
      <c r="I15" s="32">
        <v>-3.7099000000000002</v>
      </c>
      <c r="J15" s="28">
        <v>1.4260999999999999</v>
      </c>
      <c r="K15" s="28">
        <v>0.36409999999999998</v>
      </c>
      <c r="L15" s="28"/>
      <c r="M15" s="28"/>
      <c r="N15" s="28"/>
      <c r="O15" s="28"/>
      <c r="P15" s="28"/>
      <c r="Q15" s="28"/>
      <c r="R15" s="28">
        <v>11.425800000000001</v>
      </c>
      <c r="S15" s="33">
        <f t="shared" si="3"/>
        <v>3</v>
      </c>
      <c r="T15" s="33">
        <f t="shared" si="4"/>
        <v>2</v>
      </c>
      <c r="U15" s="33">
        <f t="shared" si="5"/>
        <v>2</v>
      </c>
      <c r="V15" s="34">
        <f t="shared" si="6"/>
        <v>2</v>
      </c>
      <c r="W15" s="33">
        <f t="shared" si="7"/>
        <v>3</v>
      </c>
      <c r="X15" s="33">
        <f t="shared" si="8"/>
        <v>4</v>
      </c>
      <c r="Y15" s="33">
        <f t="shared" si="9"/>
        <v>0</v>
      </c>
      <c r="Z15" s="33">
        <f t="shared" si="10"/>
        <v>0</v>
      </c>
      <c r="AA15" s="33">
        <f t="shared" si="11"/>
        <v>0</v>
      </c>
      <c r="AB15" s="33">
        <f t="shared" si="12"/>
        <v>0</v>
      </c>
      <c r="AC15" s="33">
        <f t="shared" si="13"/>
        <v>0</v>
      </c>
      <c r="AD15" s="33">
        <f t="shared" si="14"/>
        <v>0</v>
      </c>
      <c r="AE15" s="33">
        <f t="shared" si="15"/>
        <v>4</v>
      </c>
      <c r="AF15" s="28">
        <v>62.034599999999998</v>
      </c>
      <c r="AG15" s="28">
        <v>18.4832</v>
      </c>
      <c r="AH15" s="28">
        <v>12.7521</v>
      </c>
      <c r="AI15" s="28">
        <v>0.93769999999999998</v>
      </c>
      <c r="AJ15" s="28">
        <v>0.1489</v>
      </c>
      <c r="AK15" s="28">
        <v>-0.1255</v>
      </c>
      <c r="AL15" s="28">
        <v>0.27339999999999998</v>
      </c>
      <c r="AM15" s="28">
        <v>0.88790000000000002</v>
      </c>
      <c r="AN15" s="28">
        <v>4.6242999999999999</v>
      </c>
      <c r="AO15" s="35">
        <v>2.23</v>
      </c>
    </row>
    <row r="16" spans="1:92">
      <c r="A16" s="48" t="s">
        <v>3158</v>
      </c>
      <c r="B16" s="29">
        <v>44442</v>
      </c>
      <c r="C16" s="30">
        <v>1299.0385000000001</v>
      </c>
      <c r="D16" s="31">
        <v>1153.4969000000001</v>
      </c>
      <c r="E16" s="28">
        <v>17.61</v>
      </c>
      <c r="F16" s="28">
        <v>9.5831</v>
      </c>
      <c r="G16" s="28">
        <v>-2.6534</v>
      </c>
      <c r="H16" s="28">
        <v>-5.4242999999999997</v>
      </c>
      <c r="I16" s="32">
        <v>-5.3734999999999999</v>
      </c>
      <c r="J16" s="28">
        <v>1.3233999999999999</v>
      </c>
      <c r="K16" s="28">
        <v>3.3089</v>
      </c>
      <c r="L16" s="28">
        <v>14.6896</v>
      </c>
      <c r="M16" s="28">
        <v>14.3553</v>
      </c>
      <c r="N16" s="28"/>
      <c r="O16" s="28"/>
      <c r="P16" s="28"/>
      <c r="Q16" s="28"/>
      <c r="R16" s="28">
        <v>12.918699999999999</v>
      </c>
      <c r="S16" s="33">
        <f t="shared" si="3"/>
        <v>2</v>
      </c>
      <c r="T16" s="33">
        <f t="shared" si="4"/>
        <v>3</v>
      </c>
      <c r="U16" s="33">
        <f t="shared" si="5"/>
        <v>3</v>
      </c>
      <c r="V16" s="34">
        <f t="shared" si="6"/>
        <v>3</v>
      </c>
      <c r="W16" s="33">
        <f t="shared" si="7"/>
        <v>4</v>
      </c>
      <c r="X16" s="33">
        <f t="shared" si="8"/>
        <v>3</v>
      </c>
      <c r="Y16" s="33">
        <f t="shared" si="9"/>
        <v>4</v>
      </c>
      <c r="Z16" s="33">
        <f t="shared" si="10"/>
        <v>3</v>
      </c>
      <c r="AA16" s="33">
        <f t="shared" si="11"/>
        <v>0</v>
      </c>
      <c r="AB16" s="33">
        <f t="shared" si="12"/>
        <v>0</v>
      </c>
      <c r="AC16" s="33">
        <f t="shared" si="13"/>
        <v>0</v>
      </c>
      <c r="AD16" s="33">
        <f t="shared" si="14"/>
        <v>0</v>
      </c>
      <c r="AE16" s="33">
        <f t="shared" si="15"/>
        <v>4</v>
      </c>
      <c r="AF16" s="28">
        <v>63.957700000000003</v>
      </c>
      <c r="AG16" s="28">
        <v>9.6455000000000002</v>
      </c>
      <c r="AH16" s="28">
        <v>19.5627</v>
      </c>
      <c r="AI16" s="28">
        <v>0.98660000000000003</v>
      </c>
      <c r="AJ16" s="28">
        <v>0.2475</v>
      </c>
      <c r="AK16" s="28">
        <v>0.1016</v>
      </c>
      <c r="AL16" s="28">
        <v>0.44569999999999999</v>
      </c>
      <c r="AM16" s="28">
        <v>0.96799999999999997</v>
      </c>
      <c r="AN16" s="28">
        <v>4.5711000000000004</v>
      </c>
      <c r="AO16" s="35">
        <v>2.17</v>
      </c>
    </row>
    <row r="17" spans="1:41">
      <c r="A17" s="48" t="s">
        <v>3159</v>
      </c>
      <c r="B17" s="29">
        <v>44175</v>
      </c>
      <c r="C17" s="30">
        <v>1483.8713</v>
      </c>
      <c r="D17" s="31">
        <v>1469.2077999999999</v>
      </c>
      <c r="E17" s="28">
        <v>23.149000000000001</v>
      </c>
      <c r="F17" s="28">
        <v>6.3930999999999996</v>
      </c>
      <c r="G17" s="28">
        <v>-0.65229999999999999</v>
      </c>
      <c r="H17" s="28">
        <v>1.5974999999999999</v>
      </c>
      <c r="I17" s="32">
        <v>0.45129999999999998</v>
      </c>
      <c r="J17" s="28">
        <v>14.7263</v>
      </c>
      <c r="K17" s="28">
        <v>11.940099999999999</v>
      </c>
      <c r="L17" s="28">
        <v>19.213999999999999</v>
      </c>
      <c r="M17" s="28">
        <v>16.273199999999999</v>
      </c>
      <c r="N17" s="28">
        <v>15.0215</v>
      </c>
      <c r="O17" s="28"/>
      <c r="P17" s="28"/>
      <c r="Q17" s="28"/>
      <c r="R17" s="28">
        <v>16.863199999999999</v>
      </c>
      <c r="S17" s="33">
        <f t="shared" si="3"/>
        <v>4</v>
      </c>
      <c r="T17" s="33">
        <f t="shared" si="4"/>
        <v>2</v>
      </c>
      <c r="U17" s="33">
        <f t="shared" si="5"/>
        <v>1</v>
      </c>
      <c r="V17" s="34">
        <f t="shared" si="6"/>
        <v>1</v>
      </c>
      <c r="W17" s="33">
        <f t="shared" si="7"/>
        <v>1</v>
      </c>
      <c r="X17" s="33">
        <f t="shared" si="8"/>
        <v>1</v>
      </c>
      <c r="Y17" s="33">
        <f t="shared" si="9"/>
        <v>1</v>
      </c>
      <c r="Z17" s="33">
        <f t="shared" si="10"/>
        <v>1</v>
      </c>
      <c r="AA17" s="33">
        <f t="shared" si="11"/>
        <v>3</v>
      </c>
      <c r="AB17" s="33">
        <f t="shared" si="12"/>
        <v>0</v>
      </c>
      <c r="AC17" s="33">
        <f t="shared" si="13"/>
        <v>0</v>
      </c>
      <c r="AD17" s="33">
        <f t="shared" si="14"/>
        <v>0</v>
      </c>
      <c r="AE17" s="33">
        <f t="shared" si="15"/>
        <v>1</v>
      </c>
      <c r="AF17" s="28">
        <v>43.6785</v>
      </c>
      <c r="AG17" s="28">
        <v>9.4359999999999999</v>
      </c>
      <c r="AH17" s="28">
        <v>11.7293</v>
      </c>
      <c r="AI17" s="28">
        <v>0.68620000000000003</v>
      </c>
      <c r="AJ17" s="28">
        <v>0.44729999999999998</v>
      </c>
      <c r="AK17" s="28">
        <v>0.58799999999999997</v>
      </c>
      <c r="AL17" s="28">
        <v>0.91139999999999999</v>
      </c>
      <c r="AM17" s="28">
        <v>0.80759999999999998</v>
      </c>
      <c r="AN17" s="28">
        <v>18.264099999999999</v>
      </c>
      <c r="AO17" s="35">
        <v>1.82</v>
      </c>
    </row>
    <row r="18" spans="1:41">
      <c r="A18" s="48" t="s">
        <v>3160</v>
      </c>
      <c r="B18" s="29">
        <v>42254</v>
      </c>
      <c r="C18" s="30">
        <v>66.144499999999994</v>
      </c>
      <c r="D18" s="31">
        <v>59.586599999999997</v>
      </c>
      <c r="E18" s="28">
        <v>26.276499999999999</v>
      </c>
      <c r="F18" s="28">
        <v>10.7881</v>
      </c>
      <c r="G18" s="28">
        <v>-1.6576</v>
      </c>
      <c r="H18" s="28">
        <v>-5.9074</v>
      </c>
      <c r="I18" s="32">
        <v>-4.5972</v>
      </c>
      <c r="J18" s="28">
        <v>3.073</v>
      </c>
      <c r="K18" s="28">
        <v>3.9237000000000002</v>
      </c>
      <c r="L18" s="28">
        <v>15.5014</v>
      </c>
      <c r="M18" s="28">
        <v>12.179500000000001</v>
      </c>
      <c r="N18" s="28">
        <v>13.013199999999999</v>
      </c>
      <c r="O18" s="28">
        <v>12.1717</v>
      </c>
      <c r="P18" s="28">
        <v>10.495799999999999</v>
      </c>
      <c r="Q18" s="28"/>
      <c r="R18" s="28">
        <v>9.4934999999999992</v>
      </c>
      <c r="S18" s="33">
        <f t="shared" si="3"/>
        <v>2</v>
      </c>
      <c r="T18" s="33">
        <f t="shared" si="4"/>
        <v>2</v>
      </c>
      <c r="U18" s="33">
        <f t="shared" si="5"/>
        <v>4</v>
      </c>
      <c r="V18" s="34">
        <f t="shared" si="6"/>
        <v>2</v>
      </c>
      <c r="W18" s="33">
        <f t="shared" si="7"/>
        <v>3</v>
      </c>
      <c r="X18" s="33">
        <f t="shared" si="8"/>
        <v>3</v>
      </c>
      <c r="Y18" s="33">
        <f t="shared" si="9"/>
        <v>4</v>
      </c>
      <c r="Z18" s="33">
        <f t="shared" si="10"/>
        <v>4</v>
      </c>
      <c r="AA18" s="33">
        <f t="shared" si="11"/>
        <v>4</v>
      </c>
      <c r="AB18" s="33">
        <f t="shared" si="12"/>
        <v>4</v>
      </c>
      <c r="AC18" s="33">
        <f t="shared" si="13"/>
        <v>4</v>
      </c>
      <c r="AD18" s="33">
        <f t="shared" si="14"/>
        <v>0</v>
      </c>
      <c r="AE18" s="33">
        <f t="shared" si="15"/>
        <v>4</v>
      </c>
      <c r="AF18" s="28">
        <v>52.038600000000002</v>
      </c>
      <c r="AG18" s="28">
        <v>5.2634999999999996</v>
      </c>
      <c r="AH18" s="28">
        <v>34.0794</v>
      </c>
      <c r="AI18" s="28">
        <v>0.95250000000000001</v>
      </c>
      <c r="AJ18" s="28">
        <v>0.25140000000000001</v>
      </c>
      <c r="AK18" s="28">
        <v>1.49E-2</v>
      </c>
      <c r="AL18" s="28">
        <v>0.46289999999999998</v>
      </c>
      <c r="AM18" s="28">
        <v>0.93940000000000001</v>
      </c>
      <c r="AN18" s="28">
        <v>8.6184999999999992</v>
      </c>
      <c r="AO18" s="35">
        <v>2.4500000000000002</v>
      </c>
    </row>
    <row r="19" spans="1:41">
      <c r="A19" s="48" t="s">
        <v>3161</v>
      </c>
      <c r="B19" s="29">
        <v>34366</v>
      </c>
      <c r="C19" s="30">
        <v>7413.0331999999999</v>
      </c>
      <c r="D19" s="31">
        <v>6587.7233999999999</v>
      </c>
      <c r="E19" s="28">
        <v>743.29300000000001</v>
      </c>
      <c r="F19" s="28">
        <v>10.712999999999999</v>
      </c>
      <c r="G19" s="28">
        <v>-1.5196000000000001</v>
      </c>
      <c r="H19" s="28">
        <v>-3.4184999999999999</v>
      </c>
      <c r="I19" s="32">
        <v>-3.6309</v>
      </c>
      <c r="J19" s="28">
        <v>5.7239000000000004</v>
      </c>
      <c r="K19" s="28">
        <v>7.5404999999999998</v>
      </c>
      <c r="L19" s="28">
        <v>18.370699999999999</v>
      </c>
      <c r="M19" s="28">
        <v>15.133599999999999</v>
      </c>
      <c r="N19" s="28">
        <v>16.418800000000001</v>
      </c>
      <c r="O19" s="28">
        <v>14.0261</v>
      </c>
      <c r="P19" s="28">
        <v>14.138500000000001</v>
      </c>
      <c r="Q19" s="28">
        <v>13.4206</v>
      </c>
      <c r="R19" s="28">
        <v>14.287100000000001</v>
      </c>
      <c r="S19" s="33">
        <f t="shared" si="3"/>
        <v>2</v>
      </c>
      <c r="T19" s="33">
        <f t="shared" si="4"/>
        <v>2</v>
      </c>
      <c r="U19" s="33">
        <f t="shared" si="5"/>
        <v>2</v>
      </c>
      <c r="V19" s="34">
        <f t="shared" si="6"/>
        <v>2</v>
      </c>
      <c r="W19" s="33">
        <f t="shared" si="7"/>
        <v>2</v>
      </c>
      <c r="X19" s="33">
        <f t="shared" si="8"/>
        <v>1</v>
      </c>
      <c r="Y19" s="33">
        <f t="shared" si="9"/>
        <v>2</v>
      </c>
      <c r="Z19" s="33">
        <f t="shared" si="10"/>
        <v>3</v>
      </c>
      <c r="AA19" s="33">
        <f t="shared" si="11"/>
        <v>2</v>
      </c>
      <c r="AB19" s="33">
        <f t="shared" si="12"/>
        <v>4</v>
      </c>
      <c r="AC19" s="33">
        <f t="shared" si="13"/>
        <v>3</v>
      </c>
      <c r="AD19" s="33">
        <f t="shared" si="14"/>
        <v>3</v>
      </c>
      <c r="AE19" s="33">
        <f t="shared" si="15"/>
        <v>3</v>
      </c>
      <c r="AF19" s="28">
        <v>65.375200000000007</v>
      </c>
      <c r="AG19" s="28">
        <v>16.946899999999999</v>
      </c>
      <c r="AH19" s="28">
        <v>16.094100000000001</v>
      </c>
      <c r="AI19" s="28">
        <v>1.0031000000000001</v>
      </c>
      <c r="AJ19" s="28">
        <v>0.30030000000000001</v>
      </c>
      <c r="AK19" s="28">
        <v>0.19159999999999999</v>
      </c>
      <c r="AL19" s="28">
        <v>0.54949999999999999</v>
      </c>
      <c r="AM19" s="28">
        <v>0.96989999999999998</v>
      </c>
      <c r="AN19" s="28">
        <v>0.16320000000000001</v>
      </c>
      <c r="AO19" s="35">
        <v>1.86</v>
      </c>
    </row>
    <row r="20" spans="1:41">
      <c r="A20" s="48" t="s">
        <v>3162</v>
      </c>
      <c r="B20" s="29">
        <v>40186</v>
      </c>
      <c r="C20" s="30">
        <v>14750.4198</v>
      </c>
      <c r="D20" s="31">
        <v>13371.2063</v>
      </c>
      <c r="E20" s="28">
        <v>112.3454</v>
      </c>
      <c r="F20" s="28">
        <v>10.365</v>
      </c>
      <c r="G20" s="28">
        <v>-0.62629999999999997</v>
      </c>
      <c r="H20" s="28">
        <v>-0.84189999999999998</v>
      </c>
      <c r="I20" s="32">
        <v>-2.2557999999999998</v>
      </c>
      <c r="J20" s="28">
        <v>10.0869</v>
      </c>
      <c r="K20" s="28">
        <v>7.8201999999999998</v>
      </c>
      <c r="L20" s="28">
        <v>21.673400000000001</v>
      </c>
      <c r="M20" s="28">
        <v>18.6265</v>
      </c>
      <c r="N20" s="28">
        <v>19.473099999999999</v>
      </c>
      <c r="O20" s="28">
        <v>17.7394</v>
      </c>
      <c r="P20" s="28">
        <v>16.561399999999999</v>
      </c>
      <c r="Q20" s="28">
        <v>16.5534</v>
      </c>
      <c r="R20" s="28">
        <v>15.9794</v>
      </c>
      <c r="S20" s="33">
        <f t="shared" si="3"/>
        <v>2</v>
      </c>
      <c r="T20" s="33">
        <f t="shared" si="4"/>
        <v>1</v>
      </c>
      <c r="U20" s="33">
        <f t="shared" si="5"/>
        <v>1</v>
      </c>
      <c r="V20" s="34">
        <f t="shared" si="6"/>
        <v>1</v>
      </c>
      <c r="W20" s="33">
        <f t="shared" si="7"/>
        <v>1</v>
      </c>
      <c r="X20" s="33">
        <f t="shared" si="8"/>
        <v>1</v>
      </c>
      <c r="Y20" s="33">
        <f t="shared" si="9"/>
        <v>1</v>
      </c>
      <c r="Z20" s="33">
        <f t="shared" si="10"/>
        <v>1</v>
      </c>
      <c r="AA20" s="33">
        <f t="shared" si="11"/>
        <v>1</v>
      </c>
      <c r="AB20" s="33">
        <f t="shared" si="12"/>
        <v>1</v>
      </c>
      <c r="AC20" s="33">
        <f t="shared" si="13"/>
        <v>1</v>
      </c>
      <c r="AD20" s="33">
        <f t="shared" si="14"/>
        <v>1</v>
      </c>
      <c r="AE20" s="33">
        <f t="shared" si="15"/>
        <v>2</v>
      </c>
      <c r="AF20" s="28">
        <v>42.478999999999999</v>
      </c>
      <c r="AG20" s="28">
        <v>20.122900000000001</v>
      </c>
      <c r="AH20" s="28">
        <v>27.899000000000001</v>
      </c>
      <c r="AI20" s="28">
        <v>1.0621</v>
      </c>
      <c r="AJ20" s="28">
        <v>0.33500000000000002</v>
      </c>
      <c r="AK20" s="28">
        <v>0.40550000000000003</v>
      </c>
      <c r="AL20" s="28">
        <v>0.62580000000000002</v>
      </c>
      <c r="AM20" s="28">
        <v>0.89339999999999997</v>
      </c>
      <c r="AN20" s="28">
        <v>7.0616000000000003</v>
      </c>
      <c r="AO20" s="35">
        <v>1.72</v>
      </c>
    </row>
    <row r="21" spans="1:41">
      <c r="A21" s="48" t="s">
        <v>3163</v>
      </c>
      <c r="B21" s="29">
        <v>38215</v>
      </c>
      <c r="C21" s="30">
        <v>60571.3367</v>
      </c>
      <c r="D21" s="31">
        <v>55851.7572</v>
      </c>
      <c r="E21" s="28">
        <v>461.4</v>
      </c>
      <c r="F21" s="28">
        <v>5.7771999999999997</v>
      </c>
      <c r="G21" s="28">
        <v>-5.0011000000000001</v>
      </c>
      <c r="H21" s="28">
        <v>-5.4043000000000001</v>
      </c>
      <c r="I21" s="32">
        <v>-7.4720000000000004</v>
      </c>
      <c r="J21" s="28">
        <v>2.1</v>
      </c>
      <c r="K21" s="28">
        <v>6.9476000000000004</v>
      </c>
      <c r="L21" s="28">
        <v>17.7424</v>
      </c>
      <c r="M21" s="28">
        <v>16.035299999999999</v>
      </c>
      <c r="N21" s="28">
        <v>18.5062</v>
      </c>
      <c r="O21" s="28">
        <v>17.826899999999998</v>
      </c>
      <c r="P21" s="28">
        <v>15.175000000000001</v>
      </c>
      <c r="Q21" s="28">
        <v>15.974600000000001</v>
      </c>
      <c r="R21" s="28">
        <v>19.295100000000001</v>
      </c>
      <c r="S21" s="33">
        <f t="shared" si="3"/>
        <v>4</v>
      </c>
      <c r="T21" s="33">
        <f t="shared" si="4"/>
        <v>4</v>
      </c>
      <c r="U21" s="33">
        <f t="shared" si="5"/>
        <v>3</v>
      </c>
      <c r="V21" s="34">
        <f t="shared" si="6"/>
        <v>4</v>
      </c>
      <c r="W21" s="33">
        <f t="shared" si="7"/>
        <v>3</v>
      </c>
      <c r="X21" s="33">
        <f t="shared" si="8"/>
        <v>2</v>
      </c>
      <c r="Y21" s="33">
        <f t="shared" si="9"/>
        <v>2</v>
      </c>
      <c r="Z21" s="33">
        <f t="shared" si="10"/>
        <v>2</v>
      </c>
      <c r="AA21" s="33">
        <f t="shared" si="11"/>
        <v>1</v>
      </c>
      <c r="AB21" s="33">
        <f t="shared" si="12"/>
        <v>1</v>
      </c>
      <c r="AC21" s="33">
        <f t="shared" si="13"/>
        <v>2</v>
      </c>
      <c r="AD21" s="33">
        <f t="shared" si="14"/>
        <v>1</v>
      </c>
      <c r="AE21" s="33">
        <f t="shared" si="15"/>
        <v>1</v>
      </c>
      <c r="AF21" s="28">
        <v>84.937899999999999</v>
      </c>
      <c r="AG21" s="28">
        <v>4.8872999999999998</v>
      </c>
      <c r="AH21" s="28">
        <v>5.3662999999999998</v>
      </c>
      <c r="AI21" s="28">
        <v>0.7853</v>
      </c>
      <c r="AJ21" s="28">
        <v>0.36680000000000001</v>
      </c>
      <c r="AK21" s="28">
        <v>0.41270000000000001</v>
      </c>
      <c r="AL21" s="28">
        <v>0.70179999999999998</v>
      </c>
      <c r="AM21" s="28">
        <v>0.87660000000000005</v>
      </c>
      <c r="AN21" s="28">
        <v>3.1198999999999999</v>
      </c>
      <c r="AO21" s="35">
        <v>1.51</v>
      </c>
    </row>
    <row r="22" spans="1:41">
      <c r="A22" s="48" t="s">
        <v>4926</v>
      </c>
      <c r="B22" s="29">
        <v>39183</v>
      </c>
      <c r="C22" s="30">
        <v>19948.053899999999</v>
      </c>
      <c r="D22" s="31">
        <v>17663.5769</v>
      </c>
      <c r="E22" s="28">
        <v>127.69</v>
      </c>
      <c r="F22" s="28">
        <v>9.5675000000000008</v>
      </c>
      <c r="G22" s="28">
        <v>-3.6956000000000002</v>
      </c>
      <c r="H22" s="28">
        <v>-7.8449999999999998</v>
      </c>
      <c r="I22" s="32">
        <v>-7.6182999999999996</v>
      </c>
      <c r="J22" s="28">
        <v>-0.45219999999999999</v>
      </c>
      <c r="K22" s="28">
        <v>5.4740000000000002</v>
      </c>
      <c r="L22" s="28">
        <v>17.553799999999999</v>
      </c>
      <c r="M22" s="28">
        <v>14.4983</v>
      </c>
      <c r="N22" s="28">
        <v>15.1236</v>
      </c>
      <c r="O22" s="28">
        <v>15.033099999999999</v>
      </c>
      <c r="P22" s="28">
        <v>15.3924</v>
      </c>
      <c r="Q22" s="28">
        <v>14.7418</v>
      </c>
      <c r="R22" s="28">
        <v>14.2926</v>
      </c>
      <c r="S22" s="33">
        <f t="shared" si="3"/>
        <v>2</v>
      </c>
      <c r="T22" s="33">
        <f t="shared" si="4"/>
        <v>4</v>
      </c>
      <c r="U22" s="33">
        <f t="shared" si="5"/>
        <v>4</v>
      </c>
      <c r="V22" s="34">
        <f t="shared" si="6"/>
        <v>4</v>
      </c>
      <c r="W22" s="33">
        <f t="shared" si="7"/>
        <v>4</v>
      </c>
      <c r="X22" s="33">
        <f t="shared" si="8"/>
        <v>2</v>
      </c>
      <c r="Y22" s="33">
        <f t="shared" si="9"/>
        <v>2</v>
      </c>
      <c r="Z22" s="33">
        <f t="shared" si="10"/>
        <v>3</v>
      </c>
      <c r="AA22" s="33">
        <f t="shared" si="11"/>
        <v>3</v>
      </c>
      <c r="AB22" s="33">
        <f t="shared" si="12"/>
        <v>2</v>
      </c>
      <c r="AC22" s="33">
        <f t="shared" si="13"/>
        <v>2</v>
      </c>
      <c r="AD22" s="33">
        <f t="shared" si="14"/>
        <v>1</v>
      </c>
      <c r="AE22" s="33">
        <f t="shared" si="15"/>
        <v>3</v>
      </c>
      <c r="AF22" s="28">
        <v>57.895000000000003</v>
      </c>
      <c r="AG22" s="28">
        <v>23.0017</v>
      </c>
      <c r="AH22" s="28">
        <v>14.7447</v>
      </c>
      <c r="AI22" s="28">
        <v>1.0943000000000001</v>
      </c>
      <c r="AJ22" s="28">
        <v>0.28110000000000002</v>
      </c>
      <c r="AK22" s="28">
        <v>0.38919999999999999</v>
      </c>
      <c r="AL22" s="28">
        <v>0.49730000000000002</v>
      </c>
      <c r="AM22" s="28">
        <v>0.84699999999999998</v>
      </c>
      <c r="AN22" s="28">
        <v>0.82730000000000004</v>
      </c>
      <c r="AO22" s="35">
        <v>1.65</v>
      </c>
    </row>
    <row r="23" spans="1:41">
      <c r="A23" s="48" t="s">
        <v>3164</v>
      </c>
      <c r="B23" s="29">
        <v>44361</v>
      </c>
      <c r="C23" s="30">
        <v>344.58190000000002</v>
      </c>
      <c r="D23" s="31">
        <v>304.99290000000002</v>
      </c>
      <c r="E23" s="28">
        <v>16.79</v>
      </c>
      <c r="F23" s="28">
        <v>14.178100000000001</v>
      </c>
      <c r="G23" s="28">
        <v>-0.26850000000000002</v>
      </c>
      <c r="H23" s="28">
        <v>-1.3657999999999999</v>
      </c>
      <c r="I23" s="32">
        <v>-3.1869000000000001</v>
      </c>
      <c r="J23" s="28">
        <v>9.1216000000000008</v>
      </c>
      <c r="K23" s="28">
        <v>2.3795000000000002</v>
      </c>
      <c r="L23" s="28">
        <v>16.973500000000001</v>
      </c>
      <c r="M23" s="28">
        <v>15.697900000000001</v>
      </c>
      <c r="N23" s="28"/>
      <c r="O23" s="28"/>
      <c r="P23" s="28"/>
      <c r="Q23" s="28"/>
      <c r="R23" s="28">
        <v>11.2044</v>
      </c>
      <c r="S23" s="33">
        <f t="shared" si="3"/>
        <v>1</v>
      </c>
      <c r="T23" s="33">
        <f t="shared" si="4"/>
        <v>1</v>
      </c>
      <c r="U23" s="33">
        <f t="shared" si="5"/>
        <v>1</v>
      </c>
      <c r="V23" s="34">
        <f t="shared" si="6"/>
        <v>2</v>
      </c>
      <c r="W23" s="33">
        <f t="shared" si="7"/>
        <v>1</v>
      </c>
      <c r="X23" s="33">
        <f t="shared" si="8"/>
        <v>4</v>
      </c>
      <c r="Y23" s="33">
        <f t="shared" si="9"/>
        <v>3</v>
      </c>
      <c r="Z23" s="33">
        <f t="shared" si="10"/>
        <v>2</v>
      </c>
      <c r="AA23" s="33">
        <f t="shared" si="11"/>
        <v>0</v>
      </c>
      <c r="AB23" s="33">
        <f t="shared" si="12"/>
        <v>0</v>
      </c>
      <c r="AC23" s="33">
        <f t="shared" si="13"/>
        <v>0</v>
      </c>
      <c r="AD23" s="33">
        <f t="shared" si="14"/>
        <v>0</v>
      </c>
      <c r="AE23" s="33">
        <f t="shared" si="15"/>
        <v>4</v>
      </c>
      <c r="AF23" s="28">
        <v>48.109400000000001</v>
      </c>
      <c r="AG23" s="28">
        <v>16.121700000000001</v>
      </c>
      <c r="AH23" s="28">
        <v>35.018300000000004</v>
      </c>
      <c r="AI23" s="28">
        <v>1.1120000000000001</v>
      </c>
      <c r="AJ23" s="28">
        <v>0.23699999999999999</v>
      </c>
      <c r="AK23" s="28">
        <v>-3.4000000000000002E-2</v>
      </c>
      <c r="AL23" s="28">
        <v>0.4093</v>
      </c>
      <c r="AM23" s="28">
        <v>0.91790000000000005</v>
      </c>
      <c r="AN23" s="28">
        <v>0.75070000000000003</v>
      </c>
      <c r="AO23" s="35">
        <v>2.37</v>
      </c>
    </row>
    <row r="24" spans="1:41">
      <c r="A24" s="48" t="s">
        <v>3165</v>
      </c>
      <c r="B24" s="29">
        <v>35583</v>
      </c>
      <c r="C24" s="30">
        <v>857.89480000000003</v>
      </c>
      <c r="D24" s="31">
        <v>721.38710000000003</v>
      </c>
      <c r="E24" s="28">
        <v>91.679900000000004</v>
      </c>
      <c r="F24" s="28">
        <v>14.136900000000001</v>
      </c>
      <c r="G24" s="28">
        <v>-0.18509999999999999</v>
      </c>
      <c r="H24" s="28">
        <v>-7.4386999999999999</v>
      </c>
      <c r="I24" s="32">
        <v>-4.8268000000000004</v>
      </c>
      <c r="J24" s="28">
        <v>-0.113</v>
      </c>
      <c r="K24" s="28">
        <v>-0.45889999999999997</v>
      </c>
      <c r="L24" s="28">
        <v>18.117799999999999</v>
      </c>
      <c r="M24" s="28">
        <v>16.848199999999999</v>
      </c>
      <c r="N24" s="28">
        <v>17.052199999999999</v>
      </c>
      <c r="O24" s="28">
        <v>16.3017</v>
      </c>
      <c r="P24" s="28">
        <v>16.177399999999999</v>
      </c>
      <c r="Q24" s="28">
        <v>13.604799999999999</v>
      </c>
      <c r="R24" s="28">
        <v>16.038699999999999</v>
      </c>
      <c r="S24" s="33">
        <f t="shared" si="3"/>
        <v>1</v>
      </c>
      <c r="T24" s="33">
        <f t="shared" si="4"/>
        <v>1</v>
      </c>
      <c r="U24" s="33">
        <f t="shared" si="5"/>
        <v>4</v>
      </c>
      <c r="V24" s="34">
        <f t="shared" si="6"/>
        <v>3</v>
      </c>
      <c r="W24" s="33">
        <f t="shared" si="7"/>
        <v>4</v>
      </c>
      <c r="X24" s="33">
        <f t="shared" si="8"/>
        <v>4</v>
      </c>
      <c r="Y24" s="33">
        <f t="shared" si="9"/>
        <v>2</v>
      </c>
      <c r="Z24" s="33">
        <f t="shared" si="10"/>
        <v>1</v>
      </c>
      <c r="AA24" s="33">
        <f t="shared" si="11"/>
        <v>2</v>
      </c>
      <c r="AB24" s="33">
        <f t="shared" si="12"/>
        <v>1</v>
      </c>
      <c r="AC24" s="33">
        <f t="shared" si="13"/>
        <v>1</v>
      </c>
      <c r="AD24" s="33">
        <f t="shared" si="14"/>
        <v>3</v>
      </c>
      <c r="AE24" s="33">
        <f t="shared" si="15"/>
        <v>2</v>
      </c>
      <c r="AF24" s="28">
        <v>47.399099999999997</v>
      </c>
      <c r="AG24" s="28">
        <v>12.4777</v>
      </c>
      <c r="AH24" s="28">
        <v>39.178199999999997</v>
      </c>
      <c r="AI24" s="28">
        <v>1.1738</v>
      </c>
      <c r="AJ24" s="28">
        <v>0.23549999999999999</v>
      </c>
      <c r="AK24" s="28">
        <v>0.34100000000000003</v>
      </c>
      <c r="AL24" s="28">
        <v>0.43469999999999998</v>
      </c>
      <c r="AM24" s="28">
        <v>0.67510000000000003</v>
      </c>
      <c r="AN24" s="28">
        <v>0.76870000000000005</v>
      </c>
      <c r="AO24" s="35">
        <v>2.4</v>
      </c>
    </row>
    <row r="25" spans="1:41">
      <c r="A25" s="48" t="s">
        <v>3166</v>
      </c>
      <c r="B25" s="29">
        <v>38560</v>
      </c>
      <c r="C25" s="30">
        <v>5224.6755999999996</v>
      </c>
      <c r="D25" s="31">
        <v>4679.1872000000003</v>
      </c>
      <c r="E25" s="28">
        <v>148.059</v>
      </c>
      <c r="F25" s="28">
        <v>8.6361000000000008</v>
      </c>
      <c r="G25" s="28">
        <v>-3.2679999999999998</v>
      </c>
      <c r="H25" s="28">
        <v>-4.8403</v>
      </c>
      <c r="I25" s="32">
        <v>-5.6546000000000003</v>
      </c>
      <c r="J25" s="28">
        <v>5.6131000000000002</v>
      </c>
      <c r="K25" s="28">
        <v>5.0594000000000001</v>
      </c>
      <c r="L25" s="28">
        <v>18.4284</v>
      </c>
      <c r="M25" s="28">
        <v>15.9109</v>
      </c>
      <c r="N25" s="28">
        <v>16.4299</v>
      </c>
      <c r="O25" s="28">
        <v>15.7311</v>
      </c>
      <c r="P25" s="28">
        <v>16.064699999999998</v>
      </c>
      <c r="Q25" s="28">
        <v>13.9694</v>
      </c>
      <c r="R25" s="28">
        <v>13.853199999999999</v>
      </c>
      <c r="S25" s="33">
        <f t="shared" si="3"/>
        <v>4</v>
      </c>
      <c r="T25" s="33">
        <f t="shared" si="4"/>
        <v>3</v>
      </c>
      <c r="U25" s="33">
        <f t="shared" si="5"/>
        <v>3</v>
      </c>
      <c r="V25" s="34">
        <f t="shared" si="6"/>
        <v>4</v>
      </c>
      <c r="W25" s="33">
        <f t="shared" si="7"/>
        <v>2</v>
      </c>
      <c r="X25" s="33">
        <f t="shared" si="8"/>
        <v>2</v>
      </c>
      <c r="Y25" s="33">
        <f t="shared" si="9"/>
        <v>2</v>
      </c>
      <c r="Z25" s="33">
        <f t="shared" si="10"/>
        <v>2</v>
      </c>
      <c r="AA25" s="33">
        <f t="shared" si="11"/>
        <v>2</v>
      </c>
      <c r="AB25" s="33">
        <f t="shared" si="12"/>
        <v>2</v>
      </c>
      <c r="AC25" s="33">
        <f t="shared" si="13"/>
        <v>1</v>
      </c>
      <c r="AD25" s="33">
        <f t="shared" si="14"/>
        <v>2</v>
      </c>
      <c r="AE25" s="33">
        <f t="shared" si="15"/>
        <v>4</v>
      </c>
      <c r="AF25" s="28">
        <v>57.072099999999999</v>
      </c>
      <c r="AG25" s="28">
        <v>29.608699999999999</v>
      </c>
      <c r="AH25" s="28">
        <v>11.5959</v>
      </c>
      <c r="AI25" s="28">
        <v>1.0221</v>
      </c>
      <c r="AJ25" s="28">
        <v>0.30649999999999999</v>
      </c>
      <c r="AK25" s="28">
        <v>0.2301</v>
      </c>
      <c r="AL25" s="28">
        <v>0.54969999999999997</v>
      </c>
      <c r="AM25" s="28">
        <v>0.95440000000000003</v>
      </c>
      <c r="AN25" s="28">
        <v>1.7233000000000001</v>
      </c>
      <c r="AO25" s="35">
        <v>1.85</v>
      </c>
    </row>
    <row r="26" spans="1:41">
      <c r="A26" s="48" t="s">
        <v>3167</v>
      </c>
      <c r="B26" s="29">
        <v>43332</v>
      </c>
      <c r="C26" s="30">
        <v>202.68190000000001</v>
      </c>
      <c r="D26" s="31">
        <v>181.45339999999999</v>
      </c>
      <c r="E26" s="28">
        <v>25.613399999999999</v>
      </c>
      <c r="F26" s="28">
        <v>13.498900000000001</v>
      </c>
      <c r="G26" s="28">
        <v>7.5225999999999997</v>
      </c>
      <c r="H26" s="28">
        <v>4.0738000000000003</v>
      </c>
      <c r="I26" s="32">
        <v>4.7702999999999998</v>
      </c>
      <c r="J26" s="28">
        <v>16.662099999999999</v>
      </c>
      <c r="K26" s="28">
        <v>8.2291000000000007</v>
      </c>
      <c r="L26" s="28">
        <v>16.6891</v>
      </c>
      <c r="M26" s="28">
        <v>13.196099999999999</v>
      </c>
      <c r="N26" s="28">
        <v>14.324999999999999</v>
      </c>
      <c r="O26" s="28">
        <v>13.9345</v>
      </c>
      <c r="P26" s="28"/>
      <c r="Q26" s="28"/>
      <c r="R26" s="28">
        <v>12.9945</v>
      </c>
      <c r="S26" s="33">
        <f t="shared" si="3"/>
        <v>1</v>
      </c>
      <c r="T26" s="33">
        <f t="shared" si="4"/>
        <v>1</v>
      </c>
      <c r="U26" s="33">
        <f t="shared" si="5"/>
        <v>1</v>
      </c>
      <c r="V26" s="34">
        <f t="shared" si="6"/>
        <v>1</v>
      </c>
      <c r="W26" s="33">
        <f t="shared" si="7"/>
        <v>1</v>
      </c>
      <c r="X26" s="33">
        <f t="shared" si="8"/>
        <v>1</v>
      </c>
      <c r="Y26" s="33">
        <f t="shared" si="9"/>
        <v>3</v>
      </c>
      <c r="Z26" s="33">
        <f t="shared" si="10"/>
        <v>4</v>
      </c>
      <c r="AA26" s="33">
        <f t="shared" si="11"/>
        <v>4</v>
      </c>
      <c r="AB26" s="33">
        <f t="shared" si="12"/>
        <v>4</v>
      </c>
      <c r="AC26" s="33">
        <f t="shared" si="13"/>
        <v>0</v>
      </c>
      <c r="AD26" s="33">
        <f t="shared" si="14"/>
        <v>0</v>
      </c>
      <c r="AE26" s="33">
        <f t="shared" si="15"/>
        <v>4</v>
      </c>
      <c r="AF26" s="28">
        <v>45.338000000000001</v>
      </c>
      <c r="AG26" s="28">
        <v>14.6076</v>
      </c>
      <c r="AH26" s="28">
        <v>30.440100000000001</v>
      </c>
      <c r="AI26" s="28">
        <v>1.0931999999999999</v>
      </c>
      <c r="AJ26" s="28">
        <v>0.22420000000000001</v>
      </c>
      <c r="AK26" s="28">
        <v>-7.3000000000000001E-3</v>
      </c>
      <c r="AL26" s="28">
        <v>0.37759999999999999</v>
      </c>
      <c r="AM26" s="28">
        <v>0.78139999999999998</v>
      </c>
      <c r="AN26" s="28">
        <v>9.6143000000000001</v>
      </c>
      <c r="AO26" s="35">
        <v>2.48</v>
      </c>
    </row>
    <row r="27" spans="1:41">
      <c r="A27" s="48" t="s">
        <v>3168</v>
      </c>
      <c r="B27" s="29">
        <v>45719</v>
      </c>
      <c r="C27" s="30">
        <v>706.096</v>
      </c>
      <c r="D27" s="31">
        <v>669.79970000000003</v>
      </c>
      <c r="E27" s="28">
        <v>12.1214</v>
      </c>
      <c r="F27" s="28">
        <v>11.868499999999999</v>
      </c>
      <c r="G27" s="28">
        <v>1.6998</v>
      </c>
      <c r="H27" s="28">
        <v>2.9085999999999999</v>
      </c>
      <c r="I27" s="32">
        <v>1.042</v>
      </c>
      <c r="J27" s="28">
        <v>12.3986</v>
      </c>
      <c r="K27" s="28"/>
      <c r="L27" s="28"/>
      <c r="M27" s="28"/>
      <c r="N27" s="28"/>
      <c r="O27" s="28"/>
      <c r="P27" s="28"/>
      <c r="Q27" s="28"/>
      <c r="R27" s="28">
        <v>18.058299999999999</v>
      </c>
      <c r="S27" s="33">
        <f t="shared" si="3"/>
        <v>1</v>
      </c>
      <c r="T27" s="33">
        <f t="shared" si="4"/>
        <v>1</v>
      </c>
      <c r="U27" s="33">
        <f t="shared" si="5"/>
        <v>1</v>
      </c>
      <c r="V27" s="34">
        <f t="shared" si="6"/>
        <v>1</v>
      </c>
      <c r="W27" s="33">
        <f t="shared" si="7"/>
        <v>1</v>
      </c>
      <c r="X27" s="33">
        <f t="shared" si="8"/>
        <v>0</v>
      </c>
      <c r="Y27" s="33">
        <f t="shared" si="9"/>
        <v>0</v>
      </c>
      <c r="Z27" s="33">
        <f t="shared" si="10"/>
        <v>0</v>
      </c>
      <c r="AA27" s="33">
        <f t="shared" si="11"/>
        <v>0</v>
      </c>
      <c r="AB27" s="33">
        <f t="shared" si="12"/>
        <v>0</v>
      </c>
      <c r="AC27" s="33">
        <f t="shared" si="13"/>
        <v>0</v>
      </c>
      <c r="AD27" s="33">
        <f t="shared" si="14"/>
        <v>0</v>
      </c>
      <c r="AE27" s="33">
        <f t="shared" si="15"/>
        <v>1</v>
      </c>
      <c r="AF27" s="28">
        <v>33.3264</v>
      </c>
      <c r="AG27" s="28">
        <v>36.026299999999999</v>
      </c>
      <c r="AH27" s="28">
        <v>26.616399999999999</v>
      </c>
      <c r="AI27" s="28">
        <v>0.91369999999999996</v>
      </c>
      <c r="AJ27" s="28">
        <v>0.18870000000000001</v>
      </c>
      <c r="AK27" s="28">
        <v>0.46250000000000002</v>
      </c>
      <c r="AL27" s="28">
        <v>0.3155</v>
      </c>
      <c r="AM27" s="28">
        <v>0.91849999999999998</v>
      </c>
      <c r="AN27" s="28">
        <v>4.0308999999999999</v>
      </c>
      <c r="AO27" s="35">
        <v>2.3199999999999998</v>
      </c>
    </row>
    <row r="28" spans="1:41">
      <c r="A28" s="48" t="s">
        <v>3169</v>
      </c>
      <c r="B28" s="29">
        <v>38511</v>
      </c>
      <c r="C28" s="30">
        <v>9034.4429999999993</v>
      </c>
      <c r="D28" s="31">
        <v>7992.6112000000003</v>
      </c>
      <c r="E28" s="28">
        <v>223.13390000000001</v>
      </c>
      <c r="F28" s="28">
        <v>10.961600000000001</v>
      </c>
      <c r="G28" s="28">
        <v>-1.5207999999999999</v>
      </c>
      <c r="H28" s="28">
        <v>-4.6195000000000004</v>
      </c>
      <c r="I28" s="32">
        <v>-3.7166000000000001</v>
      </c>
      <c r="J28" s="28">
        <v>3.7439</v>
      </c>
      <c r="K28" s="28">
        <v>5.2694000000000001</v>
      </c>
      <c r="L28" s="28">
        <v>20.81</v>
      </c>
      <c r="M28" s="28">
        <v>16.299099999999999</v>
      </c>
      <c r="N28" s="28">
        <v>18.084399999999999</v>
      </c>
      <c r="O28" s="28">
        <v>17.0838</v>
      </c>
      <c r="P28" s="28">
        <v>16.148700000000002</v>
      </c>
      <c r="Q28" s="28">
        <v>14.038</v>
      </c>
      <c r="R28" s="28">
        <v>16.0122</v>
      </c>
      <c r="S28" s="33">
        <f t="shared" si="3"/>
        <v>1</v>
      </c>
      <c r="T28" s="33">
        <f t="shared" si="4"/>
        <v>2</v>
      </c>
      <c r="U28" s="33">
        <f t="shared" si="5"/>
        <v>3</v>
      </c>
      <c r="V28" s="34">
        <f t="shared" si="6"/>
        <v>2</v>
      </c>
      <c r="W28" s="33">
        <f t="shared" si="7"/>
        <v>2</v>
      </c>
      <c r="X28" s="33">
        <f t="shared" si="8"/>
        <v>2</v>
      </c>
      <c r="Y28" s="33">
        <f t="shared" si="9"/>
        <v>1</v>
      </c>
      <c r="Z28" s="33">
        <f t="shared" si="10"/>
        <v>1</v>
      </c>
      <c r="AA28" s="33">
        <f t="shared" si="11"/>
        <v>1</v>
      </c>
      <c r="AB28" s="33">
        <f t="shared" si="12"/>
        <v>1</v>
      </c>
      <c r="AC28" s="33">
        <f t="shared" si="13"/>
        <v>1</v>
      </c>
      <c r="AD28" s="33">
        <f t="shared" si="14"/>
        <v>2</v>
      </c>
      <c r="AE28" s="33">
        <f t="shared" si="15"/>
        <v>2</v>
      </c>
      <c r="AF28" s="28">
        <v>58.156399999999998</v>
      </c>
      <c r="AG28" s="28">
        <v>23.131</v>
      </c>
      <c r="AH28" s="28">
        <v>12.7369</v>
      </c>
      <c r="AI28" s="28">
        <v>1.0714999999999999</v>
      </c>
      <c r="AJ28" s="28">
        <v>0.3276</v>
      </c>
      <c r="AK28" s="28">
        <v>0.33460000000000001</v>
      </c>
      <c r="AL28" s="28">
        <v>0.61760000000000004</v>
      </c>
      <c r="AM28" s="28">
        <v>0.94820000000000004</v>
      </c>
      <c r="AN28" s="28">
        <v>5.9756999999999998</v>
      </c>
      <c r="AO28" s="35">
        <v>1.84</v>
      </c>
    </row>
    <row r="29" spans="1:41">
      <c r="A29" s="48" t="s">
        <v>3170</v>
      </c>
      <c r="B29" s="29">
        <v>44530</v>
      </c>
      <c r="C29" s="30">
        <v>1602.3758</v>
      </c>
      <c r="D29" s="31">
        <v>1468.2458999999999</v>
      </c>
      <c r="E29" s="28">
        <v>21.267499999999998</v>
      </c>
      <c r="F29" s="28">
        <v>19.608699999999999</v>
      </c>
      <c r="G29" s="28">
        <v>13.6692</v>
      </c>
      <c r="H29" s="28">
        <v>6.3518999999999997</v>
      </c>
      <c r="I29" s="32">
        <v>7.5816999999999997</v>
      </c>
      <c r="J29" s="28">
        <v>16.293399999999998</v>
      </c>
      <c r="K29" s="28">
        <v>2.7877999999999998</v>
      </c>
      <c r="L29" s="28">
        <v>23.216799999999999</v>
      </c>
      <c r="M29" s="28">
        <v>18.688700000000001</v>
      </c>
      <c r="N29" s="28"/>
      <c r="O29" s="28"/>
      <c r="P29" s="28"/>
      <c r="Q29" s="28"/>
      <c r="R29" s="28">
        <v>18.6325</v>
      </c>
      <c r="S29" s="33">
        <f t="shared" si="3"/>
        <v>1</v>
      </c>
      <c r="T29" s="33">
        <f t="shared" si="4"/>
        <v>1</v>
      </c>
      <c r="U29" s="33">
        <f t="shared" si="5"/>
        <v>1</v>
      </c>
      <c r="V29" s="34">
        <f t="shared" si="6"/>
        <v>1</v>
      </c>
      <c r="W29" s="33">
        <f t="shared" si="7"/>
        <v>1</v>
      </c>
      <c r="X29" s="33">
        <f t="shared" si="8"/>
        <v>4</v>
      </c>
      <c r="Y29" s="33">
        <f t="shared" si="9"/>
        <v>1</v>
      </c>
      <c r="Z29" s="33">
        <f t="shared" si="10"/>
        <v>1</v>
      </c>
      <c r="AA29" s="33">
        <f t="shared" si="11"/>
        <v>0</v>
      </c>
      <c r="AB29" s="33">
        <f t="shared" si="12"/>
        <v>0</v>
      </c>
      <c r="AC29" s="33">
        <f t="shared" si="13"/>
        <v>0</v>
      </c>
      <c r="AD29" s="33">
        <f t="shared" si="14"/>
        <v>0</v>
      </c>
      <c r="AE29" s="33">
        <f t="shared" si="15"/>
        <v>1</v>
      </c>
      <c r="AF29" s="28">
        <v>41.9818</v>
      </c>
      <c r="AG29" s="28">
        <v>15.1412</v>
      </c>
      <c r="AH29" s="28">
        <v>20.403500000000001</v>
      </c>
      <c r="AI29" s="28">
        <v>1.1286</v>
      </c>
      <c r="AJ29" s="28">
        <v>0.28039999999999998</v>
      </c>
      <c r="AK29" s="28">
        <v>0.32500000000000001</v>
      </c>
      <c r="AL29" s="28">
        <v>0.59509999999999996</v>
      </c>
      <c r="AM29" s="28">
        <v>0.72140000000000004</v>
      </c>
      <c r="AN29" s="28">
        <v>-4.5984999999999996</v>
      </c>
      <c r="AO29" s="35">
        <v>2.1</v>
      </c>
    </row>
    <row r="30" spans="1:41">
      <c r="A30" s="48" t="s">
        <v>3171</v>
      </c>
      <c r="B30" s="29">
        <v>38789</v>
      </c>
      <c r="C30" s="30">
        <v>1151.3253</v>
      </c>
      <c r="D30" s="31">
        <v>1018.4114</v>
      </c>
      <c r="E30" s="28">
        <v>117.5</v>
      </c>
      <c r="F30" s="28">
        <v>8.2150999999999996</v>
      </c>
      <c r="G30" s="28">
        <v>-5.5922000000000001</v>
      </c>
      <c r="H30" s="28">
        <v>-7.3197999999999999</v>
      </c>
      <c r="I30" s="32">
        <v>-8.0091000000000001</v>
      </c>
      <c r="J30" s="28">
        <v>-3.2763</v>
      </c>
      <c r="K30" s="28">
        <v>2.8584999999999998</v>
      </c>
      <c r="L30" s="28">
        <v>14.164899999999999</v>
      </c>
      <c r="M30" s="28">
        <v>12.1568</v>
      </c>
      <c r="N30" s="28">
        <v>12.1897</v>
      </c>
      <c r="O30" s="28">
        <v>11.2666</v>
      </c>
      <c r="P30" s="28">
        <v>11.4998</v>
      </c>
      <c r="Q30" s="28">
        <v>11.496600000000001</v>
      </c>
      <c r="R30" s="28">
        <v>12.855</v>
      </c>
      <c r="S30" s="33">
        <f t="shared" si="3"/>
        <v>4</v>
      </c>
      <c r="T30" s="33">
        <f t="shared" si="4"/>
        <v>4</v>
      </c>
      <c r="U30" s="33">
        <f t="shared" si="5"/>
        <v>4</v>
      </c>
      <c r="V30" s="34">
        <f t="shared" si="6"/>
        <v>4</v>
      </c>
      <c r="W30" s="33">
        <f t="shared" si="7"/>
        <v>4</v>
      </c>
      <c r="X30" s="33">
        <f t="shared" si="8"/>
        <v>3</v>
      </c>
      <c r="Y30" s="33">
        <f t="shared" si="9"/>
        <v>4</v>
      </c>
      <c r="Z30" s="33">
        <f t="shared" si="10"/>
        <v>4</v>
      </c>
      <c r="AA30" s="33">
        <f t="shared" si="11"/>
        <v>4</v>
      </c>
      <c r="AB30" s="33">
        <f t="shared" si="12"/>
        <v>4</v>
      </c>
      <c r="AC30" s="33">
        <f t="shared" si="13"/>
        <v>4</v>
      </c>
      <c r="AD30" s="33">
        <f t="shared" si="14"/>
        <v>4</v>
      </c>
      <c r="AE30" s="33">
        <f t="shared" si="15"/>
        <v>4</v>
      </c>
      <c r="AF30" s="28">
        <v>59.588500000000003</v>
      </c>
      <c r="AG30" s="28">
        <v>12.578799999999999</v>
      </c>
      <c r="AH30" s="28">
        <v>21.497299999999999</v>
      </c>
      <c r="AI30" s="28">
        <v>0.87</v>
      </c>
      <c r="AJ30" s="28">
        <v>0.26329999999999998</v>
      </c>
      <c r="AK30" s="28">
        <v>0.17150000000000001</v>
      </c>
      <c r="AL30" s="28">
        <v>0.4884</v>
      </c>
      <c r="AM30" s="28">
        <v>0.90839999999999999</v>
      </c>
      <c r="AN30" s="28">
        <v>6.3354999999999997</v>
      </c>
      <c r="AO30" s="35">
        <v>2.13</v>
      </c>
    </row>
    <row r="31" spans="1:41">
      <c r="A31" s="48" t="s">
        <v>3172</v>
      </c>
      <c r="B31" s="29">
        <v>36346</v>
      </c>
      <c r="C31" s="30">
        <v>49111.496800000001</v>
      </c>
      <c r="D31" s="31">
        <v>43753.587299999999</v>
      </c>
      <c r="E31" s="28">
        <v>372.3818</v>
      </c>
      <c r="F31" s="28">
        <v>7.3259999999999996</v>
      </c>
      <c r="G31" s="28">
        <v>-4.2922000000000002</v>
      </c>
      <c r="H31" s="28">
        <v>-5.4436999999999998</v>
      </c>
      <c r="I31" s="32">
        <v>-6.6532</v>
      </c>
      <c r="J31" s="28">
        <v>0.87590000000000001</v>
      </c>
      <c r="K31" s="28">
        <v>2.6888000000000001</v>
      </c>
      <c r="L31" s="28">
        <v>16.404399999999999</v>
      </c>
      <c r="M31" s="28">
        <v>16.028700000000001</v>
      </c>
      <c r="N31" s="28">
        <v>19.221</v>
      </c>
      <c r="O31" s="28">
        <v>18.794</v>
      </c>
      <c r="P31" s="28">
        <v>15.9589</v>
      </c>
      <c r="Q31" s="28">
        <v>13.440300000000001</v>
      </c>
      <c r="R31" s="28">
        <v>18.456299999999999</v>
      </c>
      <c r="S31" s="33">
        <f t="shared" si="3"/>
        <v>4</v>
      </c>
      <c r="T31" s="33">
        <f t="shared" si="4"/>
        <v>4</v>
      </c>
      <c r="U31" s="33">
        <f t="shared" si="5"/>
        <v>4</v>
      </c>
      <c r="V31" s="34">
        <f t="shared" si="6"/>
        <v>4</v>
      </c>
      <c r="W31" s="33">
        <f t="shared" si="7"/>
        <v>4</v>
      </c>
      <c r="X31" s="33">
        <f t="shared" si="8"/>
        <v>4</v>
      </c>
      <c r="Y31" s="33">
        <f t="shared" si="9"/>
        <v>3</v>
      </c>
      <c r="Z31" s="33">
        <f t="shared" si="10"/>
        <v>2</v>
      </c>
      <c r="AA31" s="33">
        <f t="shared" si="11"/>
        <v>1</v>
      </c>
      <c r="AB31" s="33">
        <f t="shared" si="12"/>
        <v>1</v>
      </c>
      <c r="AC31" s="33">
        <f t="shared" si="13"/>
        <v>2</v>
      </c>
      <c r="AD31" s="33">
        <f t="shared" si="14"/>
        <v>3</v>
      </c>
      <c r="AE31" s="33">
        <f t="shared" si="15"/>
        <v>1</v>
      </c>
      <c r="AF31" s="28">
        <v>49.845500000000001</v>
      </c>
      <c r="AG31" s="28">
        <v>20.220600000000001</v>
      </c>
      <c r="AH31" s="28">
        <v>10.8438</v>
      </c>
      <c r="AI31" s="28">
        <v>0.91820000000000002</v>
      </c>
      <c r="AJ31" s="28">
        <v>0.30109999999999998</v>
      </c>
      <c r="AK31" s="28">
        <v>0.30420000000000003</v>
      </c>
      <c r="AL31" s="28">
        <v>0.55759999999999998</v>
      </c>
      <c r="AM31" s="28">
        <v>0.93820000000000003</v>
      </c>
      <c r="AN31" s="28">
        <v>9.6149000000000004</v>
      </c>
      <c r="AO31" s="35">
        <v>1.53</v>
      </c>
    </row>
    <row r="32" spans="1:41">
      <c r="A32" s="48" t="s">
        <v>3173</v>
      </c>
      <c r="B32" s="29">
        <v>38474</v>
      </c>
      <c r="C32" s="30">
        <v>1392.0128</v>
      </c>
      <c r="D32" s="31">
        <v>1212.4963</v>
      </c>
      <c r="E32" s="28">
        <v>212.91</v>
      </c>
      <c r="F32" s="28">
        <v>9.5404999999999998</v>
      </c>
      <c r="G32" s="28">
        <v>-3.6585000000000001</v>
      </c>
      <c r="H32" s="28">
        <v>-5.8232999999999997</v>
      </c>
      <c r="I32" s="32">
        <v>-6.7218</v>
      </c>
      <c r="J32" s="28">
        <v>0.90720000000000001</v>
      </c>
      <c r="K32" s="28">
        <v>3.6286</v>
      </c>
      <c r="L32" s="28">
        <v>11.414099999999999</v>
      </c>
      <c r="M32" s="28">
        <v>10.1434</v>
      </c>
      <c r="N32" s="28">
        <v>12.019</v>
      </c>
      <c r="O32" s="28">
        <v>11.135300000000001</v>
      </c>
      <c r="P32" s="28">
        <v>11.438499999999999</v>
      </c>
      <c r="Q32" s="28">
        <v>11.168200000000001</v>
      </c>
      <c r="R32" s="28">
        <v>14.1501</v>
      </c>
      <c r="S32" s="33">
        <f t="shared" si="3"/>
        <v>2</v>
      </c>
      <c r="T32" s="33">
        <f t="shared" si="4"/>
        <v>4</v>
      </c>
      <c r="U32" s="33">
        <f t="shared" si="5"/>
        <v>4</v>
      </c>
      <c r="V32" s="34">
        <f t="shared" si="6"/>
        <v>4</v>
      </c>
      <c r="W32" s="33">
        <f t="shared" si="7"/>
        <v>4</v>
      </c>
      <c r="X32" s="33">
        <f t="shared" si="8"/>
        <v>3</v>
      </c>
      <c r="Y32" s="33">
        <f t="shared" si="9"/>
        <v>4</v>
      </c>
      <c r="Z32" s="33">
        <f t="shared" si="10"/>
        <v>4</v>
      </c>
      <c r="AA32" s="33">
        <f t="shared" si="11"/>
        <v>4</v>
      </c>
      <c r="AB32" s="33">
        <f t="shared" si="12"/>
        <v>4</v>
      </c>
      <c r="AC32" s="33">
        <f t="shared" si="13"/>
        <v>4</v>
      </c>
      <c r="AD32" s="33">
        <f t="shared" si="14"/>
        <v>4</v>
      </c>
      <c r="AE32" s="33">
        <f t="shared" si="15"/>
        <v>3</v>
      </c>
      <c r="AF32" s="28">
        <v>65.386099999999999</v>
      </c>
      <c r="AG32" s="28">
        <v>10.193899999999999</v>
      </c>
      <c r="AH32" s="28">
        <v>21.75</v>
      </c>
      <c r="AI32" s="28">
        <v>0.8901</v>
      </c>
      <c r="AJ32" s="28">
        <v>0.20130000000000001</v>
      </c>
      <c r="AK32" s="28">
        <v>-0.184</v>
      </c>
      <c r="AL32" s="28">
        <v>0.34620000000000001</v>
      </c>
      <c r="AM32" s="28">
        <v>0.94099999999999995</v>
      </c>
      <c r="AN32" s="28">
        <v>2.67</v>
      </c>
      <c r="AO32" s="35">
        <v>2.2999999999999998</v>
      </c>
    </row>
    <row r="33" spans="1:41">
      <c r="A33" s="48" t="s">
        <v>3174</v>
      </c>
      <c r="B33" s="29">
        <v>38167</v>
      </c>
      <c r="C33" s="30">
        <v>8774.06</v>
      </c>
      <c r="D33" s="31">
        <v>7908.8473999999997</v>
      </c>
      <c r="E33" s="28">
        <v>343.95280000000002</v>
      </c>
      <c r="F33" s="28">
        <v>8.3430999999999997</v>
      </c>
      <c r="G33" s="28">
        <v>-2.9117000000000002</v>
      </c>
      <c r="H33" s="28">
        <v>-3.9744000000000002</v>
      </c>
      <c r="I33" s="32">
        <v>-5.4905999999999997</v>
      </c>
      <c r="J33" s="28">
        <v>4.4653</v>
      </c>
      <c r="K33" s="28">
        <v>3.4939</v>
      </c>
      <c r="L33" s="28">
        <v>17.116499999999998</v>
      </c>
      <c r="M33" s="28">
        <v>15.3834</v>
      </c>
      <c r="N33" s="28">
        <v>15.9903</v>
      </c>
      <c r="O33" s="28">
        <v>14.460699999999999</v>
      </c>
      <c r="P33" s="28">
        <v>15.0585</v>
      </c>
      <c r="Q33" s="28">
        <v>13.897399999999999</v>
      </c>
      <c r="R33" s="28">
        <v>17.577000000000002</v>
      </c>
      <c r="S33" s="33">
        <f t="shared" si="3"/>
        <v>4</v>
      </c>
      <c r="T33" s="33">
        <f t="shared" si="4"/>
        <v>3</v>
      </c>
      <c r="U33" s="33">
        <f t="shared" si="5"/>
        <v>2</v>
      </c>
      <c r="V33" s="34">
        <f t="shared" si="6"/>
        <v>3</v>
      </c>
      <c r="W33" s="33">
        <f t="shared" si="7"/>
        <v>2</v>
      </c>
      <c r="X33" s="33">
        <f t="shared" si="8"/>
        <v>3</v>
      </c>
      <c r="Y33" s="33">
        <f t="shared" si="9"/>
        <v>3</v>
      </c>
      <c r="Z33" s="33">
        <f t="shared" si="10"/>
        <v>2</v>
      </c>
      <c r="AA33" s="33">
        <f t="shared" si="11"/>
        <v>2</v>
      </c>
      <c r="AB33" s="33">
        <f t="shared" si="12"/>
        <v>3</v>
      </c>
      <c r="AC33" s="33">
        <f t="shared" si="13"/>
        <v>3</v>
      </c>
      <c r="AD33" s="33">
        <f t="shared" si="14"/>
        <v>2</v>
      </c>
      <c r="AE33" s="33">
        <f t="shared" si="15"/>
        <v>1</v>
      </c>
      <c r="AF33" s="28">
        <v>64.191800000000001</v>
      </c>
      <c r="AG33" s="28">
        <v>17.786999999999999</v>
      </c>
      <c r="AH33" s="28">
        <v>9.4168000000000003</v>
      </c>
      <c r="AI33" s="28">
        <v>1.04</v>
      </c>
      <c r="AJ33" s="28">
        <v>0.28510000000000002</v>
      </c>
      <c r="AK33" s="28">
        <v>0.16059999999999999</v>
      </c>
      <c r="AL33" s="28">
        <v>0.52470000000000006</v>
      </c>
      <c r="AM33" s="28">
        <v>0.93130000000000002</v>
      </c>
      <c r="AN33" s="28">
        <v>8.5024999999999995</v>
      </c>
      <c r="AO33" s="35">
        <v>1.8</v>
      </c>
    </row>
    <row r="34" spans="1:41" s="93" customFormat="1">
      <c r="A34" s="48" t="s">
        <v>3175</v>
      </c>
      <c r="B34" s="29">
        <v>37869</v>
      </c>
      <c r="C34" s="30">
        <v>2256.7442000000001</v>
      </c>
      <c r="D34" s="31">
        <v>2004.8368</v>
      </c>
      <c r="E34" s="28">
        <v>702.28219999999999</v>
      </c>
      <c r="F34" s="28">
        <v>8.6466999999999992</v>
      </c>
      <c r="G34" s="28">
        <v>-3.3519999999999999</v>
      </c>
      <c r="H34" s="28">
        <v>-4.3358999999999996</v>
      </c>
      <c r="I34" s="32">
        <v>-5.4497999999999998</v>
      </c>
      <c r="J34" s="28">
        <v>1.3189</v>
      </c>
      <c r="K34" s="28">
        <v>2.6692</v>
      </c>
      <c r="L34" s="28">
        <v>15.4467</v>
      </c>
      <c r="M34" s="28">
        <v>14.816800000000001</v>
      </c>
      <c r="N34" s="28">
        <v>17.530100000000001</v>
      </c>
      <c r="O34" s="28">
        <v>15.604900000000001</v>
      </c>
      <c r="P34" s="28">
        <v>14.603400000000001</v>
      </c>
      <c r="Q34" s="28">
        <v>12.304399999999999</v>
      </c>
      <c r="R34" s="28">
        <v>16.850000000000001</v>
      </c>
      <c r="S34" s="33">
        <f t="shared" si="3"/>
        <v>4</v>
      </c>
      <c r="T34" s="33">
        <f t="shared" si="4"/>
        <v>4</v>
      </c>
      <c r="U34" s="33">
        <f t="shared" si="5"/>
        <v>2</v>
      </c>
      <c r="V34" s="34">
        <f t="shared" si="6"/>
        <v>3</v>
      </c>
      <c r="W34" s="33">
        <f t="shared" si="7"/>
        <v>4</v>
      </c>
      <c r="X34" s="33">
        <f t="shared" si="8"/>
        <v>4</v>
      </c>
      <c r="Y34" s="33">
        <f t="shared" si="9"/>
        <v>4</v>
      </c>
      <c r="Z34" s="33">
        <f t="shared" si="10"/>
        <v>3</v>
      </c>
      <c r="AA34" s="33">
        <f t="shared" si="11"/>
        <v>1</v>
      </c>
      <c r="AB34" s="33">
        <f t="shared" si="12"/>
        <v>2</v>
      </c>
      <c r="AC34" s="33">
        <f t="shared" si="13"/>
        <v>3</v>
      </c>
      <c r="AD34" s="33">
        <f t="shared" si="14"/>
        <v>4</v>
      </c>
      <c r="AE34" s="33">
        <f t="shared" si="15"/>
        <v>1</v>
      </c>
      <c r="AF34" s="28">
        <v>62.298099999999998</v>
      </c>
      <c r="AG34" s="28">
        <v>7.2591999999999999</v>
      </c>
      <c r="AH34" s="28">
        <v>21.390899999999998</v>
      </c>
      <c r="AI34" s="28">
        <v>0.93389999999999995</v>
      </c>
      <c r="AJ34" s="28">
        <v>0.26200000000000001</v>
      </c>
      <c r="AK34" s="28">
        <v>5.9900000000000002E-2</v>
      </c>
      <c r="AL34" s="28">
        <v>0.4849</v>
      </c>
      <c r="AM34" s="28">
        <v>0.92779999999999996</v>
      </c>
      <c r="AN34" s="28">
        <v>5.8226000000000004</v>
      </c>
      <c r="AO34" s="35">
        <v>2.1</v>
      </c>
    </row>
    <row r="35" spans="1:41" s="93" customFormat="1">
      <c r="A35" s="48" t="s">
        <v>3176</v>
      </c>
      <c r="B35" s="29">
        <v>43439</v>
      </c>
      <c r="C35" s="30">
        <v>375.36630000000002</v>
      </c>
      <c r="D35" s="31">
        <v>337.12560000000002</v>
      </c>
      <c r="E35" s="28">
        <v>28.02</v>
      </c>
      <c r="F35" s="28">
        <v>9.1972000000000005</v>
      </c>
      <c r="G35" s="28">
        <v>-1.9937</v>
      </c>
      <c r="H35" s="28">
        <v>-4.0411000000000001</v>
      </c>
      <c r="I35" s="32">
        <v>-3.7774999999999999</v>
      </c>
      <c r="J35" s="28">
        <v>6.056</v>
      </c>
      <c r="K35" s="28">
        <v>5.7831999999999999</v>
      </c>
      <c r="L35" s="28">
        <v>17.251100000000001</v>
      </c>
      <c r="M35" s="28">
        <v>14.203799999999999</v>
      </c>
      <c r="N35" s="28">
        <v>15.767099999999999</v>
      </c>
      <c r="O35" s="28">
        <v>14.838200000000001</v>
      </c>
      <c r="P35" s="28"/>
      <c r="Q35" s="28"/>
      <c r="R35" s="28">
        <v>14.9275</v>
      </c>
      <c r="S35" s="33">
        <f t="shared" si="3"/>
        <v>3</v>
      </c>
      <c r="T35" s="33">
        <f t="shared" si="4"/>
        <v>3</v>
      </c>
      <c r="U35" s="33">
        <f t="shared" si="5"/>
        <v>2</v>
      </c>
      <c r="V35" s="34">
        <f t="shared" si="6"/>
        <v>2</v>
      </c>
      <c r="W35" s="33">
        <f t="shared" si="7"/>
        <v>2</v>
      </c>
      <c r="X35" s="33">
        <f t="shared" si="8"/>
        <v>2</v>
      </c>
      <c r="Y35" s="33">
        <f t="shared" si="9"/>
        <v>2</v>
      </c>
      <c r="Z35" s="33">
        <f t="shared" si="10"/>
        <v>3</v>
      </c>
      <c r="AA35" s="33">
        <f t="shared" si="11"/>
        <v>3</v>
      </c>
      <c r="AB35" s="33">
        <f t="shared" si="12"/>
        <v>3</v>
      </c>
      <c r="AC35" s="33">
        <f t="shared" si="13"/>
        <v>0</v>
      </c>
      <c r="AD35" s="33">
        <f t="shared" si="14"/>
        <v>0</v>
      </c>
      <c r="AE35" s="33">
        <f t="shared" si="15"/>
        <v>2</v>
      </c>
      <c r="AF35" s="28">
        <v>53.046300000000002</v>
      </c>
      <c r="AG35" s="28">
        <v>19.907900000000001</v>
      </c>
      <c r="AH35" s="28">
        <v>24.000299999999999</v>
      </c>
      <c r="AI35" s="28">
        <v>0.98370000000000002</v>
      </c>
      <c r="AJ35" s="28">
        <v>0.29220000000000002</v>
      </c>
      <c r="AK35" s="28">
        <v>0.29970000000000002</v>
      </c>
      <c r="AL35" s="28">
        <v>0.53849999999999998</v>
      </c>
      <c r="AM35" s="28">
        <v>0.9214</v>
      </c>
      <c r="AN35" s="28">
        <v>2.9581</v>
      </c>
      <c r="AO35" s="35">
        <v>2.48</v>
      </c>
    </row>
    <row r="36" spans="1:41">
      <c r="A36" s="48" t="s">
        <v>3177</v>
      </c>
      <c r="B36" s="29">
        <v>38553</v>
      </c>
      <c r="C36" s="30">
        <v>9787.2564999999995</v>
      </c>
      <c r="D36" s="31">
        <v>8662.9325000000008</v>
      </c>
      <c r="E36" s="28">
        <v>162.6037</v>
      </c>
      <c r="F36" s="28">
        <v>8.8707999999999991</v>
      </c>
      <c r="G36" s="28">
        <v>-3.9685999999999999</v>
      </c>
      <c r="H36" s="28">
        <v>-6.3349000000000002</v>
      </c>
      <c r="I36" s="32">
        <v>-6.8791000000000002</v>
      </c>
      <c r="J36" s="28">
        <v>1.4218</v>
      </c>
      <c r="K36" s="28">
        <v>6.9893999999999998</v>
      </c>
      <c r="L36" s="28">
        <v>16.912199999999999</v>
      </c>
      <c r="M36" s="28">
        <v>13.913600000000001</v>
      </c>
      <c r="N36" s="28">
        <v>14.4122</v>
      </c>
      <c r="O36" s="28">
        <v>14.863</v>
      </c>
      <c r="P36" s="28">
        <v>13.8432</v>
      </c>
      <c r="Q36" s="28">
        <v>12.508699999999999</v>
      </c>
      <c r="R36" s="28">
        <v>14.3538</v>
      </c>
      <c r="S36" s="33">
        <f t="shared" si="3"/>
        <v>3</v>
      </c>
      <c r="T36" s="33">
        <f t="shared" si="4"/>
        <v>4</v>
      </c>
      <c r="U36" s="33">
        <f t="shared" si="5"/>
        <v>4</v>
      </c>
      <c r="V36" s="34">
        <f t="shared" si="6"/>
        <v>4</v>
      </c>
      <c r="W36" s="33">
        <f t="shared" si="7"/>
        <v>3</v>
      </c>
      <c r="X36" s="33">
        <f t="shared" si="8"/>
        <v>1</v>
      </c>
      <c r="Y36" s="33">
        <f t="shared" si="9"/>
        <v>3</v>
      </c>
      <c r="Z36" s="33">
        <f t="shared" si="10"/>
        <v>4</v>
      </c>
      <c r="AA36" s="33">
        <f t="shared" si="11"/>
        <v>4</v>
      </c>
      <c r="AB36" s="33">
        <f t="shared" si="12"/>
        <v>3</v>
      </c>
      <c r="AC36" s="33">
        <f t="shared" si="13"/>
        <v>3</v>
      </c>
      <c r="AD36" s="33">
        <f t="shared" si="14"/>
        <v>4</v>
      </c>
      <c r="AE36" s="33">
        <f t="shared" si="15"/>
        <v>3</v>
      </c>
      <c r="AF36" s="28">
        <v>64.136499999999998</v>
      </c>
      <c r="AG36" s="28">
        <v>19.2239</v>
      </c>
      <c r="AH36" s="28">
        <v>15.640499999999999</v>
      </c>
      <c r="AI36" s="28">
        <v>0.95430000000000004</v>
      </c>
      <c r="AJ36" s="28">
        <v>0.29010000000000002</v>
      </c>
      <c r="AK36" s="28">
        <v>0.16470000000000001</v>
      </c>
      <c r="AL36" s="28">
        <v>0.52839999999999998</v>
      </c>
      <c r="AM36" s="28">
        <v>0.93430000000000002</v>
      </c>
      <c r="AN36" s="28">
        <v>0.41099999999999998</v>
      </c>
      <c r="AO36" s="35">
        <v>1.85</v>
      </c>
    </row>
    <row r="37" spans="1:41">
      <c r="A37" s="58" t="s">
        <v>235</v>
      </c>
      <c r="B37" s="59"/>
      <c r="C37" s="60"/>
      <c r="D37" s="60"/>
      <c r="E37" s="60"/>
      <c r="F37" s="60">
        <f>SUMPRODUCT($D12:$D36,F12:F36)/SUMIF(F12:F36,"&lt;&gt;"&amp;"",$D12:$D36)</f>
        <v>8.1726452191701782</v>
      </c>
      <c r="G37" s="60">
        <f t="shared" ref="G37:R37" si="16">SUMPRODUCT($D12:$D36,G12:G36)/SUMIF(G12:G36,"&lt;&gt;"&amp;"",$D12:$D36)</f>
        <v>-3.3271802929055947</v>
      </c>
      <c r="H37" s="60">
        <f t="shared" si="16"/>
        <v>-4.7347736237072766</v>
      </c>
      <c r="I37" s="60">
        <f t="shared" si="16"/>
        <v>-5.8876871194255731</v>
      </c>
      <c r="J37" s="60">
        <f t="shared" si="16"/>
        <v>2.9510852007333139</v>
      </c>
      <c r="K37" s="60">
        <f t="shared" si="16"/>
        <v>5.2656870743102928</v>
      </c>
      <c r="L37" s="60">
        <f t="shared" si="16"/>
        <v>17.690105266791544</v>
      </c>
      <c r="M37" s="60">
        <f t="shared" si="16"/>
        <v>15.702258075519222</v>
      </c>
      <c r="N37" s="60">
        <f t="shared" si="16"/>
        <v>17.679377087465166</v>
      </c>
      <c r="O37" s="60">
        <f t="shared" si="16"/>
        <v>16.968039215047618</v>
      </c>
      <c r="P37" s="60">
        <f t="shared" si="16"/>
        <v>15.341467054174725</v>
      </c>
      <c r="Q37" s="60">
        <f t="shared" si="16"/>
        <v>14.609584753035996</v>
      </c>
      <c r="R37" s="60">
        <f t="shared" si="16"/>
        <v>17.144312705882395</v>
      </c>
      <c r="S37" s="61"/>
      <c r="T37" s="61"/>
      <c r="U37" s="61"/>
      <c r="V37" s="61"/>
      <c r="W37" s="61"/>
      <c r="X37" s="61"/>
      <c r="Y37" s="61"/>
      <c r="Z37" s="61"/>
      <c r="AA37" s="61"/>
      <c r="AB37" s="61"/>
      <c r="AC37" s="61"/>
      <c r="AD37" s="61"/>
      <c r="AE37" s="61"/>
      <c r="AF37" s="60"/>
      <c r="AG37" s="60"/>
      <c r="AH37" s="60"/>
      <c r="AI37" s="60"/>
      <c r="AJ37" s="60"/>
      <c r="AK37" s="60"/>
      <c r="AL37" s="60"/>
      <c r="AM37" s="60"/>
      <c r="AN37" s="60"/>
      <c r="AO37" s="62"/>
    </row>
    <row r="38" spans="1:41">
      <c r="A38" s="56" t="s">
        <v>236</v>
      </c>
      <c r="B38" s="51"/>
      <c r="C38" s="52"/>
      <c r="D38" s="53"/>
      <c r="E38" s="54"/>
      <c r="F38" s="54">
        <f>MIN(F12:F36)</f>
        <v>5.7771999999999997</v>
      </c>
      <c r="G38" s="54">
        <f t="shared" ref="G38:R38" si="17">MIN(G12:G36)</f>
        <v>-5.5922000000000001</v>
      </c>
      <c r="H38" s="54">
        <f t="shared" si="17"/>
        <v>-7.8449999999999998</v>
      </c>
      <c r="I38" s="54">
        <f t="shared" si="17"/>
        <v>-8.0091000000000001</v>
      </c>
      <c r="J38" s="54">
        <f t="shared" si="17"/>
        <v>-3.2763</v>
      </c>
      <c r="K38" s="54">
        <f t="shared" si="17"/>
        <v>-0.45889999999999997</v>
      </c>
      <c r="L38" s="54">
        <f t="shared" si="17"/>
        <v>11.414099999999999</v>
      </c>
      <c r="M38" s="54">
        <f t="shared" si="17"/>
        <v>10.1434</v>
      </c>
      <c r="N38" s="54">
        <f t="shared" si="17"/>
        <v>12.019</v>
      </c>
      <c r="O38" s="54">
        <f t="shared" si="17"/>
        <v>11.135300000000001</v>
      </c>
      <c r="P38" s="54">
        <f t="shared" si="17"/>
        <v>10.495799999999999</v>
      </c>
      <c r="Q38" s="54">
        <f t="shared" si="17"/>
        <v>11.168200000000001</v>
      </c>
      <c r="R38" s="54">
        <f t="shared" si="17"/>
        <v>9.4934999999999992</v>
      </c>
      <c r="S38" s="55"/>
      <c r="T38" s="55"/>
      <c r="U38" s="55"/>
      <c r="V38" s="55"/>
      <c r="W38" s="55"/>
      <c r="X38" s="55"/>
      <c r="Y38" s="55"/>
      <c r="Z38" s="55"/>
      <c r="AA38" s="55"/>
      <c r="AB38" s="55"/>
      <c r="AC38" s="55"/>
      <c r="AD38" s="55"/>
      <c r="AE38" s="55"/>
      <c r="AF38" s="54"/>
      <c r="AG38" s="54"/>
      <c r="AH38" s="54"/>
      <c r="AI38" s="54"/>
      <c r="AJ38" s="54"/>
      <c r="AK38" s="54"/>
      <c r="AL38" s="54"/>
      <c r="AM38" s="54"/>
      <c r="AN38" s="54"/>
      <c r="AO38" s="57"/>
    </row>
    <row r="39" spans="1:41">
      <c r="A39" s="63" t="s">
        <v>237</v>
      </c>
      <c r="B39" s="51"/>
      <c r="C39" s="52"/>
      <c r="D39" s="53"/>
      <c r="E39" s="54"/>
      <c r="F39" s="54">
        <f>MAX(F12:F36)</f>
        <v>19.608699999999999</v>
      </c>
      <c r="G39" s="54">
        <f t="shared" ref="G39:R39" si="18">MAX(G12:G36)</f>
        <v>13.6692</v>
      </c>
      <c r="H39" s="54">
        <f t="shared" si="18"/>
        <v>6.3518999999999997</v>
      </c>
      <c r="I39" s="54">
        <f t="shared" si="18"/>
        <v>7.5816999999999997</v>
      </c>
      <c r="J39" s="54">
        <f t="shared" si="18"/>
        <v>16.662099999999999</v>
      </c>
      <c r="K39" s="54">
        <f t="shared" si="18"/>
        <v>11.940099999999999</v>
      </c>
      <c r="L39" s="54">
        <f t="shared" si="18"/>
        <v>23.216799999999999</v>
      </c>
      <c r="M39" s="54">
        <f t="shared" si="18"/>
        <v>18.688700000000001</v>
      </c>
      <c r="N39" s="54">
        <f t="shared" si="18"/>
        <v>19.473099999999999</v>
      </c>
      <c r="O39" s="54">
        <f t="shared" si="18"/>
        <v>18.794</v>
      </c>
      <c r="P39" s="54">
        <f t="shared" si="18"/>
        <v>16.561399999999999</v>
      </c>
      <c r="Q39" s="54">
        <f t="shared" si="18"/>
        <v>16.5534</v>
      </c>
      <c r="R39" s="54">
        <f t="shared" si="18"/>
        <v>19.295100000000001</v>
      </c>
      <c r="S39" s="55"/>
      <c r="T39" s="55"/>
      <c r="U39" s="55"/>
      <c r="V39" s="55"/>
      <c r="W39" s="55"/>
      <c r="X39" s="55"/>
      <c r="Y39" s="55"/>
      <c r="Z39" s="55"/>
      <c r="AA39" s="55"/>
      <c r="AB39" s="55"/>
      <c r="AC39" s="55"/>
      <c r="AD39" s="55"/>
      <c r="AE39" s="55"/>
      <c r="AF39" s="54"/>
      <c r="AG39" s="54"/>
      <c r="AH39" s="54"/>
      <c r="AI39" s="54"/>
      <c r="AJ39" s="54"/>
      <c r="AK39" s="54"/>
      <c r="AL39" s="54"/>
      <c r="AM39" s="54"/>
      <c r="AN39" s="54"/>
      <c r="AO39" s="57"/>
    </row>
    <row r="40" spans="1:41">
      <c r="A40" s="56" t="s">
        <v>238</v>
      </c>
      <c r="B40" s="51"/>
      <c r="C40" s="52"/>
      <c r="D40" s="53"/>
      <c r="E40" s="54"/>
      <c r="F40" s="54">
        <f>MEDIAN(F12:F36)</f>
        <v>9.5404999999999998</v>
      </c>
      <c r="G40" s="54">
        <f t="shared" ref="G40:R40" si="19">MEDIAN(G12:G36)</f>
        <v>-1.6651</v>
      </c>
      <c r="H40" s="54">
        <f t="shared" si="19"/>
        <v>-4.3358999999999996</v>
      </c>
      <c r="I40" s="54">
        <f t="shared" si="19"/>
        <v>-4.5972</v>
      </c>
      <c r="J40" s="54">
        <f t="shared" si="19"/>
        <v>3.7439</v>
      </c>
      <c r="K40" s="54">
        <f t="shared" si="19"/>
        <v>4.3938500000000005</v>
      </c>
      <c r="L40" s="54">
        <f t="shared" si="19"/>
        <v>17.251100000000001</v>
      </c>
      <c r="M40" s="54">
        <f t="shared" si="19"/>
        <v>15.3834</v>
      </c>
      <c r="N40" s="54">
        <f t="shared" si="19"/>
        <v>15.9903</v>
      </c>
      <c r="O40" s="54">
        <f t="shared" si="19"/>
        <v>14.948049999999999</v>
      </c>
      <c r="P40" s="54">
        <f t="shared" si="19"/>
        <v>15.11675</v>
      </c>
      <c r="Q40" s="54">
        <f t="shared" si="19"/>
        <v>13.897399999999999</v>
      </c>
      <c r="R40" s="54">
        <f t="shared" si="19"/>
        <v>14.9275</v>
      </c>
      <c r="S40" s="55"/>
      <c r="T40" s="55"/>
      <c r="U40" s="55"/>
      <c r="V40" s="55"/>
      <c r="W40" s="55"/>
      <c r="X40" s="55"/>
      <c r="Y40" s="55"/>
      <c r="Z40" s="55"/>
      <c r="AA40" s="55"/>
      <c r="AB40" s="55"/>
      <c r="AC40" s="55"/>
      <c r="AD40" s="55"/>
      <c r="AE40" s="55"/>
      <c r="AF40" s="54"/>
      <c r="AG40" s="54"/>
      <c r="AH40" s="54"/>
      <c r="AI40" s="54"/>
      <c r="AJ40" s="54"/>
      <c r="AK40" s="54"/>
      <c r="AL40" s="54"/>
      <c r="AM40" s="54"/>
      <c r="AN40" s="54"/>
      <c r="AO40" s="57"/>
    </row>
    <row r="41" spans="1:41">
      <c r="A41" s="66" t="s">
        <v>265</v>
      </c>
      <c r="B41" s="67"/>
      <c r="C41" s="68"/>
      <c r="D41" s="69"/>
      <c r="E41" s="66"/>
      <c r="F41" s="66"/>
      <c r="G41" s="66"/>
      <c r="H41" s="66"/>
      <c r="I41" s="66"/>
      <c r="J41" s="66"/>
      <c r="K41" s="66"/>
      <c r="L41" s="66"/>
      <c r="M41" s="66"/>
      <c r="N41" s="66"/>
      <c r="O41" s="66"/>
      <c r="P41" s="66"/>
      <c r="Q41" s="66"/>
      <c r="R41" s="66"/>
      <c r="S41" s="70"/>
      <c r="T41" s="70"/>
      <c r="U41" s="70"/>
      <c r="V41" s="70"/>
      <c r="W41" s="70"/>
      <c r="X41" s="70"/>
      <c r="Y41" s="70"/>
      <c r="Z41" s="70"/>
      <c r="AA41" s="70"/>
      <c r="AB41" s="70"/>
      <c r="AC41" s="70"/>
      <c r="AD41" s="70"/>
      <c r="AE41" s="70"/>
      <c r="AF41" s="66"/>
      <c r="AG41" s="66"/>
      <c r="AH41" s="66"/>
      <c r="AI41" s="66"/>
      <c r="AJ41" s="66"/>
      <c r="AK41" s="66"/>
      <c r="AL41" s="66"/>
      <c r="AM41" s="66"/>
      <c r="AN41" s="66"/>
      <c r="AO41" s="71"/>
    </row>
    <row r="42" spans="1:41">
      <c r="A42" s="48" t="s">
        <v>2433</v>
      </c>
      <c r="B42" s="29"/>
      <c r="C42" s="30"/>
      <c r="D42" s="31"/>
      <c r="E42" s="28">
        <v>28016.65</v>
      </c>
      <c r="F42" s="28">
        <v>10.8309</v>
      </c>
      <c r="G42" s="28">
        <v>4.1249000000000002</v>
      </c>
      <c r="H42" s="28">
        <v>9.7240000000000002</v>
      </c>
      <c r="I42" s="32">
        <v>7.0519999999999996</v>
      </c>
      <c r="J42" s="28">
        <v>24.983599999999999</v>
      </c>
      <c r="K42" s="28">
        <v>10.101000000000001</v>
      </c>
      <c r="L42" s="28">
        <v>32.948099999999997</v>
      </c>
      <c r="M42" s="28">
        <v>28.610499999999998</v>
      </c>
      <c r="N42" s="28">
        <v>30.218599999999999</v>
      </c>
      <c r="O42" s="28">
        <v>22.7806</v>
      </c>
      <c r="P42" s="28"/>
      <c r="Q42" s="28"/>
      <c r="R42" s="28"/>
      <c r="S42" s="33"/>
      <c r="T42" s="33"/>
      <c r="U42" s="33"/>
      <c r="V42" s="34"/>
      <c r="W42" s="33"/>
      <c r="X42" s="33"/>
      <c r="Y42" s="33"/>
      <c r="Z42" s="33"/>
      <c r="AA42" s="33"/>
      <c r="AB42" s="33"/>
      <c r="AC42" s="33"/>
      <c r="AD42" s="33"/>
      <c r="AE42" s="33"/>
      <c r="AF42" s="28"/>
      <c r="AG42" s="28"/>
      <c r="AH42" s="28"/>
      <c r="AI42" s="28"/>
      <c r="AJ42" s="28"/>
      <c r="AK42" s="28"/>
      <c r="AL42" s="28"/>
      <c r="AM42" s="28"/>
      <c r="AN42" s="28"/>
      <c r="AO42" s="35"/>
    </row>
    <row r="43" spans="1:41" ht="15" thickBot="1">
      <c r="A43" s="49"/>
      <c r="B43" s="37"/>
      <c r="C43" s="38"/>
      <c r="D43" s="39"/>
      <c r="E43" s="36"/>
      <c r="F43" s="36"/>
      <c r="G43" s="36"/>
      <c r="H43" s="36"/>
      <c r="I43" s="40"/>
      <c r="J43" s="36"/>
      <c r="K43" s="36"/>
      <c r="L43" s="36"/>
      <c r="M43" s="36"/>
      <c r="N43" s="36"/>
      <c r="O43" s="36"/>
      <c r="P43" s="36"/>
      <c r="Q43" s="36"/>
      <c r="R43" s="36"/>
      <c r="S43" s="41"/>
      <c r="T43" s="41"/>
      <c r="U43" s="41"/>
      <c r="V43" s="42"/>
      <c r="W43" s="41"/>
      <c r="X43" s="41"/>
      <c r="Y43" s="41"/>
      <c r="Z43" s="41"/>
      <c r="AA43" s="41"/>
      <c r="AB43" s="41"/>
      <c r="AC43" s="41"/>
      <c r="AD43" s="41"/>
      <c r="AE43" s="41"/>
      <c r="AF43" s="36"/>
      <c r="AG43" s="36"/>
      <c r="AH43" s="36"/>
      <c r="AI43" s="36"/>
      <c r="AJ43" s="36"/>
      <c r="AK43" s="36"/>
      <c r="AL43" s="36"/>
      <c r="AM43" s="36"/>
      <c r="AN43" s="36"/>
      <c r="AO43" s="43"/>
    </row>
    <row r="44" spans="1:41">
      <c r="A44" s="50" t="s">
        <v>239</v>
      </c>
      <c r="B44" s="45"/>
      <c r="C44" s="44"/>
      <c r="D44" s="44"/>
      <c r="E44" s="44"/>
      <c r="F44" s="44"/>
      <c r="G44" s="44"/>
      <c r="H44" s="44"/>
      <c r="I44" s="46"/>
      <c r="J44" s="44"/>
      <c r="K44" s="44"/>
      <c r="L44" s="44"/>
      <c r="M44" s="44"/>
      <c r="N44" s="44"/>
      <c r="O44" s="44"/>
      <c r="P44" s="44"/>
      <c r="Q44" s="44"/>
      <c r="R44" s="44"/>
      <c r="S44" s="45"/>
      <c r="T44" s="45"/>
      <c r="U44" s="45"/>
      <c r="V44" s="47"/>
      <c r="W44" s="45"/>
      <c r="X44" s="45"/>
      <c r="Y44" s="45"/>
      <c r="Z44" s="45"/>
      <c r="AA44" s="45"/>
      <c r="AB44" s="45"/>
      <c r="AC44" s="45"/>
      <c r="AD44" s="45"/>
      <c r="AE44" s="45"/>
      <c r="AF44" s="44"/>
      <c r="AG44" s="44"/>
      <c r="AH44" s="44"/>
      <c r="AI44" s="44"/>
      <c r="AJ44" s="44"/>
      <c r="AK44" s="44"/>
      <c r="AL44" s="44"/>
      <c r="AM44" s="44"/>
      <c r="AN44" s="44"/>
      <c r="AO44" s="44"/>
    </row>
    <row r="45" spans="1:41">
      <c r="A45" s="50" t="s">
        <v>240</v>
      </c>
      <c r="B45" s="45"/>
      <c r="C45" s="44"/>
      <c r="D45" s="44"/>
      <c r="E45" s="44"/>
      <c r="F45" s="44"/>
      <c r="G45" s="44"/>
      <c r="H45" s="44"/>
      <c r="I45" s="46"/>
      <c r="J45" s="44"/>
      <c r="K45" s="44"/>
      <c r="L45" s="44"/>
      <c r="M45" s="44"/>
      <c r="N45" s="44"/>
      <c r="O45" s="44"/>
      <c r="P45" s="44"/>
      <c r="Q45" s="44"/>
      <c r="R45" s="44"/>
      <c r="S45" s="45"/>
      <c r="T45" s="45"/>
      <c r="U45" s="45"/>
      <c r="V45" s="47"/>
      <c r="W45" s="45"/>
      <c r="X45" s="45"/>
      <c r="Y45" s="45"/>
      <c r="Z45" s="45"/>
      <c r="AA45" s="45"/>
      <c r="AB45" s="45"/>
      <c r="AC45" s="45"/>
      <c r="AD45" s="45"/>
      <c r="AE45" s="45"/>
      <c r="AF45" s="44"/>
      <c r="AG45" s="44"/>
      <c r="AH45" s="44"/>
      <c r="AI45" s="44"/>
      <c r="AJ45" s="44"/>
      <c r="AK45" s="44"/>
      <c r="AL45" s="44"/>
      <c r="AM45" s="44"/>
      <c r="AN45" s="44"/>
      <c r="AO45" s="44"/>
    </row>
    <row r="46" spans="1:41">
      <c r="A46" s="50"/>
      <c r="B46" s="45"/>
      <c r="C46" s="44"/>
      <c r="D46" s="44"/>
      <c r="E46" s="44"/>
      <c r="F46" s="44"/>
      <c r="G46" s="44"/>
      <c r="H46" s="44"/>
      <c r="I46" s="44"/>
      <c r="J46" s="44"/>
      <c r="K46" s="44"/>
      <c r="L46" s="44"/>
      <c r="M46" s="44"/>
      <c r="N46" s="44"/>
      <c r="O46" s="44"/>
      <c r="P46" s="44"/>
      <c r="Q46" s="44"/>
      <c r="R46" s="44"/>
      <c r="S46" s="45"/>
      <c r="T46" s="45"/>
      <c r="U46" s="45"/>
      <c r="V46" s="45"/>
      <c r="W46" s="45"/>
      <c r="X46" s="45"/>
      <c r="Y46" s="45"/>
      <c r="Z46" s="45"/>
      <c r="AA46" s="45"/>
      <c r="AB46" s="45"/>
      <c r="AC46" s="45"/>
      <c r="AD46" s="45"/>
      <c r="AE46" s="45"/>
      <c r="AF46" s="44"/>
      <c r="AG46" s="44"/>
      <c r="AH46" s="44"/>
      <c r="AI46" s="44"/>
      <c r="AJ46" s="44"/>
      <c r="AK46" s="44"/>
      <c r="AL46" s="44"/>
      <c r="AM46" s="44"/>
      <c r="AN46" s="44"/>
      <c r="AO46" s="44"/>
    </row>
    <row r="47" spans="1:41">
      <c r="A47" s="50"/>
      <c r="B47" s="45"/>
      <c r="C47" s="44"/>
      <c r="D47" s="44"/>
      <c r="E47" s="44"/>
      <c r="F47" s="44"/>
      <c r="G47" s="44"/>
      <c r="H47" s="44"/>
      <c r="I47" s="44"/>
      <c r="J47" s="44"/>
      <c r="K47" s="44"/>
      <c r="L47" s="44"/>
      <c r="M47" s="44"/>
      <c r="N47" s="44"/>
      <c r="O47" s="44"/>
      <c r="P47" s="44"/>
      <c r="Q47" s="44"/>
      <c r="R47" s="44"/>
      <c r="S47" s="45"/>
      <c r="T47" s="45"/>
      <c r="U47" s="45"/>
      <c r="V47" s="45"/>
      <c r="W47" s="45"/>
      <c r="X47" s="45"/>
      <c r="Y47" s="45"/>
      <c r="Z47" s="45"/>
      <c r="AA47" s="45"/>
      <c r="AB47" s="45"/>
      <c r="AC47" s="45"/>
      <c r="AD47" s="45"/>
      <c r="AE47" s="45"/>
      <c r="AF47" s="44"/>
      <c r="AG47" s="44"/>
      <c r="AH47" s="44"/>
      <c r="AI47" s="44"/>
      <c r="AJ47" s="44"/>
      <c r="AK47" s="44"/>
      <c r="AL47" s="44"/>
      <c r="AM47" s="44"/>
      <c r="AN47" s="44"/>
      <c r="AO47" s="44"/>
    </row>
    <row r="48" spans="1:41">
      <c r="A48" s="50"/>
      <c r="B48" s="45"/>
      <c r="C48" s="44"/>
      <c r="D48" s="44"/>
      <c r="E48" s="44"/>
      <c r="F48" s="44"/>
      <c r="G48" s="44"/>
      <c r="H48" s="44"/>
      <c r="I48" s="44"/>
      <c r="J48" s="44"/>
      <c r="K48" s="44"/>
      <c r="L48" s="44"/>
      <c r="M48" s="44"/>
      <c r="N48" s="44"/>
      <c r="O48" s="44"/>
      <c r="P48" s="44"/>
      <c r="Q48" s="44"/>
      <c r="R48" s="44"/>
      <c r="S48" s="45"/>
      <c r="T48" s="45"/>
      <c r="U48" s="45"/>
      <c r="V48" s="45"/>
      <c r="W48" s="45"/>
      <c r="X48" s="45"/>
      <c r="Y48" s="45"/>
      <c r="Z48" s="45"/>
      <c r="AA48" s="45"/>
      <c r="AB48" s="45"/>
      <c r="AC48" s="45"/>
      <c r="AD48" s="45"/>
      <c r="AE48" s="45"/>
      <c r="AF48" s="44"/>
      <c r="AG48" s="44"/>
      <c r="AH48" s="44"/>
      <c r="AI48" s="44"/>
      <c r="AJ48" s="44"/>
      <c r="AK48" s="44"/>
      <c r="AL48" s="44"/>
      <c r="AM48" s="44"/>
      <c r="AN48" s="44"/>
      <c r="AO48" s="44"/>
    </row>
  </sheetData>
  <mergeCells count="8">
    <mergeCell ref="B8:E8"/>
    <mergeCell ref="F8:I8"/>
    <mergeCell ref="R8:R9"/>
    <mergeCell ref="AO8:AO9"/>
    <mergeCell ref="AF8:AH8"/>
    <mergeCell ref="AI8:AM8"/>
    <mergeCell ref="S8:AE8"/>
    <mergeCell ref="J8:Q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CN51"/>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9" sqref="A9"/>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41"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_xlfn.QUARTILE.INC(F$12:F$39,$CA2)</f>
        <v>6.6534000000000004</v>
      </c>
      <c r="CC2" s="93">
        <f t="shared" ref="CC2:CN2" si="1">_xlfn.QUARTILE.INC(G$12:G$39,$CA2)</f>
        <v>-6.0073999999999996</v>
      </c>
      <c r="CD2" s="93">
        <f t="shared" si="1"/>
        <v>-12.3401</v>
      </c>
      <c r="CE2" s="93">
        <f t="shared" si="1"/>
        <v>-10.944900000000001</v>
      </c>
      <c r="CF2" s="93">
        <f t="shared" si="1"/>
        <v>-4.3163999999999998</v>
      </c>
      <c r="CG2" s="93">
        <f t="shared" si="1"/>
        <v>-1.1555</v>
      </c>
      <c r="CH2" s="93">
        <f t="shared" si="1"/>
        <v>8.0342000000000002</v>
      </c>
      <c r="CI2" s="93">
        <f t="shared" si="1"/>
        <v>5.1727999999999996</v>
      </c>
      <c r="CJ2" s="93">
        <f t="shared" si="1"/>
        <v>6.1295000000000002</v>
      </c>
      <c r="CK2" s="93">
        <f t="shared" si="1"/>
        <v>9.2286999999999999</v>
      </c>
      <c r="CL2" s="93">
        <f t="shared" si="1"/>
        <v>11.3507</v>
      </c>
      <c r="CM2" s="93">
        <f t="shared" si="1"/>
        <v>10.413600000000001</v>
      </c>
      <c r="CN2" s="93">
        <f t="shared" si="1"/>
        <v>3.6112000000000002</v>
      </c>
    </row>
    <row r="3" spans="1:92">
      <c r="CA3" s="93">
        <v>1</v>
      </c>
      <c r="CB3" s="93">
        <f t="shared" si="0"/>
        <v>8.4788750000000004</v>
      </c>
      <c r="CC3" s="93">
        <f t="shared" ref="CC3:CN7" si="2">_xlfn.QUARTILE.INC(G$12:G$39,$CA3)</f>
        <v>-3.8433250000000001</v>
      </c>
      <c r="CD3" s="93">
        <f t="shared" si="2"/>
        <v>-7.5897500000000004</v>
      </c>
      <c r="CE3" s="93">
        <f t="shared" si="2"/>
        <v>-6.8422999999999998</v>
      </c>
      <c r="CF3" s="93">
        <f t="shared" si="2"/>
        <v>9.9599999999999911E-2</v>
      </c>
      <c r="CG3" s="93">
        <f t="shared" si="2"/>
        <v>2.181975</v>
      </c>
      <c r="CH3" s="93">
        <f t="shared" si="2"/>
        <v>12.944224999999999</v>
      </c>
      <c r="CI3" s="93">
        <f t="shared" si="2"/>
        <v>10.4763</v>
      </c>
      <c r="CJ3" s="93">
        <f t="shared" si="2"/>
        <v>11.488250000000001</v>
      </c>
      <c r="CK3" s="93">
        <f t="shared" si="2"/>
        <v>11.57395</v>
      </c>
      <c r="CL3" s="93">
        <f t="shared" si="2"/>
        <v>12.975999999999999</v>
      </c>
      <c r="CM3" s="93">
        <f t="shared" si="2"/>
        <v>11.446149999999999</v>
      </c>
      <c r="CN3" s="93">
        <f t="shared" si="2"/>
        <v>12.0299</v>
      </c>
    </row>
    <row r="4" spans="1:92">
      <c r="CA4" s="93">
        <v>2</v>
      </c>
      <c r="CB4" s="93">
        <f t="shared" si="0"/>
        <v>9.2733999999999988</v>
      </c>
      <c r="CC4" s="93">
        <f t="shared" si="2"/>
        <v>-2.4375999999999998</v>
      </c>
      <c r="CD4" s="93">
        <f t="shared" si="2"/>
        <v>-5.7020999999999997</v>
      </c>
      <c r="CE4" s="93">
        <f t="shared" si="2"/>
        <v>-5.0103</v>
      </c>
      <c r="CF4" s="93">
        <f t="shared" si="2"/>
        <v>2.4110499999999999</v>
      </c>
      <c r="CG4" s="93">
        <f t="shared" si="2"/>
        <v>4.2675999999999998</v>
      </c>
      <c r="CH4" s="93">
        <f t="shared" si="2"/>
        <v>14.573499999999999</v>
      </c>
      <c r="CI4" s="93">
        <f t="shared" si="2"/>
        <v>12.2254</v>
      </c>
      <c r="CJ4" s="93">
        <f t="shared" si="2"/>
        <v>13.275600000000001</v>
      </c>
      <c r="CK4" s="93">
        <f t="shared" si="2"/>
        <v>13.201799999999999</v>
      </c>
      <c r="CL4" s="93">
        <f t="shared" si="2"/>
        <v>13.4552</v>
      </c>
      <c r="CM4" s="93">
        <f t="shared" si="2"/>
        <v>12.789</v>
      </c>
      <c r="CN4" s="93">
        <f t="shared" si="2"/>
        <v>13.61985</v>
      </c>
    </row>
    <row r="5" spans="1:92">
      <c r="CA5" s="93">
        <v>3</v>
      </c>
      <c r="CB5" s="93">
        <f t="shared" si="0"/>
        <v>11.997925</v>
      </c>
      <c r="CC5" s="93">
        <f t="shared" si="2"/>
        <v>0.49617499999999998</v>
      </c>
      <c r="CD5" s="93">
        <f t="shared" si="2"/>
        <v>-2.831575</v>
      </c>
      <c r="CE5" s="93">
        <f t="shared" si="2"/>
        <v>-2.4099250000000003</v>
      </c>
      <c r="CF5" s="93">
        <f t="shared" si="2"/>
        <v>6.5892750000000007</v>
      </c>
      <c r="CG5" s="93">
        <f t="shared" si="2"/>
        <v>6.7827999999999999</v>
      </c>
      <c r="CH5" s="93">
        <f t="shared" si="2"/>
        <v>16.82095</v>
      </c>
      <c r="CI5" s="93">
        <f t="shared" si="2"/>
        <v>13.8072</v>
      </c>
      <c r="CJ5" s="93">
        <f t="shared" si="2"/>
        <v>14.134599999999999</v>
      </c>
      <c r="CK5" s="93">
        <f t="shared" si="2"/>
        <v>15.145025</v>
      </c>
      <c r="CL5" s="93">
        <f t="shared" si="2"/>
        <v>14.45515</v>
      </c>
      <c r="CM5" s="93">
        <f t="shared" si="2"/>
        <v>14.530950000000001</v>
      </c>
      <c r="CN5" s="93">
        <f t="shared" si="2"/>
        <v>15.04575</v>
      </c>
    </row>
    <row r="6" spans="1:92" hidden="1">
      <c r="CA6" s="93"/>
      <c r="CB6" s="93">
        <f t="shared" si="0"/>
        <v>6.6534000000000004</v>
      </c>
      <c r="CC6" s="93">
        <f t="shared" si="2"/>
        <v>-6.0073999999999996</v>
      </c>
      <c r="CD6" s="93">
        <f t="shared" si="2"/>
        <v>-12.3401</v>
      </c>
      <c r="CE6" s="93">
        <f t="shared" si="2"/>
        <v>-10.944900000000001</v>
      </c>
      <c r="CF6" s="93">
        <f t="shared" si="2"/>
        <v>-4.3163999999999998</v>
      </c>
      <c r="CG6" s="93">
        <f t="shared" si="2"/>
        <v>-1.1555</v>
      </c>
      <c r="CH6" s="93">
        <f t="shared" si="2"/>
        <v>8.0342000000000002</v>
      </c>
      <c r="CI6" s="93">
        <f t="shared" si="2"/>
        <v>5.1727999999999996</v>
      </c>
      <c r="CJ6" s="93">
        <f t="shared" si="2"/>
        <v>6.1295000000000002</v>
      </c>
      <c r="CK6" s="93">
        <f t="shared" si="2"/>
        <v>9.2286999999999999</v>
      </c>
      <c r="CL6" s="93">
        <f t="shared" si="2"/>
        <v>11.3507</v>
      </c>
      <c r="CM6" s="93">
        <f t="shared" si="2"/>
        <v>10.413600000000001</v>
      </c>
      <c r="CN6" s="93">
        <f t="shared" si="2"/>
        <v>3.6112000000000002</v>
      </c>
    </row>
    <row r="7" spans="1:92" ht="21" thickBot="1">
      <c r="A7" s="16" t="s">
        <v>150</v>
      </c>
      <c r="CA7" s="93">
        <v>4</v>
      </c>
      <c r="CB7" s="93">
        <f t="shared" si="0"/>
        <v>16.6175</v>
      </c>
      <c r="CC7" s="93">
        <f t="shared" si="2"/>
        <v>5.5755999999999997</v>
      </c>
      <c r="CD7" s="93">
        <f t="shared" si="2"/>
        <v>3.7031000000000001</v>
      </c>
      <c r="CE7" s="93">
        <f t="shared" si="2"/>
        <v>2.512</v>
      </c>
      <c r="CF7" s="93">
        <f t="shared" si="2"/>
        <v>16.032599999999999</v>
      </c>
      <c r="CG7" s="93">
        <f t="shared" si="2"/>
        <v>12.5517</v>
      </c>
      <c r="CH7" s="93">
        <f t="shared" si="2"/>
        <v>21.2807</v>
      </c>
      <c r="CI7" s="93">
        <f t="shared" si="2"/>
        <v>17.348400000000002</v>
      </c>
      <c r="CJ7" s="93">
        <f t="shared" si="2"/>
        <v>20.232299999999999</v>
      </c>
      <c r="CK7" s="93">
        <f t="shared" si="2"/>
        <v>16.624199999999998</v>
      </c>
      <c r="CL7" s="93">
        <f t="shared" si="2"/>
        <v>15.764200000000001</v>
      </c>
      <c r="CM7" s="93">
        <f t="shared" si="2"/>
        <v>15.9808</v>
      </c>
      <c r="CN7" s="93">
        <f t="shared" si="2"/>
        <v>19.636800000000001</v>
      </c>
    </row>
    <row r="8" spans="1:92" ht="15.6">
      <c r="A8" s="17" t="str">
        <f>'Sec-Bank'!A8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t="s">
        <v>874</v>
      </c>
      <c r="AJ8" s="136"/>
      <c r="AK8" s="136"/>
      <c r="AL8" s="136"/>
      <c r="AM8" s="136"/>
      <c r="AN8" s="18" t="s">
        <v>54</v>
      </c>
      <c r="AO8" s="134"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835</v>
      </c>
      <c r="AG9" s="26" t="s">
        <v>836</v>
      </c>
      <c r="AH9" s="26" t="s">
        <v>837</v>
      </c>
      <c r="AI9" s="26" t="s">
        <v>838</v>
      </c>
      <c r="AJ9" s="26" t="s">
        <v>839</v>
      </c>
      <c r="AK9" s="26" t="s">
        <v>3052</v>
      </c>
      <c r="AL9" s="26" t="s">
        <v>2436</v>
      </c>
      <c r="AM9" s="26" t="s">
        <v>3053</v>
      </c>
      <c r="AN9" s="26" t="s">
        <v>840</v>
      </c>
      <c r="AO9" s="135"/>
    </row>
    <row r="10" spans="1:92" ht="15" customHeight="1" thickBot="1">
      <c r="A10" s="20" t="s">
        <v>38</v>
      </c>
    </row>
    <row r="11" spans="1:92" ht="18.600000000000001" thickBot="1">
      <c r="A11" s="21" t="s">
        <v>149</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4"/>
    </row>
    <row r="12" spans="1:92">
      <c r="A12" s="48" t="s">
        <v>3178</v>
      </c>
      <c r="B12" s="29">
        <v>41942</v>
      </c>
      <c r="C12" s="30">
        <v>6837.0681000000004</v>
      </c>
      <c r="D12" s="31">
        <v>6046.5465000000004</v>
      </c>
      <c r="E12" s="28">
        <v>45.202100000000002</v>
      </c>
      <c r="F12" s="28">
        <v>9.3010000000000002</v>
      </c>
      <c r="G12" s="28">
        <v>-2.1633</v>
      </c>
      <c r="H12" s="28">
        <v>-5.7801</v>
      </c>
      <c r="I12" s="32">
        <v>-4.8235000000000001</v>
      </c>
      <c r="J12" s="28">
        <v>0.91420000000000001</v>
      </c>
      <c r="K12" s="28">
        <v>2.1879</v>
      </c>
      <c r="L12" s="28">
        <v>13.2844</v>
      </c>
      <c r="M12" s="28">
        <v>12.2254</v>
      </c>
      <c r="N12" s="28">
        <v>13.5152</v>
      </c>
      <c r="O12" s="28">
        <v>16.006599999999999</v>
      </c>
      <c r="P12" s="28">
        <v>15.764200000000001</v>
      </c>
      <c r="Q12" s="28"/>
      <c r="R12" s="28">
        <v>14.0083</v>
      </c>
      <c r="S12" s="33">
        <f>IF(F12="",0,IF(F12&lt;=CB$3,4,IF(F12&gt;=CB$5,1,IF(F12&gt;=CB$4,2,3))))</f>
        <v>2</v>
      </c>
      <c r="T12" s="33">
        <f t="shared" ref="T12:AE12" si="3">IF(G12="",0,IF(G12&lt;=CC$3,4,IF(G12&gt;=CC$5,1,IF(G12&gt;=CC$4,2,3))))</f>
        <v>2</v>
      </c>
      <c r="U12" s="33">
        <f t="shared" si="3"/>
        <v>3</v>
      </c>
      <c r="V12" s="34">
        <f t="shared" si="3"/>
        <v>2</v>
      </c>
      <c r="W12" s="33">
        <f t="shared" si="3"/>
        <v>3</v>
      </c>
      <c r="X12" s="33">
        <f t="shared" si="3"/>
        <v>3</v>
      </c>
      <c r="Y12" s="33">
        <f t="shared" si="3"/>
        <v>3</v>
      </c>
      <c r="Z12" s="33">
        <f t="shared" si="3"/>
        <v>2</v>
      </c>
      <c r="AA12" s="33">
        <f t="shared" si="3"/>
        <v>2</v>
      </c>
      <c r="AB12" s="33">
        <f t="shared" si="3"/>
        <v>1</v>
      </c>
      <c r="AC12" s="33">
        <f t="shared" si="3"/>
        <v>1</v>
      </c>
      <c r="AD12" s="33">
        <f t="shared" si="3"/>
        <v>0</v>
      </c>
      <c r="AE12" s="33">
        <f t="shared" si="3"/>
        <v>2</v>
      </c>
      <c r="AF12" s="28">
        <v>69.915000000000006</v>
      </c>
      <c r="AG12" s="28">
        <v>16.124199999999998</v>
      </c>
      <c r="AH12" s="28">
        <v>8.9400999999999993</v>
      </c>
      <c r="AI12" s="28">
        <v>0.94320000000000004</v>
      </c>
      <c r="AJ12" s="28">
        <v>0.21959999999999999</v>
      </c>
      <c r="AK12" s="28">
        <v>9.1999999999999998E-3</v>
      </c>
      <c r="AL12" s="28">
        <v>0.38829999999999998</v>
      </c>
      <c r="AM12" s="28">
        <v>0.93469999999999998</v>
      </c>
      <c r="AN12" s="28">
        <v>5.0206999999999997</v>
      </c>
      <c r="AO12" s="35">
        <v>1.79</v>
      </c>
    </row>
    <row r="13" spans="1:92">
      <c r="A13" s="48" t="s">
        <v>3179</v>
      </c>
      <c r="B13" s="29">
        <v>38649</v>
      </c>
      <c r="C13" s="30">
        <v>7971.3386</v>
      </c>
      <c r="D13" s="31">
        <v>7131.9961999999996</v>
      </c>
      <c r="E13" s="28">
        <v>140.92509999999999</v>
      </c>
      <c r="F13" s="28">
        <v>8.4981000000000009</v>
      </c>
      <c r="G13" s="28">
        <v>-4.0233999999999996</v>
      </c>
      <c r="H13" s="28">
        <v>-4.1398000000000001</v>
      </c>
      <c r="I13" s="32">
        <v>-5.5282999999999998</v>
      </c>
      <c r="J13" s="28">
        <v>3.6332</v>
      </c>
      <c r="K13" s="28">
        <v>6.4611000000000001</v>
      </c>
      <c r="L13" s="28">
        <v>15.5732</v>
      </c>
      <c r="M13" s="28">
        <v>12.392300000000001</v>
      </c>
      <c r="N13" s="28">
        <v>13.2081</v>
      </c>
      <c r="O13" s="28">
        <v>12.9946</v>
      </c>
      <c r="P13" s="28">
        <v>12.892799999999999</v>
      </c>
      <c r="Q13" s="28">
        <v>12.789</v>
      </c>
      <c r="R13" s="28">
        <v>13.754799999999999</v>
      </c>
      <c r="S13" s="33">
        <f t="shared" ref="S13:S39" si="4">IF(F13="",0,IF(F13&lt;=CB$3,4,IF(F13&gt;=CB$5,1,IF(F13&gt;=CB$4,2,3))))</f>
        <v>3</v>
      </c>
      <c r="T13" s="33">
        <f t="shared" ref="T13:T39" si="5">IF(G13="",0,IF(G13&lt;=CC$3,4,IF(G13&gt;=CC$5,1,IF(G13&gt;=CC$4,2,3))))</f>
        <v>4</v>
      </c>
      <c r="U13" s="33">
        <f t="shared" ref="U13:U39" si="6">IF(H13="",0,IF(H13&lt;=CD$3,4,IF(H13&gt;=CD$5,1,IF(H13&gt;=CD$4,2,3))))</f>
        <v>2</v>
      </c>
      <c r="V13" s="34">
        <f t="shared" ref="V13:V39" si="7">IF(I13="",0,IF(I13&lt;=CE$3,4,IF(I13&gt;=CE$5,1,IF(I13&gt;=CE$4,2,3))))</f>
        <v>3</v>
      </c>
      <c r="W13" s="33">
        <f t="shared" ref="W13:W39" si="8">IF(J13="",0,IF(J13&lt;=CF$3,4,IF(J13&gt;=CF$5,1,IF(J13&gt;=CF$4,2,3))))</f>
        <v>2</v>
      </c>
      <c r="X13" s="33">
        <f t="shared" ref="X13:X39" si="9">IF(K13="",0,IF(K13&lt;=CG$3,4,IF(K13&gt;=CG$5,1,IF(K13&gt;=CG$4,2,3))))</f>
        <v>2</v>
      </c>
      <c r="Y13" s="33">
        <f t="shared" ref="Y13:Y39" si="10">IF(L13="",0,IF(L13&lt;=CH$3,4,IF(L13&gt;=CH$5,1,IF(L13&gt;=CH$4,2,3))))</f>
        <v>2</v>
      </c>
      <c r="Z13" s="33">
        <f t="shared" ref="Z13:Z39" si="11">IF(M13="",0,IF(M13&lt;=CI$3,4,IF(M13&gt;=CI$5,1,IF(M13&gt;=CI$4,2,3))))</f>
        <v>2</v>
      </c>
      <c r="AA13" s="33">
        <f t="shared" ref="AA13:AA39" si="12">IF(N13="",0,IF(N13&lt;=CJ$3,4,IF(N13&gt;=CJ$5,1,IF(N13&gt;=CJ$4,2,3))))</f>
        <v>3</v>
      </c>
      <c r="AB13" s="33">
        <f t="shared" ref="AB13:AB39" si="13">IF(O13="",0,IF(O13&lt;=CK$3,4,IF(O13&gt;=CK$5,1,IF(O13&gt;=CK$4,2,3))))</f>
        <v>3</v>
      </c>
      <c r="AC13" s="33">
        <f t="shared" ref="AC13:AC39" si="14">IF(P13="",0,IF(P13&lt;=CL$3,4,IF(P13&gt;=CL$5,1,IF(P13&gt;=CL$4,2,3))))</f>
        <v>4</v>
      </c>
      <c r="AD13" s="33">
        <f t="shared" ref="AD13:AD39" si="15">IF(Q13="",0,IF(Q13&lt;=CM$3,4,IF(Q13&gt;=CM$5,1,IF(Q13&gt;=CM$4,2,3))))</f>
        <v>2</v>
      </c>
      <c r="AE13" s="33">
        <f t="shared" ref="AE13:AE39" si="16">IF(R13="",0,IF(R13&lt;=CN$3,4,IF(R13&gt;=CN$5,1,IF(R13&gt;=CN$4,2,3))))</f>
        <v>2</v>
      </c>
      <c r="AF13" s="28">
        <v>77.972300000000004</v>
      </c>
      <c r="AG13" s="28">
        <v>17.998699999999999</v>
      </c>
      <c r="AH13" s="28">
        <v>1.3066</v>
      </c>
      <c r="AI13" s="28">
        <v>0.91080000000000005</v>
      </c>
      <c r="AJ13" s="28">
        <v>0.28050000000000003</v>
      </c>
      <c r="AK13" s="28">
        <v>0.1215</v>
      </c>
      <c r="AL13" s="28">
        <v>0.5141</v>
      </c>
      <c r="AM13" s="28">
        <v>0.93569999999999998</v>
      </c>
      <c r="AN13" s="28">
        <v>2.7225000000000001</v>
      </c>
      <c r="AO13" s="35">
        <v>1.81</v>
      </c>
    </row>
    <row r="14" spans="1:92">
      <c r="A14" s="48" t="s">
        <v>3180</v>
      </c>
      <c r="B14" s="29">
        <v>41089</v>
      </c>
      <c r="C14" s="30">
        <v>11305.129199999999</v>
      </c>
      <c r="D14" s="31">
        <v>9966.7415000000001</v>
      </c>
      <c r="E14" s="28">
        <v>51.28</v>
      </c>
      <c r="F14" s="28">
        <v>9.2457999999999991</v>
      </c>
      <c r="G14" s="28">
        <v>-2.2121</v>
      </c>
      <c r="H14" s="28">
        <v>-9.4793000000000003</v>
      </c>
      <c r="I14" s="32">
        <v>-5.7526000000000002</v>
      </c>
      <c r="J14" s="28">
        <v>-2.6760000000000002</v>
      </c>
      <c r="K14" s="28">
        <v>1.6794</v>
      </c>
      <c r="L14" s="28">
        <v>10.092499999999999</v>
      </c>
      <c r="M14" s="28">
        <v>5.1727999999999996</v>
      </c>
      <c r="N14" s="28">
        <v>6.1295000000000002</v>
      </c>
      <c r="O14" s="28">
        <v>9.2286999999999999</v>
      </c>
      <c r="P14" s="28">
        <v>11.4619</v>
      </c>
      <c r="Q14" s="28"/>
      <c r="R14" s="28">
        <v>12.5337</v>
      </c>
      <c r="S14" s="33">
        <f t="shared" si="4"/>
        <v>3</v>
      </c>
      <c r="T14" s="33">
        <f t="shared" si="5"/>
        <v>2</v>
      </c>
      <c r="U14" s="33">
        <f t="shared" si="6"/>
        <v>4</v>
      </c>
      <c r="V14" s="34">
        <f t="shared" si="7"/>
        <v>3</v>
      </c>
      <c r="W14" s="33">
        <f t="shared" si="8"/>
        <v>4</v>
      </c>
      <c r="X14" s="33">
        <f t="shared" si="9"/>
        <v>4</v>
      </c>
      <c r="Y14" s="33">
        <f t="shared" si="10"/>
        <v>4</v>
      </c>
      <c r="Z14" s="33">
        <f t="shared" si="11"/>
        <v>4</v>
      </c>
      <c r="AA14" s="33">
        <f t="shared" si="12"/>
        <v>4</v>
      </c>
      <c r="AB14" s="33">
        <f t="shared" si="13"/>
        <v>4</v>
      </c>
      <c r="AC14" s="33">
        <f t="shared" si="14"/>
        <v>4</v>
      </c>
      <c r="AD14" s="33">
        <f t="shared" si="15"/>
        <v>0</v>
      </c>
      <c r="AE14" s="33">
        <f t="shared" si="16"/>
        <v>3</v>
      </c>
      <c r="AF14" s="28">
        <v>73.059100000000001</v>
      </c>
      <c r="AG14" s="28">
        <v>15.5985</v>
      </c>
      <c r="AH14" s="28"/>
      <c r="AI14" s="28">
        <v>0.9284</v>
      </c>
      <c r="AJ14" s="28">
        <v>0.15129999999999999</v>
      </c>
      <c r="AK14" s="28">
        <v>-0.313</v>
      </c>
      <c r="AL14" s="28">
        <v>0.27489999999999998</v>
      </c>
      <c r="AM14" s="28">
        <v>0.83989999999999998</v>
      </c>
      <c r="AN14" s="28">
        <v>11.342499999999999</v>
      </c>
      <c r="AO14" s="35">
        <v>1.78</v>
      </c>
    </row>
    <row r="15" spans="1:92">
      <c r="A15" s="48" t="s">
        <v>3181</v>
      </c>
      <c r="B15" s="29">
        <v>38792</v>
      </c>
      <c r="C15" s="30">
        <v>2017.7792999999999</v>
      </c>
      <c r="D15" s="31">
        <v>1809.9455</v>
      </c>
      <c r="E15" s="28">
        <v>87.379000000000005</v>
      </c>
      <c r="F15" s="28">
        <v>13.2058</v>
      </c>
      <c r="G15" s="28">
        <v>2.8266</v>
      </c>
      <c r="H15" s="28">
        <v>-3.5891999999999999</v>
      </c>
      <c r="I15" s="32">
        <v>-0.54749999999999999</v>
      </c>
      <c r="J15" s="28">
        <v>6.3212000000000002</v>
      </c>
      <c r="K15" s="28">
        <v>9.1039999999999992</v>
      </c>
      <c r="L15" s="28">
        <v>17.9618</v>
      </c>
      <c r="M15" s="28">
        <v>13.8072</v>
      </c>
      <c r="N15" s="28">
        <v>14.028</v>
      </c>
      <c r="O15" s="28">
        <v>13.1602</v>
      </c>
      <c r="P15" s="28">
        <v>13.3406</v>
      </c>
      <c r="Q15" s="28">
        <v>10.413600000000001</v>
      </c>
      <c r="R15" s="28">
        <v>11.365399999999999</v>
      </c>
      <c r="S15" s="33">
        <f t="shared" si="4"/>
        <v>1</v>
      </c>
      <c r="T15" s="33">
        <f t="shared" si="5"/>
        <v>1</v>
      </c>
      <c r="U15" s="33">
        <f t="shared" si="6"/>
        <v>2</v>
      </c>
      <c r="V15" s="34">
        <f t="shared" si="7"/>
        <v>1</v>
      </c>
      <c r="W15" s="33">
        <f t="shared" si="8"/>
        <v>2</v>
      </c>
      <c r="X15" s="33">
        <f t="shared" si="9"/>
        <v>1</v>
      </c>
      <c r="Y15" s="33">
        <f t="shared" si="10"/>
        <v>1</v>
      </c>
      <c r="Z15" s="33">
        <f t="shared" si="11"/>
        <v>1</v>
      </c>
      <c r="AA15" s="33">
        <f t="shared" si="12"/>
        <v>2</v>
      </c>
      <c r="AB15" s="33">
        <f t="shared" si="13"/>
        <v>3</v>
      </c>
      <c r="AC15" s="33">
        <f t="shared" si="14"/>
        <v>3</v>
      </c>
      <c r="AD15" s="33">
        <f t="shared" si="15"/>
        <v>4</v>
      </c>
      <c r="AE15" s="33">
        <f t="shared" si="16"/>
        <v>4</v>
      </c>
      <c r="AF15" s="28">
        <v>46.480800000000002</v>
      </c>
      <c r="AG15" s="28">
        <v>18.736499999999999</v>
      </c>
      <c r="AH15" s="28">
        <v>30.9252</v>
      </c>
      <c r="AI15" s="28">
        <v>1.0495000000000001</v>
      </c>
      <c r="AJ15" s="28">
        <v>0.27160000000000001</v>
      </c>
      <c r="AK15" s="28">
        <v>0.44059999999999999</v>
      </c>
      <c r="AL15" s="28">
        <v>0.52580000000000005</v>
      </c>
      <c r="AM15" s="28">
        <v>0.70440000000000003</v>
      </c>
      <c r="AN15" s="28">
        <v>3.8576000000000001</v>
      </c>
      <c r="AO15" s="35">
        <v>2.09</v>
      </c>
    </row>
    <row r="16" spans="1:92">
      <c r="A16" s="48" t="s">
        <v>3182</v>
      </c>
      <c r="B16" s="29">
        <v>43014</v>
      </c>
      <c r="C16" s="30">
        <v>674.97180000000003</v>
      </c>
      <c r="D16" s="31">
        <v>595.52</v>
      </c>
      <c r="E16" s="28">
        <v>20.771100000000001</v>
      </c>
      <c r="F16" s="28">
        <v>9.9901999999999997</v>
      </c>
      <c r="G16" s="28">
        <v>-3.0579000000000001</v>
      </c>
      <c r="H16" s="28">
        <v>-6.593</v>
      </c>
      <c r="I16" s="32">
        <v>-7.3830999999999998</v>
      </c>
      <c r="J16" s="28">
        <v>-1.7213000000000001</v>
      </c>
      <c r="K16" s="28">
        <v>-0.33029999999999998</v>
      </c>
      <c r="L16" s="28">
        <v>11.588100000000001</v>
      </c>
      <c r="M16" s="28">
        <v>9.8165999999999993</v>
      </c>
      <c r="N16" s="28">
        <v>11.199299999999999</v>
      </c>
      <c r="O16" s="28">
        <v>11.690099999999999</v>
      </c>
      <c r="P16" s="28"/>
      <c r="Q16" s="28"/>
      <c r="R16" s="28">
        <v>8.9039999999999999</v>
      </c>
      <c r="S16" s="33">
        <f t="shared" si="4"/>
        <v>2</v>
      </c>
      <c r="T16" s="33">
        <f t="shared" si="5"/>
        <v>3</v>
      </c>
      <c r="U16" s="33">
        <f t="shared" si="6"/>
        <v>3</v>
      </c>
      <c r="V16" s="34">
        <f t="shared" si="7"/>
        <v>4</v>
      </c>
      <c r="W16" s="33">
        <f t="shared" si="8"/>
        <v>4</v>
      </c>
      <c r="X16" s="33">
        <f t="shared" si="9"/>
        <v>4</v>
      </c>
      <c r="Y16" s="33">
        <f t="shared" si="10"/>
        <v>4</v>
      </c>
      <c r="Z16" s="33">
        <f t="shared" si="11"/>
        <v>4</v>
      </c>
      <c r="AA16" s="33">
        <f t="shared" si="12"/>
        <v>4</v>
      </c>
      <c r="AB16" s="33">
        <f t="shared" si="13"/>
        <v>3</v>
      </c>
      <c r="AC16" s="33">
        <f t="shared" si="14"/>
        <v>0</v>
      </c>
      <c r="AD16" s="33">
        <f t="shared" si="15"/>
        <v>0</v>
      </c>
      <c r="AE16" s="33">
        <f t="shared" si="16"/>
        <v>4</v>
      </c>
      <c r="AF16" s="28">
        <v>63.465800000000002</v>
      </c>
      <c r="AG16" s="28">
        <v>22.2316</v>
      </c>
      <c r="AH16" s="28">
        <v>5.2027999999999999</v>
      </c>
      <c r="AI16" s="28">
        <v>1.0915999999999999</v>
      </c>
      <c r="AJ16" s="28">
        <v>0.15770000000000001</v>
      </c>
      <c r="AK16" s="28">
        <v>-0.37569999999999998</v>
      </c>
      <c r="AL16" s="28">
        <v>0.26600000000000001</v>
      </c>
      <c r="AM16" s="28">
        <v>0.90280000000000005</v>
      </c>
      <c r="AN16" s="28">
        <v>4.6862000000000004</v>
      </c>
      <c r="AO16" s="35">
        <v>2.2799999999999998</v>
      </c>
    </row>
    <row r="17" spans="1:41">
      <c r="A17" s="48" t="s">
        <v>3183</v>
      </c>
      <c r="B17" s="29">
        <v>44333</v>
      </c>
      <c r="C17" s="30">
        <v>2823.1561000000002</v>
      </c>
      <c r="D17" s="31">
        <v>2510.0086999999999</v>
      </c>
      <c r="E17" s="28">
        <v>19.03</v>
      </c>
      <c r="F17" s="28">
        <v>8.2479999999999993</v>
      </c>
      <c r="G17" s="28">
        <v>-4.1310000000000002</v>
      </c>
      <c r="H17" s="28">
        <v>-8.2006999999999994</v>
      </c>
      <c r="I17" s="32">
        <v>-6.9892000000000003</v>
      </c>
      <c r="J17" s="28">
        <v>1.9829000000000001</v>
      </c>
      <c r="K17" s="28">
        <v>5.9269999999999996</v>
      </c>
      <c r="L17" s="28">
        <v>14.933299999999999</v>
      </c>
      <c r="M17" s="28">
        <v>13.0573</v>
      </c>
      <c r="N17" s="28"/>
      <c r="O17" s="28"/>
      <c r="P17" s="28"/>
      <c r="Q17" s="28"/>
      <c r="R17" s="28">
        <v>13.8629</v>
      </c>
      <c r="S17" s="33">
        <f t="shared" si="4"/>
        <v>4</v>
      </c>
      <c r="T17" s="33">
        <f t="shared" si="5"/>
        <v>4</v>
      </c>
      <c r="U17" s="33">
        <f t="shared" si="6"/>
        <v>4</v>
      </c>
      <c r="V17" s="34">
        <f t="shared" si="7"/>
        <v>4</v>
      </c>
      <c r="W17" s="33">
        <f t="shared" si="8"/>
        <v>3</v>
      </c>
      <c r="X17" s="33">
        <f t="shared" si="9"/>
        <v>2</v>
      </c>
      <c r="Y17" s="33">
        <f t="shared" si="10"/>
        <v>2</v>
      </c>
      <c r="Z17" s="33">
        <f t="shared" si="11"/>
        <v>2</v>
      </c>
      <c r="AA17" s="33">
        <f t="shared" si="12"/>
        <v>0</v>
      </c>
      <c r="AB17" s="33">
        <f t="shared" si="13"/>
        <v>0</v>
      </c>
      <c r="AC17" s="33">
        <f t="shared" si="14"/>
        <v>0</v>
      </c>
      <c r="AD17" s="33">
        <f t="shared" si="15"/>
        <v>0</v>
      </c>
      <c r="AE17" s="33">
        <f t="shared" si="16"/>
        <v>2</v>
      </c>
      <c r="AF17" s="28">
        <v>81.031700000000001</v>
      </c>
      <c r="AG17" s="28">
        <v>12.3</v>
      </c>
      <c r="AH17" s="28">
        <v>2.3121999999999998</v>
      </c>
      <c r="AI17" s="28">
        <v>0.95240000000000002</v>
      </c>
      <c r="AJ17" s="28">
        <v>0.25519999999999998</v>
      </c>
      <c r="AK17" s="28">
        <v>0.15029999999999999</v>
      </c>
      <c r="AL17" s="28">
        <v>0.44550000000000001</v>
      </c>
      <c r="AM17" s="28">
        <v>0.92059999999999997</v>
      </c>
      <c r="AN17" s="28">
        <v>4.2950999999999997</v>
      </c>
      <c r="AO17" s="35">
        <v>1.97</v>
      </c>
    </row>
    <row r="18" spans="1:41">
      <c r="A18" s="48" t="s">
        <v>3184</v>
      </c>
      <c r="B18" s="29">
        <v>40339</v>
      </c>
      <c r="C18" s="30">
        <v>2607.1655999999998</v>
      </c>
      <c r="D18" s="31">
        <v>2294.7809999999999</v>
      </c>
      <c r="E18" s="28">
        <v>52.271999999999998</v>
      </c>
      <c r="F18" s="28">
        <v>8.6194000000000006</v>
      </c>
      <c r="G18" s="28">
        <v>-4.3181000000000003</v>
      </c>
      <c r="H18" s="28">
        <v>-6.0396999999999998</v>
      </c>
      <c r="I18" s="32">
        <v>-6.8716999999999997</v>
      </c>
      <c r="J18" s="28">
        <v>0.42070000000000002</v>
      </c>
      <c r="K18" s="28">
        <v>6.2698</v>
      </c>
      <c r="L18" s="28">
        <v>17.023900000000001</v>
      </c>
      <c r="M18" s="28">
        <v>13.108499999999999</v>
      </c>
      <c r="N18" s="28">
        <v>12.1473</v>
      </c>
      <c r="O18" s="28">
        <v>12.321999999999999</v>
      </c>
      <c r="P18" s="28">
        <v>11.8812</v>
      </c>
      <c r="Q18" s="28">
        <v>11.126200000000001</v>
      </c>
      <c r="R18" s="28">
        <v>10.962999999999999</v>
      </c>
      <c r="S18" s="33">
        <f t="shared" si="4"/>
        <v>3</v>
      </c>
      <c r="T18" s="33">
        <f t="shared" si="5"/>
        <v>4</v>
      </c>
      <c r="U18" s="33">
        <f t="shared" si="6"/>
        <v>3</v>
      </c>
      <c r="V18" s="34">
        <f t="shared" si="7"/>
        <v>4</v>
      </c>
      <c r="W18" s="33">
        <f t="shared" si="8"/>
        <v>3</v>
      </c>
      <c r="X18" s="33">
        <f t="shared" si="9"/>
        <v>2</v>
      </c>
      <c r="Y18" s="33">
        <f t="shared" si="10"/>
        <v>1</v>
      </c>
      <c r="Z18" s="33">
        <f t="shared" si="11"/>
        <v>2</v>
      </c>
      <c r="AA18" s="33">
        <f t="shared" si="12"/>
        <v>3</v>
      </c>
      <c r="AB18" s="33">
        <f t="shared" si="13"/>
        <v>3</v>
      </c>
      <c r="AC18" s="33">
        <f t="shared" si="14"/>
        <v>4</v>
      </c>
      <c r="AD18" s="33">
        <f t="shared" si="15"/>
        <v>4</v>
      </c>
      <c r="AE18" s="33">
        <f t="shared" si="16"/>
        <v>4</v>
      </c>
      <c r="AF18" s="28">
        <v>58.352899999999998</v>
      </c>
      <c r="AG18" s="28">
        <v>16.124600000000001</v>
      </c>
      <c r="AH18" s="28">
        <v>14.835900000000001</v>
      </c>
      <c r="AI18" s="28">
        <v>1.0027999999999999</v>
      </c>
      <c r="AJ18" s="28">
        <v>0.27950000000000003</v>
      </c>
      <c r="AK18" s="28">
        <v>0.1535</v>
      </c>
      <c r="AL18" s="28">
        <v>0.51570000000000005</v>
      </c>
      <c r="AM18" s="28">
        <v>0.89710000000000001</v>
      </c>
      <c r="AN18" s="28">
        <v>10.6866</v>
      </c>
      <c r="AO18" s="35">
        <v>2.0499999999999998</v>
      </c>
    </row>
    <row r="19" spans="1:41">
      <c r="A19" s="48" t="s">
        <v>3185</v>
      </c>
      <c r="B19" s="29">
        <v>44774</v>
      </c>
      <c r="C19" s="30">
        <v>1057.2673</v>
      </c>
      <c r="D19" s="31">
        <v>926.09609999999998</v>
      </c>
      <c r="E19" s="28">
        <v>16.122</v>
      </c>
      <c r="F19" s="28">
        <v>8.8956</v>
      </c>
      <c r="G19" s="28">
        <v>-3.1537000000000002</v>
      </c>
      <c r="H19" s="28">
        <v>-4.5130999999999997</v>
      </c>
      <c r="I19" s="32">
        <v>-4.8849999999999998</v>
      </c>
      <c r="J19" s="28">
        <v>2.3683999999999998</v>
      </c>
      <c r="K19" s="28">
        <v>5.6710000000000003</v>
      </c>
      <c r="L19" s="28">
        <v>15.3681</v>
      </c>
      <c r="M19" s="28"/>
      <c r="N19" s="28"/>
      <c r="O19" s="28"/>
      <c r="P19" s="28"/>
      <c r="Q19" s="28"/>
      <c r="R19" s="28">
        <v>13.5905</v>
      </c>
      <c r="S19" s="33">
        <f t="shared" si="4"/>
        <v>3</v>
      </c>
      <c r="T19" s="33">
        <f t="shared" si="5"/>
        <v>3</v>
      </c>
      <c r="U19" s="33">
        <f t="shared" si="6"/>
        <v>2</v>
      </c>
      <c r="V19" s="34">
        <f t="shared" si="7"/>
        <v>2</v>
      </c>
      <c r="W19" s="33">
        <f t="shared" si="8"/>
        <v>3</v>
      </c>
      <c r="X19" s="33">
        <f t="shared" si="9"/>
        <v>2</v>
      </c>
      <c r="Y19" s="33">
        <f t="shared" si="10"/>
        <v>2</v>
      </c>
      <c r="Z19" s="33">
        <f t="shared" si="11"/>
        <v>0</v>
      </c>
      <c r="AA19" s="33">
        <f t="shared" si="12"/>
        <v>0</v>
      </c>
      <c r="AB19" s="33">
        <f t="shared" si="13"/>
        <v>0</v>
      </c>
      <c r="AC19" s="33">
        <f t="shared" si="14"/>
        <v>0</v>
      </c>
      <c r="AD19" s="33">
        <f t="shared" si="15"/>
        <v>0</v>
      </c>
      <c r="AE19" s="33">
        <f t="shared" si="16"/>
        <v>3</v>
      </c>
      <c r="AF19" s="28">
        <v>71.806600000000003</v>
      </c>
      <c r="AG19" s="28">
        <v>23.357299999999999</v>
      </c>
      <c r="AH19" s="28"/>
      <c r="AI19" s="28">
        <v>1.0206999999999999</v>
      </c>
      <c r="AJ19" s="28">
        <v>0.24929999999999999</v>
      </c>
      <c r="AK19" s="28">
        <v>8.3000000000000001E-3</v>
      </c>
      <c r="AL19" s="28">
        <v>0.4486</v>
      </c>
      <c r="AM19" s="28">
        <v>0.93769999999999998</v>
      </c>
      <c r="AN19" s="28">
        <v>2.2082000000000002</v>
      </c>
      <c r="AO19" s="35">
        <v>2.23</v>
      </c>
    </row>
    <row r="20" spans="1:41">
      <c r="A20" s="48" t="s">
        <v>3186</v>
      </c>
      <c r="B20" s="29">
        <v>39289</v>
      </c>
      <c r="C20" s="30">
        <v>12129.349399999999</v>
      </c>
      <c r="D20" s="31">
        <v>10716.014300000001</v>
      </c>
      <c r="E20" s="28">
        <v>100.718</v>
      </c>
      <c r="F20" s="28">
        <v>7.2320000000000002</v>
      </c>
      <c r="G20" s="28">
        <v>-6.0073999999999996</v>
      </c>
      <c r="H20" s="28">
        <v>-9.6561000000000003</v>
      </c>
      <c r="I20" s="32">
        <v>-8.8125</v>
      </c>
      <c r="J20" s="28">
        <v>-2.8389000000000002</v>
      </c>
      <c r="K20" s="28">
        <v>1.5967</v>
      </c>
      <c r="L20" s="28">
        <v>13.161799999999999</v>
      </c>
      <c r="M20" s="28">
        <v>12.0776</v>
      </c>
      <c r="N20" s="28">
        <v>13.83</v>
      </c>
      <c r="O20" s="28">
        <v>13.383599999999999</v>
      </c>
      <c r="P20" s="28">
        <v>13.5259</v>
      </c>
      <c r="Q20" s="28">
        <v>14.6341</v>
      </c>
      <c r="R20" s="28">
        <v>13.0907</v>
      </c>
      <c r="S20" s="33">
        <f t="shared" si="4"/>
        <v>4</v>
      </c>
      <c r="T20" s="33">
        <f t="shared" si="5"/>
        <v>4</v>
      </c>
      <c r="U20" s="33">
        <f t="shared" si="6"/>
        <v>4</v>
      </c>
      <c r="V20" s="34">
        <f t="shared" si="7"/>
        <v>4</v>
      </c>
      <c r="W20" s="33">
        <f t="shared" si="8"/>
        <v>4</v>
      </c>
      <c r="X20" s="33">
        <f t="shared" si="9"/>
        <v>4</v>
      </c>
      <c r="Y20" s="33">
        <f t="shared" si="10"/>
        <v>3</v>
      </c>
      <c r="Z20" s="33">
        <f t="shared" si="11"/>
        <v>3</v>
      </c>
      <c r="AA20" s="33">
        <f t="shared" si="12"/>
        <v>2</v>
      </c>
      <c r="AB20" s="33">
        <f t="shared" si="13"/>
        <v>2</v>
      </c>
      <c r="AC20" s="33">
        <f t="shared" si="14"/>
        <v>2</v>
      </c>
      <c r="AD20" s="33">
        <f t="shared" si="15"/>
        <v>1</v>
      </c>
      <c r="AE20" s="33">
        <f t="shared" si="16"/>
        <v>3</v>
      </c>
      <c r="AF20" s="28">
        <v>77.556700000000006</v>
      </c>
      <c r="AG20" s="28">
        <v>11.2569</v>
      </c>
      <c r="AH20" s="28">
        <v>7.0842999999999998</v>
      </c>
      <c r="AI20" s="28">
        <v>0.93179999999999996</v>
      </c>
      <c r="AJ20" s="28">
        <v>0.2258</v>
      </c>
      <c r="AK20" s="28">
        <v>-7.8E-2</v>
      </c>
      <c r="AL20" s="28">
        <v>0.37790000000000001</v>
      </c>
      <c r="AM20" s="28">
        <v>0.93430000000000002</v>
      </c>
      <c r="AN20" s="28">
        <v>3.8694000000000002</v>
      </c>
      <c r="AO20" s="35">
        <v>1.8</v>
      </c>
    </row>
    <row r="21" spans="1:41">
      <c r="A21" s="48" t="s">
        <v>3187</v>
      </c>
      <c r="B21" s="29">
        <v>38247</v>
      </c>
      <c r="C21" s="30">
        <v>27136.196499999998</v>
      </c>
      <c r="D21" s="31">
        <v>24169.507000000001</v>
      </c>
      <c r="E21" s="28">
        <v>222.43100000000001</v>
      </c>
      <c r="F21" s="28">
        <v>6.6534000000000004</v>
      </c>
      <c r="G21" s="28">
        <v>-4.9565999999999999</v>
      </c>
      <c r="H21" s="28">
        <v>-7.4142000000000001</v>
      </c>
      <c r="I21" s="32">
        <v>-6.8324999999999996</v>
      </c>
      <c r="J21" s="28">
        <v>0.4375</v>
      </c>
      <c r="K21" s="28">
        <v>7.7478999999999996</v>
      </c>
      <c r="L21" s="28">
        <v>17.856200000000001</v>
      </c>
      <c r="M21" s="28">
        <v>17.348400000000002</v>
      </c>
      <c r="N21" s="28">
        <v>20.232299999999999</v>
      </c>
      <c r="O21" s="28">
        <v>16.195799999999998</v>
      </c>
      <c r="P21" s="28">
        <v>14.5808</v>
      </c>
      <c r="Q21" s="28">
        <v>11.9564</v>
      </c>
      <c r="R21" s="28">
        <v>15.4206</v>
      </c>
      <c r="S21" s="33">
        <f t="shared" si="4"/>
        <v>4</v>
      </c>
      <c r="T21" s="33">
        <f t="shared" si="5"/>
        <v>4</v>
      </c>
      <c r="U21" s="33">
        <f t="shared" si="6"/>
        <v>3</v>
      </c>
      <c r="V21" s="34">
        <f t="shared" si="7"/>
        <v>3</v>
      </c>
      <c r="W21" s="33">
        <f t="shared" si="8"/>
        <v>3</v>
      </c>
      <c r="X21" s="33">
        <f t="shared" si="9"/>
        <v>1</v>
      </c>
      <c r="Y21" s="33">
        <f t="shared" si="10"/>
        <v>1</v>
      </c>
      <c r="Z21" s="33">
        <f t="shared" si="11"/>
        <v>1</v>
      </c>
      <c r="AA21" s="33">
        <f t="shared" si="12"/>
        <v>1</v>
      </c>
      <c r="AB21" s="33">
        <f t="shared" si="13"/>
        <v>1</v>
      </c>
      <c r="AC21" s="33">
        <f t="shared" si="14"/>
        <v>1</v>
      </c>
      <c r="AD21" s="33">
        <f t="shared" si="15"/>
        <v>3</v>
      </c>
      <c r="AE21" s="33">
        <f t="shared" si="16"/>
        <v>1</v>
      </c>
      <c r="AF21" s="28">
        <v>75.302999999999997</v>
      </c>
      <c r="AG21" s="28">
        <v>6.1093000000000002</v>
      </c>
      <c r="AH21" s="28">
        <v>10.582100000000001</v>
      </c>
      <c r="AI21" s="28">
        <v>0.82020000000000004</v>
      </c>
      <c r="AJ21" s="28">
        <v>0.3594</v>
      </c>
      <c r="AK21" s="28">
        <v>0.3916</v>
      </c>
      <c r="AL21" s="28">
        <v>0.63300000000000001</v>
      </c>
      <c r="AM21" s="28">
        <v>0.89780000000000004</v>
      </c>
      <c r="AN21" s="28">
        <v>5.9233000000000002</v>
      </c>
      <c r="AO21" s="35">
        <v>1.62</v>
      </c>
    </row>
    <row r="22" spans="1:41">
      <c r="A22" s="48" t="s">
        <v>3188</v>
      </c>
      <c r="B22" s="29">
        <v>44034</v>
      </c>
      <c r="C22" s="30">
        <v>1693.1602</v>
      </c>
      <c r="D22" s="31">
        <v>1490.6560999999999</v>
      </c>
      <c r="E22" s="28">
        <v>25.3001</v>
      </c>
      <c r="F22" s="28">
        <v>11.9092</v>
      </c>
      <c r="G22" s="28">
        <v>0.29649999999999999</v>
      </c>
      <c r="H22" s="28">
        <v>-1.3841000000000001</v>
      </c>
      <c r="I22" s="32">
        <v>-2.5746000000000002</v>
      </c>
      <c r="J22" s="28">
        <v>10.1652</v>
      </c>
      <c r="K22" s="28">
        <v>5.415</v>
      </c>
      <c r="L22" s="28">
        <v>16.0335</v>
      </c>
      <c r="M22" s="28">
        <v>13.0633</v>
      </c>
      <c r="N22" s="28">
        <v>14.0451</v>
      </c>
      <c r="O22" s="28"/>
      <c r="P22" s="28"/>
      <c r="Q22" s="28"/>
      <c r="R22" s="28">
        <v>17.4358</v>
      </c>
      <c r="S22" s="33">
        <f t="shared" si="4"/>
        <v>2</v>
      </c>
      <c r="T22" s="33">
        <f t="shared" si="5"/>
        <v>2</v>
      </c>
      <c r="U22" s="33">
        <f t="shared" si="6"/>
        <v>1</v>
      </c>
      <c r="V22" s="34">
        <f t="shared" si="7"/>
        <v>2</v>
      </c>
      <c r="W22" s="33">
        <f t="shared" si="8"/>
        <v>1</v>
      </c>
      <c r="X22" s="33">
        <f t="shared" si="9"/>
        <v>2</v>
      </c>
      <c r="Y22" s="33">
        <f t="shared" si="10"/>
        <v>2</v>
      </c>
      <c r="Z22" s="33">
        <f t="shared" si="11"/>
        <v>2</v>
      </c>
      <c r="AA22" s="33">
        <f t="shared" si="12"/>
        <v>2</v>
      </c>
      <c r="AB22" s="33">
        <f t="shared" si="13"/>
        <v>0</v>
      </c>
      <c r="AC22" s="33">
        <f t="shared" si="14"/>
        <v>0</v>
      </c>
      <c r="AD22" s="33">
        <f t="shared" si="15"/>
        <v>0</v>
      </c>
      <c r="AE22" s="33">
        <f t="shared" si="16"/>
        <v>1</v>
      </c>
      <c r="AF22" s="28">
        <v>52.404899999999998</v>
      </c>
      <c r="AG22" s="28">
        <v>26.3125</v>
      </c>
      <c r="AH22" s="28">
        <v>10.214499999999999</v>
      </c>
      <c r="AI22" s="28">
        <v>1.0093000000000001</v>
      </c>
      <c r="AJ22" s="28">
        <v>0.2467</v>
      </c>
      <c r="AK22" s="28">
        <v>3.6299999999999999E-2</v>
      </c>
      <c r="AL22" s="28">
        <v>0.40849999999999997</v>
      </c>
      <c r="AM22" s="28">
        <v>0.86870000000000003</v>
      </c>
      <c r="AN22" s="28">
        <v>3.7934000000000001</v>
      </c>
      <c r="AO22" s="35">
        <v>2.14</v>
      </c>
    </row>
    <row r="23" spans="1:41">
      <c r="A23" s="48" t="s">
        <v>3189</v>
      </c>
      <c r="B23" s="29">
        <v>39961</v>
      </c>
      <c r="C23" s="30">
        <v>15145.3953</v>
      </c>
      <c r="D23" s="31">
        <v>14570.8228</v>
      </c>
      <c r="E23" s="28">
        <v>90.28</v>
      </c>
      <c r="F23" s="28">
        <v>8.9023000000000003</v>
      </c>
      <c r="G23" s="28">
        <v>-4.7176999999999998</v>
      </c>
      <c r="H23" s="28">
        <v>-5.6241000000000003</v>
      </c>
      <c r="I23" s="32">
        <v>-7.7458</v>
      </c>
      <c r="J23" s="28">
        <v>3.2833999999999999</v>
      </c>
      <c r="K23" s="28">
        <v>8.8046000000000006</v>
      </c>
      <c r="L23" s="28">
        <v>19.906199999999998</v>
      </c>
      <c r="M23" s="28">
        <v>17.156199999999998</v>
      </c>
      <c r="N23" s="28">
        <v>17.901199999999999</v>
      </c>
      <c r="O23" s="28">
        <v>16.624199999999998</v>
      </c>
      <c r="P23" s="28">
        <v>15.208399999999999</v>
      </c>
      <c r="Q23" s="28">
        <v>13.0845</v>
      </c>
      <c r="R23" s="28">
        <v>13.875299999999999</v>
      </c>
      <c r="S23" s="33">
        <f t="shared" si="4"/>
        <v>3</v>
      </c>
      <c r="T23" s="33">
        <f t="shared" si="5"/>
        <v>4</v>
      </c>
      <c r="U23" s="33">
        <f t="shared" si="6"/>
        <v>2</v>
      </c>
      <c r="V23" s="34">
        <f t="shared" si="7"/>
        <v>4</v>
      </c>
      <c r="W23" s="33">
        <f t="shared" si="8"/>
        <v>2</v>
      </c>
      <c r="X23" s="33">
        <f t="shared" si="9"/>
        <v>1</v>
      </c>
      <c r="Y23" s="33">
        <f t="shared" si="10"/>
        <v>1</v>
      </c>
      <c r="Z23" s="33">
        <f t="shared" si="11"/>
        <v>1</v>
      </c>
      <c r="AA23" s="33">
        <f t="shared" si="12"/>
        <v>1</v>
      </c>
      <c r="AB23" s="33">
        <f t="shared" si="13"/>
        <v>1</v>
      </c>
      <c r="AC23" s="33">
        <f t="shared" si="14"/>
        <v>1</v>
      </c>
      <c r="AD23" s="33">
        <f t="shared" si="15"/>
        <v>2</v>
      </c>
      <c r="AE23" s="33">
        <f t="shared" si="16"/>
        <v>2</v>
      </c>
      <c r="AF23" s="28">
        <v>79.126800000000003</v>
      </c>
      <c r="AG23" s="28">
        <v>18.0687</v>
      </c>
      <c r="AH23" s="28"/>
      <c r="AI23" s="28">
        <v>1.044</v>
      </c>
      <c r="AJ23" s="28">
        <v>0.35510000000000003</v>
      </c>
      <c r="AK23" s="28">
        <v>0.62390000000000001</v>
      </c>
      <c r="AL23" s="28">
        <v>0.61480000000000001</v>
      </c>
      <c r="AM23" s="28">
        <v>0.8962</v>
      </c>
      <c r="AN23" s="28">
        <v>1.5545</v>
      </c>
      <c r="AO23" s="35">
        <v>1.69</v>
      </c>
    </row>
    <row r="24" spans="1:41">
      <c r="A24" s="48" t="s">
        <v>3190</v>
      </c>
      <c r="B24" s="29">
        <v>44103</v>
      </c>
      <c r="C24" s="30">
        <v>4916.5424000000003</v>
      </c>
      <c r="D24" s="31">
        <v>4444.8881000000001</v>
      </c>
      <c r="E24" s="28">
        <v>25.89</v>
      </c>
      <c r="F24" s="28">
        <v>13.1556</v>
      </c>
      <c r="G24" s="28">
        <v>1.1328</v>
      </c>
      <c r="H24" s="28">
        <v>-8.6128</v>
      </c>
      <c r="I24" s="32">
        <v>-3.3233999999999999</v>
      </c>
      <c r="J24" s="28">
        <v>-2.8517999999999999</v>
      </c>
      <c r="K24" s="28">
        <v>3.3048000000000002</v>
      </c>
      <c r="L24" s="28">
        <v>21.2807</v>
      </c>
      <c r="M24" s="28">
        <v>14.963800000000001</v>
      </c>
      <c r="N24" s="28">
        <v>15.8156</v>
      </c>
      <c r="O24" s="28"/>
      <c r="P24" s="28"/>
      <c r="Q24" s="28"/>
      <c r="R24" s="28">
        <v>18.564399999999999</v>
      </c>
      <c r="S24" s="33">
        <f t="shared" si="4"/>
        <v>1</v>
      </c>
      <c r="T24" s="33">
        <f t="shared" si="5"/>
        <v>1</v>
      </c>
      <c r="U24" s="33">
        <f t="shared" si="6"/>
        <v>4</v>
      </c>
      <c r="V24" s="34">
        <f t="shared" si="7"/>
        <v>2</v>
      </c>
      <c r="W24" s="33">
        <f t="shared" si="8"/>
        <v>4</v>
      </c>
      <c r="X24" s="33">
        <f t="shared" si="9"/>
        <v>3</v>
      </c>
      <c r="Y24" s="33">
        <f t="shared" si="10"/>
        <v>1</v>
      </c>
      <c r="Z24" s="33">
        <f t="shared" si="11"/>
        <v>1</v>
      </c>
      <c r="AA24" s="33">
        <f t="shared" si="12"/>
        <v>1</v>
      </c>
      <c r="AB24" s="33">
        <f t="shared" si="13"/>
        <v>0</v>
      </c>
      <c r="AC24" s="33">
        <f t="shared" si="14"/>
        <v>0</v>
      </c>
      <c r="AD24" s="33">
        <f t="shared" si="15"/>
        <v>0</v>
      </c>
      <c r="AE24" s="33">
        <f t="shared" si="16"/>
        <v>1</v>
      </c>
      <c r="AF24" s="28">
        <v>48.678199999999997</v>
      </c>
      <c r="AG24" s="28">
        <v>22.822199999999999</v>
      </c>
      <c r="AH24" s="28">
        <v>19.201499999999999</v>
      </c>
      <c r="AI24" s="28">
        <v>1.0771999999999999</v>
      </c>
      <c r="AJ24" s="28">
        <v>0.29870000000000002</v>
      </c>
      <c r="AK24" s="28">
        <v>0.63219999999999998</v>
      </c>
      <c r="AL24" s="28">
        <v>0.56069999999999998</v>
      </c>
      <c r="AM24" s="28">
        <v>0.64470000000000005</v>
      </c>
      <c r="AN24" s="28">
        <v>0.97950000000000004</v>
      </c>
      <c r="AO24" s="35">
        <v>1.82</v>
      </c>
    </row>
    <row r="25" spans="1:41">
      <c r="A25" s="48" t="s">
        <v>3191</v>
      </c>
      <c r="B25" s="29">
        <v>45096</v>
      </c>
      <c r="C25" s="30">
        <v>567.09839999999997</v>
      </c>
      <c r="D25" s="31">
        <v>492.61059999999998</v>
      </c>
      <c r="E25" s="28">
        <v>15.674200000000001</v>
      </c>
      <c r="F25" s="28">
        <v>12.7738</v>
      </c>
      <c r="G25" s="28">
        <v>1.0952</v>
      </c>
      <c r="H25" s="28">
        <v>0.1598</v>
      </c>
      <c r="I25" s="32">
        <v>-1.3345</v>
      </c>
      <c r="J25" s="28">
        <v>10.908099999999999</v>
      </c>
      <c r="K25" s="28">
        <v>8.8262999999999998</v>
      </c>
      <c r="L25" s="28"/>
      <c r="M25" s="28"/>
      <c r="N25" s="28"/>
      <c r="O25" s="28"/>
      <c r="P25" s="28"/>
      <c r="Q25" s="28"/>
      <c r="R25" s="28">
        <v>16.979500000000002</v>
      </c>
      <c r="S25" s="33">
        <f t="shared" si="4"/>
        <v>1</v>
      </c>
      <c r="T25" s="33">
        <f t="shared" si="5"/>
        <v>1</v>
      </c>
      <c r="U25" s="33">
        <f t="shared" si="6"/>
        <v>1</v>
      </c>
      <c r="V25" s="34">
        <f t="shared" si="7"/>
        <v>1</v>
      </c>
      <c r="W25" s="33">
        <f t="shared" si="8"/>
        <v>1</v>
      </c>
      <c r="X25" s="33">
        <f t="shared" si="9"/>
        <v>1</v>
      </c>
      <c r="Y25" s="33">
        <f t="shared" si="10"/>
        <v>0</v>
      </c>
      <c r="Z25" s="33">
        <f t="shared" si="11"/>
        <v>0</v>
      </c>
      <c r="AA25" s="33">
        <f t="shared" si="12"/>
        <v>0</v>
      </c>
      <c r="AB25" s="33">
        <f t="shared" si="13"/>
        <v>0</v>
      </c>
      <c r="AC25" s="33">
        <f t="shared" si="14"/>
        <v>0</v>
      </c>
      <c r="AD25" s="33">
        <f t="shared" si="15"/>
        <v>0</v>
      </c>
      <c r="AE25" s="33">
        <f t="shared" si="16"/>
        <v>1</v>
      </c>
      <c r="AF25" s="28">
        <v>61.781700000000001</v>
      </c>
      <c r="AG25" s="28">
        <v>6.1143999999999998</v>
      </c>
      <c r="AH25" s="28">
        <v>22.941299999999998</v>
      </c>
      <c r="AI25" s="28">
        <v>0.96960000000000002</v>
      </c>
      <c r="AJ25" s="28">
        <v>0.24060000000000001</v>
      </c>
      <c r="AK25" s="28">
        <v>0.28100000000000003</v>
      </c>
      <c r="AL25" s="28">
        <v>0.42030000000000001</v>
      </c>
      <c r="AM25" s="28">
        <v>0.87960000000000005</v>
      </c>
      <c r="AN25" s="28">
        <v>3.7505999999999999</v>
      </c>
      <c r="AO25" s="35">
        <v>2.37</v>
      </c>
    </row>
    <row r="26" spans="1:41">
      <c r="A26" s="48" t="s">
        <v>3192</v>
      </c>
      <c r="B26" s="29">
        <v>39512</v>
      </c>
      <c r="C26" s="30">
        <v>286.1798</v>
      </c>
      <c r="D26" s="31">
        <v>247.55099999999999</v>
      </c>
      <c r="E26" s="28">
        <v>19.048300000000001</v>
      </c>
      <c r="F26" s="28">
        <v>12.264099999999999</v>
      </c>
      <c r="G26" s="28">
        <v>-0.38800000000000001</v>
      </c>
      <c r="H26" s="28">
        <v>-8.1164000000000005</v>
      </c>
      <c r="I26" s="32">
        <v>-5.1356000000000002</v>
      </c>
      <c r="J26" s="28">
        <v>2.4537</v>
      </c>
      <c r="K26" s="28">
        <v>0.34010000000000001</v>
      </c>
      <c r="L26" s="28">
        <v>16.026499999999999</v>
      </c>
      <c r="M26" s="28">
        <v>13.9703</v>
      </c>
      <c r="N26" s="28">
        <v>13.9171</v>
      </c>
      <c r="O26" s="28">
        <v>11.2255</v>
      </c>
      <c r="P26" s="28">
        <v>13.384499999999999</v>
      </c>
      <c r="Q26" s="28">
        <v>10.9557</v>
      </c>
      <c r="R26" s="28">
        <v>3.6112000000000002</v>
      </c>
      <c r="S26" s="33">
        <f t="shared" si="4"/>
        <v>1</v>
      </c>
      <c r="T26" s="33">
        <f t="shared" si="5"/>
        <v>2</v>
      </c>
      <c r="U26" s="33">
        <f t="shared" si="6"/>
        <v>4</v>
      </c>
      <c r="V26" s="34">
        <f t="shared" si="7"/>
        <v>3</v>
      </c>
      <c r="W26" s="33">
        <f t="shared" si="8"/>
        <v>2</v>
      </c>
      <c r="X26" s="33">
        <f t="shared" si="9"/>
        <v>4</v>
      </c>
      <c r="Y26" s="33">
        <f t="shared" si="10"/>
        <v>2</v>
      </c>
      <c r="Z26" s="33">
        <f t="shared" si="11"/>
        <v>1</v>
      </c>
      <c r="AA26" s="33">
        <f t="shared" si="12"/>
        <v>2</v>
      </c>
      <c r="AB26" s="33">
        <f t="shared" si="13"/>
        <v>4</v>
      </c>
      <c r="AC26" s="33">
        <f t="shared" si="14"/>
        <v>3</v>
      </c>
      <c r="AD26" s="33">
        <f t="shared" si="15"/>
        <v>4</v>
      </c>
      <c r="AE26" s="33">
        <f t="shared" si="16"/>
        <v>4</v>
      </c>
      <c r="AF26" s="28">
        <v>54.4846</v>
      </c>
      <c r="AG26" s="28">
        <v>26.5443</v>
      </c>
      <c r="AH26" s="28">
        <v>16.368200000000002</v>
      </c>
      <c r="AI26" s="28">
        <v>1.0178</v>
      </c>
      <c r="AJ26" s="28">
        <v>0.2311</v>
      </c>
      <c r="AK26" s="28">
        <v>0.26919999999999999</v>
      </c>
      <c r="AL26" s="28">
        <v>0.38650000000000001</v>
      </c>
      <c r="AM26" s="28">
        <v>0.68579999999999997</v>
      </c>
      <c r="AN26" s="28">
        <v>2.6029</v>
      </c>
      <c r="AO26" s="35">
        <v>2.41</v>
      </c>
    </row>
    <row r="27" spans="1:41">
      <c r="A27" s="48" t="s">
        <v>3193</v>
      </c>
      <c r="B27" s="29">
        <v>43662</v>
      </c>
      <c r="C27" s="30">
        <v>4013.7864</v>
      </c>
      <c r="D27" s="31">
        <v>3700.4695000000002</v>
      </c>
      <c r="E27" s="28">
        <v>25.943999999999999</v>
      </c>
      <c r="F27" s="28">
        <v>9.1781000000000006</v>
      </c>
      <c r="G27" s="28">
        <v>-2.7732000000000001</v>
      </c>
      <c r="H27" s="28">
        <v>-2.7366999999999999</v>
      </c>
      <c r="I27" s="32">
        <v>-4.032</v>
      </c>
      <c r="J27" s="28">
        <v>9.9975000000000005</v>
      </c>
      <c r="K27" s="28">
        <v>8.2675999999999998</v>
      </c>
      <c r="L27" s="28">
        <v>16.2121</v>
      </c>
      <c r="M27" s="28">
        <v>12.8255</v>
      </c>
      <c r="N27" s="28">
        <v>14.2241</v>
      </c>
      <c r="O27" s="28"/>
      <c r="P27" s="28"/>
      <c r="Q27" s="28"/>
      <c r="R27" s="28">
        <v>15.0633</v>
      </c>
      <c r="S27" s="33">
        <f t="shared" si="4"/>
        <v>3</v>
      </c>
      <c r="T27" s="33">
        <f t="shared" si="5"/>
        <v>3</v>
      </c>
      <c r="U27" s="33">
        <f t="shared" si="6"/>
        <v>1</v>
      </c>
      <c r="V27" s="34">
        <f t="shared" si="7"/>
        <v>2</v>
      </c>
      <c r="W27" s="33">
        <f t="shared" si="8"/>
        <v>1</v>
      </c>
      <c r="X27" s="33">
        <f t="shared" si="9"/>
        <v>1</v>
      </c>
      <c r="Y27" s="33">
        <f t="shared" si="10"/>
        <v>2</v>
      </c>
      <c r="Z27" s="33">
        <f t="shared" si="11"/>
        <v>2</v>
      </c>
      <c r="AA27" s="33">
        <f t="shared" si="12"/>
        <v>1</v>
      </c>
      <c r="AB27" s="33">
        <f t="shared" si="13"/>
        <v>0</v>
      </c>
      <c r="AC27" s="33">
        <f t="shared" si="14"/>
        <v>0</v>
      </c>
      <c r="AD27" s="33">
        <f t="shared" si="15"/>
        <v>0</v>
      </c>
      <c r="AE27" s="33">
        <f t="shared" si="16"/>
        <v>1</v>
      </c>
      <c r="AF27" s="28">
        <v>73.196799999999996</v>
      </c>
      <c r="AG27" s="28">
        <v>22.6966</v>
      </c>
      <c r="AH27" s="28"/>
      <c r="AI27" s="28">
        <v>0.92910000000000004</v>
      </c>
      <c r="AJ27" s="28">
        <v>0.28549999999999998</v>
      </c>
      <c r="AK27" s="28">
        <v>0.13919999999999999</v>
      </c>
      <c r="AL27" s="28">
        <v>0.49370000000000003</v>
      </c>
      <c r="AM27" s="28">
        <v>0.94169999999999998</v>
      </c>
      <c r="AN27" s="28">
        <v>4.1066000000000003</v>
      </c>
      <c r="AO27" s="35">
        <v>1.88</v>
      </c>
    </row>
    <row r="28" spans="1:41">
      <c r="A28" s="48" t="s">
        <v>3194</v>
      </c>
      <c r="B28" s="29">
        <v>43056</v>
      </c>
      <c r="C28" s="30">
        <v>163.8459</v>
      </c>
      <c r="D28" s="31">
        <v>146.0926</v>
      </c>
      <c r="E28" s="28">
        <v>19.8262</v>
      </c>
      <c r="F28" s="28">
        <v>7.5296000000000003</v>
      </c>
      <c r="G28" s="28">
        <v>-3.1276000000000002</v>
      </c>
      <c r="H28" s="28">
        <v>-9.4796999999999993</v>
      </c>
      <c r="I28" s="32">
        <v>-8.1405999999999992</v>
      </c>
      <c r="J28" s="28">
        <v>-2.3161999999999998</v>
      </c>
      <c r="K28" s="28">
        <v>2.1642000000000001</v>
      </c>
      <c r="L28" s="28">
        <v>8.3879000000000001</v>
      </c>
      <c r="M28" s="28">
        <v>7.5724</v>
      </c>
      <c r="N28" s="28">
        <v>9.9238999999999997</v>
      </c>
      <c r="O28" s="28">
        <v>10.326000000000001</v>
      </c>
      <c r="P28" s="28"/>
      <c r="Q28" s="28"/>
      <c r="R28" s="28">
        <v>8.4316999999999993</v>
      </c>
      <c r="S28" s="33">
        <f t="shared" si="4"/>
        <v>4</v>
      </c>
      <c r="T28" s="33">
        <f t="shared" si="5"/>
        <v>3</v>
      </c>
      <c r="U28" s="33">
        <f t="shared" si="6"/>
        <v>4</v>
      </c>
      <c r="V28" s="34">
        <f t="shared" si="7"/>
        <v>4</v>
      </c>
      <c r="W28" s="33">
        <f t="shared" si="8"/>
        <v>4</v>
      </c>
      <c r="X28" s="33">
        <f t="shared" si="9"/>
        <v>4</v>
      </c>
      <c r="Y28" s="33">
        <f t="shared" si="10"/>
        <v>4</v>
      </c>
      <c r="Z28" s="33">
        <f t="shared" si="11"/>
        <v>4</v>
      </c>
      <c r="AA28" s="33">
        <f t="shared" si="12"/>
        <v>4</v>
      </c>
      <c r="AB28" s="33">
        <f t="shared" si="13"/>
        <v>4</v>
      </c>
      <c r="AC28" s="33">
        <f t="shared" si="14"/>
        <v>0</v>
      </c>
      <c r="AD28" s="33">
        <f t="shared" si="15"/>
        <v>0</v>
      </c>
      <c r="AE28" s="33">
        <f t="shared" si="16"/>
        <v>4</v>
      </c>
      <c r="AF28" s="28">
        <v>26.248799999999999</v>
      </c>
      <c r="AG28" s="28">
        <v>15.588699999999999</v>
      </c>
      <c r="AH28" s="28">
        <v>52.251300000000001</v>
      </c>
      <c r="AI28" s="28">
        <v>0.96750000000000003</v>
      </c>
      <c r="AJ28" s="28">
        <v>0.1328</v>
      </c>
      <c r="AK28" s="28">
        <v>-0.41320000000000001</v>
      </c>
      <c r="AL28" s="28">
        <v>0.2361</v>
      </c>
      <c r="AM28" s="28">
        <v>0.84530000000000005</v>
      </c>
      <c r="AN28" s="28">
        <v>5.9112999999999998</v>
      </c>
      <c r="AO28" s="35">
        <v>2.35</v>
      </c>
    </row>
    <row r="29" spans="1:41">
      <c r="A29" s="48" t="s">
        <v>3195</v>
      </c>
      <c r="B29" s="29">
        <v>44152</v>
      </c>
      <c r="C29" s="30">
        <v>2238.4450999999999</v>
      </c>
      <c r="D29" s="31">
        <v>2026.7070000000001</v>
      </c>
      <c r="E29" s="28">
        <v>26.577999999999999</v>
      </c>
      <c r="F29" s="28">
        <v>8.2642000000000007</v>
      </c>
      <c r="G29" s="28">
        <v>-1.4673</v>
      </c>
      <c r="H29" s="28">
        <v>-2.8632</v>
      </c>
      <c r="I29" s="32">
        <v>-2.609</v>
      </c>
      <c r="J29" s="28">
        <v>3.2332000000000001</v>
      </c>
      <c r="K29" s="28">
        <v>4.2930000000000001</v>
      </c>
      <c r="L29" s="28">
        <v>17.743500000000001</v>
      </c>
      <c r="M29" s="28">
        <v>15.2636</v>
      </c>
      <c r="N29" s="28">
        <v>16.822700000000001</v>
      </c>
      <c r="O29" s="28"/>
      <c r="P29" s="28"/>
      <c r="Q29" s="28"/>
      <c r="R29" s="28">
        <v>19.636800000000001</v>
      </c>
      <c r="S29" s="33">
        <f t="shared" si="4"/>
        <v>4</v>
      </c>
      <c r="T29" s="33">
        <f t="shared" si="5"/>
        <v>2</v>
      </c>
      <c r="U29" s="33">
        <f t="shared" si="6"/>
        <v>2</v>
      </c>
      <c r="V29" s="34">
        <f t="shared" si="7"/>
        <v>2</v>
      </c>
      <c r="W29" s="33">
        <f t="shared" si="8"/>
        <v>2</v>
      </c>
      <c r="X29" s="33">
        <f t="shared" si="9"/>
        <v>2</v>
      </c>
      <c r="Y29" s="33">
        <f t="shared" si="10"/>
        <v>1</v>
      </c>
      <c r="Z29" s="33">
        <f t="shared" si="11"/>
        <v>1</v>
      </c>
      <c r="AA29" s="33">
        <f t="shared" si="12"/>
        <v>1</v>
      </c>
      <c r="AB29" s="33">
        <f t="shared" si="13"/>
        <v>0</v>
      </c>
      <c r="AC29" s="33">
        <f t="shared" si="14"/>
        <v>0</v>
      </c>
      <c r="AD29" s="33">
        <f t="shared" si="15"/>
        <v>0</v>
      </c>
      <c r="AE29" s="33">
        <f t="shared" si="16"/>
        <v>1</v>
      </c>
      <c r="AF29" s="28">
        <v>79.568700000000007</v>
      </c>
      <c r="AG29" s="28">
        <v>12.462899999999999</v>
      </c>
      <c r="AH29" s="28">
        <v>3.7688000000000001</v>
      </c>
      <c r="AI29" s="28">
        <v>0.91100000000000003</v>
      </c>
      <c r="AJ29" s="28">
        <v>0.30649999999999999</v>
      </c>
      <c r="AK29" s="28">
        <v>0.24479999999999999</v>
      </c>
      <c r="AL29" s="28">
        <v>0.57089999999999996</v>
      </c>
      <c r="AM29" s="28">
        <v>0.8891</v>
      </c>
      <c r="AN29" s="28">
        <v>4.1994999999999996</v>
      </c>
      <c r="AO29" s="35">
        <v>2.0099999999999998</v>
      </c>
    </row>
    <row r="30" spans="1:41">
      <c r="A30" s="48" t="s">
        <v>3196</v>
      </c>
      <c r="B30" s="29">
        <v>43599</v>
      </c>
      <c r="C30" s="30">
        <v>7032.625</v>
      </c>
      <c r="D30" s="31">
        <v>6049.527</v>
      </c>
      <c r="E30" s="28">
        <v>23.164999999999999</v>
      </c>
      <c r="F30" s="28">
        <v>11.065799999999999</v>
      </c>
      <c r="G30" s="28">
        <v>-5.476</v>
      </c>
      <c r="H30" s="28">
        <v>-12.3401</v>
      </c>
      <c r="I30" s="32">
        <v>-10.944900000000001</v>
      </c>
      <c r="J30" s="28">
        <v>-4.3163999999999998</v>
      </c>
      <c r="K30" s="28">
        <v>2.2725</v>
      </c>
      <c r="L30" s="28">
        <v>8.0342000000000002</v>
      </c>
      <c r="M30" s="28">
        <v>5.556</v>
      </c>
      <c r="N30" s="28">
        <v>8.1712000000000007</v>
      </c>
      <c r="O30" s="28"/>
      <c r="P30" s="28"/>
      <c r="Q30" s="28"/>
      <c r="R30" s="28">
        <v>12.814500000000001</v>
      </c>
      <c r="S30" s="33">
        <f t="shared" si="4"/>
        <v>2</v>
      </c>
      <c r="T30" s="33">
        <f t="shared" si="5"/>
        <v>4</v>
      </c>
      <c r="U30" s="33">
        <f t="shared" si="6"/>
        <v>4</v>
      </c>
      <c r="V30" s="34">
        <f t="shared" si="7"/>
        <v>4</v>
      </c>
      <c r="W30" s="33">
        <f t="shared" si="8"/>
        <v>4</v>
      </c>
      <c r="X30" s="33">
        <f t="shared" si="9"/>
        <v>3</v>
      </c>
      <c r="Y30" s="33">
        <f t="shared" si="10"/>
        <v>4</v>
      </c>
      <c r="Z30" s="33">
        <f t="shared" si="11"/>
        <v>4</v>
      </c>
      <c r="AA30" s="33">
        <f t="shared" si="12"/>
        <v>4</v>
      </c>
      <c r="AB30" s="33">
        <f t="shared" si="13"/>
        <v>0</v>
      </c>
      <c r="AC30" s="33">
        <f t="shared" si="14"/>
        <v>0</v>
      </c>
      <c r="AD30" s="33">
        <f t="shared" si="15"/>
        <v>0</v>
      </c>
      <c r="AE30" s="33">
        <f t="shared" si="16"/>
        <v>3</v>
      </c>
      <c r="AF30" s="28">
        <v>52.856099999999998</v>
      </c>
      <c r="AG30" s="28">
        <v>13.2226</v>
      </c>
      <c r="AH30" s="28">
        <v>32.003700000000002</v>
      </c>
      <c r="AI30" s="28">
        <v>0.97350000000000003</v>
      </c>
      <c r="AJ30" s="28">
        <v>0.1033</v>
      </c>
      <c r="AK30" s="28">
        <v>-0.5383</v>
      </c>
      <c r="AL30" s="28">
        <v>0.17430000000000001</v>
      </c>
      <c r="AM30" s="28">
        <v>0.85399999999999998</v>
      </c>
      <c r="AN30" s="28">
        <v>1.9176</v>
      </c>
      <c r="AO30" s="35">
        <v>1.8</v>
      </c>
    </row>
    <row r="31" spans="1:41">
      <c r="A31" s="48" t="s">
        <v>3197</v>
      </c>
      <c r="B31" s="29">
        <v>41407</v>
      </c>
      <c r="C31" s="30">
        <v>1454.1850999999999</v>
      </c>
      <c r="D31" s="31">
        <v>1331.8995</v>
      </c>
      <c r="E31" s="28">
        <v>44.7836</v>
      </c>
      <c r="F31" s="28">
        <v>13.252599999999999</v>
      </c>
      <c r="G31" s="28">
        <v>5.5755999999999997</v>
      </c>
      <c r="H31" s="28">
        <v>1.4013</v>
      </c>
      <c r="I31" s="32">
        <v>1.5556000000000001</v>
      </c>
      <c r="J31" s="28">
        <v>16.032599999999999</v>
      </c>
      <c r="K31" s="28">
        <v>2.5474999999999999</v>
      </c>
      <c r="L31" s="28">
        <v>10.8088</v>
      </c>
      <c r="M31" s="28">
        <v>9.8262999999999998</v>
      </c>
      <c r="N31" s="28">
        <v>8.8102999999999998</v>
      </c>
      <c r="O31" s="28">
        <v>10.895200000000001</v>
      </c>
      <c r="P31" s="28">
        <v>11.3507</v>
      </c>
      <c r="Q31" s="28"/>
      <c r="R31" s="28">
        <v>12.2514</v>
      </c>
      <c r="S31" s="33">
        <f t="shared" si="4"/>
        <v>1</v>
      </c>
      <c r="T31" s="33">
        <f t="shared" si="5"/>
        <v>1</v>
      </c>
      <c r="U31" s="33">
        <f t="shared" si="6"/>
        <v>1</v>
      </c>
      <c r="V31" s="34">
        <f t="shared" si="7"/>
        <v>1</v>
      </c>
      <c r="W31" s="33">
        <f t="shared" si="8"/>
        <v>1</v>
      </c>
      <c r="X31" s="33">
        <f t="shared" si="9"/>
        <v>3</v>
      </c>
      <c r="Y31" s="33">
        <f t="shared" si="10"/>
        <v>4</v>
      </c>
      <c r="Z31" s="33">
        <f t="shared" si="11"/>
        <v>4</v>
      </c>
      <c r="AA31" s="33">
        <f t="shared" si="12"/>
        <v>4</v>
      </c>
      <c r="AB31" s="33">
        <f t="shared" si="13"/>
        <v>4</v>
      </c>
      <c r="AC31" s="33">
        <f t="shared" si="14"/>
        <v>4</v>
      </c>
      <c r="AD31" s="33">
        <f t="shared" si="15"/>
        <v>0</v>
      </c>
      <c r="AE31" s="33">
        <f t="shared" si="16"/>
        <v>3</v>
      </c>
      <c r="AF31" s="28">
        <v>39.641800000000003</v>
      </c>
      <c r="AG31" s="28">
        <v>24.255800000000001</v>
      </c>
      <c r="AH31" s="28">
        <v>30.061599999999999</v>
      </c>
      <c r="AI31" s="28">
        <v>1.0838000000000001</v>
      </c>
      <c r="AJ31" s="28">
        <v>0.12740000000000001</v>
      </c>
      <c r="AK31" s="28">
        <v>-0.43759999999999999</v>
      </c>
      <c r="AL31" s="28">
        <v>0.2175</v>
      </c>
      <c r="AM31" s="28">
        <v>0.71650000000000003</v>
      </c>
      <c r="AN31" s="28">
        <v>6.0407000000000002</v>
      </c>
      <c r="AO31" s="35">
        <v>2.16</v>
      </c>
    </row>
    <row r="32" spans="1:41">
      <c r="A32" s="48" t="s">
        <v>3198</v>
      </c>
      <c r="B32" s="29">
        <v>39077</v>
      </c>
      <c r="C32" s="30">
        <v>8496.6584000000003</v>
      </c>
      <c r="D32" s="31">
        <v>7512.4930999999997</v>
      </c>
      <c r="E32" s="28">
        <v>119.00230000000001</v>
      </c>
      <c r="F32" s="28">
        <v>11.013500000000001</v>
      </c>
      <c r="G32" s="28">
        <v>-1.0226</v>
      </c>
      <c r="H32" s="28">
        <v>-4.2900999999999998</v>
      </c>
      <c r="I32" s="32">
        <v>-4.3330000000000002</v>
      </c>
      <c r="J32" s="28">
        <v>4.1181999999999999</v>
      </c>
      <c r="K32" s="28">
        <v>5.7793999999999999</v>
      </c>
      <c r="L32" s="28">
        <v>14.213699999999999</v>
      </c>
      <c r="M32" s="28">
        <v>11.2714</v>
      </c>
      <c r="N32" s="28">
        <v>13.275600000000001</v>
      </c>
      <c r="O32" s="28">
        <v>13.953200000000001</v>
      </c>
      <c r="P32" s="28">
        <v>14.078200000000001</v>
      </c>
      <c r="Q32" s="28">
        <v>14.4442</v>
      </c>
      <c r="R32" s="28">
        <v>13.6492</v>
      </c>
      <c r="S32" s="33">
        <f t="shared" si="4"/>
        <v>2</v>
      </c>
      <c r="T32" s="33">
        <f t="shared" si="5"/>
        <v>2</v>
      </c>
      <c r="U32" s="33">
        <f t="shared" si="6"/>
        <v>2</v>
      </c>
      <c r="V32" s="34">
        <f t="shared" si="7"/>
        <v>2</v>
      </c>
      <c r="W32" s="33">
        <f t="shared" si="8"/>
        <v>2</v>
      </c>
      <c r="X32" s="33">
        <f t="shared" si="9"/>
        <v>2</v>
      </c>
      <c r="Y32" s="33">
        <f t="shared" si="10"/>
        <v>3</v>
      </c>
      <c r="Z32" s="33">
        <f t="shared" si="11"/>
        <v>3</v>
      </c>
      <c r="AA32" s="33">
        <f t="shared" si="12"/>
        <v>2</v>
      </c>
      <c r="AB32" s="33">
        <f t="shared" si="13"/>
        <v>2</v>
      </c>
      <c r="AC32" s="33">
        <f t="shared" si="14"/>
        <v>2</v>
      </c>
      <c r="AD32" s="33">
        <f t="shared" si="15"/>
        <v>2</v>
      </c>
      <c r="AE32" s="33">
        <f t="shared" si="16"/>
        <v>2</v>
      </c>
      <c r="AF32" s="28">
        <v>67.899299999999997</v>
      </c>
      <c r="AG32" s="28">
        <v>16.984100000000002</v>
      </c>
      <c r="AH32" s="28">
        <v>12.6876</v>
      </c>
      <c r="AI32" s="28">
        <v>0.95409999999999995</v>
      </c>
      <c r="AJ32" s="28">
        <v>0.22500000000000001</v>
      </c>
      <c r="AK32" s="28">
        <v>4.1799999999999997E-2</v>
      </c>
      <c r="AL32" s="28">
        <v>0.41849999999999998</v>
      </c>
      <c r="AM32" s="28">
        <v>0.90790000000000004</v>
      </c>
      <c r="AN32" s="28">
        <v>2.4289999999999998</v>
      </c>
      <c r="AO32" s="35">
        <v>1.86</v>
      </c>
    </row>
    <row r="33" spans="1:41">
      <c r="A33" s="48" t="s">
        <v>3199</v>
      </c>
      <c r="B33" s="29">
        <v>45315</v>
      </c>
      <c r="C33" s="30">
        <v>2461.2415000000001</v>
      </c>
      <c r="D33" s="31">
        <v>2332.9468999999999</v>
      </c>
      <c r="E33" s="28">
        <v>12.41</v>
      </c>
      <c r="F33" s="28">
        <v>11.8018</v>
      </c>
      <c r="G33" s="28">
        <v>0.24229999999999999</v>
      </c>
      <c r="H33" s="28">
        <v>2.4773000000000001</v>
      </c>
      <c r="I33" s="32">
        <v>-1.2728999999999999</v>
      </c>
      <c r="J33" s="28">
        <v>8.6690000000000005</v>
      </c>
      <c r="K33" s="28">
        <v>9.0274000000000001</v>
      </c>
      <c r="L33" s="28"/>
      <c r="M33" s="28"/>
      <c r="N33" s="28"/>
      <c r="O33" s="28"/>
      <c r="P33" s="28"/>
      <c r="Q33" s="28"/>
      <c r="R33" s="28">
        <v>9.9984999999999999</v>
      </c>
      <c r="S33" s="33">
        <f t="shared" si="4"/>
        <v>2</v>
      </c>
      <c r="T33" s="33">
        <f t="shared" si="5"/>
        <v>2</v>
      </c>
      <c r="U33" s="33">
        <f t="shared" si="6"/>
        <v>1</v>
      </c>
      <c r="V33" s="34">
        <f t="shared" si="7"/>
        <v>1</v>
      </c>
      <c r="W33" s="33">
        <f t="shared" si="8"/>
        <v>1</v>
      </c>
      <c r="X33" s="33">
        <f t="shared" si="9"/>
        <v>1</v>
      </c>
      <c r="Y33" s="33">
        <f t="shared" si="10"/>
        <v>0</v>
      </c>
      <c r="Z33" s="33">
        <f t="shared" si="11"/>
        <v>0</v>
      </c>
      <c r="AA33" s="33">
        <f t="shared" si="12"/>
        <v>0</v>
      </c>
      <c r="AB33" s="33">
        <f t="shared" si="13"/>
        <v>0</v>
      </c>
      <c r="AC33" s="33">
        <f t="shared" si="14"/>
        <v>0</v>
      </c>
      <c r="AD33" s="33">
        <f t="shared" si="15"/>
        <v>0</v>
      </c>
      <c r="AE33" s="33">
        <f t="shared" si="16"/>
        <v>4</v>
      </c>
      <c r="AF33" s="28">
        <v>39.1111</v>
      </c>
      <c r="AG33" s="28">
        <v>17.016300000000001</v>
      </c>
      <c r="AH33" s="28">
        <v>27.1342</v>
      </c>
      <c r="AI33" s="28">
        <v>1.0532999999999999</v>
      </c>
      <c r="AJ33" s="28">
        <v>0.1082</v>
      </c>
      <c r="AK33" s="28">
        <v>0.31380000000000002</v>
      </c>
      <c r="AL33" s="28">
        <v>0.19370000000000001</v>
      </c>
      <c r="AM33" s="28">
        <v>0.71699999999999997</v>
      </c>
      <c r="AN33" s="28">
        <v>16.738399999999999</v>
      </c>
      <c r="AO33" s="35">
        <v>2.02</v>
      </c>
    </row>
    <row r="34" spans="1:41">
      <c r="A34" s="48" t="s">
        <v>3200</v>
      </c>
      <c r="B34" s="29">
        <v>39661</v>
      </c>
      <c r="C34" s="30">
        <v>826.62990000000002</v>
      </c>
      <c r="D34" s="31">
        <v>702.67729999999995</v>
      </c>
      <c r="E34" s="28">
        <v>84.236800000000002</v>
      </c>
      <c r="F34" s="28">
        <v>16.6175</v>
      </c>
      <c r="G34" s="28">
        <v>2.4895</v>
      </c>
      <c r="H34" s="28">
        <v>-4.4931000000000001</v>
      </c>
      <c r="I34" s="32">
        <v>-1.9158999999999999</v>
      </c>
      <c r="J34" s="28">
        <v>3.5110000000000001</v>
      </c>
      <c r="K34" s="28">
        <v>-1.1555</v>
      </c>
      <c r="L34" s="28">
        <v>13.9438</v>
      </c>
      <c r="M34" s="28">
        <v>10.914099999999999</v>
      </c>
      <c r="N34" s="28">
        <v>12.409000000000001</v>
      </c>
      <c r="O34" s="28">
        <v>15.068300000000001</v>
      </c>
      <c r="P34" s="28">
        <v>13.5313</v>
      </c>
      <c r="Q34" s="28">
        <v>14.617699999999999</v>
      </c>
      <c r="R34" s="28">
        <v>12.7516</v>
      </c>
      <c r="S34" s="33">
        <f t="shared" si="4"/>
        <v>1</v>
      </c>
      <c r="T34" s="33">
        <f t="shared" si="5"/>
        <v>1</v>
      </c>
      <c r="U34" s="33">
        <f t="shared" si="6"/>
        <v>2</v>
      </c>
      <c r="V34" s="34">
        <f t="shared" si="7"/>
        <v>1</v>
      </c>
      <c r="W34" s="33">
        <f t="shared" si="8"/>
        <v>2</v>
      </c>
      <c r="X34" s="33">
        <f t="shared" si="9"/>
        <v>4</v>
      </c>
      <c r="Y34" s="33">
        <f t="shared" si="10"/>
        <v>3</v>
      </c>
      <c r="Z34" s="33">
        <f t="shared" si="11"/>
        <v>3</v>
      </c>
      <c r="AA34" s="33">
        <f t="shared" si="12"/>
        <v>3</v>
      </c>
      <c r="AB34" s="33">
        <f t="shared" si="13"/>
        <v>2</v>
      </c>
      <c r="AC34" s="33">
        <f t="shared" si="14"/>
        <v>2</v>
      </c>
      <c r="AD34" s="33">
        <f t="shared" si="15"/>
        <v>1</v>
      </c>
      <c r="AE34" s="33">
        <f t="shared" si="16"/>
        <v>3</v>
      </c>
      <c r="AF34" s="28">
        <v>63.585500000000003</v>
      </c>
      <c r="AG34" s="28"/>
      <c r="AH34" s="28">
        <v>10.013199999999999</v>
      </c>
      <c r="AI34" s="28">
        <v>1.0475000000000001</v>
      </c>
      <c r="AJ34" s="28">
        <v>0.18229999999999999</v>
      </c>
      <c r="AK34" s="28">
        <v>-0.2303</v>
      </c>
      <c r="AL34" s="28">
        <v>0.32940000000000003</v>
      </c>
      <c r="AM34" s="28">
        <v>0.84540000000000004</v>
      </c>
      <c r="AN34" s="28">
        <v>-5.181</v>
      </c>
      <c r="AO34" s="35">
        <v>2.36</v>
      </c>
    </row>
    <row r="35" spans="1:41">
      <c r="A35" s="48" t="s">
        <v>3201</v>
      </c>
      <c r="B35" s="29">
        <v>38271</v>
      </c>
      <c r="C35" s="30">
        <v>43310.543899999997</v>
      </c>
      <c r="D35" s="31">
        <v>39738.734799999998</v>
      </c>
      <c r="E35" s="28">
        <v>385.8254</v>
      </c>
      <c r="F35" s="28">
        <v>15.194800000000001</v>
      </c>
      <c r="G35" s="28">
        <v>3.2888000000000002</v>
      </c>
      <c r="H35" s="28">
        <v>3.7031000000000001</v>
      </c>
      <c r="I35" s="32">
        <v>1.2413000000000001</v>
      </c>
      <c r="J35" s="28">
        <v>15.8332</v>
      </c>
      <c r="K35" s="28">
        <v>12.5517</v>
      </c>
      <c r="L35" s="28">
        <v>18.718299999999999</v>
      </c>
      <c r="M35" s="28">
        <v>14.303800000000001</v>
      </c>
      <c r="N35" s="28">
        <v>15.04</v>
      </c>
      <c r="O35" s="28">
        <v>15.3752</v>
      </c>
      <c r="P35" s="28">
        <v>15.024900000000001</v>
      </c>
      <c r="Q35" s="28">
        <v>15.9808</v>
      </c>
      <c r="R35" s="28">
        <v>18.458300000000001</v>
      </c>
      <c r="S35" s="33">
        <f t="shared" si="4"/>
        <v>1</v>
      </c>
      <c r="T35" s="33">
        <f t="shared" si="5"/>
        <v>1</v>
      </c>
      <c r="U35" s="33">
        <f t="shared" si="6"/>
        <v>1</v>
      </c>
      <c r="V35" s="34">
        <f t="shared" si="7"/>
        <v>1</v>
      </c>
      <c r="W35" s="33">
        <f t="shared" si="8"/>
        <v>1</v>
      </c>
      <c r="X35" s="33">
        <f t="shared" si="9"/>
        <v>1</v>
      </c>
      <c r="Y35" s="33">
        <f t="shared" si="10"/>
        <v>1</v>
      </c>
      <c r="Z35" s="33">
        <f t="shared" si="11"/>
        <v>1</v>
      </c>
      <c r="AA35" s="33">
        <f t="shared" si="12"/>
        <v>1</v>
      </c>
      <c r="AB35" s="33">
        <f t="shared" si="13"/>
        <v>1</v>
      </c>
      <c r="AC35" s="33">
        <f t="shared" si="14"/>
        <v>1</v>
      </c>
      <c r="AD35" s="33">
        <f t="shared" si="15"/>
        <v>1</v>
      </c>
      <c r="AE35" s="33">
        <f t="shared" si="16"/>
        <v>1</v>
      </c>
      <c r="AF35" s="28">
        <v>57.791699999999999</v>
      </c>
      <c r="AG35" s="28">
        <v>14.7202</v>
      </c>
      <c r="AH35" s="28">
        <v>4.4128999999999996</v>
      </c>
      <c r="AI35" s="28">
        <v>0.70609999999999995</v>
      </c>
      <c r="AJ35" s="28">
        <v>0.3659</v>
      </c>
      <c r="AK35" s="28">
        <v>0.4914</v>
      </c>
      <c r="AL35" s="28">
        <v>0.67249999999999999</v>
      </c>
      <c r="AM35" s="28">
        <v>0.81010000000000004</v>
      </c>
      <c r="AN35" s="28">
        <v>9.6440000000000001</v>
      </c>
      <c r="AO35" s="35">
        <v>1.56</v>
      </c>
    </row>
    <row r="36" spans="1:41">
      <c r="A36" s="48" t="s">
        <v>3202</v>
      </c>
      <c r="B36" s="29">
        <v>38667</v>
      </c>
      <c r="C36" s="30">
        <v>1055.5101</v>
      </c>
      <c r="D36" s="31">
        <v>947.69839999999999</v>
      </c>
      <c r="E36" s="28">
        <v>153.2184</v>
      </c>
      <c r="F36" s="28">
        <v>7.7579000000000002</v>
      </c>
      <c r="G36" s="28">
        <v>-2.867</v>
      </c>
      <c r="H36" s="28">
        <v>-5.8334000000000001</v>
      </c>
      <c r="I36" s="32">
        <v>-6.3510999999999997</v>
      </c>
      <c r="J36" s="28">
        <v>0.4078</v>
      </c>
      <c r="K36" s="28">
        <v>2.0491999999999999</v>
      </c>
      <c r="L36" s="28">
        <v>11.7782</v>
      </c>
      <c r="M36" s="28">
        <v>9.6125000000000007</v>
      </c>
      <c r="N36" s="28">
        <v>11.0077</v>
      </c>
      <c r="O36" s="28">
        <v>13.243399999999999</v>
      </c>
      <c r="P36" s="28">
        <v>13.2256</v>
      </c>
      <c r="Q36" s="28">
        <v>11.7661</v>
      </c>
      <c r="R36" s="28">
        <v>14.255699999999999</v>
      </c>
      <c r="S36" s="33">
        <f t="shared" si="4"/>
        <v>4</v>
      </c>
      <c r="T36" s="33">
        <f t="shared" si="5"/>
        <v>3</v>
      </c>
      <c r="U36" s="33">
        <f t="shared" si="6"/>
        <v>3</v>
      </c>
      <c r="V36" s="34">
        <f t="shared" si="7"/>
        <v>3</v>
      </c>
      <c r="W36" s="33">
        <f t="shared" si="8"/>
        <v>3</v>
      </c>
      <c r="X36" s="33">
        <f t="shared" si="9"/>
        <v>4</v>
      </c>
      <c r="Y36" s="33">
        <f t="shared" si="10"/>
        <v>4</v>
      </c>
      <c r="Z36" s="33">
        <f t="shared" si="11"/>
        <v>4</v>
      </c>
      <c r="AA36" s="33">
        <f t="shared" si="12"/>
        <v>4</v>
      </c>
      <c r="AB36" s="33">
        <f t="shared" si="13"/>
        <v>2</v>
      </c>
      <c r="AC36" s="33">
        <f t="shared" si="14"/>
        <v>3</v>
      </c>
      <c r="AD36" s="33">
        <f t="shared" si="15"/>
        <v>3</v>
      </c>
      <c r="AE36" s="33">
        <f t="shared" si="16"/>
        <v>2</v>
      </c>
      <c r="AF36" s="28">
        <v>63.5428</v>
      </c>
      <c r="AG36" s="28">
        <v>8.7079000000000004</v>
      </c>
      <c r="AH36" s="28">
        <v>20.2546</v>
      </c>
      <c r="AI36" s="28">
        <v>0.88300000000000001</v>
      </c>
      <c r="AJ36" s="28">
        <v>0.2195</v>
      </c>
      <c r="AK36" s="28">
        <v>-0.113</v>
      </c>
      <c r="AL36" s="28">
        <v>0.39340000000000003</v>
      </c>
      <c r="AM36" s="28">
        <v>0.92620000000000002</v>
      </c>
      <c r="AN36" s="28">
        <v>5.5163000000000002</v>
      </c>
      <c r="AO36" s="35">
        <v>2.2999999999999998</v>
      </c>
    </row>
    <row r="37" spans="1:41">
      <c r="A37" s="48" t="s">
        <v>3203</v>
      </c>
      <c r="B37" s="29">
        <v>43804</v>
      </c>
      <c r="C37" s="30">
        <v>1807.7466999999999</v>
      </c>
      <c r="D37" s="31">
        <v>1600.9925000000001</v>
      </c>
      <c r="E37" s="28">
        <v>22.438199999999998</v>
      </c>
      <c r="F37" s="28">
        <v>8.9619</v>
      </c>
      <c r="G37" s="28">
        <v>-2.6631</v>
      </c>
      <c r="H37" s="28">
        <v>-6.1344000000000003</v>
      </c>
      <c r="I37" s="32">
        <v>-5.5332999999999997</v>
      </c>
      <c r="J37" s="28">
        <v>1.1523000000000001</v>
      </c>
      <c r="K37" s="28">
        <v>2.6568000000000001</v>
      </c>
      <c r="L37" s="28">
        <v>13.250400000000001</v>
      </c>
      <c r="M37" s="28">
        <v>11.055400000000001</v>
      </c>
      <c r="N37" s="28">
        <v>12.8672</v>
      </c>
      <c r="O37" s="28"/>
      <c r="P37" s="28"/>
      <c r="Q37" s="28"/>
      <c r="R37" s="28">
        <v>13.4475</v>
      </c>
      <c r="S37" s="33">
        <f t="shared" si="4"/>
        <v>3</v>
      </c>
      <c r="T37" s="33">
        <f t="shared" si="5"/>
        <v>3</v>
      </c>
      <c r="U37" s="33">
        <f t="shared" si="6"/>
        <v>3</v>
      </c>
      <c r="V37" s="34">
        <f t="shared" si="7"/>
        <v>3</v>
      </c>
      <c r="W37" s="33">
        <f t="shared" si="8"/>
        <v>3</v>
      </c>
      <c r="X37" s="33">
        <f t="shared" si="9"/>
        <v>3</v>
      </c>
      <c r="Y37" s="33">
        <f t="shared" si="10"/>
        <v>3</v>
      </c>
      <c r="Z37" s="33">
        <f t="shared" si="11"/>
        <v>3</v>
      </c>
      <c r="AA37" s="33">
        <f t="shared" si="12"/>
        <v>3</v>
      </c>
      <c r="AB37" s="33">
        <f t="shared" si="13"/>
        <v>0</v>
      </c>
      <c r="AC37" s="33">
        <f t="shared" si="14"/>
        <v>0</v>
      </c>
      <c r="AD37" s="33">
        <f t="shared" si="15"/>
        <v>0</v>
      </c>
      <c r="AE37" s="33">
        <f t="shared" si="16"/>
        <v>3</v>
      </c>
      <c r="AF37" s="28">
        <v>71.918300000000002</v>
      </c>
      <c r="AG37" s="28">
        <v>16.409700000000001</v>
      </c>
      <c r="AH37" s="28">
        <v>8.8546999999999993</v>
      </c>
      <c r="AI37" s="28">
        <v>0.96970000000000001</v>
      </c>
      <c r="AJ37" s="28">
        <v>0.22170000000000001</v>
      </c>
      <c r="AK37" s="28">
        <v>-9.0899999999999995E-2</v>
      </c>
      <c r="AL37" s="28">
        <v>0.38650000000000001</v>
      </c>
      <c r="AM37" s="28">
        <v>0.92149999999999999</v>
      </c>
      <c r="AN37" s="28">
        <v>2.8172999999999999</v>
      </c>
      <c r="AO37" s="35">
        <v>2.09</v>
      </c>
    </row>
    <row r="38" spans="1:41">
      <c r="A38" s="48" t="s">
        <v>3204</v>
      </c>
      <c r="B38" s="29">
        <v>43682</v>
      </c>
      <c r="C38" s="30">
        <v>419.13209999999998</v>
      </c>
      <c r="D38" s="31">
        <v>377.78429999999997</v>
      </c>
      <c r="E38" s="28">
        <v>25.71</v>
      </c>
      <c r="F38" s="28">
        <v>10.295999999999999</v>
      </c>
      <c r="G38" s="28">
        <v>2.5529000000000002</v>
      </c>
      <c r="H38" s="28">
        <v>-1.532</v>
      </c>
      <c r="I38" s="32">
        <v>2.512</v>
      </c>
      <c r="J38" s="28">
        <v>7.3935000000000004</v>
      </c>
      <c r="K38" s="28">
        <v>4.2422000000000004</v>
      </c>
      <c r="L38" s="28">
        <v>13.3833</v>
      </c>
      <c r="M38" s="28">
        <v>10.4763</v>
      </c>
      <c r="N38" s="28">
        <v>11.777200000000001</v>
      </c>
      <c r="O38" s="28"/>
      <c r="P38" s="28"/>
      <c r="Q38" s="28"/>
      <c r="R38" s="28">
        <v>15.039899999999999</v>
      </c>
      <c r="S38" s="33">
        <f t="shared" si="4"/>
        <v>2</v>
      </c>
      <c r="T38" s="33">
        <f t="shared" si="5"/>
        <v>1</v>
      </c>
      <c r="U38" s="33">
        <f t="shared" si="6"/>
        <v>1</v>
      </c>
      <c r="V38" s="34">
        <f t="shared" si="7"/>
        <v>1</v>
      </c>
      <c r="W38" s="33">
        <f t="shared" si="8"/>
        <v>1</v>
      </c>
      <c r="X38" s="33">
        <f t="shared" si="9"/>
        <v>3</v>
      </c>
      <c r="Y38" s="33">
        <f t="shared" si="10"/>
        <v>3</v>
      </c>
      <c r="Z38" s="33">
        <f t="shared" si="11"/>
        <v>4</v>
      </c>
      <c r="AA38" s="33">
        <f t="shared" si="12"/>
        <v>3</v>
      </c>
      <c r="AB38" s="33">
        <f t="shared" si="13"/>
        <v>0</v>
      </c>
      <c r="AC38" s="33">
        <f t="shared" si="14"/>
        <v>0</v>
      </c>
      <c r="AD38" s="33">
        <f t="shared" si="15"/>
        <v>0</v>
      </c>
      <c r="AE38" s="33">
        <f t="shared" si="16"/>
        <v>2</v>
      </c>
      <c r="AF38" s="28">
        <v>53.921100000000003</v>
      </c>
      <c r="AG38" s="28">
        <v>15.964499999999999</v>
      </c>
      <c r="AH38" s="28">
        <v>25.7485</v>
      </c>
      <c r="AI38" s="28">
        <v>0.88060000000000005</v>
      </c>
      <c r="AJ38" s="28">
        <v>0.2077</v>
      </c>
      <c r="AK38" s="28">
        <v>8.0999999999999996E-3</v>
      </c>
      <c r="AL38" s="28">
        <v>0.3639</v>
      </c>
      <c r="AM38" s="28">
        <v>0.8367</v>
      </c>
      <c r="AN38" s="28">
        <v>0.95</v>
      </c>
      <c r="AO38" s="35">
        <v>2.5299999999999998</v>
      </c>
    </row>
    <row r="39" spans="1:41">
      <c r="A39" s="48" t="s">
        <v>3205</v>
      </c>
      <c r="B39" s="29">
        <v>44433</v>
      </c>
      <c r="C39" s="30">
        <v>2510.5662000000002</v>
      </c>
      <c r="D39" s="31">
        <v>2213.674</v>
      </c>
      <c r="E39" s="28">
        <v>14.7506</v>
      </c>
      <c r="F39" s="28">
        <v>8.4212000000000007</v>
      </c>
      <c r="G39" s="28">
        <v>-3.7833000000000001</v>
      </c>
      <c r="H39" s="28">
        <v>-7.335</v>
      </c>
      <c r="I39" s="32">
        <v>-6.7521000000000004</v>
      </c>
      <c r="J39" s="28">
        <v>-0.82499999999999996</v>
      </c>
      <c r="K39" s="28">
        <v>2.4449999999999998</v>
      </c>
      <c r="L39" s="28">
        <v>12.871700000000001</v>
      </c>
      <c r="M39" s="28">
        <v>11.297700000000001</v>
      </c>
      <c r="N39" s="28"/>
      <c r="O39" s="28"/>
      <c r="P39" s="28"/>
      <c r="Q39" s="28"/>
      <c r="R39" s="28">
        <v>8.6560000000000006</v>
      </c>
      <c r="S39" s="33">
        <f t="shared" si="4"/>
        <v>4</v>
      </c>
      <c r="T39" s="33">
        <f t="shared" si="5"/>
        <v>3</v>
      </c>
      <c r="U39" s="33">
        <f t="shared" si="6"/>
        <v>3</v>
      </c>
      <c r="V39" s="34">
        <f t="shared" si="7"/>
        <v>3</v>
      </c>
      <c r="W39" s="33">
        <f t="shared" si="8"/>
        <v>4</v>
      </c>
      <c r="X39" s="33">
        <f t="shared" si="9"/>
        <v>3</v>
      </c>
      <c r="Y39" s="33">
        <f t="shared" si="10"/>
        <v>4</v>
      </c>
      <c r="Z39" s="33">
        <f t="shared" si="11"/>
        <v>3</v>
      </c>
      <c r="AA39" s="33">
        <f t="shared" si="12"/>
        <v>0</v>
      </c>
      <c r="AB39" s="33">
        <f t="shared" si="13"/>
        <v>0</v>
      </c>
      <c r="AC39" s="33">
        <f t="shared" si="14"/>
        <v>0</v>
      </c>
      <c r="AD39" s="33">
        <f t="shared" si="15"/>
        <v>0</v>
      </c>
      <c r="AE39" s="33">
        <f t="shared" si="16"/>
        <v>4</v>
      </c>
      <c r="AF39" s="28">
        <v>77.698800000000006</v>
      </c>
      <c r="AG39" s="28">
        <v>13.5236</v>
      </c>
      <c r="AH39" s="28">
        <v>7.0869</v>
      </c>
      <c r="AI39" s="28">
        <v>0.9486</v>
      </c>
      <c r="AJ39" s="28">
        <v>0.2213</v>
      </c>
      <c r="AK39" s="28">
        <v>-8.8499999999999995E-2</v>
      </c>
      <c r="AL39" s="28">
        <v>0.38369999999999999</v>
      </c>
      <c r="AM39" s="28">
        <v>0.91659999999999997</v>
      </c>
      <c r="AN39" s="28">
        <v>1.6802999999999999</v>
      </c>
      <c r="AO39" s="35">
        <v>2</v>
      </c>
    </row>
    <row r="40" spans="1:41">
      <c r="A40" s="58" t="s">
        <v>235</v>
      </c>
      <c r="B40" s="59"/>
      <c r="C40" s="60"/>
      <c r="D40" s="60"/>
      <c r="E40" s="60"/>
      <c r="F40" s="60">
        <f>SUMPRODUCT($D12:$D39,F12:F39)/SUMIF(F12:F39,"&lt;&gt;"&amp;"",$D12:$D39)</f>
        <v>10.554800488063895</v>
      </c>
      <c r="G40" s="60">
        <f t="shared" ref="G40:R40" si="17">SUMPRODUCT($D12:$D39,G12:G39)/SUMIF(G12:G39,"&lt;&gt;"&amp;"",$D12:$D39)</f>
        <v>-1.6603988858792789</v>
      </c>
      <c r="H40" s="60">
        <f t="shared" si="17"/>
        <v>-3.9694406478765534</v>
      </c>
      <c r="I40" s="60">
        <f t="shared" si="17"/>
        <v>-4.2543116564318781</v>
      </c>
      <c r="J40" s="60">
        <f t="shared" si="17"/>
        <v>5.0241263306050419</v>
      </c>
      <c r="K40" s="60">
        <f t="shared" si="17"/>
        <v>7.1694582283369703</v>
      </c>
      <c r="L40" s="60">
        <f t="shared" si="17"/>
        <v>16.270803033925308</v>
      </c>
      <c r="M40" s="60">
        <f t="shared" si="17"/>
        <v>13.380514039116207</v>
      </c>
      <c r="N40" s="60">
        <f t="shared" si="17"/>
        <v>14.77184187019248</v>
      </c>
      <c r="O40" s="60">
        <f t="shared" si="17"/>
        <v>14.659245763870238</v>
      </c>
      <c r="P40" s="60">
        <f t="shared" si="17"/>
        <v>14.271682465520538</v>
      </c>
      <c r="Q40" s="60">
        <f t="shared" si="17"/>
        <v>14.017795984248369</v>
      </c>
      <c r="R40" s="60">
        <f t="shared" si="17"/>
        <v>15.10545266181952</v>
      </c>
      <c r="S40" s="61"/>
      <c r="T40" s="61"/>
      <c r="U40" s="61"/>
      <c r="V40" s="61"/>
      <c r="W40" s="61"/>
      <c r="X40" s="61"/>
      <c r="Y40" s="61"/>
      <c r="Z40" s="61"/>
      <c r="AA40" s="61"/>
      <c r="AB40" s="61"/>
      <c r="AC40" s="61"/>
      <c r="AD40" s="61"/>
      <c r="AE40" s="61"/>
      <c r="AF40" s="60"/>
      <c r="AG40" s="60"/>
      <c r="AH40" s="60"/>
      <c r="AI40" s="60"/>
      <c r="AJ40" s="60"/>
      <c r="AK40" s="60"/>
      <c r="AL40" s="60"/>
      <c r="AM40" s="60"/>
      <c r="AN40" s="60"/>
      <c r="AO40" s="62"/>
    </row>
    <row r="41" spans="1:41">
      <c r="A41" s="56" t="s">
        <v>236</v>
      </c>
      <c r="B41" s="51"/>
      <c r="C41" s="52"/>
      <c r="D41" s="53"/>
      <c r="E41" s="54"/>
      <c r="F41" s="54">
        <f>MIN(F12:F39)</f>
        <v>6.6534000000000004</v>
      </c>
      <c r="G41" s="54">
        <f t="shared" ref="G41:R41" si="18">MIN(G12:G39)</f>
        <v>-6.0073999999999996</v>
      </c>
      <c r="H41" s="54">
        <f t="shared" si="18"/>
        <v>-12.3401</v>
      </c>
      <c r="I41" s="54">
        <f t="shared" si="18"/>
        <v>-10.944900000000001</v>
      </c>
      <c r="J41" s="54">
        <f t="shared" si="18"/>
        <v>-4.3163999999999998</v>
      </c>
      <c r="K41" s="54">
        <f t="shared" si="18"/>
        <v>-1.1555</v>
      </c>
      <c r="L41" s="54">
        <f t="shared" si="18"/>
        <v>8.0342000000000002</v>
      </c>
      <c r="M41" s="54">
        <f t="shared" si="18"/>
        <v>5.1727999999999996</v>
      </c>
      <c r="N41" s="54">
        <f t="shared" si="18"/>
        <v>6.1295000000000002</v>
      </c>
      <c r="O41" s="54">
        <f t="shared" si="18"/>
        <v>9.2286999999999999</v>
      </c>
      <c r="P41" s="54">
        <f t="shared" si="18"/>
        <v>11.3507</v>
      </c>
      <c r="Q41" s="54">
        <f t="shared" si="18"/>
        <v>10.413600000000001</v>
      </c>
      <c r="R41" s="54">
        <f t="shared" si="18"/>
        <v>3.6112000000000002</v>
      </c>
      <c r="S41" s="55"/>
      <c r="T41" s="55"/>
      <c r="U41" s="55"/>
      <c r="V41" s="55"/>
      <c r="W41" s="55"/>
      <c r="X41" s="55"/>
      <c r="Y41" s="55"/>
      <c r="Z41" s="55"/>
      <c r="AA41" s="55"/>
      <c r="AB41" s="55"/>
      <c r="AC41" s="55"/>
      <c r="AD41" s="55"/>
      <c r="AE41" s="55"/>
      <c r="AF41" s="54"/>
      <c r="AG41" s="54"/>
      <c r="AH41" s="54"/>
      <c r="AI41" s="54"/>
      <c r="AJ41" s="54"/>
      <c r="AK41" s="54"/>
      <c r="AL41" s="54"/>
      <c r="AM41" s="54"/>
      <c r="AN41" s="54"/>
      <c r="AO41" s="57"/>
    </row>
    <row r="42" spans="1:41">
      <c r="A42" s="63" t="s">
        <v>237</v>
      </c>
      <c r="B42" s="51"/>
      <c r="C42" s="52"/>
      <c r="D42" s="53"/>
      <c r="E42" s="54"/>
      <c r="F42" s="54">
        <f>MAX(F12:F39)</f>
        <v>16.6175</v>
      </c>
      <c r="G42" s="54">
        <f t="shared" ref="G42:R42" si="19">MAX(G12:G39)</f>
        <v>5.5755999999999997</v>
      </c>
      <c r="H42" s="54">
        <f t="shared" si="19"/>
        <v>3.7031000000000001</v>
      </c>
      <c r="I42" s="54">
        <f t="shared" si="19"/>
        <v>2.512</v>
      </c>
      <c r="J42" s="54">
        <f t="shared" si="19"/>
        <v>16.032599999999999</v>
      </c>
      <c r="K42" s="54">
        <f t="shared" si="19"/>
        <v>12.5517</v>
      </c>
      <c r="L42" s="54">
        <f t="shared" si="19"/>
        <v>21.2807</v>
      </c>
      <c r="M42" s="54">
        <f t="shared" si="19"/>
        <v>17.348400000000002</v>
      </c>
      <c r="N42" s="54">
        <f t="shared" si="19"/>
        <v>20.232299999999999</v>
      </c>
      <c r="O42" s="54">
        <f t="shared" si="19"/>
        <v>16.624199999999998</v>
      </c>
      <c r="P42" s="54">
        <f t="shared" si="19"/>
        <v>15.764200000000001</v>
      </c>
      <c r="Q42" s="54">
        <f t="shared" si="19"/>
        <v>15.9808</v>
      </c>
      <c r="R42" s="54">
        <f t="shared" si="19"/>
        <v>19.636800000000001</v>
      </c>
      <c r="S42" s="55"/>
      <c r="T42" s="55"/>
      <c r="U42" s="55"/>
      <c r="V42" s="55"/>
      <c r="W42" s="55"/>
      <c r="X42" s="55"/>
      <c r="Y42" s="55"/>
      <c r="Z42" s="55"/>
      <c r="AA42" s="55"/>
      <c r="AB42" s="55"/>
      <c r="AC42" s="55"/>
      <c r="AD42" s="55"/>
      <c r="AE42" s="55"/>
      <c r="AF42" s="54"/>
      <c r="AG42" s="54"/>
      <c r="AH42" s="54"/>
      <c r="AI42" s="54"/>
      <c r="AJ42" s="54"/>
      <c r="AK42" s="54"/>
      <c r="AL42" s="54"/>
      <c r="AM42" s="54"/>
      <c r="AN42" s="54"/>
      <c r="AO42" s="57"/>
    </row>
    <row r="43" spans="1:41">
      <c r="A43" s="56" t="s">
        <v>238</v>
      </c>
      <c r="B43" s="51"/>
      <c r="C43" s="52"/>
      <c r="D43" s="53"/>
      <c r="E43" s="54"/>
      <c r="F43" s="54">
        <f>MEDIAN(F12:F39)</f>
        <v>9.2733999999999988</v>
      </c>
      <c r="G43" s="54">
        <f t="shared" ref="G43:R43" si="20">MEDIAN(G12:G39)</f>
        <v>-2.4375999999999998</v>
      </c>
      <c r="H43" s="54">
        <f t="shared" si="20"/>
        <v>-5.7020999999999997</v>
      </c>
      <c r="I43" s="54">
        <f t="shared" si="20"/>
        <v>-5.0103</v>
      </c>
      <c r="J43" s="54">
        <f t="shared" si="20"/>
        <v>2.4110499999999999</v>
      </c>
      <c r="K43" s="54">
        <f t="shared" si="20"/>
        <v>4.2675999999999998</v>
      </c>
      <c r="L43" s="54">
        <f t="shared" si="20"/>
        <v>14.573499999999999</v>
      </c>
      <c r="M43" s="54">
        <f t="shared" si="20"/>
        <v>12.2254</v>
      </c>
      <c r="N43" s="54">
        <f t="shared" si="20"/>
        <v>13.275600000000001</v>
      </c>
      <c r="O43" s="54">
        <f t="shared" si="20"/>
        <v>13.201799999999999</v>
      </c>
      <c r="P43" s="54">
        <f t="shared" si="20"/>
        <v>13.4552</v>
      </c>
      <c r="Q43" s="54">
        <f t="shared" si="20"/>
        <v>12.789</v>
      </c>
      <c r="R43" s="54">
        <f t="shared" si="20"/>
        <v>13.61985</v>
      </c>
      <c r="S43" s="55"/>
      <c r="T43" s="55"/>
      <c r="U43" s="55"/>
      <c r="V43" s="55"/>
      <c r="W43" s="55"/>
      <c r="X43" s="55"/>
      <c r="Y43" s="55"/>
      <c r="Z43" s="55"/>
      <c r="AA43" s="55"/>
      <c r="AB43" s="55"/>
      <c r="AC43" s="55"/>
      <c r="AD43" s="55"/>
      <c r="AE43" s="55"/>
      <c r="AF43" s="54"/>
      <c r="AG43" s="54"/>
      <c r="AH43" s="54"/>
      <c r="AI43" s="54"/>
      <c r="AJ43" s="54"/>
      <c r="AK43" s="54"/>
      <c r="AL43" s="54"/>
      <c r="AM43" s="54"/>
      <c r="AN43" s="54"/>
      <c r="AO43" s="57"/>
    </row>
    <row r="44" spans="1:41">
      <c r="A44" s="66" t="s">
        <v>265</v>
      </c>
      <c r="B44" s="67"/>
      <c r="C44" s="68"/>
      <c r="D44" s="69"/>
      <c r="E44" s="66"/>
      <c r="F44" s="66"/>
      <c r="G44" s="66"/>
      <c r="H44" s="66"/>
      <c r="I44" s="66"/>
      <c r="J44" s="66"/>
      <c r="K44" s="66"/>
      <c r="L44" s="66"/>
      <c r="M44" s="66"/>
      <c r="N44" s="66"/>
      <c r="O44" s="66"/>
      <c r="P44" s="66"/>
      <c r="Q44" s="66"/>
      <c r="R44" s="66"/>
      <c r="S44" s="70"/>
      <c r="T44" s="70"/>
      <c r="U44" s="70"/>
      <c r="V44" s="70"/>
      <c r="W44" s="70"/>
      <c r="X44" s="70"/>
      <c r="Y44" s="70"/>
      <c r="Z44" s="70"/>
      <c r="AA44" s="70"/>
      <c r="AB44" s="70"/>
      <c r="AC44" s="70"/>
      <c r="AD44" s="70"/>
      <c r="AE44" s="70"/>
      <c r="AF44" s="66"/>
      <c r="AG44" s="66"/>
      <c r="AH44" s="66"/>
      <c r="AI44" s="66"/>
      <c r="AJ44" s="66"/>
      <c r="AK44" s="66"/>
      <c r="AL44" s="66"/>
      <c r="AM44" s="66"/>
      <c r="AN44" s="66"/>
      <c r="AO44" s="71"/>
    </row>
    <row r="45" spans="1:41">
      <c r="A45" s="48" t="s">
        <v>873</v>
      </c>
      <c r="B45" s="29"/>
      <c r="C45" s="30"/>
      <c r="D45" s="31"/>
      <c r="E45" s="28">
        <v>18325.79</v>
      </c>
      <c r="F45" s="28">
        <v>9.7393000000000001</v>
      </c>
      <c r="G45" s="28">
        <v>-2.6240999999999999</v>
      </c>
      <c r="H45" s="28">
        <v>-4.8678999999999997</v>
      </c>
      <c r="I45" s="32">
        <v>-5.5289999999999999</v>
      </c>
      <c r="J45" s="28">
        <v>3.0337999999999998</v>
      </c>
      <c r="K45" s="28">
        <v>5.0669000000000004</v>
      </c>
      <c r="L45" s="28">
        <v>14.487299999999999</v>
      </c>
      <c r="M45" s="28">
        <v>11.837300000000001</v>
      </c>
      <c r="N45" s="28">
        <v>13.442600000000001</v>
      </c>
      <c r="O45" s="28">
        <v>13.481</v>
      </c>
      <c r="P45" s="28">
        <v>14.0342</v>
      </c>
      <c r="Q45" s="28">
        <v>12.1515</v>
      </c>
      <c r="R45" s="28"/>
      <c r="S45" s="33"/>
      <c r="T45" s="33"/>
      <c r="U45" s="33"/>
      <c r="V45" s="34"/>
      <c r="W45" s="33"/>
      <c r="X45" s="33"/>
      <c r="Y45" s="33"/>
      <c r="Z45" s="33"/>
      <c r="AA45" s="33"/>
      <c r="AB45" s="33"/>
      <c r="AC45" s="33"/>
      <c r="AD45" s="33"/>
      <c r="AE45" s="33"/>
      <c r="AF45" s="28"/>
      <c r="AG45" s="28"/>
      <c r="AH45" s="28"/>
      <c r="AI45" s="28"/>
      <c r="AJ45" s="28"/>
      <c r="AK45" s="28"/>
      <c r="AL45" s="28"/>
      <c r="AM45" s="28"/>
      <c r="AN45" s="28"/>
      <c r="AO45" s="35"/>
    </row>
    <row r="46" spans="1:41" ht="15" thickBot="1">
      <c r="A46" s="49"/>
      <c r="B46" s="37"/>
      <c r="C46" s="38"/>
      <c r="D46" s="39"/>
      <c r="E46" s="36"/>
      <c r="F46" s="36"/>
      <c r="G46" s="36"/>
      <c r="H46" s="36"/>
      <c r="I46" s="40"/>
      <c r="J46" s="36"/>
      <c r="K46" s="36"/>
      <c r="L46" s="36"/>
      <c r="M46" s="36"/>
      <c r="N46" s="36"/>
      <c r="O46" s="36"/>
      <c r="P46" s="36"/>
      <c r="Q46" s="36"/>
      <c r="R46" s="36"/>
      <c r="S46" s="41"/>
      <c r="T46" s="41"/>
      <c r="U46" s="41"/>
      <c r="V46" s="42"/>
      <c r="W46" s="41"/>
      <c r="X46" s="41"/>
      <c r="Y46" s="41"/>
      <c r="Z46" s="41"/>
      <c r="AA46" s="41"/>
      <c r="AB46" s="41"/>
      <c r="AC46" s="41"/>
      <c r="AD46" s="41"/>
      <c r="AE46" s="41"/>
      <c r="AF46" s="36"/>
      <c r="AG46" s="36"/>
      <c r="AH46" s="36"/>
      <c r="AI46" s="36"/>
      <c r="AJ46" s="36"/>
      <c r="AK46" s="36"/>
      <c r="AL46" s="36"/>
      <c r="AM46" s="36"/>
      <c r="AN46" s="36"/>
      <c r="AO46" s="43"/>
    </row>
    <row r="47" spans="1:41">
      <c r="A47" s="50" t="s">
        <v>239</v>
      </c>
      <c r="B47" s="45"/>
      <c r="C47" s="44"/>
      <c r="D47" s="44"/>
      <c r="E47" s="44"/>
      <c r="F47" s="44"/>
      <c r="G47" s="44"/>
      <c r="H47" s="44"/>
      <c r="I47" s="46"/>
      <c r="J47" s="44"/>
      <c r="K47" s="44"/>
      <c r="L47" s="44"/>
      <c r="M47" s="44"/>
      <c r="N47" s="44"/>
      <c r="O47" s="44"/>
      <c r="P47" s="44"/>
      <c r="Q47" s="44"/>
      <c r="R47" s="44"/>
      <c r="S47" s="45"/>
      <c r="T47" s="45"/>
      <c r="U47" s="45"/>
      <c r="V47" s="47"/>
      <c r="W47" s="45"/>
      <c r="X47" s="45"/>
      <c r="Y47" s="45"/>
      <c r="Z47" s="45"/>
      <c r="AA47" s="45"/>
      <c r="AB47" s="45"/>
      <c r="AC47" s="45"/>
      <c r="AD47" s="45"/>
      <c r="AE47" s="45"/>
      <c r="AF47" s="44"/>
      <c r="AG47" s="44"/>
      <c r="AH47" s="44"/>
      <c r="AI47" s="44"/>
      <c r="AJ47" s="44"/>
      <c r="AK47" s="44"/>
      <c r="AL47" s="44"/>
      <c r="AM47" s="44"/>
      <c r="AN47" s="44"/>
      <c r="AO47" s="44"/>
    </row>
    <row r="48" spans="1:41">
      <c r="A48" s="50" t="s">
        <v>240</v>
      </c>
      <c r="B48" s="45"/>
      <c r="C48" s="44"/>
      <c r="D48" s="44"/>
      <c r="E48" s="44"/>
      <c r="F48" s="44"/>
      <c r="G48" s="44"/>
      <c r="H48" s="44"/>
      <c r="I48" s="46"/>
      <c r="J48" s="44"/>
      <c r="K48" s="44"/>
      <c r="L48" s="44"/>
      <c r="M48" s="44"/>
      <c r="N48" s="44"/>
      <c r="O48" s="44"/>
      <c r="P48" s="44"/>
      <c r="Q48" s="44"/>
      <c r="R48" s="44"/>
      <c r="S48" s="45"/>
      <c r="T48" s="45"/>
      <c r="U48" s="45"/>
      <c r="V48" s="47"/>
      <c r="W48" s="45"/>
      <c r="X48" s="45"/>
      <c r="Y48" s="45"/>
      <c r="Z48" s="45"/>
      <c r="AA48" s="45"/>
      <c r="AB48" s="45"/>
      <c r="AC48" s="45"/>
      <c r="AD48" s="45"/>
      <c r="AE48" s="45"/>
      <c r="AF48" s="44"/>
      <c r="AG48" s="44"/>
      <c r="AH48" s="44"/>
      <c r="AI48" s="44"/>
      <c r="AJ48" s="44"/>
      <c r="AK48" s="44"/>
      <c r="AL48" s="44"/>
      <c r="AM48" s="44"/>
      <c r="AN48" s="44"/>
      <c r="AO48" s="44"/>
    </row>
    <row r="49" spans="1:41">
      <c r="A49" s="50"/>
      <c r="B49" s="45"/>
      <c r="C49" s="44"/>
      <c r="D49" s="44"/>
      <c r="E49" s="44"/>
      <c r="F49" s="44"/>
      <c r="G49" s="44"/>
      <c r="H49" s="44"/>
      <c r="I49" s="44"/>
      <c r="J49" s="44"/>
      <c r="K49" s="44"/>
      <c r="L49" s="44"/>
      <c r="M49" s="44"/>
      <c r="N49" s="44"/>
      <c r="O49" s="44"/>
      <c r="P49" s="44"/>
      <c r="Q49" s="44"/>
      <c r="R49" s="44"/>
      <c r="S49" s="45"/>
      <c r="T49" s="45"/>
      <c r="U49" s="45"/>
      <c r="V49" s="45"/>
      <c r="W49" s="45"/>
      <c r="X49" s="45"/>
      <c r="Y49" s="45"/>
      <c r="Z49" s="45"/>
      <c r="AA49" s="45"/>
      <c r="AB49" s="45"/>
      <c r="AC49" s="45"/>
      <c r="AD49" s="45"/>
      <c r="AE49" s="45"/>
      <c r="AF49" s="44"/>
      <c r="AG49" s="44"/>
      <c r="AH49" s="44"/>
      <c r="AI49" s="44"/>
      <c r="AJ49" s="44"/>
      <c r="AK49" s="44"/>
      <c r="AL49" s="44"/>
      <c r="AM49" s="44"/>
      <c r="AN49" s="44"/>
      <c r="AO49" s="44"/>
    </row>
    <row r="50" spans="1:41">
      <c r="A50" s="50"/>
      <c r="B50" s="45"/>
      <c r="C50" s="44"/>
      <c r="D50" s="44"/>
      <c r="E50" s="44"/>
      <c r="F50" s="44"/>
      <c r="G50" s="44"/>
      <c r="H50" s="44"/>
      <c r="I50" s="44"/>
      <c r="J50" s="44"/>
      <c r="K50" s="44"/>
      <c r="L50" s="44"/>
      <c r="M50" s="44"/>
      <c r="N50" s="44"/>
      <c r="O50" s="44"/>
      <c r="P50" s="44"/>
      <c r="Q50" s="44"/>
      <c r="R50" s="44"/>
      <c r="S50" s="45"/>
      <c r="T50" s="45"/>
      <c r="U50" s="45"/>
      <c r="V50" s="45"/>
      <c r="W50" s="45"/>
      <c r="X50" s="45"/>
      <c r="Y50" s="45"/>
      <c r="Z50" s="45"/>
      <c r="AA50" s="45"/>
      <c r="AB50" s="45"/>
      <c r="AC50" s="45"/>
      <c r="AD50" s="45"/>
      <c r="AE50" s="45"/>
      <c r="AF50" s="44"/>
      <c r="AG50" s="44"/>
      <c r="AH50" s="44"/>
      <c r="AI50" s="44"/>
      <c r="AJ50" s="44"/>
      <c r="AK50" s="44"/>
      <c r="AL50" s="44"/>
      <c r="AM50" s="44"/>
      <c r="AN50" s="44"/>
      <c r="AO50" s="44"/>
    </row>
    <row r="51" spans="1:41">
      <c r="A51" s="50"/>
      <c r="B51" s="45"/>
      <c r="C51" s="44"/>
      <c r="D51" s="44"/>
      <c r="E51" s="44"/>
      <c r="F51" s="44"/>
      <c r="G51" s="44"/>
      <c r="H51" s="44"/>
      <c r="I51" s="44"/>
      <c r="J51" s="44"/>
      <c r="K51" s="44"/>
      <c r="L51" s="44"/>
      <c r="M51" s="44"/>
      <c r="N51" s="44"/>
      <c r="O51" s="44"/>
      <c r="P51" s="44"/>
      <c r="Q51" s="44"/>
      <c r="R51" s="44"/>
      <c r="S51" s="45"/>
      <c r="T51" s="45"/>
      <c r="U51" s="45"/>
      <c r="V51" s="45"/>
      <c r="W51" s="45"/>
      <c r="X51" s="45"/>
      <c r="Y51" s="45"/>
      <c r="Z51" s="45"/>
      <c r="AA51" s="45"/>
      <c r="AB51" s="45"/>
      <c r="AC51" s="45"/>
      <c r="AD51" s="45"/>
      <c r="AE51" s="45"/>
      <c r="AF51" s="44"/>
      <c r="AG51" s="44"/>
      <c r="AH51" s="44"/>
      <c r="AI51" s="44"/>
      <c r="AJ51" s="44"/>
      <c r="AK51" s="44"/>
      <c r="AL51" s="44"/>
      <c r="AM51" s="44"/>
      <c r="AN51" s="44"/>
      <c r="AO51" s="44"/>
    </row>
  </sheetData>
  <mergeCells count="8">
    <mergeCell ref="B8:E8"/>
    <mergeCell ref="F8:I8"/>
    <mergeCell ref="R8:R9"/>
    <mergeCell ref="AO8:AO9"/>
    <mergeCell ref="AF8:AH8"/>
    <mergeCell ref="AI8:AM8"/>
    <mergeCell ref="S8:AE8"/>
    <mergeCell ref="J8:Q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CN51"/>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39"/>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41"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_xlfn.QUARTILE.INC(F$12:F$39,$CA2)</f>
        <v>6.2371999999999996</v>
      </c>
      <c r="CC2" s="93">
        <f t="shared" ref="CC2:CN2" si="1">_xlfn.QUARTILE.INC(G$12:G$39,$CA2)</f>
        <v>-6.7131999999999996</v>
      </c>
      <c r="CD2" s="93">
        <f t="shared" si="1"/>
        <v>-7.7218</v>
      </c>
      <c r="CE2" s="93">
        <f t="shared" si="1"/>
        <v>-8.1477000000000004</v>
      </c>
      <c r="CF2" s="93">
        <f t="shared" si="1"/>
        <v>-1.9775</v>
      </c>
      <c r="CG2" s="93">
        <f t="shared" si="1"/>
        <v>3.5922999999999998</v>
      </c>
      <c r="CH2" s="93">
        <f t="shared" si="1"/>
        <v>10.168799999999999</v>
      </c>
      <c r="CI2" s="93">
        <f t="shared" si="1"/>
        <v>11.968400000000001</v>
      </c>
      <c r="CJ2" s="93">
        <f t="shared" si="1"/>
        <v>11.087999999999999</v>
      </c>
      <c r="CK2" s="93">
        <f t="shared" si="1"/>
        <v>9.3964999999999996</v>
      </c>
      <c r="CL2" s="93">
        <f t="shared" si="1"/>
        <v>9.6509</v>
      </c>
      <c r="CM2" s="93">
        <f t="shared" si="1"/>
        <v>10.070399999999999</v>
      </c>
      <c r="CN2" s="93">
        <f t="shared" si="1"/>
        <v>-31.346399999999999</v>
      </c>
    </row>
    <row r="3" spans="1:92">
      <c r="CA3" s="93">
        <v>1</v>
      </c>
      <c r="CB3" s="93">
        <f t="shared" si="0"/>
        <v>9.3649500000000003</v>
      </c>
      <c r="CC3" s="93">
        <f t="shared" ref="CC3:CN7" si="2">_xlfn.QUARTILE.INC(G$12:G$39,$CA3)</f>
        <v>-5.8667999999999996</v>
      </c>
      <c r="CD3" s="93">
        <f t="shared" si="2"/>
        <v>-5.1846499999999995</v>
      </c>
      <c r="CE3" s="93">
        <f t="shared" si="2"/>
        <v>-6.1219250000000001</v>
      </c>
      <c r="CF3" s="93">
        <f t="shared" si="2"/>
        <v>1.82325</v>
      </c>
      <c r="CG3" s="93">
        <f t="shared" si="2"/>
        <v>7.0852000000000004</v>
      </c>
      <c r="CH3" s="93">
        <f t="shared" si="2"/>
        <v>12.72245</v>
      </c>
      <c r="CI3" s="93">
        <f t="shared" si="2"/>
        <v>12.9551</v>
      </c>
      <c r="CJ3" s="93">
        <f t="shared" si="2"/>
        <v>12.213950000000001</v>
      </c>
      <c r="CK3" s="93">
        <f t="shared" si="2"/>
        <v>10.34385</v>
      </c>
      <c r="CL3" s="93">
        <f t="shared" si="2"/>
        <v>12.6663</v>
      </c>
      <c r="CM3" s="93">
        <f t="shared" si="2"/>
        <v>11.4468</v>
      </c>
      <c r="CN3" s="93">
        <f t="shared" si="2"/>
        <v>8.0423249999999999</v>
      </c>
    </row>
    <row r="4" spans="1:92">
      <c r="CA4" s="93">
        <v>2</v>
      </c>
      <c r="CB4" s="93">
        <f t="shared" si="0"/>
        <v>10.515699999999999</v>
      </c>
      <c r="CC4" s="93">
        <f t="shared" si="2"/>
        <v>-4.5833000000000004</v>
      </c>
      <c r="CD4" s="93">
        <f t="shared" si="2"/>
        <v>-3.3321000000000001</v>
      </c>
      <c r="CE4" s="93">
        <f t="shared" si="2"/>
        <v>-5.3049999999999997</v>
      </c>
      <c r="CF4" s="93">
        <f t="shared" si="2"/>
        <v>4.2970499999999996</v>
      </c>
      <c r="CG4" s="93">
        <f t="shared" si="2"/>
        <v>7.9553499999999993</v>
      </c>
      <c r="CH4" s="93">
        <f t="shared" si="2"/>
        <v>14.224299999999999</v>
      </c>
      <c r="CI4" s="93">
        <f t="shared" si="2"/>
        <v>14.475349999999999</v>
      </c>
      <c r="CJ4" s="93">
        <f t="shared" si="2"/>
        <v>12.9533</v>
      </c>
      <c r="CK4" s="93">
        <f t="shared" si="2"/>
        <v>11.1891</v>
      </c>
      <c r="CL4" s="93">
        <f t="shared" si="2"/>
        <v>13.8209</v>
      </c>
      <c r="CM4" s="93">
        <f t="shared" si="2"/>
        <v>12.4543</v>
      </c>
      <c r="CN4" s="93">
        <f t="shared" si="2"/>
        <v>13.202400000000001</v>
      </c>
    </row>
    <row r="5" spans="1:92">
      <c r="CA5" s="93">
        <v>3</v>
      </c>
      <c r="CB5" s="93">
        <f t="shared" si="0"/>
        <v>11.47495</v>
      </c>
      <c r="CC5" s="93">
        <f t="shared" si="2"/>
        <v>-3.9641000000000002</v>
      </c>
      <c r="CD5" s="93">
        <f t="shared" si="2"/>
        <v>-2.14445</v>
      </c>
      <c r="CE5" s="93">
        <f t="shared" si="2"/>
        <v>-4.0436999999999994</v>
      </c>
      <c r="CF5" s="93">
        <f t="shared" si="2"/>
        <v>5.8326500000000001</v>
      </c>
      <c r="CG5" s="93">
        <f t="shared" si="2"/>
        <v>8.5665250000000004</v>
      </c>
      <c r="CH5" s="93">
        <f t="shared" si="2"/>
        <v>15.256450000000001</v>
      </c>
      <c r="CI5" s="93">
        <f t="shared" si="2"/>
        <v>15.155049999999999</v>
      </c>
      <c r="CJ5" s="93">
        <f t="shared" si="2"/>
        <v>14.193375</v>
      </c>
      <c r="CK5" s="93">
        <f t="shared" si="2"/>
        <v>12.6561</v>
      </c>
      <c r="CL5" s="93">
        <f t="shared" si="2"/>
        <v>14.81545</v>
      </c>
      <c r="CM5" s="93">
        <f t="shared" si="2"/>
        <v>13.5739</v>
      </c>
      <c r="CN5" s="93">
        <f t="shared" si="2"/>
        <v>15.18085</v>
      </c>
    </row>
    <row r="6" spans="1:92" hidden="1">
      <c r="CA6" s="93"/>
      <c r="CB6" s="93">
        <f t="shared" si="0"/>
        <v>6.2371999999999996</v>
      </c>
      <c r="CC6" s="93">
        <f t="shared" si="2"/>
        <v>-6.7131999999999996</v>
      </c>
      <c r="CD6" s="93">
        <f t="shared" si="2"/>
        <v>-7.7218</v>
      </c>
      <c r="CE6" s="93">
        <f t="shared" si="2"/>
        <v>-8.1477000000000004</v>
      </c>
      <c r="CF6" s="93">
        <f t="shared" si="2"/>
        <v>-1.9775</v>
      </c>
      <c r="CG6" s="93">
        <f t="shared" si="2"/>
        <v>3.5922999999999998</v>
      </c>
      <c r="CH6" s="93">
        <f t="shared" si="2"/>
        <v>10.168799999999999</v>
      </c>
      <c r="CI6" s="93">
        <f t="shared" si="2"/>
        <v>11.968400000000001</v>
      </c>
      <c r="CJ6" s="93">
        <f t="shared" si="2"/>
        <v>11.087999999999999</v>
      </c>
      <c r="CK6" s="93">
        <f t="shared" si="2"/>
        <v>9.3964999999999996</v>
      </c>
      <c r="CL6" s="93">
        <f t="shared" si="2"/>
        <v>9.6509</v>
      </c>
      <c r="CM6" s="93">
        <f t="shared" si="2"/>
        <v>10.070399999999999</v>
      </c>
      <c r="CN6" s="93">
        <f t="shared" si="2"/>
        <v>-31.346399999999999</v>
      </c>
    </row>
    <row r="7" spans="1:92" ht="21" thickBot="1">
      <c r="A7" s="16" t="s">
        <v>3354</v>
      </c>
      <c r="CA7" s="93">
        <v>4</v>
      </c>
      <c r="CB7" s="93">
        <f t="shared" si="0"/>
        <v>13.919700000000001</v>
      </c>
      <c r="CC7" s="93">
        <f t="shared" si="2"/>
        <v>0.43080000000000002</v>
      </c>
      <c r="CD7" s="93">
        <f t="shared" si="2"/>
        <v>1.752</v>
      </c>
      <c r="CE7" s="93">
        <f t="shared" si="2"/>
        <v>0.1605</v>
      </c>
      <c r="CF7" s="93">
        <f t="shared" si="2"/>
        <v>21.338200000000001</v>
      </c>
      <c r="CG7" s="93">
        <f t="shared" si="2"/>
        <v>15.3657</v>
      </c>
      <c r="CH7" s="93">
        <f t="shared" si="2"/>
        <v>19.113299999999999</v>
      </c>
      <c r="CI7" s="93">
        <f t="shared" si="2"/>
        <v>17.4041</v>
      </c>
      <c r="CJ7" s="93">
        <f t="shared" si="2"/>
        <v>16.442699999999999</v>
      </c>
      <c r="CK7" s="93">
        <f t="shared" si="2"/>
        <v>14.0404</v>
      </c>
      <c r="CL7" s="93">
        <f t="shared" si="2"/>
        <v>16.099900000000002</v>
      </c>
      <c r="CM7" s="93">
        <f t="shared" si="2"/>
        <v>13.600099999999999</v>
      </c>
      <c r="CN7" s="93">
        <f t="shared" si="2"/>
        <v>40.578499999999998</v>
      </c>
    </row>
    <row r="8" spans="1:92" ht="15.6">
      <c r="A8" s="17" t="str">
        <f>'Sec-Consumption'!A8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t="s">
        <v>874</v>
      </c>
      <c r="AJ8" s="136"/>
      <c r="AK8" s="136"/>
      <c r="AL8" s="136"/>
      <c r="AM8" s="136"/>
      <c r="AN8" s="18" t="s">
        <v>54</v>
      </c>
      <c r="AO8" s="134"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835</v>
      </c>
      <c r="AG9" s="26" t="s">
        <v>836</v>
      </c>
      <c r="AH9" s="26" t="s">
        <v>837</v>
      </c>
      <c r="AI9" s="26" t="s">
        <v>838</v>
      </c>
      <c r="AJ9" s="26" t="s">
        <v>839</v>
      </c>
      <c r="AK9" s="26" t="s">
        <v>3052</v>
      </c>
      <c r="AL9" s="26" t="s">
        <v>2436</v>
      </c>
      <c r="AM9" s="26" t="s">
        <v>3053</v>
      </c>
      <c r="AN9" s="26" t="s">
        <v>840</v>
      </c>
      <c r="AO9" s="135"/>
    </row>
    <row r="10" spans="1:92" ht="15" customHeight="1" thickBot="1">
      <c r="A10" s="20" t="s">
        <v>38</v>
      </c>
    </row>
    <row r="11" spans="1:92" ht="18.600000000000001" thickBot="1">
      <c r="A11" s="21" t="s">
        <v>3355</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4"/>
    </row>
    <row r="12" spans="1:92">
      <c r="A12" s="48" t="s">
        <v>3360</v>
      </c>
      <c r="B12" s="29">
        <v>41622</v>
      </c>
      <c r="C12" s="30">
        <v>3673.3696</v>
      </c>
      <c r="D12" s="31">
        <v>3154.8566999999998</v>
      </c>
      <c r="E12" s="28">
        <v>61.05</v>
      </c>
      <c r="F12" s="28">
        <v>11.6905</v>
      </c>
      <c r="G12" s="28">
        <v>-3.9641000000000002</v>
      </c>
      <c r="H12" s="28">
        <v>-3.1873999999999998</v>
      </c>
      <c r="I12" s="32">
        <v>-5.2460000000000004</v>
      </c>
      <c r="J12" s="28">
        <v>3.9857</v>
      </c>
      <c r="K12" s="28">
        <v>7.0335999999999999</v>
      </c>
      <c r="L12" s="28">
        <v>14.224299999999999</v>
      </c>
      <c r="M12" s="28">
        <v>13.6952</v>
      </c>
      <c r="N12" s="28">
        <v>12.941700000000001</v>
      </c>
      <c r="O12" s="28">
        <v>11.1891</v>
      </c>
      <c r="P12" s="28">
        <v>13.579499999999999</v>
      </c>
      <c r="Q12" s="28"/>
      <c r="R12" s="28">
        <v>15.73</v>
      </c>
      <c r="S12" s="33">
        <f>IF(F12="",0,IF(F12&lt;=CB$3,4,IF(F12&gt;=CB$5,1,IF(F12&gt;=CB$4,2,3))))</f>
        <v>1</v>
      </c>
      <c r="T12" s="33">
        <f t="shared" ref="T12:AE12" si="3">IF(G12="",0,IF(G12&lt;=CC$3,4,IF(G12&gt;=CC$5,1,IF(G12&gt;=CC$4,2,3))))</f>
        <v>1</v>
      </c>
      <c r="U12" s="33">
        <f t="shared" si="3"/>
        <v>2</v>
      </c>
      <c r="V12" s="34">
        <f t="shared" si="3"/>
        <v>2</v>
      </c>
      <c r="W12" s="33">
        <f t="shared" si="3"/>
        <v>3</v>
      </c>
      <c r="X12" s="33">
        <f t="shared" si="3"/>
        <v>4</v>
      </c>
      <c r="Y12" s="33">
        <f t="shared" si="3"/>
        <v>2</v>
      </c>
      <c r="Z12" s="33">
        <f t="shared" si="3"/>
        <v>3</v>
      </c>
      <c r="AA12" s="33">
        <f t="shared" si="3"/>
        <v>3</v>
      </c>
      <c r="AB12" s="33">
        <f t="shared" si="3"/>
        <v>2</v>
      </c>
      <c r="AC12" s="33">
        <f t="shared" si="3"/>
        <v>3</v>
      </c>
      <c r="AD12" s="33">
        <f t="shared" si="3"/>
        <v>0</v>
      </c>
      <c r="AE12" s="33">
        <f t="shared" si="3"/>
        <v>1</v>
      </c>
      <c r="AF12" s="28">
        <v>64.334199999999996</v>
      </c>
      <c r="AG12" s="28">
        <v>16.882000000000001</v>
      </c>
      <c r="AH12" s="28">
        <v>15.7384</v>
      </c>
      <c r="AI12" s="28">
        <v>0.93210000000000004</v>
      </c>
      <c r="AJ12" s="28">
        <v>0.22359999999999999</v>
      </c>
      <c r="AK12" s="28">
        <v>0.2336</v>
      </c>
      <c r="AL12" s="28">
        <v>0.39889999999999998</v>
      </c>
      <c r="AM12" s="28">
        <v>0.85099999999999998</v>
      </c>
      <c r="AN12" s="28">
        <v>3.0453999999999999</v>
      </c>
      <c r="AO12" s="35">
        <v>1.96</v>
      </c>
    </row>
    <row r="13" spans="1:92">
      <c r="A13" s="48" t="s">
        <v>4969</v>
      </c>
      <c r="B13" s="29">
        <v>45992</v>
      </c>
      <c r="C13" s="30">
        <v>413.7801</v>
      </c>
      <c r="D13" s="31">
        <v>372.40769999999998</v>
      </c>
      <c r="E13" s="28">
        <v>9.4619999999999997</v>
      </c>
      <c r="F13" s="28">
        <v>9.4125999999999994</v>
      </c>
      <c r="G13" s="28">
        <v>-5.5027999999999997</v>
      </c>
      <c r="H13" s="28"/>
      <c r="I13" s="32">
        <v>-5.8975999999999997</v>
      </c>
      <c r="J13" s="28"/>
      <c r="K13" s="28"/>
      <c r="L13" s="28"/>
      <c r="M13" s="28"/>
      <c r="N13" s="28"/>
      <c r="O13" s="28"/>
      <c r="P13" s="28"/>
      <c r="Q13" s="28"/>
      <c r="R13" s="28">
        <v>-12.5905</v>
      </c>
      <c r="S13" s="33">
        <f t="shared" ref="S13:S39" si="4">IF(F13="",0,IF(F13&lt;=CB$3,4,IF(F13&gt;=CB$5,1,IF(F13&gt;=CB$4,2,3))))</f>
        <v>3</v>
      </c>
      <c r="T13" s="33">
        <f t="shared" ref="T13:T39" si="5">IF(G13="",0,IF(G13&lt;=CC$3,4,IF(G13&gt;=CC$5,1,IF(G13&gt;=CC$4,2,3))))</f>
        <v>3</v>
      </c>
      <c r="U13" s="33">
        <f t="shared" ref="U13:U39" si="6">IF(H13="",0,IF(H13&lt;=CD$3,4,IF(H13&gt;=CD$5,1,IF(H13&gt;=CD$4,2,3))))</f>
        <v>0</v>
      </c>
      <c r="V13" s="34">
        <f t="shared" ref="V13:V39" si="7">IF(I13="",0,IF(I13&lt;=CE$3,4,IF(I13&gt;=CE$5,1,IF(I13&gt;=CE$4,2,3))))</f>
        <v>3</v>
      </c>
      <c r="W13" s="33">
        <f t="shared" ref="W13:W39" si="8">IF(J13="",0,IF(J13&lt;=CF$3,4,IF(J13&gt;=CF$5,1,IF(J13&gt;=CF$4,2,3))))</f>
        <v>0</v>
      </c>
      <c r="X13" s="33">
        <f t="shared" ref="X13:X39" si="9">IF(K13="",0,IF(K13&lt;=CG$3,4,IF(K13&gt;=CG$5,1,IF(K13&gt;=CG$4,2,3))))</f>
        <v>0</v>
      </c>
      <c r="Y13" s="33">
        <f t="shared" ref="Y13:Y39" si="10">IF(L13="",0,IF(L13&lt;=CH$3,4,IF(L13&gt;=CH$5,1,IF(L13&gt;=CH$4,2,3))))</f>
        <v>0</v>
      </c>
      <c r="Z13" s="33">
        <f t="shared" ref="Z13:Z39" si="11">IF(M13="",0,IF(M13&lt;=CI$3,4,IF(M13&gt;=CI$5,1,IF(M13&gt;=CI$4,2,3))))</f>
        <v>0</v>
      </c>
      <c r="AA13" s="33">
        <f t="shared" ref="AA13:AA39" si="12">IF(N13="",0,IF(N13&lt;=CJ$3,4,IF(N13&gt;=CJ$5,1,IF(N13&gt;=CJ$4,2,3))))</f>
        <v>0</v>
      </c>
      <c r="AB13" s="33">
        <f t="shared" ref="AB13:AB39" si="13">IF(O13="",0,IF(O13&lt;=CK$3,4,IF(O13&gt;=CK$5,1,IF(O13&gt;=CK$4,2,3))))</f>
        <v>0</v>
      </c>
      <c r="AC13" s="33">
        <f t="shared" ref="AC13:AC39" si="14">IF(P13="",0,IF(P13&lt;=CL$3,4,IF(P13&gt;=CL$5,1,IF(P13&gt;=CL$4,2,3))))</f>
        <v>0</v>
      </c>
      <c r="AD13" s="33">
        <f t="shared" ref="AD13:AD39" si="15">IF(Q13="",0,IF(Q13&lt;=CM$3,4,IF(Q13&gt;=CM$5,1,IF(Q13&gt;=CM$4,2,3))))</f>
        <v>0</v>
      </c>
      <c r="AE13" s="33">
        <f t="shared" ref="AE13:AE39" si="16">IF(R13="",0,IF(R13&lt;=CN$3,4,IF(R13&gt;=CN$5,1,IF(R13&gt;=CN$4,2,3))))</f>
        <v>4</v>
      </c>
      <c r="AF13" s="28">
        <v>63.073500000000003</v>
      </c>
      <c r="AG13" s="28">
        <v>11.5159</v>
      </c>
      <c r="AH13" s="28">
        <v>20.648900000000001</v>
      </c>
      <c r="AI13" s="28">
        <v>0.88119999999999998</v>
      </c>
      <c r="AJ13" s="28">
        <v>-0.45750000000000002</v>
      </c>
      <c r="AK13" s="28">
        <v>-0.16370000000000001</v>
      </c>
      <c r="AL13" s="28">
        <v>-0.53710000000000002</v>
      </c>
      <c r="AM13" s="28">
        <v>0.93589999999999995</v>
      </c>
      <c r="AN13" s="28">
        <v>2.0310000000000001</v>
      </c>
      <c r="AO13" s="35">
        <v>2.36</v>
      </c>
    </row>
    <row r="14" spans="1:92">
      <c r="A14" s="48" t="s">
        <v>3361</v>
      </c>
      <c r="B14" s="29">
        <v>45135</v>
      </c>
      <c r="C14" s="30">
        <v>1114.3861999999999</v>
      </c>
      <c r="D14" s="31">
        <v>956.24800000000005</v>
      </c>
      <c r="E14" s="28">
        <v>14.225</v>
      </c>
      <c r="F14" s="28">
        <v>10.872999999999999</v>
      </c>
      <c r="G14" s="28">
        <v>-5.9504000000000001</v>
      </c>
      <c r="H14" s="28">
        <v>-6.3034999999999997</v>
      </c>
      <c r="I14" s="32">
        <v>-7.5217999999999998</v>
      </c>
      <c r="J14" s="28">
        <v>0.66520000000000001</v>
      </c>
      <c r="K14" s="28">
        <v>6.7625000000000002</v>
      </c>
      <c r="L14" s="28"/>
      <c r="M14" s="28"/>
      <c r="N14" s="28"/>
      <c r="O14" s="28"/>
      <c r="P14" s="28"/>
      <c r="Q14" s="28"/>
      <c r="R14" s="28">
        <v>13.625500000000001</v>
      </c>
      <c r="S14" s="33">
        <f t="shared" si="4"/>
        <v>2</v>
      </c>
      <c r="T14" s="33">
        <f t="shared" si="5"/>
        <v>4</v>
      </c>
      <c r="U14" s="33">
        <f t="shared" si="6"/>
        <v>4</v>
      </c>
      <c r="V14" s="34">
        <f t="shared" si="7"/>
        <v>4</v>
      </c>
      <c r="W14" s="33">
        <f t="shared" si="8"/>
        <v>4</v>
      </c>
      <c r="X14" s="33">
        <f t="shared" si="9"/>
        <v>4</v>
      </c>
      <c r="Y14" s="33">
        <f t="shared" si="10"/>
        <v>0</v>
      </c>
      <c r="Z14" s="33">
        <f t="shared" si="11"/>
        <v>0</v>
      </c>
      <c r="AA14" s="33">
        <f t="shared" si="12"/>
        <v>0</v>
      </c>
      <c r="AB14" s="33">
        <f t="shared" si="13"/>
        <v>0</v>
      </c>
      <c r="AC14" s="33">
        <f t="shared" si="14"/>
        <v>0</v>
      </c>
      <c r="AD14" s="33">
        <f t="shared" si="15"/>
        <v>0</v>
      </c>
      <c r="AE14" s="33">
        <f t="shared" si="16"/>
        <v>2</v>
      </c>
      <c r="AF14" s="28">
        <v>59.805700000000002</v>
      </c>
      <c r="AG14" s="28">
        <v>16.475000000000001</v>
      </c>
      <c r="AH14" s="28">
        <v>18.941400000000002</v>
      </c>
      <c r="AI14" s="28">
        <v>0.87849999999999995</v>
      </c>
      <c r="AJ14" s="28">
        <v>0.18820000000000001</v>
      </c>
      <c r="AK14" s="28">
        <v>0.30859999999999999</v>
      </c>
      <c r="AL14" s="28">
        <v>0.32869999999999999</v>
      </c>
      <c r="AM14" s="28">
        <v>0.73089999999999999</v>
      </c>
      <c r="AN14" s="28">
        <v>3.5849000000000002</v>
      </c>
      <c r="AO14" s="35">
        <v>2.23</v>
      </c>
    </row>
    <row r="15" spans="1:92" s="124" customFormat="1">
      <c r="A15" s="48" t="s">
        <v>5034</v>
      </c>
      <c r="B15" s="29">
        <v>46052</v>
      </c>
      <c r="C15" s="30">
        <v>286.19729999999998</v>
      </c>
      <c r="D15" s="31">
        <v>251.1258</v>
      </c>
      <c r="E15" s="28">
        <v>9.58</v>
      </c>
      <c r="F15" s="28">
        <v>8.8635999999999999</v>
      </c>
      <c r="G15" s="28">
        <v>-4.2</v>
      </c>
      <c r="H15" s="28"/>
      <c r="I15" s="32"/>
      <c r="J15" s="28"/>
      <c r="K15" s="28"/>
      <c r="L15" s="28"/>
      <c r="M15" s="28"/>
      <c r="N15" s="28"/>
      <c r="O15" s="28"/>
      <c r="P15" s="28"/>
      <c r="Q15" s="28"/>
      <c r="R15" s="28">
        <v>-15.971500000000001</v>
      </c>
      <c r="S15" s="33">
        <f t="shared" ref="S15:AE15" si="17">IF(F15="",0,IF(F15&lt;=CB$3,4,IF(F15&gt;=CB$5,1,IF(F15&gt;=CB$4,2,3))))</f>
        <v>4</v>
      </c>
      <c r="T15" s="33">
        <f t="shared" si="17"/>
        <v>2</v>
      </c>
      <c r="U15" s="33">
        <f t="shared" si="17"/>
        <v>0</v>
      </c>
      <c r="V15" s="34">
        <f t="shared" si="17"/>
        <v>0</v>
      </c>
      <c r="W15" s="33">
        <f t="shared" si="17"/>
        <v>0</v>
      </c>
      <c r="X15" s="33">
        <f t="shared" si="17"/>
        <v>0</v>
      </c>
      <c r="Y15" s="33">
        <f t="shared" si="17"/>
        <v>0</v>
      </c>
      <c r="Z15" s="33">
        <f t="shared" si="17"/>
        <v>0</v>
      </c>
      <c r="AA15" s="33">
        <f t="shared" si="17"/>
        <v>0</v>
      </c>
      <c r="AB15" s="33">
        <f t="shared" si="17"/>
        <v>0</v>
      </c>
      <c r="AC15" s="33">
        <f t="shared" si="17"/>
        <v>0</v>
      </c>
      <c r="AD15" s="33">
        <f t="shared" si="17"/>
        <v>0</v>
      </c>
      <c r="AE15" s="33">
        <f t="shared" si="17"/>
        <v>4</v>
      </c>
      <c r="AF15" s="28">
        <v>63.594099999999997</v>
      </c>
      <c r="AG15" s="28">
        <v>15.557499999999999</v>
      </c>
      <c r="AH15" s="28">
        <v>7.4610000000000003</v>
      </c>
      <c r="AI15" s="28">
        <v>0.87390000000000001</v>
      </c>
      <c r="AJ15" s="28">
        <v>-0.89770000000000005</v>
      </c>
      <c r="AK15" s="28">
        <v>0.66239999999999999</v>
      </c>
      <c r="AL15" s="28">
        <v>-1.0702</v>
      </c>
      <c r="AM15" s="28">
        <v>0.92510000000000003</v>
      </c>
      <c r="AN15" s="28">
        <v>11.332599999999999</v>
      </c>
      <c r="AO15" s="35">
        <v>2.2999999999999998</v>
      </c>
    </row>
    <row r="16" spans="1:92">
      <c r="A16" s="48" t="s">
        <v>3362</v>
      </c>
      <c r="B16" s="29">
        <v>41082</v>
      </c>
      <c r="C16" s="30">
        <v>396.52749999999997</v>
      </c>
      <c r="D16" s="31">
        <v>345.55540000000002</v>
      </c>
      <c r="E16" s="28">
        <v>46.972000000000001</v>
      </c>
      <c r="F16" s="28">
        <v>9.6475000000000009</v>
      </c>
      <c r="G16" s="28">
        <v>-5.4785000000000004</v>
      </c>
      <c r="H16" s="28">
        <v>-5.1546000000000003</v>
      </c>
      <c r="I16" s="32">
        <v>-6.0038999999999998</v>
      </c>
      <c r="J16" s="28">
        <v>1.4549000000000001</v>
      </c>
      <c r="K16" s="28">
        <v>7.5960999999999999</v>
      </c>
      <c r="L16" s="28">
        <v>14.31</v>
      </c>
      <c r="M16" s="28">
        <v>13.987</v>
      </c>
      <c r="N16" s="28">
        <v>12.1052</v>
      </c>
      <c r="O16" s="28">
        <v>10.661899999999999</v>
      </c>
      <c r="P16" s="28">
        <v>12.376899999999999</v>
      </c>
      <c r="Q16" s="28"/>
      <c r="R16" s="28">
        <v>11.805400000000001</v>
      </c>
      <c r="S16" s="33">
        <f t="shared" si="4"/>
        <v>3</v>
      </c>
      <c r="T16" s="33">
        <f t="shared" si="5"/>
        <v>3</v>
      </c>
      <c r="U16" s="33">
        <f t="shared" si="6"/>
        <v>3</v>
      </c>
      <c r="V16" s="34">
        <f t="shared" si="7"/>
        <v>3</v>
      </c>
      <c r="W16" s="33">
        <f t="shared" si="8"/>
        <v>4</v>
      </c>
      <c r="X16" s="33">
        <f t="shared" si="9"/>
        <v>3</v>
      </c>
      <c r="Y16" s="33">
        <f t="shared" si="10"/>
        <v>2</v>
      </c>
      <c r="Z16" s="33">
        <f t="shared" si="11"/>
        <v>3</v>
      </c>
      <c r="AA16" s="33">
        <f t="shared" si="12"/>
        <v>4</v>
      </c>
      <c r="AB16" s="33">
        <f t="shared" si="13"/>
        <v>3</v>
      </c>
      <c r="AC16" s="33">
        <f t="shared" si="14"/>
        <v>4</v>
      </c>
      <c r="AD16" s="33">
        <f t="shared" si="15"/>
        <v>0</v>
      </c>
      <c r="AE16" s="33">
        <f t="shared" si="16"/>
        <v>3</v>
      </c>
      <c r="AF16" s="28">
        <v>65.039500000000004</v>
      </c>
      <c r="AG16" s="28">
        <v>16.005400000000002</v>
      </c>
      <c r="AH16" s="28">
        <v>9.8731000000000009</v>
      </c>
      <c r="AI16" s="28">
        <v>0.95840000000000003</v>
      </c>
      <c r="AJ16" s="28">
        <v>0.2316</v>
      </c>
      <c r="AK16" s="28">
        <v>0.2535</v>
      </c>
      <c r="AL16" s="28">
        <v>0.42959999999999998</v>
      </c>
      <c r="AM16" s="28">
        <v>0.88849999999999996</v>
      </c>
      <c r="AN16" s="28">
        <v>4.5595999999999997</v>
      </c>
      <c r="AO16" s="35">
        <v>2.4</v>
      </c>
    </row>
    <row r="17" spans="1:41" s="124" customFormat="1">
      <c r="A17" s="48" t="s">
        <v>5084</v>
      </c>
      <c r="B17" s="29">
        <v>46101</v>
      </c>
      <c r="C17" s="30"/>
      <c r="D17" s="31">
        <v>524.14620000000002</v>
      </c>
      <c r="E17" s="28">
        <v>10.39</v>
      </c>
      <c r="F17" s="28">
        <v>6.2371999999999996</v>
      </c>
      <c r="G17" s="28"/>
      <c r="H17" s="28"/>
      <c r="I17" s="32"/>
      <c r="J17" s="28"/>
      <c r="K17" s="28"/>
      <c r="L17" s="28"/>
      <c r="M17" s="28"/>
      <c r="N17" s="28"/>
      <c r="O17" s="28"/>
      <c r="P17" s="28"/>
      <c r="Q17" s="28"/>
      <c r="R17" s="28">
        <v>40.578499999999998</v>
      </c>
      <c r="S17" s="33"/>
      <c r="T17" s="33"/>
      <c r="U17" s="33"/>
      <c r="V17" s="34"/>
      <c r="W17" s="33"/>
      <c r="X17" s="33"/>
      <c r="Y17" s="33"/>
      <c r="Z17" s="33"/>
      <c r="AA17" s="33"/>
      <c r="AB17" s="33"/>
      <c r="AC17" s="33"/>
      <c r="AD17" s="33"/>
      <c r="AE17" s="33"/>
      <c r="AF17" s="28">
        <v>38.3245</v>
      </c>
      <c r="AG17" s="28">
        <v>6.7304000000000004</v>
      </c>
      <c r="AH17" s="28">
        <v>3.1858</v>
      </c>
      <c r="AI17" s="28"/>
      <c r="AJ17" s="28"/>
      <c r="AK17" s="28"/>
      <c r="AL17" s="28"/>
      <c r="AM17" s="28"/>
      <c r="AN17" s="28">
        <v>50.209299999999999</v>
      </c>
      <c r="AO17" s="35">
        <v>2.36</v>
      </c>
    </row>
    <row r="18" spans="1:41">
      <c r="A18" s="48" t="s">
        <v>3363</v>
      </c>
      <c r="B18" s="29">
        <v>45268</v>
      </c>
      <c r="C18" s="30">
        <v>1729.3579999999999</v>
      </c>
      <c r="D18" s="31">
        <v>1543.0617</v>
      </c>
      <c r="E18" s="28">
        <v>14</v>
      </c>
      <c r="F18" s="28">
        <v>11.812200000000001</v>
      </c>
      <c r="G18" s="28">
        <v>-1.4500999999999999</v>
      </c>
      <c r="H18" s="28">
        <v>0.99550000000000005</v>
      </c>
      <c r="I18" s="32">
        <v>-1.5817000000000001</v>
      </c>
      <c r="J18" s="28">
        <v>11.500500000000001</v>
      </c>
      <c r="K18" s="28">
        <v>15.3657</v>
      </c>
      <c r="L18" s="28"/>
      <c r="M18" s="28"/>
      <c r="N18" s="28"/>
      <c r="O18" s="28"/>
      <c r="P18" s="28"/>
      <c r="Q18" s="28"/>
      <c r="R18" s="28">
        <v>15.0869</v>
      </c>
      <c r="S18" s="33">
        <f t="shared" si="4"/>
        <v>1</v>
      </c>
      <c r="T18" s="33">
        <f t="shared" si="5"/>
        <v>1</v>
      </c>
      <c r="U18" s="33">
        <f t="shared" si="6"/>
        <v>1</v>
      </c>
      <c r="V18" s="34">
        <f t="shared" si="7"/>
        <v>1</v>
      </c>
      <c r="W18" s="33">
        <f t="shared" si="8"/>
        <v>1</v>
      </c>
      <c r="X18" s="33">
        <f t="shared" si="9"/>
        <v>1</v>
      </c>
      <c r="Y18" s="33">
        <f t="shared" si="10"/>
        <v>0</v>
      </c>
      <c r="Z18" s="33">
        <f t="shared" si="11"/>
        <v>0</v>
      </c>
      <c r="AA18" s="33">
        <f t="shared" si="12"/>
        <v>0</v>
      </c>
      <c r="AB18" s="33">
        <f t="shared" si="13"/>
        <v>0</v>
      </c>
      <c r="AC18" s="33">
        <f t="shared" si="14"/>
        <v>0</v>
      </c>
      <c r="AD18" s="33">
        <f t="shared" si="15"/>
        <v>0</v>
      </c>
      <c r="AE18" s="33">
        <f t="shared" si="16"/>
        <v>2</v>
      </c>
      <c r="AF18" s="28">
        <v>52.598399999999998</v>
      </c>
      <c r="AG18" s="28">
        <v>16.797699999999999</v>
      </c>
      <c r="AH18" s="28">
        <v>22.753599999999999</v>
      </c>
      <c r="AI18" s="28">
        <v>0.88949999999999996</v>
      </c>
      <c r="AJ18" s="28">
        <v>0.19739999999999999</v>
      </c>
      <c r="AK18" s="28">
        <v>0.4299</v>
      </c>
      <c r="AL18" s="28">
        <v>0.35759999999999997</v>
      </c>
      <c r="AM18" s="28">
        <v>0.80579999999999996</v>
      </c>
      <c r="AN18" s="28">
        <v>2.7092000000000001</v>
      </c>
      <c r="AO18" s="35">
        <v>2.08</v>
      </c>
    </row>
    <row r="19" spans="1:41" s="124" customFormat="1">
      <c r="A19" s="48" t="s">
        <v>5052</v>
      </c>
      <c r="B19" s="29">
        <v>46069</v>
      </c>
      <c r="C19" s="30">
        <v>230.8937</v>
      </c>
      <c r="D19" s="31">
        <v>203.28970000000001</v>
      </c>
      <c r="E19" s="28">
        <v>9.2753999999999994</v>
      </c>
      <c r="F19" s="28">
        <v>9.6045999999999996</v>
      </c>
      <c r="G19" s="28"/>
      <c r="H19" s="28"/>
      <c r="I19" s="32"/>
      <c r="J19" s="28"/>
      <c r="K19" s="28"/>
      <c r="L19" s="28"/>
      <c r="M19" s="28"/>
      <c r="N19" s="28"/>
      <c r="O19" s="28"/>
      <c r="P19" s="28"/>
      <c r="Q19" s="28"/>
      <c r="R19" s="28">
        <v>-31.346399999999999</v>
      </c>
      <c r="S19" s="33"/>
      <c r="T19" s="33"/>
      <c r="U19" s="33"/>
      <c r="V19" s="34"/>
      <c r="W19" s="33"/>
      <c r="X19" s="33"/>
      <c r="Y19" s="33"/>
      <c r="Z19" s="33"/>
      <c r="AA19" s="33"/>
      <c r="AB19" s="33"/>
      <c r="AC19" s="33"/>
      <c r="AD19" s="33"/>
      <c r="AE19" s="33"/>
      <c r="AF19" s="28">
        <v>69.350899999999996</v>
      </c>
      <c r="AG19" s="28">
        <v>16.476500000000001</v>
      </c>
      <c r="AH19" s="28">
        <v>8.4665999999999997</v>
      </c>
      <c r="AI19" s="28">
        <v>0.97519999999999996</v>
      </c>
      <c r="AJ19" s="28">
        <v>-0.87860000000000005</v>
      </c>
      <c r="AK19" s="28">
        <v>0.71089999999999998</v>
      </c>
      <c r="AL19" s="28">
        <v>-1.1203000000000001</v>
      </c>
      <c r="AM19" s="28">
        <v>0.91410000000000002</v>
      </c>
      <c r="AN19" s="28">
        <v>5.1243999999999996</v>
      </c>
      <c r="AO19" s="35">
        <v>2.39</v>
      </c>
    </row>
    <row r="20" spans="1:41">
      <c r="A20" s="48" t="s">
        <v>3364</v>
      </c>
      <c r="B20" s="29">
        <v>45328</v>
      </c>
      <c r="C20" s="30">
        <v>63.935899999999997</v>
      </c>
      <c r="D20" s="31">
        <v>57.753300000000003</v>
      </c>
      <c r="E20" s="28">
        <v>11.9831</v>
      </c>
      <c r="F20" s="28">
        <v>13.919700000000001</v>
      </c>
      <c r="G20" s="28">
        <v>0.43080000000000002</v>
      </c>
      <c r="H20" s="28">
        <v>0.1613</v>
      </c>
      <c r="I20" s="32">
        <v>0.1605</v>
      </c>
      <c r="J20" s="28">
        <v>9.2392000000000003</v>
      </c>
      <c r="K20" s="28">
        <v>7.1024000000000003</v>
      </c>
      <c r="L20" s="28"/>
      <c r="M20" s="28"/>
      <c r="N20" s="28"/>
      <c r="O20" s="28"/>
      <c r="P20" s="28"/>
      <c r="Q20" s="28"/>
      <c r="R20" s="28">
        <v>8.4503000000000004</v>
      </c>
      <c r="S20" s="33">
        <f t="shared" si="4"/>
        <v>1</v>
      </c>
      <c r="T20" s="33">
        <f t="shared" si="5"/>
        <v>1</v>
      </c>
      <c r="U20" s="33">
        <f t="shared" si="6"/>
        <v>1</v>
      </c>
      <c r="V20" s="34">
        <f t="shared" si="7"/>
        <v>1</v>
      </c>
      <c r="W20" s="33">
        <f t="shared" si="8"/>
        <v>1</v>
      </c>
      <c r="X20" s="33">
        <f t="shared" si="9"/>
        <v>3</v>
      </c>
      <c r="Y20" s="33">
        <f t="shared" si="10"/>
        <v>0</v>
      </c>
      <c r="Z20" s="33">
        <f t="shared" si="11"/>
        <v>0</v>
      </c>
      <c r="AA20" s="33">
        <f t="shared" si="12"/>
        <v>0</v>
      </c>
      <c r="AB20" s="33">
        <f t="shared" si="13"/>
        <v>0</v>
      </c>
      <c r="AC20" s="33">
        <f t="shared" si="14"/>
        <v>0</v>
      </c>
      <c r="AD20" s="33">
        <f t="shared" si="15"/>
        <v>0</v>
      </c>
      <c r="AE20" s="33">
        <f t="shared" si="16"/>
        <v>3</v>
      </c>
      <c r="AF20" s="28">
        <v>31.034500000000001</v>
      </c>
      <c r="AG20" s="28">
        <v>20.834099999999999</v>
      </c>
      <c r="AH20" s="28">
        <v>34.408700000000003</v>
      </c>
      <c r="AI20" s="28">
        <v>0.91459999999999997</v>
      </c>
      <c r="AJ20" s="28">
        <v>6.0299999999999999E-2</v>
      </c>
      <c r="AK20" s="28">
        <v>-0.34139999999999998</v>
      </c>
      <c r="AL20" s="28">
        <v>9.8500000000000004E-2</v>
      </c>
      <c r="AM20" s="28">
        <v>0.79300000000000004</v>
      </c>
      <c r="AN20" s="28">
        <v>8.9578000000000007</v>
      </c>
      <c r="AO20" s="35">
        <v>2.35</v>
      </c>
    </row>
    <row r="21" spans="1:41">
      <c r="A21" s="48" t="s">
        <v>3365</v>
      </c>
      <c r="B21" s="29">
        <v>44378</v>
      </c>
      <c r="C21" s="30">
        <v>4510.1364999999996</v>
      </c>
      <c r="D21" s="31">
        <v>3869.9414999999999</v>
      </c>
      <c r="E21" s="28">
        <v>17.221</v>
      </c>
      <c r="F21" s="28">
        <v>11.7811</v>
      </c>
      <c r="G21" s="28">
        <v>-4.1787000000000001</v>
      </c>
      <c r="H21" s="28">
        <v>-2.5520999999999998</v>
      </c>
      <c r="I21" s="32">
        <v>-4.7668999999999997</v>
      </c>
      <c r="J21" s="28">
        <v>4.9229000000000003</v>
      </c>
      <c r="K21" s="28">
        <v>8.1290999999999993</v>
      </c>
      <c r="L21" s="28">
        <v>14.3024</v>
      </c>
      <c r="M21" s="28">
        <v>14.9057</v>
      </c>
      <c r="N21" s="28"/>
      <c r="O21" s="28"/>
      <c r="P21" s="28"/>
      <c r="Q21" s="28"/>
      <c r="R21" s="28">
        <v>11.903700000000001</v>
      </c>
      <c r="S21" s="33">
        <f t="shared" si="4"/>
        <v>1</v>
      </c>
      <c r="T21" s="33">
        <f t="shared" si="5"/>
        <v>2</v>
      </c>
      <c r="U21" s="33">
        <f t="shared" si="6"/>
        <v>2</v>
      </c>
      <c r="V21" s="34">
        <f t="shared" si="7"/>
        <v>2</v>
      </c>
      <c r="W21" s="33">
        <f t="shared" si="8"/>
        <v>2</v>
      </c>
      <c r="X21" s="33">
        <f t="shared" si="9"/>
        <v>2</v>
      </c>
      <c r="Y21" s="33">
        <f t="shared" si="10"/>
        <v>2</v>
      </c>
      <c r="Z21" s="33">
        <f t="shared" si="11"/>
        <v>2</v>
      </c>
      <c r="AA21" s="33">
        <f t="shared" si="12"/>
        <v>0</v>
      </c>
      <c r="AB21" s="33">
        <f t="shared" si="13"/>
        <v>0</v>
      </c>
      <c r="AC21" s="33">
        <f t="shared" si="14"/>
        <v>0</v>
      </c>
      <c r="AD21" s="33">
        <f t="shared" si="15"/>
        <v>0</v>
      </c>
      <c r="AE21" s="33">
        <f t="shared" si="16"/>
        <v>3</v>
      </c>
      <c r="AF21" s="28">
        <v>70.325199999999995</v>
      </c>
      <c r="AG21" s="28">
        <v>11.199299999999999</v>
      </c>
      <c r="AH21" s="28">
        <v>16.681999999999999</v>
      </c>
      <c r="AI21" s="28">
        <v>0.9516</v>
      </c>
      <c r="AJ21" s="28">
        <v>0.21870000000000001</v>
      </c>
      <c r="AK21" s="28">
        <v>0.2031</v>
      </c>
      <c r="AL21" s="28">
        <v>0.39129999999999998</v>
      </c>
      <c r="AM21" s="28">
        <v>0.87919999999999998</v>
      </c>
      <c r="AN21" s="28">
        <v>0.9909</v>
      </c>
      <c r="AO21" s="35">
        <v>1.92</v>
      </c>
    </row>
    <row r="22" spans="1:41">
      <c r="A22" s="48" t="s">
        <v>3366</v>
      </c>
      <c r="B22" s="29">
        <v>45467</v>
      </c>
      <c r="C22" s="30">
        <v>207.65799999999999</v>
      </c>
      <c r="D22" s="31">
        <v>168.45699999999999</v>
      </c>
      <c r="E22" s="28">
        <v>11.06</v>
      </c>
      <c r="F22" s="28">
        <v>11.6044</v>
      </c>
      <c r="G22" s="28">
        <v>-4.6551999999999998</v>
      </c>
      <c r="H22" s="28">
        <v>-6.9806999999999997</v>
      </c>
      <c r="I22" s="32">
        <v>-7.3701999999999996</v>
      </c>
      <c r="J22" s="28">
        <v>1.7479</v>
      </c>
      <c r="K22" s="28"/>
      <c r="L22" s="28"/>
      <c r="M22" s="28"/>
      <c r="N22" s="28"/>
      <c r="O22" s="28"/>
      <c r="P22" s="28"/>
      <c r="Q22" s="28"/>
      <c r="R22" s="28">
        <v>5.5991</v>
      </c>
      <c r="S22" s="33">
        <f t="shared" si="4"/>
        <v>1</v>
      </c>
      <c r="T22" s="33">
        <f t="shared" si="5"/>
        <v>3</v>
      </c>
      <c r="U22" s="33">
        <f t="shared" si="6"/>
        <v>4</v>
      </c>
      <c r="V22" s="34">
        <f t="shared" si="7"/>
        <v>4</v>
      </c>
      <c r="W22" s="33">
        <f t="shared" si="8"/>
        <v>4</v>
      </c>
      <c r="X22" s="33">
        <f t="shared" si="9"/>
        <v>0</v>
      </c>
      <c r="Y22" s="33">
        <f t="shared" si="10"/>
        <v>0</v>
      </c>
      <c r="Z22" s="33">
        <f t="shared" si="11"/>
        <v>0</v>
      </c>
      <c r="AA22" s="33">
        <f t="shared" si="12"/>
        <v>0</v>
      </c>
      <c r="AB22" s="33">
        <f t="shared" si="13"/>
        <v>0</v>
      </c>
      <c r="AC22" s="33">
        <f t="shared" si="14"/>
        <v>0</v>
      </c>
      <c r="AD22" s="33">
        <f t="shared" si="15"/>
        <v>0</v>
      </c>
      <c r="AE22" s="33">
        <f t="shared" si="16"/>
        <v>4</v>
      </c>
      <c r="AF22" s="28">
        <v>69.930400000000006</v>
      </c>
      <c r="AG22" s="28">
        <v>12.7866</v>
      </c>
      <c r="AH22" s="28">
        <v>12.0305</v>
      </c>
      <c r="AI22" s="28">
        <v>0.9869</v>
      </c>
      <c r="AJ22" s="28">
        <v>1.06E-2</v>
      </c>
      <c r="AK22" s="28">
        <v>-0.1182</v>
      </c>
      <c r="AL22" s="28">
        <v>1.67E-2</v>
      </c>
      <c r="AM22" s="28">
        <v>0.81179999999999997</v>
      </c>
      <c r="AN22" s="28">
        <v>0.16470000000000001</v>
      </c>
      <c r="AO22" s="35">
        <v>2.42</v>
      </c>
    </row>
    <row r="23" spans="1:41">
      <c r="A23" s="48" t="s">
        <v>3367</v>
      </c>
      <c r="B23" s="29">
        <v>45715</v>
      </c>
      <c r="C23" s="30">
        <v>863.59059999999999</v>
      </c>
      <c r="D23" s="31">
        <v>746.85730000000001</v>
      </c>
      <c r="E23" s="28">
        <v>12.0977</v>
      </c>
      <c r="F23" s="28">
        <v>13.568899999999999</v>
      </c>
      <c r="G23" s="28">
        <v>5.8700000000000002E-2</v>
      </c>
      <c r="H23" s="28">
        <v>1.752</v>
      </c>
      <c r="I23" s="32">
        <v>-0.7661</v>
      </c>
      <c r="J23" s="28">
        <v>11.013500000000001</v>
      </c>
      <c r="K23" s="28"/>
      <c r="L23" s="28"/>
      <c r="M23" s="28"/>
      <c r="N23" s="28"/>
      <c r="O23" s="28"/>
      <c r="P23" s="28"/>
      <c r="Q23" s="28"/>
      <c r="R23" s="28">
        <v>17.677800000000001</v>
      </c>
      <c r="S23" s="33">
        <f t="shared" si="4"/>
        <v>1</v>
      </c>
      <c r="T23" s="33">
        <f t="shared" si="5"/>
        <v>1</v>
      </c>
      <c r="U23" s="33">
        <f t="shared" si="6"/>
        <v>1</v>
      </c>
      <c r="V23" s="34">
        <f t="shared" si="7"/>
        <v>1</v>
      </c>
      <c r="W23" s="33">
        <f t="shared" si="8"/>
        <v>1</v>
      </c>
      <c r="X23" s="33">
        <f t="shared" si="9"/>
        <v>0</v>
      </c>
      <c r="Y23" s="33">
        <f t="shared" si="10"/>
        <v>0</v>
      </c>
      <c r="Z23" s="33">
        <f t="shared" si="11"/>
        <v>0</v>
      </c>
      <c r="AA23" s="33">
        <f t="shared" si="12"/>
        <v>0</v>
      </c>
      <c r="AB23" s="33">
        <f t="shared" si="13"/>
        <v>0</v>
      </c>
      <c r="AC23" s="33">
        <f t="shared" si="14"/>
        <v>0</v>
      </c>
      <c r="AD23" s="33">
        <f t="shared" si="15"/>
        <v>0</v>
      </c>
      <c r="AE23" s="33">
        <f t="shared" si="16"/>
        <v>1</v>
      </c>
      <c r="AF23" s="28">
        <v>46.108499999999999</v>
      </c>
      <c r="AG23" s="28">
        <v>26.5733</v>
      </c>
      <c r="AH23" s="28">
        <v>20.044799999999999</v>
      </c>
      <c r="AI23" s="28">
        <v>1.0238</v>
      </c>
      <c r="AJ23" s="28">
        <v>0.1759</v>
      </c>
      <c r="AK23" s="28">
        <v>0.59289999999999998</v>
      </c>
      <c r="AL23" s="28">
        <v>0.27600000000000002</v>
      </c>
      <c r="AM23" s="28">
        <v>0.78900000000000003</v>
      </c>
      <c r="AN23" s="28">
        <v>4.0180999999999996</v>
      </c>
      <c r="AO23" s="35">
        <v>2.29</v>
      </c>
    </row>
    <row r="24" spans="1:41">
      <c r="A24" s="48" t="s">
        <v>3368</v>
      </c>
      <c r="B24" s="29">
        <v>39682</v>
      </c>
      <c r="C24" s="30">
        <v>10886.2228</v>
      </c>
      <c r="D24" s="31">
        <v>9366.7636000000002</v>
      </c>
      <c r="E24" s="28">
        <v>127.39</v>
      </c>
      <c r="F24" s="28">
        <v>9.1976999999999993</v>
      </c>
      <c r="G24" s="28">
        <v>-6.4478</v>
      </c>
      <c r="H24" s="28">
        <v>-7.7218</v>
      </c>
      <c r="I24" s="32">
        <v>-8.1477000000000004</v>
      </c>
      <c r="J24" s="28">
        <v>-1.9775</v>
      </c>
      <c r="K24" s="28">
        <v>7.1577999999999999</v>
      </c>
      <c r="L24" s="28">
        <v>12.148</v>
      </c>
      <c r="M24" s="28">
        <v>11.968400000000001</v>
      </c>
      <c r="N24" s="28">
        <v>12.2502</v>
      </c>
      <c r="O24" s="28">
        <v>10.0258</v>
      </c>
      <c r="P24" s="28">
        <v>13.8209</v>
      </c>
      <c r="Q24" s="28">
        <v>13.600099999999999</v>
      </c>
      <c r="R24" s="28">
        <v>15.4627</v>
      </c>
      <c r="S24" s="33">
        <f t="shared" si="4"/>
        <v>4</v>
      </c>
      <c r="T24" s="33">
        <f t="shared" si="5"/>
        <v>4</v>
      </c>
      <c r="U24" s="33">
        <f t="shared" si="6"/>
        <v>4</v>
      </c>
      <c r="V24" s="34">
        <f t="shared" si="7"/>
        <v>4</v>
      </c>
      <c r="W24" s="33">
        <f t="shared" si="8"/>
        <v>4</v>
      </c>
      <c r="X24" s="33">
        <f t="shared" si="9"/>
        <v>3</v>
      </c>
      <c r="Y24" s="33">
        <f t="shared" si="10"/>
        <v>4</v>
      </c>
      <c r="Z24" s="33">
        <f t="shared" si="11"/>
        <v>4</v>
      </c>
      <c r="AA24" s="33">
        <f t="shared" si="12"/>
        <v>3</v>
      </c>
      <c r="AB24" s="33">
        <f t="shared" si="13"/>
        <v>4</v>
      </c>
      <c r="AC24" s="33">
        <f t="shared" si="14"/>
        <v>2</v>
      </c>
      <c r="AD24" s="33">
        <f t="shared" si="15"/>
        <v>1</v>
      </c>
      <c r="AE24" s="33">
        <f t="shared" si="16"/>
        <v>1</v>
      </c>
      <c r="AF24" s="28">
        <v>64.482799999999997</v>
      </c>
      <c r="AG24" s="28">
        <v>13.242900000000001</v>
      </c>
      <c r="AH24" s="28">
        <v>19.658799999999999</v>
      </c>
      <c r="AI24" s="28">
        <v>0.86370000000000002</v>
      </c>
      <c r="AJ24" s="28">
        <v>0.20930000000000001</v>
      </c>
      <c r="AK24" s="28">
        <v>0.13719999999999999</v>
      </c>
      <c r="AL24" s="28">
        <v>0.36859999999999998</v>
      </c>
      <c r="AM24" s="28">
        <v>0.90559999999999996</v>
      </c>
      <c r="AN24" s="28">
        <v>2.3706</v>
      </c>
      <c r="AO24" s="35">
        <v>1.82</v>
      </c>
    </row>
    <row r="25" spans="1:41">
      <c r="A25" s="48" t="s">
        <v>4927</v>
      </c>
      <c r="B25" s="29">
        <v>39643</v>
      </c>
      <c r="C25" s="30">
        <v>1649.9870000000001</v>
      </c>
      <c r="D25" s="31">
        <v>1480.4522999999999</v>
      </c>
      <c r="E25" s="28">
        <v>140.47</v>
      </c>
      <c r="F25" s="28">
        <v>10.4932</v>
      </c>
      <c r="G25" s="28">
        <v>-4.0833000000000004</v>
      </c>
      <c r="H25" s="28">
        <v>-1.2374000000000001</v>
      </c>
      <c r="I25" s="32">
        <v>-3.5697000000000001</v>
      </c>
      <c r="J25" s="28">
        <v>8.1869999999999994</v>
      </c>
      <c r="K25" s="28">
        <v>10.1571</v>
      </c>
      <c r="L25" s="28">
        <v>19.113299999999999</v>
      </c>
      <c r="M25" s="28">
        <v>17.4041</v>
      </c>
      <c r="N25" s="28">
        <v>15.983499999999999</v>
      </c>
      <c r="O25" s="28">
        <v>13.8003</v>
      </c>
      <c r="P25" s="28">
        <v>15.632400000000001</v>
      </c>
      <c r="Q25" s="28">
        <v>13.5739</v>
      </c>
      <c r="R25" s="28">
        <v>15.998200000000001</v>
      </c>
      <c r="S25" s="33">
        <f t="shared" si="4"/>
        <v>3</v>
      </c>
      <c r="T25" s="33">
        <f t="shared" si="5"/>
        <v>2</v>
      </c>
      <c r="U25" s="33">
        <f t="shared" si="6"/>
        <v>1</v>
      </c>
      <c r="V25" s="34">
        <f t="shared" si="7"/>
        <v>1</v>
      </c>
      <c r="W25" s="33">
        <f t="shared" si="8"/>
        <v>1</v>
      </c>
      <c r="X25" s="33">
        <f t="shared" si="9"/>
        <v>1</v>
      </c>
      <c r="Y25" s="33">
        <f t="shared" si="10"/>
        <v>1</v>
      </c>
      <c r="Z25" s="33">
        <f t="shared" si="11"/>
        <v>1</v>
      </c>
      <c r="AA25" s="33">
        <f t="shared" si="12"/>
        <v>1</v>
      </c>
      <c r="AB25" s="33">
        <f t="shared" si="13"/>
        <v>1</v>
      </c>
      <c r="AC25" s="33">
        <f t="shared" si="14"/>
        <v>1</v>
      </c>
      <c r="AD25" s="33">
        <f t="shared" si="15"/>
        <v>1</v>
      </c>
      <c r="AE25" s="33">
        <f t="shared" si="16"/>
        <v>1</v>
      </c>
      <c r="AF25" s="28">
        <v>54.678800000000003</v>
      </c>
      <c r="AG25" s="28">
        <v>16.8216</v>
      </c>
      <c r="AH25" s="28">
        <v>19.1249</v>
      </c>
      <c r="AI25" s="28">
        <v>0.85170000000000001</v>
      </c>
      <c r="AJ25" s="28">
        <v>0.31869999999999998</v>
      </c>
      <c r="AK25" s="28">
        <v>0.65800000000000003</v>
      </c>
      <c r="AL25" s="28">
        <v>0.5806</v>
      </c>
      <c r="AM25" s="28">
        <v>0.7429</v>
      </c>
      <c r="AN25" s="28">
        <v>1.9390000000000001</v>
      </c>
      <c r="AO25" s="35">
        <v>2.11</v>
      </c>
    </row>
    <row r="26" spans="1:41">
      <c r="A26" s="48" t="s">
        <v>3369</v>
      </c>
      <c r="B26" s="29">
        <v>44536</v>
      </c>
      <c r="C26" s="30">
        <v>375.93689999999998</v>
      </c>
      <c r="D26" s="31">
        <v>321.16039999999998</v>
      </c>
      <c r="E26" s="28">
        <v>15.3847</v>
      </c>
      <c r="F26" s="28">
        <v>11.291399999999999</v>
      </c>
      <c r="G26" s="28">
        <v>-4.5833000000000004</v>
      </c>
      <c r="H26" s="28">
        <v>-2.6291000000000002</v>
      </c>
      <c r="I26" s="32">
        <v>-4.8670999999999998</v>
      </c>
      <c r="J26" s="28">
        <v>5.5286</v>
      </c>
      <c r="K26" s="28">
        <v>7.9954999999999998</v>
      </c>
      <c r="L26" s="28">
        <v>12.2926</v>
      </c>
      <c r="M26" s="28">
        <v>12.708399999999999</v>
      </c>
      <c r="N26" s="28"/>
      <c r="O26" s="28"/>
      <c r="P26" s="28"/>
      <c r="Q26" s="28"/>
      <c r="R26" s="28">
        <v>10.286</v>
      </c>
      <c r="S26" s="33">
        <f t="shared" si="4"/>
        <v>2</v>
      </c>
      <c r="T26" s="33">
        <f t="shared" si="5"/>
        <v>2</v>
      </c>
      <c r="U26" s="33">
        <f t="shared" si="6"/>
        <v>2</v>
      </c>
      <c r="V26" s="34">
        <f t="shared" si="7"/>
        <v>2</v>
      </c>
      <c r="W26" s="33">
        <f t="shared" si="8"/>
        <v>2</v>
      </c>
      <c r="X26" s="33">
        <f t="shared" si="9"/>
        <v>2</v>
      </c>
      <c r="Y26" s="33">
        <f t="shared" si="10"/>
        <v>4</v>
      </c>
      <c r="Z26" s="33">
        <f t="shared" si="11"/>
        <v>4</v>
      </c>
      <c r="AA26" s="33">
        <f t="shared" si="12"/>
        <v>0</v>
      </c>
      <c r="AB26" s="33">
        <f t="shared" si="13"/>
        <v>0</v>
      </c>
      <c r="AC26" s="33">
        <f t="shared" si="14"/>
        <v>0</v>
      </c>
      <c r="AD26" s="33">
        <f t="shared" si="15"/>
        <v>0</v>
      </c>
      <c r="AE26" s="33">
        <f t="shared" si="16"/>
        <v>3</v>
      </c>
      <c r="AF26" s="28">
        <v>69.581400000000002</v>
      </c>
      <c r="AG26" s="28">
        <v>14.5235</v>
      </c>
      <c r="AH26" s="28">
        <v>12.725300000000001</v>
      </c>
      <c r="AI26" s="28">
        <v>0.91920000000000002</v>
      </c>
      <c r="AJ26" s="28">
        <v>0.1918</v>
      </c>
      <c r="AK26" s="28">
        <v>8.0100000000000005E-2</v>
      </c>
      <c r="AL26" s="28">
        <v>0.33400000000000002</v>
      </c>
      <c r="AM26" s="28">
        <v>0.89700000000000002</v>
      </c>
      <c r="AN26" s="28">
        <v>1.161</v>
      </c>
      <c r="AO26" s="35">
        <v>2.34</v>
      </c>
    </row>
    <row r="27" spans="1:41">
      <c r="A27" s="48" t="s">
        <v>3370</v>
      </c>
      <c r="B27" s="29">
        <v>44984</v>
      </c>
      <c r="C27" s="30">
        <v>1435.529</v>
      </c>
      <c r="D27" s="31">
        <v>1293.2845</v>
      </c>
      <c r="E27" s="28">
        <v>15.481</v>
      </c>
      <c r="F27" s="28">
        <v>10.7447</v>
      </c>
      <c r="G27" s="28">
        <v>-3.9342000000000001</v>
      </c>
      <c r="H27" s="28">
        <v>-2.9952000000000001</v>
      </c>
      <c r="I27" s="32">
        <v>-4.2016999999999998</v>
      </c>
      <c r="J27" s="28">
        <v>4.6083999999999996</v>
      </c>
      <c r="K27" s="28">
        <v>8.4152000000000005</v>
      </c>
      <c r="L27" s="28">
        <v>13.1523</v>
      </c>
      <c r="M27" s="28"/>
      <c r="N27" s="28"/>
      <c r="O27" s="28"/>
      <c r="P27" s="28"/>
      <c r="Q27" s="28"/>
      <c r="R27" s="28">
        <v>14.7689</v>
      </c>
      <c r="S27" s="33">
        <f t="shared" si="4"/>
        <v>2</v>
      </c>
      <c r="T27" s="33">
        <f t="shared" si="5"/>
        <v>1</v>
      </c>
      <c r="U27" s="33">
        <f t="shared" si="6"/>
        <v>2</v>
      </c>
      <c r="V27" s="34">
        <f t="shared" si="7"/>
        <v>2</v>
      </c>
      <c r="W27" s="33">
        <f t="shared" si="8"/>
        <v>2</v>
      </c>
      <c r="X27" s="33">
        <f t="shared" si="9"/>
        <v>2</v>
      </c>
      <c r="Y27" s="33">
        <f t="shared" si="10"/>
        <v>3</v>
      </c>
      <c r="Z27" s="33">
        <f t="shared" si="11"/>
        <v>0</v>
      </c>
      <c r="AA27" s="33">
        <f t="shared" si="12"/>
        <v>0</v>
      </c>
      <c r="AB27" s="33">
        <f t="shared" si="13"/>
        <v>0</v>
      </c>
      <c r="AC27" s="33">
        <f t="shared" si="14"/>
        <v>0</v>
      </c>
      <c r="AD27" s="33">
        <f t="shared" si="15"/>
        <v>0</v>
      </c>
      <c r="AE27" s="33">
        <f t="shared" si="16"/>
        <v>2</v>
      </c>
      <c r="AF27" s="28">
        <v>66.703100000000006</v>
      </c>
      <c r="AG27" s="28">
        <v>17.2408</v>
      </c>
      <c r="AH27" s="28">
        <v>12.5625</v>
      </c>
      <c r="AI27" s="28">
        <v>0.96130000000000004</v>
      </c>
      <c r="AJ27" s="28">
        <v>0.2041</v>
      </c>
      <c r="AK27" s="28">
        <v>0.127</v>
      </c>
      <c r="AL27" s="28">
        <v>0.36109999999999998</v>
      </c>
      <c r="AM27" s="28">
        <v>0.92059999999999997</v>
      </c>
      <c r="AN27" s="28">
        <v>3.4935999999999998</v>
      </c>
      <c r="AO27" s="35">
        <v>2.12</v>
      </c>
    </row>
    <row r="28" spans="1:41">
      <c r="A28" s="48" t="s">
        <v>3371</v>
      </c>
      <c r="B28" s="29">
        <v>42090</v>
      </c>
      <c r="C28" s="30">
        <v>277.42700000000002</v>
      </c>
      <c r="D28" s="31">
        <v>239.3999</v>
      </c>
      <c r="E28" s="28">
        <v>20.7974</v>
      </c>
      <c r="F28" s="28">
        <v>9.2219999999999995</v>
      </c>
      <c r="G28" s="28">
        <v>-6.1112000000000002</v>
      </c>
      <c r="H28" s="28">
        <v>-5.3407</v>
      </c>
      <c r="I28" s="32">
        <v>-6.7164000000000001</v>
      </c>
      <c r="J28" s="28">
        <v>4.7790999999999997</v>
      </c>
      <c r="K28" s="28">
        <v>4.2115</v>
      </c>
      <c r="L28" s="28">
        <v>10.168799999999999</v>
      </c>
      <c r="M28" s="28">
        <v>12.1858</v>
      </c>
      <c r="N28" s="28">
        <v>11.087999999999999</v>
      </c>
      <c r="O28" s="28">
        <v>9.3964999999999996</v>
      </c>
      <c r="P28" s="28">
        <v>9.6509</v>
      </c>
      <c r="Q28" s="28"/>
      <c r="R28" s="28">
        <v>6.8183999999999996</v>
      </c>
      <c r="S28" s="33">
        <f t="shared" si="4"/>
        <v>4</v>
      </c>
      <c r="T28" s="33">
        <f t="shared" si="5"/>
        <v>4</v>
      </c>
      <c r="U28" s="33">
        <f t="shared" si="6"/>
        <v>4</v>
      </c>
      <c r="V28" s="34">
        <f t="shared" si="7"/>
        <v>4</v>
      </c>
      <c r="W28" s="33">
        <f t="shared" si="8"/>
        <v>2</v>
      </c>
      <c r="X28" s="33">
        <f t="shared" si="9"/>
        <v>4</v>
      </c>
      <c r="Y28" s="33">
        <f t="shared" si="10"/>
        <v>4</v>
      </c>
      <c r="Z28" s="33">
        <f t="shared" si="11"/>
        <v>4</v>
      </c>
      <c r="AA28" s="33">
        <f t="shared" si="12"/>
        <v>4</v>
      </c>
      <c r="AB28" s="33">
        <f t="shared" si="13"/>
        <v>4</v>
      </c>
      <c r="AC28" s="33">
        <f t="shared" si="14"/>
        <v>4</v>
      </c>
      <c r="AD28" s="33">
        <f t="shared" si="15"/>
        <v>0</v>
      </c>
      <c r="AE28" s="33">
        <f t="shared" si="16"/>
        <v>4</v>
      </c>
      <c r="AF28" s="28">
        <v>56.888800000000003</v>
      </c>
      <c r="AG28" s="28">
        <v>13.891999999999999</v>
      </c>
      <c r="AH28" s="28">
        <v>22.029199999999999</v>
      </c>
      <c r="AI28" s="28">
        <v>0.94479999999999997</v>
      </c>
      <c r="AJ28" s="28">
        <v>0.152</v>
      </c>
      <c r="AK28" s="28">
        <v>-5.8400000000000001E-2</v>
      </c>
      <c r="AL28" s="28">
        <v>0.27310000000000001</v>
      </c>
      <c r="AM28" s="28">
        <v>0.83709999999999996</v>
      </c>
      <c r="AN28" s="28">
        <v>5.9766000000000004</v>
      </c>
      <c r="AO28" s="35">
        <v>2.46</v>
      </c>
    </row>
    <row r="29" spans="1:41">
      <c r="A29" s="48" t="s">
        <v>3372</v>
      </c>
      <c r="B29" s="29">
        <v>45856</v>
      </c>
      <c r="C29" s="30">
        <v>422.70429999999999</v>
      </c>
      <c r="D29" s="31">
        <v>373.05259999999998</v>
      </c>
      <c r="E29" s="28">
        <v>10.269</v>
      </c>
      <c r="F29" s="28">
        <v>10.5382</v>
      </c>
      <c r="G29" s="28">
        <v>-4.0011000000000001</v>
      </c>
      <c r="H29" s="28">
        <v>-1.7367999999999999</v>
      </c>
      <c r="I29" s="32">
        <v>-3.5348999999999999</v>
      </c>
      <c r="J29" s="28"/>
      <c r="K29" s="28"/>
      <c r="L29" s="28"/>
      <c r="M29" s="28"/>
      <c r="N29" s="28"/>
      <c r="O29" s="28"/>
      <c r="P29" s="28"/>
      <c r="Q29" s="28"/>
      <c r="R29" s="28">
        <v>3.4457</v>
      </c>
      <c r="S29" s="33">
        <f t="shared" si="4"/>
        <v>2</v>
      </c>
      <c r="T29" s="33">
        <f t="shared" si="5"/>
        <v>2</v>
      </c>
      <c r="U29" s="33">
        <f t="shared" si="6"/>
        <v>1</v>
      </c>
      <c r="V29" s="34">
        <f t="shared" si="7"/>
        <v>1</v>
      </c>
      <c r="W29" s="33">
        <f t="shared" si="8"/>
        <v>0</v>
      </c>
      <c r="X29" s="33">
        <f t="shared" si="9"/>
        <v>0</v>
      </c>
      <c r="Y29" s="33">
        <f t="shared" si="10"/>
        <v>0</v>
      </c>
      <c r="Z29" s="33">
        <f t="shared" si="11"/>
        <v>0</v>
      </c>
      <c r="AA29" s="33">
        <f t="shared" si="12"/>
        <v>0</v>
      </c>
      <c r="AB29" s="33">
        <f t="shared" si="13"/>
        <v>0</v>
      </c>
      <c r="AC29" s="33">
        <f t="shared" si="14"/>
        <v>0</v>
      </c>
      <c r="AD29" s="33">
        <f t="shared" si="15"/>
        <v>0</v>
      </c>
      <c r="AE29" s="33">
        <f t="shared" si="16"/>
        <v>4</v>
      </c>
      <c r="AF29" s="28">
        <v>64.494</v>
      </c>
      <c r="AG29" s="28">
        <v>12.0558</v>
      </c>
      <c r="AH29" s="28">
        <v>15.4222</v>
      </c>
      <c r="AI29" s="28">
        <v>0.95740000000000003</v>
      </c>
      <c r="AJ29" s="28">
        <v>-4.1099999999999998E-2</v>
      </c>
      <c r="AK29" s="28">
        <v>0.61709999999999998</v>
      </c>
      <c r="AL29" s="28">
        <v>-5.3999999999999999E-2</v>
      </c>
      <c r="AM29" s="28">
        <v>0.95330000000000004</v>
      </c>
      <c r="AN29" s="28">
        <v>5.1666999999999996</v>
      </c>
      <c r="AO29" s="35">
        <v>2.36</v>
      </c>
    </row>
    <row r="30" spans="1:41">
      <c r="A30" s="48" t="s">
        <v>3373</v>
      </c>
      <c r="B30" s="29">
        <v>44176</v>
      </c>
      <c r="C30" s="30">
        <v>2272.1320999999998</v>
      </c>
      <c r="D30" s="31">
        <v>1975.3842</v>
      </c>
      <c r="E30" s="28">
        <v>20.713999999999999</v>
      </c>
      <c r="F30" s="28">
        <v>8.7977000000000007</v>
      </c>
      <c r="G30" s="28">
        <v>-5.8667999999999996</v>
      </c>
      <c r="H30" s="28">
        <v>-3.3321000000000001</v>
      </c>
      <c r="I30" s="32">
        <v>-5.7854999999999999</v>
      </c>
      <c r="J30" s="28">
        <v>5.1685999999999996</v>
      </c>
      <c r="K30" s="28">
        <v>9.0205000000000002</v>
      </c>
      <c r="L30" s="28">
        <v>15.0398</v>
      </c>
      <c r="M30" s="28">
        <v>15.122199999999999</v>
      </c>
      <c r="N30" s="28">
        <v>13.691800000000001</v>
      </c>
      <c r="O30" s="28"/>
      <c r="P30" s="28"/>
      <c r="Q30" s="28"/>
      <c r="R30" s="28">
        <v>14.4765</v>
      </c>
      <c r="S30" s="33">
        <f t="shared" si="4"/>
        <v>4</v>
      </c>
      <c r="T30" s="33">
        <f t="shared" si="5"/>
        <v>4</v>
      </c>
      <c r="U30" s="33">
        <f t="shared" si="6"/>
        <v>2</v>
      </c>
      <c r="V30" s="34">
        <f t="shared" si="7"/>
        <v>3</v>
      </c>
      <c r="W30" s="33">
        <f t="shared" si="8"/>
        <v>2</v>
      </c>
      <c r="X30" s="33">
        <f t="shared" si="9"/>
        <v>1</v>
      </c>
      <c r="Y30" s="33">
        <f t="shared" si="10"/>
        <v>2</v>
      </c>
      <c r="Z30" s="33">
        <f t="shared" si="11"/>
        <v>2</v>
      </c>
      <c r="AA30" s="33">
        <f t="shared" si="12"/>
        <v>2</v>
      </c>
      <c r="AB30" s="33">
        <f t="shared" si="13"/>
        <v>0</v>
      </c>
      <c r="AC30" s="33">
        <f t="shared" si="14"/>
        <v>0</v>
      </c>
      <c r="AD30" s="33">
        <f t="shared" si="15"/>
        <v>0</v>
      </c>
      <c r="AE30" s="33">
        <f t="shared" si="16"/>
        <v>2</v>
      </c>
      <c r="AF30" s="28">
        <v>62.490900000000003</v>
      </c>
      <c r="AG30" s="28">
        <v>14.7424</v>
      </c>
      <c r="AH30" s="28">
        <v>16.771899999999999</v>
      </c>
      <c r="AI30" s="28">
        <v>0.93120000000000003</v>
      </c>
      <c r="AJ30" s="28">
        <v>0.24940000000000001</v>
      </c>
      <c r="AK30" s="28">
        <v>0.32719999999999999</v>
      </c>
      <c r="AL30" s="28">
        <v>0.45760000000000001</v>
      </c>
      <c r="AM30" s="28">
        <v>0.873</v>
      </c>
      <c r="AN30" s="28">
        <v>4.3125999999999998</v>
      </c>
      <c r="AO30" s="35">
        <v>2.0499999999999998</v>
      </c>
    </row>
    <row r="31" spans="1:41" s="124" customFormat="1">
      <c r="A31" s="48" t="s">
        <v>5055</v>
      </c>
      <c r="B31" s="29">
        <v>46069</v>
      </c>
      <c r="C31" s="30">
        <v>157.57740000000001</v>
      </c>
      <c r="D31" s="31">
        <v>149.44460000000001</v>
      </c>
      <c r="E31" s="28">
        <v>9.8529</v>
      </c>
      <c r="F31" s="28">
        <v>11.3649</v>
      </c>
      <c r="G31" s="28"/>
      <c r="H31" s="28"/>
      <c r="I31" s="32"/>
      <c r="J31" s="28"/>
      <c r="K31" s="28"/>
      <c r="L31" s="28"/>
      <c r="M31" s="28"/>
      <c r="N31" s="28"/>
      <c r="O31" s="28"/>
      <c r="P31" s="28"/>
      <c r="Q31" s="28"/>
      <c r="R31" s="28">
        <v>-7.1417999999999999</v>
      </c>
      <c r="S31" s="33"/>
      <c r="T31" s="33"/>
      <c r="U31" s="33"/>
      <c r="V31" s="34"/>
      <c r="W31" s="33"/>
      <c r="X31" s="33"/>
      <c r="Y31" s="33"/>
      <c r="Z31" s="33"/>
      <c r="AA31" s="33"/>
      <c r="AB31" s="33"/>
      <c r="AC31" s="33"/>
      <c r="AD31" s="33"/>
      <c r="AE31" s="33"/>
      <c r="AF31" s="28">
        <v>50.455100000000002</v>
      </c>
      <c r="AG31" s="28">
        <v>21.4938</v>
      </c>
      <c r="AH31" s="28">
        <v>14.3245</v>
      </c>
      <c r="AI31" s="28">
        <v>0.83189999999999997</v>
      </c>
      <c r="AJ31" s="28">
        <v>-0.5948</v>
      </c>
      <c r="AK31" s="28">
        <v>2.3536000000000001</v>
      </c>
      <c r="AL31" s="28">
        <v>-0.91320000000000001</v>
      </c>
      <c r="AM31" s="28">
        <v>0.90990000000000004</v>
      </c>
      <c r="AN31" s="28">
        <v>13.726599999999999</v>
      </c>
      <c r="AO31" s="35">
        <v>2.4300000000000002</v>
      </c>
    </row>
    <row r="32" spans="1:41">
      <c r="A32" s="48" t="s">
        <v>3374</v>
      </c>
      <c r="B32" s="29">
        <v>37767</v>
      </c>
      <c r="C32" s="30">
        <v>7869.0709999999999</v>
      </c>
      <c r="D32" s="31">
        <v>6720.9885999999997</v>
      </c>
      <c r="E32" s="28">
        <v>622.327</v>
      </c>
      <c r="F32" s="28">
        <v>10.3294</v>
      </c>
      <c r="G32" s="28">
        <v>-5.1482000000000001</v>
      </c>
      <c r="H32" s="28">
        <v>-4.1779999999999999</v>
      </c>
      <c r="I32" s="32">
        <v>-5.7587000000000002</v>
      </c>
      <c r="J32" s="28">
        <v>2.0493000000000001</v>
      </c>
      <c r="K32" s="28">
        <v>8.1274999999999995</v>
      </c>
      <c r="L32" s="28">
        <v>15.473100000000001</v>
      </c>
      <c r="M32" s="28">
        <v>15.0129</v>
      </c>
      <c r="N32" s="28">
        <v>16.442699999999999</v>
      </c>
      <c r="O32" s="28">
        <v>12.0905</v>
      </c>
      <c r="P32" s="28">
        <v>14.181800000000001</v>
      </c>
      <c r="Q32" s="28">
        <v>12.4543</v>
      </c>
      <c r="R32" s="28">
        <v>19.7256</v>
      </c>
      <c r="S32" s="33">
        <f t="shared" si="4"/>
        <v>3</v>
      </c>
      <c r="T32" s="33">
        <f t="shared" si="5"/>
        <v>3</v>
      </c>
      <c r="U32" s="33">
        <f t="shared" si="6"/>
        <v>3</v>
      </c>
      <c r="V32" s="34">
        <f t="shared" si="7"/>
        <v>3</v>
      </c>
      <c r="W32" s="33">
        <f t="shared" si="8"/>
        <v>3</v>
      </c>
      <c r="X32" s="33">
        <f t="shared" si="9"/>
        <v>2</v>
      </c>
      <c r="Y32" s="33">
        <f t="shared" si="10"/>
        <v>1</v>
      </c>
      <c r="Z32" s="33">
        <f t="shared" si="11"/>
        <v>2</v>
      </c>
      <c r="AA32" s="33">
        <f t="shared" si="12"/>
        <v>1</v>
      </c>
      <c r="AB32" s="33">
        <f t="shared" si="13"/>
        <v>2</v>
      </c>
      <c r="AC32" s="33">
        <f t="shared" si="14"/>
        <v>2</v>
      </c>
      <c r="AD32" s="33">
        <f t="shared" si="15"/>
        <v>2</v>
      </c>
      <c r="AE32" s="33">
        <f t="shared" si="16"/>
        <v>1</v>
      </c>
      <c r="AF32" s="28">
        <v>63.86</v>
      </c>
      <c r="AG32" s="28">
        <v>20.703399999999998</v>
      </c>
      <c r="AH32" s="28">
        <v>10.2499</v>
      </c>
      <c r="AI32" s="28">
        <v>0.91190000000000004</v>
      </c>
      <c r="AJ32" s="28">
        <v>0.25950000000000001</v>
      </c>
      <c r="AK32" s="28">
        <v>0.35820000000000002</v>
      </c>
      <c r="AL32" s="28">
        <v>0.46639999999999998</v>
      </c>
      <c r="AM32" s="28">
        <v>0.87739999999999996</v>
      </c>
      <c r="AN32" s="28">
        <v>1.423</v>
      </c>
      <c r="AO32" s="35">
        <v>1.85</v>
      </c>
    </row>
    <row r="33" spans="1:41">
      <c r="A33" s="48" t="s">
        <v>3375</v>
      </c>
      <c r="B33" s="29">
        <v>45097</v>
      </c>
      <c r="C33" s="30">
        <v>771.00369999999998</v>
      </c>
      <c r="D33" s="31">
        <v>672.82989999999995</v>
      </c>
      <c r="E33" s="28">
        <v>18.785699999999999</v>
      </c>
      <c r="F33" s="28">
        <v>12.2224</v>
      </c>
      <c r="G33" s="28">
        <v>0.3322</v>
      </c>
      <c r="H33" s="28">
        <v>1.6988000000000001</v>
      </c>
      <c r="I33" s="32">
        <v>-3.0150000000000001</v>
      </c>
      <c r="J33" s="28">
        <v>21.338200000000001</v>
      </c>
      <c r="K33" s="28">
        <v>7.6062000000000003</v>
      </c>
      <c r="L33" s="28"/>
      <c r="M33" s="28"/>
      <c r="N33" s="28"/>
      <c r="O33" s="28"/>
      <c r="P33" s="28"/>
      <c r="Q33" s="28"/>
      <c r="R33" s="28">
        <v>24.635899999999999</v>
      </c>
      <c r="S33" s="33">
        <f t="shared" si="4"/>
        <v>1</v>
      </c>
      <c r="T33" s="33">
        <f t="shared" si="5"/>
        <v>1</v>
      </c>
      <c r="U33" s="33">
        <f t="shared" si="6"/>
        <v>1</v>
      </c>
      <c r="V33" s="34">
        <f t="shared" si="7"/>
        <v>1</v>
      </c>
      <c r="W33" s="33">
        <f t="shared" si="8"/>
        <v>1</v>
      </c>
      <c r="X33" s="33">
        <f t="shared" si="9"/>
        <v>3</v>
      </c>
      <c r="Y33" s="33">
        <f t="shared" si="10"/>
        <v>0</v>
      </c>
      <c r="Z33" s="33">
        <f t="shared" si="11"/>
        <v>0</v>
      </c>
      <c r="AA33" s="33">
        <f t="shared" si="12"/>
        <v>0</v>
      </c>
      <c r="AB33" s="33">
        <f t="shared" si="13"/>
        <v>0</v>
      </c>
      <c r="AC33" s="33">
        <f t="shared" si="14"/>
        <v>0</v>
      </c>
      <c r="AD33" s="33">
        <f t="shared" si="15"/>
        <v>0</v>
      </c>
      <c r="AE33" s="33">
        <f t="shared" si="16"/>
        <v>1</v>
      </c>
      <c r="AF33" s="28">
        <v>48.698799999999999</v>
      </c>
      <c r="AG33" s="28">
        <v>13.9198</v>
      </c>
      <c r="AH33" s="28">
        <v>20.013000000000002</v>
      </c>
      <c r="AI33" s="28">
        <v>0.65939999999999999</v>
      </c>
      <c r="AJ33" s="28">
        <v>0.29430000000000001</v>
      </c>
      <c r="AK33" s="28">
        <v>1.1556</v>
      </c>
      <c r="AL33" s="28">
        <v>0.56030000000000002</v>
      </c>
      <c r="AM33" s="28">
        <v>0.2898</v>
      </c>
      <c r="AN33" s="28">
        <v>-6.2228000000000003</v>
      </c>
      <c r="AO33" s="35">
        <v>2.35</v>
      </c>
    </row>
    <row r="34" spans="1:41">
      <c r="A34" s="48" t="s">
        <v>3376</v>
      </c>
      <c r="B34" s="29">
        <v>42061</v>
      </c>
      <c r="C34" s="30">
        <v>10724.5506</v>
      </c>
      <c r="D34" s="31">
        <v>9379.8888000000006</v>
      </c>
      <c r="E34" s="28">
        <v>42.734499999999997</v>
      </c>
      <c r="F34" s="28">
        <v>8.4577000000000009</v>
      </c>
      <c r="G34" s="28">
        <v>-6.7131999999999996</v>
      </c>
      <c r="H34" s="28">
        <v>-4.1330999999999998</v>
      </c>
      <c r="I34" s="32">
        <v>-6.7286999999999999</v>
      </c>
      <c r="J34" s="28">
        <v>5.9340000000000002</v>
      </c>
      <c r="K34" s="28">
        <v>10.8904</v>
      </c>
      <c r="L34" s="28">
        <v>17.5626</v>
      </c>
      <c r="M34" s="28">
        <v>15.6531</v>
      </c>
      <c r="N34" s="28">
        <v>14.011799999999999</v>
      </c>
      <c r="O34" s="28">
        <v>13.0174</v>
      </c>
      <c r="P34" s="28">
        <v>16.099900000000002</v>
      </c>
      <c r="Q34" s="28"/>
      <c r="R34" s="28">
        <v>13.8718</v>
      </c>
      <c r="S34" s="33">
        <f t="shared" si="4"/>
        <v>4</v>
      </c>
      <c r="T34" s="33">
        <f t="shared" si="5"/>
        <v>4</v>
      </c>
      <c r="U34" s="33">
        <f t="shared" si="6"/>
        <v>3</v>
      </c>
      <c r="V34" s="34">
        <f t="shared" si="7"/>
        <v>4</v>
      </c>
      <c r="W34" s="33">
        <f t="shared" si="8"/>
        <v>1</v>
      </c>
      <c r="X34" s="33">
        <f t="shared" si="9"/>
        <v>1</v>
      </c>
      <c r="Y34" s="33">
        <f t="shared" si="10"/>
        <v>1</v>
      </c>
      <c r="Z34" s="33">
        <f t="shared" si="11"/>
        <v>1</v>
      </c>
      <c r="AA34" s="33">
        <f t="shared" si="12"/>
        <v>2</v>
      </c>
      <c r="AB34" s="33">
        <f t="shared" si="13"/>
        <v>1</v>
      </c>
      <c r="AC34" s="33">
        <f t="shared" si="14"/>
        <v>1</v>
      </c>
      <c r="AD34" s="33">
        <f t="shared" si="15"/>
        <v>0</v>
      </c>
      <c r="AE34" s="33">
        <f t="shared" si="16"/>
        <v>2</v>
      </c>
      <c r="AF34" s="28">
        <v>70.711699999999993</v>
      </c>
      <c r="AG34" s="28">
        <v>10.0031</v>
      </c>
      <c r="AH34" s="28">
        <v>9.4810999999999996</v>
      </c>
      <c r="AI34" s="28">
        <v>0.88919999999999999</v>
      </c>
      <c r="AJ34" s="28">
        <v>0.32069999999999999</v>
      </c>
      <c r="AK34" s="28">
        <v>0.58289999999999997</v>
      </c>
      <c r="AL34" s="28">
        <v>0.56720000000000004</v>
      </c>
      <c r="AM34" s="28">
        <v>0.87709999999999999</v>
      </c>
      <c r="AN34" s="28">
        <v>9.5488</v>
      </c>
      <c r="AO34" s="35">
        <v>1.77</v>
      </c>
    </row>
    <row r="35" spans="1:41">
      <c r="A35" s="48" t="s">
        <v>3377</v>
      </c>
      <c r="B35" s="29">
        <v>39609</v>
      </c>
      <c r="C35" s="30">
        <v>1684.4727</v>
      </c>
      <c r="D35" s="31">
        <v>1438.5743</v>
      </c>
      <c r="E35" s="28">
        <v>104.0624</v>
      </c>
      <c r="F35" s="28">
        <v>11.431800000000001</v>
      </c>
      <c r="G35" s="28">
        <v>-5.9924999999999997</v>
      </c>
      <c r="H35" s="28">
        <v>-2.5535999999999999</v>
      </c>
      <c r="I35" s="32">
        <v>-5.3639999999999999</v>
      </c>
      <c r="J35" s="28">
        <v>2.2492999999999999</v>
      </c>
      <c r="K35" s="28">
        <v>5.8299000000000003</v>
      </c>
      <c r="L35" s="28">
        <v>15.66</v>
      </c>
      <c r="M35" s="28">
        <v>16.2559</v>
      </c>
      <c r="N35" s="28">
        <v>14.738099999999999</v>
      </c>
      <c r="O35" s="28">
        <v>14.0404</v>
      </c>
      <c r="P35" s="28">
        <v>14.7027</v>
      </c>
      <c r="Q35" s="28">
        <v>11.4468</v>
      </c>
      <c r="R35" s="28">
        <v>13.981999999999999</v>
      </c>
      <c r="S35" s="33">
        <f t="shared" si="4"/>
        <v>2</v>
      </c>
      <c r="T35" s="33">
        <f t="shared" si="5"/>
        <v>4</v>
      </c>
      <c r="U35" s="33">
        <f t="shared" si="6"/>
        <v>2</v>
      </c>
      <c r="V35" s="34">
        <f t="shared" si="7"/>
        <v>3</v>
      </c>
      <c r="W35" s="33">
        <f t="shared" si="8"/>
        <v>3</v>
      </c>
      <c r="X35" s="33">
        <f t="shared" si="9"/>
        <v>4</v>
      </c>
      <c r="Y35" s="33">
        <f t="shared" si="10"/>
        <v>1</v>
      </c>
      <c r="Z35" s="33">
        <f t="shared" si="11"/>
        <v>1</v>
      </c>
      <c r="AA35" s="33">
        <f t="shared" si="12"/>
        <v>1</v>
      </c>
      <c r="AB35" s="33">
        <f t="shared" si="13"/>
        <v>1</v>
      </c>
      <c r="AC35" s="33">
        <f t="shared" si="14"/>
        <v>2</v>
      </c>
      <c r="AD35" s="33">
        <f t="shared" si="15"/>
        <v>4</v>
      </c>
      <c r="AE35" s="33">
        <f t="shared" si="16"/>
        <v>2</v>
      </c>
      <c r="AF35" s="28">
        <v>60.415599999999998</v>
      </c>
      <c r="AG35" s="28">
        <v>12.319000000000001</v>
      </c>
      <c r="AH35" s="28">
        <v>22.6388</v>
      </c>
      <c r="AI35" s="28">
        <v>0.92100000000000004</v>
      </c>
      <c r="AJ35" s="28">
        <v>0.25700000000000001</v>
      </c>
      <c r="AK35" s="28">
        <v>0.3589</v>
      </c>
      <c r="AL35" s="28">
        <v>0.46650000000000003</v>
      </c>
      <c r="AM35" s="28">
        <v>0.81389999999999996</v>
      </c>
      <c r="AN35" s="28">
        <v>3.5495000000000001</v>
      </c>
      <c r="AO35" s="35">
        <v>2.11</v>
      </c>
    </row>
    <row r="36" spans="1:41">
      <c r="A36" s="48" t="s">
        <v>3378</v>
      </c>
      <c r="B36" s="29">
        <v>42366</v>
      </c>
      <c r="C36" s="30">
        <v>3261.4838</v>
      </c>
      <c r="D36" s="31">
        <v>2742.5990000000002</v>
      </c>
      <c r="E36" s="28">
        <v>42.299799999999998</v>
      </c>
      <c r="F36" s="28">
        <v>9.5154999999999994</v>
      </c>
      <c r="G36" s="28">
        <v>-5.5053000000000001</v>
      </c>
      <c r="H36" s="28">
        <v>-5.4913999999999996</v>
      </c>
      <c r="I36" s="32">
        <v>-6.476</v>
      </c>
      <c r="J36" s="28">
        <v>1.1693</v>
      </c>
      <c r="K36" s="28">
        <v>8.2673000000000005</v>
      </c>
      <c r="L36" s="28">
        <v>14.173999999999999</v>
      </c>
      <c r="M36" s="28">
        <v>15.166</v>
      </c>
      <c r="N36" s="28">
        <v>12.9649</v>
      </c>
      <c r="O36" s="28">
        <v>12.2948</v>
      </c>
      <c r="P36" s="28">
        <v>14.9282</v>
      </c>
      <c r="Q36" s="28"/>
      <c r="R36" s="28">
        <v>14.959199999999999</v>
      </c>
      <c r="S36" s="33">
        <f t="shared" si="4"/>
        <v>3</v>
      </c>
      <c r="T36" s="33">
        <f t="shared" si="5"/>
        <v>3</v>
      </c>
      <c r="U36" s="33">
        <f t="shared" si="6"/>
        <v>4</v>
      </c>
      <c r="V36" s="34">
        <f t="shared" si="7"/>
        <v>4</v>
      </c>
      <c r="W36" s="33">
        <f t="shared" si="8"/>
        <v>4</v>
      </c>
      <c r="X36" s="33">
        <f t="shared" si="9"/>
        <v>2</v>
      </c>
      <c r="Y36" s="33">
        <f t="shared" si="10"/>
        <v>3</v>
      </c>
      <c r="Z36" s="33">
        <f t="shared" si="11"/>
        <v>1</v>
      </c>
      <c r="AA36" s="33">
        <f t="shared" si="12"/>
        <v>2</v>
      </c>
      <c r="AB36" s="33">
        <f t="shared" si="13"/>
        <v>2</v>
      </c>
      <c r="AC36" s="33">
        <f t="shared" si="14"/>
        <v>1</v>
      </c>
      <c r="AD36" s="33">
        <f t="shared" si="15"/>
        <v>0</v>
      </c>
      <c r="AE36" s="33">
        <f t="shared" si="16"/>
        <v>2</v>
      </c>
      <c r="AF36" s="28">
        <v>71.598500000000001</v>
      </c>
      <c r="AG36" s="28">
        <v>14.327500000000001</v>
      </c>
      <c r="AH36" s="28">
        <v>12.3492</v>
      </c>
      <c r="AI36" s="28">
        <v>0.92869999999999997</v>
      </c>
      <c r="AJ36" s="28">
        <v>0.23330000000000001</v>
      </c>
      <c r="AK36" s="28">
        <v>0.26840000000000003</v>
      </c>
      <c r="AL36" s="28">
        <v>0.4239</v>
      </c>
      <c r="AM36" s="28">
        <v>0.8589</v>
      </c>
      <c r="AN36" s="28">
        <v>0.1827</v>
      </c>
      <c r="AO36" s="35">
        <v>1.94</v>
      </c>
    </row>
    <row r="37" spans="1:41">
      <c r="A37" s="48" t="s">
        <v>3379</v>
      </c>
      <c r="B37" s="29">
        <v>41051</v>
      </c>
      <c r="C37" s="30">
        <v>11.8611</v>
      </c>
      <c r="D37" s="31">
        <v>10.3558</v>
      </c>
      <c r="E37" s="28">
        <v>52.53</v>
      </c>
      <c r="F37" s="28">
        <v>9.9184000000000001</v>
      </c>
      <c r="G37" s="28">
        <v>-2.7942</v>
      </c>
      <c r="H37" s="28">
        <v>-5.2146999999999997</v>
      </c>
      <c r="I37" s="32">
        <v>-4.4561999999999999</v>
      </c>
      <c r="J37" s="28">
        <v>-0.19</v>
      </c>
      <c r="K37" s="28">
        <v>3.5922999999999998</v>
      </c>
      <c r="L37" s="28">
        <v>10.3224</v>
      </c>
      <c r="M37" s="28">
        <v>12.052899999999999</v>
      </c>
      <c r="N37" s="28">
        <v>11.334099999999999</v>
      </c>
      <c r="O37" s="28">
        <v>10.8424</v>
      </c>
      <c r="P37" s="28">
        <v>12.9557</v>
      </c>
      <c r="Q37" s="28"/>
      <c r="R37" s="28">
        <v>12.6289</v>
      </c>
      <c r="S37" s="33">
        <f t="shared" si="4"/>
        <v>3</v>
      </c>
      <c r="T37" s="33">
        <f t="shared" si="5"/>
        <v>1</v>
      </c>
      <c r="U37" s="33">
        <f t="shared" si="6"/>
        <v>4</v>
      </c>
      <c r="V37" s="34">
        <f t="shared" si="7"/>
        <v>2</v>
      </c>
      <c r="W37" s="33">
        <f t="shared" si="8"/>
        <v>4</v>
      </c>
      <c r="X37" s="33">
        <f t="shared" si="9"/>
        <v>4</v>
      </c>
      <c r="Y37" s="33">
        <f t="shared" si="10"/>
        <v>4</v>
      </c>
      <c r="Z37" s="33">
        <f t="shared" si="11"/>
        <v>4</v>
      </c>
      <c r="AA37" s="33">
        <f t="shared" si="12"/>
        <v>4</v>
      </c>
      <c r="AB37" s="33">
        <f t="shared" si="13"/>
        <v>3</v>
      </c>
      <c r="AC37" s="33">
        <f t="shared" si="14"/>
        <v>3</v>
      </c>
      <c r="AD37" s="33">
        <f t="shared" si="15"/>
        <v>0</v>
      </c>
      <c r="AE37" s="33">
        <f t="shared" si="16"/>
        <v>3</v>
      </c>
      <c r="AF37" s="28">
        <v>71.356099999999998</v>
      </c>
      <c r="AG37" s="28">
        <v>2.6999</v>
      </c>
      <c r="AH37" s="28">
        <v>18.604099999999999</v>
      </c>
      <c r="AI37" s="28">
        <v>0.99039999999999995</v>
      </c>
      <c r="AJ37" s="28">
        <v>0.16869999999999999</v>
      </c>
      <c r="AK37" s="28">
        <v>-4.3999999999999997E-2</v>
      </c>
      <c r="AL37" s="28">
        <v>0.31069999999999998</v>
      </c>
      <c r="AM37" s="28">
        <v>0.78739999999999999</v>
      </c>
      <c r="AN37" s="28">
        <v>6.3007999999999997</v>
      </c>
      <c r="AO37" s="35">
        <v>2.57</v>
      </c>
    </row>
    <row r="38" spans="1:41" s="124" customFormat="1">
      <c r="A38" s="48" t="s">
        <v>3380</v>
      </c>
      <c r="B38" s="29">
        <v>38563</v>
      </c>
      <c r="C38" s="30">
        <v>1425.2366999999999</v>
      </c>
      <c r="D38" s="31">
        <v>1213.394</v>
      </c>
      <c r="E38" s="28">
        <v>187.08150000000001</v>
      </c>
      <c r="F38" s="28">
        <v>8.8217999999999996</v>
      </c>
      <c r="G38" s="28">
        <v>-6.351</v>
      </c>
      <c r="H38" s="28">
        <v>-4.8141999999999996</v>
      </c>
      <c r="I38" s="32">
        <v>-5.68</v>
      </c>
      <c r="J38" s="28">
        <v>2.3881000000000001</v>
      </c>
      <c r="K38" s="28">
        <v>7.9151999999999996</v>
      </c>
      <c r="L38" s="28">
        <v>13.861000000000001</v>
      </c>
      <c r="M38" s="28">
        <v>14.045</v>
      </c>
      <c r="N38" s="28">
        <v>12.7156</v>
      </c>
      <c r="O38" s="28">
        <v>9.5185999999999993</v>
      </c>
      <c r="P38" s="28">
        <v>11.6662</v>
      </c>
      <c r="Q38" s="28">
        <v>10.070399999999999</v>
      </c>
      <c r="R38" s="28">
        <v>12.779299999999999</v>
      </c>
      <c r="S38" s="33">
        <f t="shared" ref="S38:AE38" si="18">IF(F38="",0,IF(F38&lt;=CB$3,4,IF(F38&gt;=CB$5,1,IF(F38&gt;=CB$4,2,3))))</f>
        <v>4</v>
      </c>
      <c r="T38" s="33">
        <f t="shared" si="18"/>
        <v>4</v>
      </c>
      <c r="U38" s="33">
        <f t="shared" si="18"/>
        <v>3</v>
      </c>
      <c r="V38" s="34">
        <f t="shared" si="18"/>
        <v>3</v>
      </c>
      <c r="W38" s="33">
        <f t="shared" si="18"/>
        <v>3</v>
      </c>
      <c r="X38" s="33">
        <f t="shared" si="18"/>
        <v>3</v>
      </c>
      <c r="Y38" s="33">
        <f t="shared" si="18"/>
        <v>3</v>
      </c>
      <c r="Z38" s="33">
        <f t="shared" si="18"/>
        <v>3</v>
      </c>
      <c r="AA38" s="33">
        <f t="shared" si="18"/>
        <v>3</v>
      </c>
      <c r="AB38" s="33">
        <f t="shared" si="18"/>
        <v>4</v>
      </c>
      <c r="AC38" s="33">
        <f t="shared" si="18"/>
        <v>4</v>
      </c>
      <c r="AD38" s="33">
        <f t="shared" si="18"/>
        <v>4</v>
      </c>
      <c r="AE38" s="33">
        <f t="shared" si="18"/>
        <v>3</v>
      </c>
      <c r="AF38" s="28">
        <v>76.237799999999993</v>
      </c>
      <c r="AG38" s="28">
        <v>8.8393999999999995</v>
      </c>
      <c r="AH38" s="28">
        <v>8.1773000000000007</v>
      </c>
      <c r="AI38" s="28">
        <v>0.9365</v>
      </c>
      <c r="AJ38" s="28">
        <v>0.22850000000000001</v>
      </c>
      <c r="AK38" s="28">
        <v>0.2354</v>
      </c>
      <c r="AL38" s="28">
        <v>0.40710000000000002</v>
      </c>
      <c r="AM38" s="28">
        <v>0.88770000000000004</v>
      </c>
      <c r="AN38" s="28">
        <v>2.7938000000000001</v>
      </c>
      <c r="AO38" s="35">
        <v>2.16</v>
      </c>
    </row>
    <row r="39" spans="1:41">
      <c r="A39" s="48" t="s">
        <v>3381</v>
      </c>
      <c r="B39" s="29">
        <v>45328</v>
      </c>
      <c r="C39" s="30">
        <v>582.94979999999998</v>
      </c>
      <c r="D39" s="31">
        <v>519.74760000000003</v>
      </c>
      <c r="E39" s="28">
        <v>12.369</v>
      </c>
      <c r="F39" s="28">
        <v>11.231999999999999</v>
      </c>
      <c r="G39" s="28">
        <v>-3.9748000000000001</v>
      </c>
      <c r="H39" s="28">
        <v>-4.3682999999999996</v>
      </c>
      <c r="I39" s="32">
        <v>-5.0145999999999997</v>
      </c>
      <c r="J39" s="28">
        <v>3.6798000000000002</v>
      </c>
      <c r="K39" s="28">
        <v>9.8834999999999997</v>
      </c>
      <c r="L39" s="28"/>
      <c r="M39" s="28"/>
      <c r="N39" s="28"/>
      <c r="O39" s="28"/>
      <c r="P39" s="28"/>
      <c r="Q39" s="28"/>
      <c r="R39" s="28">
        <v>10.002599999999999</v>
      </c>
      <c r="S39" s="33">
        <f t="shared" si="4"/>
        <v>2</v>
      </c>
      <c r="T39" s="33">
        <f t="shared" si="5"/>
        <v>2</v>
      </c>
      <c r="U39" s="33">
        <f t="shared" si="6"/>
        <v>3</v>
      </c>
      <c r="V39" s="34">
        <f t="shared" si="7"/>
        <v>2</v>
      </c>
      <c r="W39" s="33">
        <f t="shared" si="8"/>
        <v>3</v>
      </c>
      <c r="X39" s="33">
        <f t="shared" si="9"/>
        <v>1</v>
      </c>
      <c r="Y39" s="33">
        <f t="shared" si="10"/>
        <v>0</v>
      </c>
      <c r="Z39" s="33">
        <f t="shared" si="11"/>
        <v>0</v>
      </c>
      <c r="AA39" s="33">
        <f t="shared" si="12"/>
        <v>0</v>
      </c>
      <c r="AB39" s="33">
        <f t="shared" si="13"/>
        <v>0</v>
      </c>
      <c r="AC39" s="33">
        <f t="shared" si="14"/>
        <v>0</v>
      </c>
      <c r="AD39" s="33">
        <f t="shared" si="15"/>
        <v>0</v>
      </c>
      <c r="AE39" s="33">
        <f t="shared" si="16"/>
        <v>3</v>
      </c>
      <c r="AF39" s="28">
        <v>59.412100000000002</v>
      </c>
      <c r="AG39" s="28">
        <v>9.6691000000000003</v>
      </c>
      <c r="AH39" s="28">
        <v>20.2394</v>
      </c>
      <c r="AI39" s="28">
        <v>0.9335</v>
      </c>
      <c r="AJ39" s="28">
        <v>0.123</v>
      </c>
      <c r="AK39" s="28">
        <v>-0.1036</v>
      </c>
      <c r="AL39" s="28">
        <v>0.2064</v>
      </c>
      <c r="AM39" s="28">
        <v>0.87960000000000005</v>
      </c>
      <c r="AN39" s="28">
        <v>5.4005999999999998</v>
      </c>
      <c r="AO39" s="35">
        <v>2.39</v>
      </c>
    </row>
    <row r="40" spans="1:41">
      <c r="A40" s="58" t="s">
        <v>235</v>
      </c>
      <c r="B40" s="59"/>
      <c r="C40" s="60"/>
      <c r="D40" s="60"/>
      <c r="E40" s="60"/>
      <c r="F40" s="60">
        <f>SUMPRODUCT($D12:$D39,F12:F39)/SUMIF(F12:F39,"&lt;&gt;"&amp;"",$D12:$D39)</f>
        <v>9.9592876620994133</v>
      </c>
      <c r="G40" s="60">
        <f t="shared" ref="G40:R40" si="19">SUMPRODUCT($D12:$D39,G12:G39)/SUMIF(G12:G39,"&lt;&gt;"&amp;"",$D12:$D39)</f>
        <v>-5.2978652557936909</v>
      </c>
      <c r="H40" s="60">
        <f t="shared" si="19"/>
        <v>-4.240645682976699</v>
      </c>
      <c r="I40" s="60">
        <f t="shared" si="19"/>
        <v>-5.9745262124379721</v>
      </c>
      <c r="J40" s="60">
        <f t="shared" si="19"/>
        <v>3.4695437795548223</v>
      </c>
      <c r="K40" s="60">
        <f t="shared" si="19"/>
        <v>8.6455550734694047</v>
      </c>
      <c r="L40" s="60">
        <f t="shared" si="19"/>
        <v>14.86506676467069</v>
      </c>
      <c r="M40" s="60">
        <f t="shared" si="19"/>
        <v>14.442691113086791</v>
      </c>
      <c r="N40" s="60">
        <f t="shared" si="19"/>
        <v>13.853208849610397</v>
      </c>
      <c r="O40" s="60">
        <f t="shared" si="19"/>
        <v>11.761772195520427</v>
      </c>
      <c r="P40" s="60">
        <f t="shared" si="19"/>
        <v>14.538696433900148</v>
      </c>
      <c r="Q40" s="60">
        <f t="shared" si="19"/>
        <v>12.852317299046524</v>
      </c>
      <c r="R40" s="60">
        <f t="shared" si="19"/>
        <v>14.763678917600169</v>
      </c>
      <c r="S40" s="61"/>
      <c r="T40" s="61"/>
      <c r="U40" s="61"/>
      <c r="V40" s="61"/>
      <c r="W40" s="61"/>
      <c r="X40" s="61"/>
      <c r="Y40" s="61"/>
      <c r="Z40" s="61"/>
      <c r="AA40" s="61"/>
      <c r="AB40" s="61"/>
      <c r="AC40" s="61"/>
      <c r="AD40" s="61"/>
      <c r="AE40" s="61"/>
      <c r="AF40" s="60"/>
      <c r="AG40" s="60"/>
      <c r="AH40" s="60"/>
      <c r="AI40" s="60"/>
      <c r="AJ40" s="60"/>
      <c r="AK40" s="60"/>
      <c r="AL40" s="60"/>
      <c r="AM40" s="60"/>
      <c r="AN40" s="60"/>
      <c r="AO40" s="62"/>
    </row>
    <row r="41" spans="1:41">
      <c r="A41" s="56" t="s">
        <v>236</v>
      </c>
      <c r="B41" s="51"/>
      <c r="C41" s="52"/>
      <c r="D41" s="53"/>
      <c r="E41" s="54"/>
      <c r="F41" s="54">
        <f>MIN(F12:F39)</f>
        <v>6.2371999999999996</v>
      </c>
      <c r="G41" s="54">
        <f t="shared" ref="G41:R41" si="20">MIN(G12:G39)</f>
        <v>-6.7131999999999996</v>
      </c>
      <c r="H41" s="54">
        <f t="shared" si="20"/>
        <v>-7.7218</v>
      </c>
      <c r="I41" s="54">
        <f t="shared" si="20"/>
        <v>-8.1477000000000004</v>
      </c>
      <c r="J41" s="54">
        <f t="shared" si="20"/>
        <v>-1.9775</v>
      </c>
      <c r="K41" s="54">
        <f t="shared" si="20"/>
        <v>3.5922999999999998</v>
      </c>
      <c r="L41" s="54">
        <f t="shared" si="20"/>
        <v>10.168799999999999</v>
      </c>
      <c r="M41" s="54">
        <f t="shared" si="20"/>
        <v>11.968400000000001</v>
      </c>
      <c r="N41" s="54">
        <f t="shared" si="20"/>
        <v>11.087999999999999</v>
      </c>
      <c r="O41" s="54">
        <f t="shared" si="20"/>
        <v>9.3964999999999996</v>
      </c>
      <c r="P41" s="54">
        <f t="shared" si="20"/>
        <v>9.6509</v>
      </c>
      <c r="Q41" s="54">
        <f t="shared" si="20"/>
        <v>10.070399999999999</v>
      </c>
      <c r="R41" s="54">
        <f t="shared" si="20"/>
        <v>-31.346399999999999</v>
      </c>
      <c r="S41" s="55"/>
      <c r="T41" s="55"/>
      <c r="U41" s="55"/>
      <c r="V41" s="55"/>
      <c r="W41" s="55"/>
      <c r="X41" s="55"/>
      <c r="Y41" s="55"/>
      <c r="Z41" s="55"/>
      <c r="AA41" s="55"/>
      <c r="AB41" s="55"/>
      <c r="AC41" s="55"/>
      <c r="AD41" s="55"/>
      <c r="AE41" s="55"/>
      <c r="AF41" s="54"/>
      <c r="AG41" s="54"/>
      <c r="AH41" s="54"/>
      <c r="AI41" s="54"/>
      <c r="AJ41" s="54"/>
      <c r="AK41" s="54"/>
      <c r="AL41" s="54"/>
      <c r="AM41" s="54"/>
      <c r="AN41" s="54"/>
      <c r="AO41" s="57"/>
    </row>
    <row r="42" spans="1:41">
      <c r="A42" s="63" t="s">
        <v>237</v>
      </c>
      <c r="B42" s="51"/>
      <c r="C42" s="52"/>
      <c r="D42" s="53"/>
      <c r="E42" s="54"/>
      <c r="F42" s="54">
        <f>MAX(F12:F39)</f>
        <v>13.919700000000001</v>
      </c>
      <c r="G42" s="54">
        <f t="shared" ref="G42:R42" si="21">MAX(G12:G39)</f>
        <v>0.43080000000000002</v>
      </c>
      <c r="H42" s="54">
        <f t="shared" si="21"/>
        <v>1.752</v>
      </c>
      <c r="I42" s="54">
        <f t="shared" si="21"/>
        <v>0.1605</v>
      </c>
      <c r="J42" s="54">
        <f t="shared" si="21"/>
        <v>21.338200000000001</v>
      </c>
      <c r="K42" s="54">
        <f t="shared" si="21"/>
        <v>15.3657</v>
      </c>
      <c r="L42" s="54">
        <f t="shared" si="21"/>
        <v>19.113299999999999</v>
      </c>
      <c r="M42" s="54">
        <f t="shared" si="21"/>
        <v>17.4041</v>
      </c>
      <c r="N42" s="54">
        <f t="shared" si="21"/>
        <v>16.442699999999999</v>
      </c>
      <c r="O42" s="54">
        <f t="shared" si="21"/>
        <v>14.0404</v>
      </c>
      <c r="P42" s="54">
        <f t="shared" si="21"/>
        <v>16.099900000000002</v>
      </c>
      <c r="Q42" s="54">
        <f t="shared" si="21"/>
        <v>13.600099999999999</v>
      </c>
      <c r="R42" s="54">
        <f t="shared" si="21"/>
        <v>40.578499999999998</v>
      </c>
      <c r="S42" s="55"/>
      <c r="T42" s="55"/>
      <c r="U42" s="55"/>
      <c r="V42" s="55"/>
      <c r="W42" s="55"/>
      <c r="X42" s="55"/>
      <c r="Y42" s="55"/>
      <c r="Z42" s="55"/>
      <c r="AA42" s="55"/>
      <c r="AB42" s="55"/>
      <c r="AC42" s="55"/>
      <c r="AD42" s="55"/>
      <c r="AE42" s="55"/>
      <c r="AF42" s="54"/>
      <c r="AG42" s="54"/>
      <c r="AH42" s="54"/>
      <c r="AI42" s="54"/>
      <c r="AJ42" s="54"/>
      <c r="AK42" s="54"/>
      <c r="AL42" s="54"/>
      <c r="AM42" s="54"/>
      <c r="AN42" s="54"/>
      <c r="AO42" s="57"/>
    </row>
    <row r="43" spans="1:41">
      <c r="A43" s="56" t="s">
        <v>238</v>
      </c>
      <c r="B43" s="51"/>
      <c r="C43" s="52"/>
      <c r="D43" s="53"/>
      <c r="E43" s="54"/>
      <c r="F43" s="54">
        <f>MEDIAN(F12:F39)</f>
        <v>10.515699999999999</v>
      </c>
      <c r="G43" s="54">
        <f t="shared" ref="G43:R43" si="22">MEDIAN(G12:G39)</f>
        <v>-4.5833000000000004</v>
      </c>
      <c r="H43" s="54">
        <f t="shared" si="22"/>
        <v>-3.3321000000000001</v>
      </c>
      <c r="I43" s="54">
        <f t="shared" si="22"/>
        <v>-5.3049999999999997</v>
      </c>
      <c r="J43" s="54">
        <f t="shared" si="22"/>
        <v>4.2970499999999996</v>
      </c>
      <c r="K43" s="54">
        <f t="shared" si="22"/>
        <v>7.9553499999999993</v>
      </c>
      <c r="L43" s="54">
        <f t="shared" si="22"/>
        <v>14.224299999999999</v>
      </c>
      <c r="M43" s="54">
        <f t="shared" si="22"/>
        <v>14.475349999999999</v>
      </c>
      <c r="N43" s="54">
        <f t="shared" si="22"/>
        <v>12.9533</v>
      </c>
      <c r="O43" s="54">
        <f t="shared" si="22"/>
        <v>11.1891</v>
      </c>
      <c r="P43" s="54">
        <f t="shared" si="22"/>
        <v>13.8209</v>
      </c>
      <c r="Q43" s="54">
        <f t="shared" si="22"/>
        <v>12.4543</v>
      </c>
      <c r="R43" s="54">
        <f t="shared" si="22"/>
        <v>13.202400000000001</v>
      </c>
      <c r="S43" s="55"/>
      <c r="T43" s="55"/>
      <c r="U43" s="55"/>
      <c r="V43" s="55"/>
      <c r="W43" s="55"/>
      <c r="X43" s="55"/>
      <c r="Y43" s="55"/>
      <c r="Z43" s="55"/>
      <c r="AA43" s="55"/>
      <c r="AB43" s="55"/>
      <c r="AC43" s="55"/>
      <c r="AD43" s="55"/>
      <c r="AE43" s="55"/>
      <c r="AF43" s="54"/>
      <c r="AG43" s="54"/>
      <c r="AH43" s="54"/>
      <c r="AI43" s="54"/>
      <c r="AJ43" s="54"/>
      <c r="AK43" s="54"/>
      <c r="AL43" s="54"/>
      <c r="AM43" s="54"/>
      <c r="AN43" s="54"/>
      <c r="AO43" s="57"/>
    </row>
    <row r="44" spans="1:41">
      <c r="A44" s="66" t="s">
        <v>265</v>
      </c>
      <c r="B44" s="67"/>
      <c r="C44" s="68"/>
      <c r="D44" s="69"/>
      <c r="E44" s="66"/>
      <c r="F44" s="66"/>
      <c r="G44" s="66"/>
      <c r="H44" s="66"/>
      <c r="I44" s="66"/>
      <c r="J44" s="66"/>
      <c r="K44" s="66"/>
      <c r="L44" s="66"/>
      <c r="M44" s="66"/>
      <c r="N44" s="66"/>
      <c r="O44" s="66"/>
      <c r="P44" s="66"/>
      <c r="Q44" s="66"/>
      <c r="R44" s="66"/>
      <c r="S44" s="70"/>
      <c r="T44" s="70"/>
      <c r="U44" s="70"/>
      <c r="V44" s="70"/>
      <c r="W44" s="70"/>
      <c r="X44" s="70"/>
      <c r="Y44" s="70"/>
      <c r="Z44" s="70"/>
      <c r="AA44" s="70"/>
      <c r="AB44" s="70"/>
      <c r="AC44" s="70"/>
      <c r="AD44" s="70"/>
      <c r="AE44" s="70"/>
      <c r="AF44" s="66"/>
      <c r="AG44" s="66"/>
      <c r="AH44" s="66"/>
      <c r="AI44" s="66"/>
      <c r="AJ44" s="66"/>
      <c r="AK44" s="66"/>
      <c r="AL44" s="66"/>
      <c r="AM44" s="66"/>
      <c r="AN44" s="66"/>
      <c r="AO44" s="71"/>
    </row>
    <row r="45" spans="1:41">
      <c r="A45" s="48"/>
      <c r="B45" s="29"/>
      <c r="C45" s="30"/>
      <c r="D45" s="31"/>
      <c r="E45" s="28"/>
      <c r="F45" s="28"/>
      <c r="G45" s="28"/>
      <c r="H45" s="28"/>
      <c r="I45" s="32"/>
      <c r="J45" s="28"/>
      <c r="K45" s="28"/>
      <c r="L45" s="28"/>
      <c r="M45" s="28"/>
      <c r="N45" s="28"/>
      <c r="O45" s="28"/>
      <c r="P45" s="28"/>
      <c r="Q45" s="28"/>
      <c r="R45" s="28"/>
      <c r="S45" s="33"/>
      <c r="T45" s="33"/>
      <c r="U45" s="33"/>
      <c r="V45" s="34"/>
      <c r="W45" s="33"/>
      <c r="X45" s="33"/>
      <c r="Y45" s="33"/>
      <c r="Z45" s="33"/>
      <c r="AA45" s="33"/>
      <c r="AB45" s="33"/>
      <c r="AC45" s="33"/>
      <c r="AD45" s="33"/>
      <c r="AE45" s="33"/>
      <c r="AF45" s="28"/>
      <c r="AG45" s="28"/>
      <c r="AH45" s="28"/>
      <c r="AI45" s="28"/>
      <c r="AJ45" s="28"/>
      <c r="AK45" s="28"/>
      <c r="AL45" s="28"/>
      <c r="AM45" s="28"/>
      <c r="AN45" s="28"/>
      <c r="AO45" s="35"/>
    </row>
    <row r="46" spans="1:41" ht="15" thickBot="1">
      <c r="A46" s="49"/>
      <c r="B46" s="37"/>
      <c r="C46" s="38"/>
      <c r="D46" s="39"/>
      <c r="E46" s="36"/>
      <c r="F46" s="36"/>
      <c r="G46" s="36"/>
      <c r="H46" s="36"/>
      <c r="I46" s="40"/>
      <c r="J46" s="36"/>
      <c r="K46" s="36"/>
      <c r="L46" s="36"/>
      <c r="M46" s="36"/>
      <c r="N46" s="36"/>
      <c r="O46" s="36"/>
      <c r="P46" s="36"/>
      <c r="Q46" s="36"/>
      <c r="R46" s="36"/>
      <c r="S46" s="41"/>
      <c r="T46" s="41"/>
      <c r="U46" s="41"/>
      <c r="V46" s="42"/>
      <c r="W46" s="41"/>
      <c r="X46" s="41"/>
      <c r="Y46" s="41"/>
      <c r="Z46" s="41"/>
      <c r="AA46" s="41"/>
      <c r="AB46" s="41"/>
      <c r="AC46" s="41"/>
      <c r="AD46" s="41"/>
      <c r="AE46" s="41"/>
      <c r="AF46" s="36"/>
      <c r="AG46" s="36"/>
      <c r="AH46" s="36"/>
      <c r="AI46" s="36"/>
      <c r="AJ46" s="36"/>
      <c r="AK46" s="36"/>
      <c r="AL46" s="36"/>
      <c r="AM46" s="36"/>
      <c r="AN46" s="36"/>
      <c r="AO46" s="43"/>
    </row>
    <row r="47" spans="1:41">
      <c r="A47" s="50" t="s">
        <v>239</v>
      </c>
      <c r="B47" s="45"/>
      <c r="C47" s="44"/>
      <c r="D47" s="44"/>
      <c r="E47" s="44"/>
      <c r="F47" s="44"/>
      <c r="G47" s="44"/>
      <c r="H47" s="44"/>
      <c r="I47" s="46"/>
      <c r="J47" s="44"/>
      <c r="K47" s="44"/>
      <c r="L47" s="44"/>
      <c r="M47" s="44"/>
      <c r="N47" s="44"/>
      <c r="O47" s="44"/>
      <c r="P47" s="44"/>
      <c r="Q47" s="44"/>
      <c r="R47" s="44"/>
      <c r="S47" s="45"/>
      <c r="T47" s="45"/>
      <c r="U47" s="45"/>
      <c r="V47" s="47"/>
      <c r="W47" s="45"/>
      <c r="X47" s="45"/>
      <c r="Y47" s="45"/>
      <c r="Z47" s="45"/>
      <c r="AA47" s="45"/>
      <c r="AB47" s="45"/>
      <c r="AC47" s="45"/>
      <c r="AD47" s="45"/>
      <c r="AE47" s="45"/>
      <c r="AF47" s="44"/>
      <c r="AG47" s="44"/>
      <c r="AH47" s="44"/>
      <c r="AI47" s="44"/>
      <c r="AJ47" s="44"/>
      <c r="AK47" s="44"/>
      <c r="AL47" s="44"/>
      <c r="AM47" s="44"/>
      <c r="AN47" s="44"/>
      <c r="AO47" s="44"/>
    </row>
    <row r="48" spans="1:41">
      <c r="A48" s="50" t="s">
        <v>240</v>
      </c>
      <c r="B48" s="45"/>
      <c r="C48" s="44"/>
      <c r="D48" s="44"/>
      <c r="E48" s="44"/>
      <c r="F48" s="44"/>
      <c r="G48" s="44"/>
      <c r="H48" s="44"/>
      <c r="I48" s="46"/>
      <c r="J48" s="44"/>
      <c r="K48" s="44"/>
      <c r="L48" s="44"/>
      <c r="M48" s="44"/>
      <c r="N48" s="44"/>
      <c r="O48" s="44"/>
      <c r="P48" s="44"/>
      <c r="Q48" s="44"/>
      <c r="R48" s="44"/>
      <c r="S48" s="45"/>
      <c r="T48" s="45"/>
      <c r="U48" s="45"/>
      <c r="V48" s="47"/>
      <c r="W48" s="45"/>
      <c r="X48" s="45"/>
      <c r="Y48" s="45"/>
      <c r="Z48" s="45"/>
      <c r="AA48" s="45"/>
      <c r="AB48" s="45"/>
      <c r="AC48" s="45"/>
      <c r="AD48" s="45"/>
      <c r="AE48" s="45"/>
      <c r="AF48" s="44"/>
      <c r="AG48" s="44"/>
      <c r="AH48" s="44"/>
      <c r="AI48" s="44"/>
      <c r="AJ48" s="44"/>
      <c r="AK48" s="44"/>
      <c r="AL48" s="44"/>
      <c r="AM48" s="44"/>
      <c r="AN48" s="44"/>
      <c r="AO48" s="44"/>
    </row>
    <row r="49" spans="1:41">
      <c r="A49" s="50"/>
      <c r="B49" s="45"/>
      <c r="C49" s="44"/>
      <c r="D49" s="44"/>
      <c r="E49" s="44"/>
      <c r="F49" s="44"/>
      <c r="G49" s="44"/>
      <c r="H49" s="44"/>
      <c r="I49" s="44"/>
      <c r="J49" s="44"/>
      <c r="K49" s="44"/>
      <c r="L49" s="44"/>
      <c r="M49" s="44"/>
      <c r="N49" s="44"/>
      <c r="O49" s="44"/>
      <c r="P49" s="44"/>
      <c r="Q49" s="44"/>
      <c r="R49" s="44"/>
      <c r="S49" s="45"/>
      <c r="T49" s="45"/>
      <c r="U49" s="45"/>
      <c r="V49" s="45"/>
      <c r="W49" s="45"/>
      <c r="X49" s="45"/>
      <c r="Y49" s="45"/>
      <c r="Z49" s="45"/>
      <c r="AA49" s="45"/>
      <c r="AB49" s="45"/>
      <c r="AC49" s="45"/>
      <c r="AD49" s="45"/>
      <c r="AE49" s="45"/>
      <c r="AF49" s="44"/>
      <c r="AG49" s="44"/>
      <c r="AH49" s="44"/>
      <c r="AI49" s="44"/>
      <c r="AJ49" s="44"/>
      <c r="AK49" s="44"/>
      <c r="AL49" s="44"/>
      <c r="AM49" s="44"/>
      <c r="AN49" s="44"/>
      <c r="AO49" s="44"/>
    </row>
    <row r="50" spans="1:41">
      <c r="A50" s="50"/>
      <c r="B50" s="45"/>
      <c r="C50" s="44"/>
      <c r="D50" s="44"/>
      <c r="E50" s="44"/>
      <c r="F50" s="44"/>
      <c r="G50" s="44"/>
      <c r="H50" s="44"/>
      <c r="I50" s="44"/>
      <c r="J50" s="44"/>
      <c r="K50" s="44"/>
      <c r="L50" s="44"/>
      <c r="M50" s="44"/>
      <c r="N50" s="44"/>
      <c r="O50" s="44"/>
      <c r="P50" s="44"/>
      <c r="Q50" s="44"/>
      <c r="R50" s="44"/>
      <c r="S50" s="45"/>
      <c r="T50" s="45"/>
      <c r="U50" s="45"/>
      <c r="V50" s="45"/>
      <c r="W50" s="45"/>
      <c r="X50" s="45"/>
      <c r="Y50" s="45"/>
      <c r="Z50" s="45"/>
      <c r="AA50" s="45"/>
      <c r="AB50" s="45"/>
      <c r="AC50" s="45"/>
      <c r="AD50" s="45"/>
      <c r="AE50" s="45"/>
      <c r="AF50" s="44"/>
      <c r="AG50" s="44"/>
      <c r="AH50" s="44"/>
      <c r="AI50" s="44"/>
      <c r="AJ50" s="44"/>
      <c r="AK50" s="44"/>
      <c r="AL50" s="44"/>
      <c r="AM50" s="44"/>
      <c r="AN50" s="44"/>
      <c r="AO50" s="44"/>
    </row>
    <row r="51" spans="1:41">
      <c r="A51" s="50"/>
      <c r="B51" s="45"/>
      <c r="C51" s="44"/>
      <c r="D51" s="44"/>
      <c r="E51" s="44"/>
      <c r="F51" s="44"/>
      <c r="G51" s="44"/>
      <c r="H51" s="44"/>
      <c r="I51" s="44"/>
      <c r="J51" s="44"/>
      <c r="K51" s="44"/>
      <c r="L51" s="44"/>
      <c r="M51" s="44"/>
      <c r="N51" s="44"/>
      <c r="O51" s="44"/>
      <c r="P51" s="44"/>
      <c r="Q51" s="44"/>
      <c r="R51" s="44"/>
      <c r="S51" s="45"/>
      <c r="T51" s="45"/>
      <c r="U51" s="45"/>
      <c r="V51" s="45"/>
      <c r="W51" s="45"/>
      <c r="X51" s="45"/>
      <c r="Y51" s="45"/>
      <c r="Z51" s="45"/>
      <c r="AA51" s="45"/>
      <c r="AB51" s="45"/>
      <c r="AC51" s="45"/>
      <c r="AD51" s="45"/>
      <c r="AE51" s="45"/>
      <c r="AF51" s="44"/>
      <c r="AG51" s="44"/>
      <c r="AH51" s="44"/>
      <c r="AI51" s="44"/>
      <c r="AJ51" s="44"/>
      <c r="AK51" s="44"/>
      <c r="AL51" s="44"/>
      <c r="AM51" s="44"/>
      <c r="AN51" s="44"/>
      <c r="AO51" s="44"/>
    </row>
  </sheetData>
  <mergeCells count="8">
    <mergeCell ref="B8:E8"/>
    <mergeCell ref="F8:I8"/>
    <mergeCell ref="R8:R9"/>
    <mergeCell ref="AO8:AO9"/>
    <mergeCell ref="AF8:AH8"/>
    <mergeCell ref="AI8:AM8"/>
    <mergeCell ref="S8:AE8"/>
    <mergeCell ref="J8:Q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45"/>
  <sheetViews>
    <sheetView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36"/>
    </sheetView>
  </sheetViews>
  <sheetFormatPr defaultRowHeight="14.4"/>
  <cols>
    <col min="1" max="1" width="38.77734375" customWidth="1"/>
    <col min="2" max="2" width="10.77734375" customWidth="1"/>
    <col min="16" max="16" width="8.77734375" style="93" customWidth="1"/>
    <col min="29" max="29" width="8.77734375" style="93" customWidth="1"/>
    <col min="40" max="40" width="10.5546875" customWidth="1"/>
  </cols>
  <sheetData>
    <row r="1" spans="1:92">
      <c r="A1" s="13" t="s">
        <v>0</v>
      </c>
      <c r="B1" s="93"/>
      <c r="C1" s="14"/>
      <c r="D1" s="14"/>
      <c r="E1" s="15" t="s">
        <v>3953</v>
      </c>
      <c r="F1" s="14"/>
      <c r="G1" s="14"/>
      <c r="H1" s="14"/>
      <c r="I1" s="14"/>
      <c r="J1" s="14"/>
      <c r="K1" s="14"/>
      <c r="L1" s="14"/>
      <c r="M1" s="14"/>
      <c r="N1" s="14"/>
      <c r="O1" s="14"/>
      <c r="P1" s="14"/>
      <c r="Q1" s="14"/>
      <c r="R1" s="14"/>
      <c r="S1" s="93"/>
      <c r="T1" s="93"/>
      <c r="U1" s="93"/>
      <c r="V1" s="93"/>
      <c r="W1" s="93"/>
      <c r="X1" s="93"/>
      <c r="Y1" s="93"/>
      <c r="Z1" s="93"/>
      <c r="AA1" s="93"/>
      <c r="AB1" s="93"/>
      <c r="AD1" s="93"/>
      <c r="AE1" s="93"/>
      <c r="AF1" s="14"/>
      <c r="AG1" s="14"/>
      <c r="AH1" s="14"/>
      <c r="AI1" s="14"/>
      <c r="AJ1" s="14"/>
      <c r="AK1" s="14"/>
      <c r="AL1" s="14"/>
      <c r="AM1" s="14"/>
      <c r="AN1" s="14"/>
      <c r="AO1" s="14"/>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A2" s="14"/>
      <c r="B2" s="93"/>
      <c r="C2" s="14"/>
      <c r="D2" s="14"/>
      <c r="E2" s="14"/>
      <c r="F2" s="14"/>
      <c r="G2" s="14"/>
      <c r="H2" s="14"/>
      <c r="I2" s="14"/>
      <c r="J2" s="14"/>
      <c r="K2" s="14"/>
      <c r="L2" s="14"/>
      <c r="M2" s="14"/>
      <c r="N2" s="14"/>
      <c r="O2" s="14"/>
      <c r="P2" s="14"/>
      <c r="Q2" s="14"/>
      <c r="R2" s="14"/>
      <c r="S2" s="93"/>
      <c r="T2" s="93"/>
      <c r="U2" s="93"/>
      <c r="V2" s="93"/>
      <c r="W2" s="93"/>
      <c r="X2" s="93"/>
      <c r="Y2" s="93"/>
      <c r="Z2" s="93"/>
      <c r="AA2" s="93"/>
      <c r="AB2" s="93"/>
      <c r="AD2" s="93"/>
      <c r="AE2" s="93"/>
      <c r="AF2" s="14"/>
      <c r="AG2" s="14"/>
      <c r="AH2" s="14"/>
      <c r="AI2" s="14"/>
      <c r="AJ2" s="14"/>
      <c r="AK2" s="14"/>
      <c r="AL2" s="14"/>
      <c r="AM2" s="14"/>
      <c r="AN2" s="14"/>
      <c r="AO2" s="14"/>
      <c r="CA2" s="93">
        <v>0</v>
      </c>
      <c r="CB2" s="93">
        <f t="shared" ref="CB2:CB7" si="0">_xlfn.QUARTILE.INC(F$12:F$36,$CA2)</f>
        <v>9.0097000000000005</v>
      </c>
      <c r="CC2" s="93">
        <f t="shared" ref="CC2:CN2" si="1">_xlfn.QUARTILE.INC(G$12:G$36,$CA2)</f>
        <v>-2.4411999999999998</v>
      </c>
      <c r="CD2" s="93">
        <f t="shared" si="1"/>
        <v>-11.641500000000001</v>
      </c>
      <c r="CE2" s="93">
        <f t="shared" si="1"/>
        <v>-8.7824000000000009</v>
      </c>
      <c r="CF2" s="93">
        <f t="shared" si="1"/>
        <v>-9.6577000000000002</v>
      </c>
      <c r="CG2" s="93">
        <f t="shared" si="1"/>
        <v>-5.7542</v>
      </c>
      <c r="CH2" s="93">
        <f t="shared" si="1"/>
        <v>1.9621</v>
      </c>
      <c r="CI2" s="93">
        <f t="shared" si="1"/>
        <v>6.1307</v>
      </c>
      <c r="CJ2" s="93">
        <f t="shared" si="1"/>
        <v>9.6058000000000003</v>
      </c>
      <c r="CK2" s="93">
        <f t="shared" si="1"/>
        <v>8.5640000000000001</v>
      </c>
      <c r="CL2" s="93">
        <f t="shared" si="1"/>
        <v>10.527100000000001</v>
      </c>
      <c r="CM2" s="93">
        <f t="shared" si="1"/>
        <v>10.7324</v>
      </c>
      <c r="CN2" s="93">
        <f t="shared" si="1"/>
        <v>-22.4648</v>
      </c>
    </row>
    <row r="3" spans="1:92">
      <c r="A3" s="14"/>
      <c r="B3" s="93"/>
      <c r="C3" s="14"/>
      <c r="D3" s="14"/>
      <c r="E3" s="14"/>
      <c r="F3" s="14"/>
      <c r="G3" s="14"/>
      <c r="H3" s="14"/>
      <c r="I3" s="14"/>
      <c r="J3" s="14"/>
      <c r="K3" s="14"/>
      <c r="L3" s="14"/>
      <c r="M3" s="14"/>
      <c r="N3" s="14"/>
      <c r="O3" s="14"/>
      <c r="P3" s="14"/>
      <c r="Q3" s="14"/>
      <c r="R3" s="14"/>
      <c r="S3" s="93"/>
      <c r="T3" s="93"/>
      <c r="U3" s="93"/>
      <c r="V3" s="93"/>
      <c r="W3" s="93"/>
      <c r="X3" s="93"/>
      <c r="Y3" s="93"/>
      <c r="Z3" s="93"/>
      <c r="AA3" s="93"/>
      <c r="AB3" s="93"/>
      <c r="AD3" s="93"/>
      <c r="AE3" s="93"/>
      <c r="AF3" s="14"/>
      <c r="AG3" s="14"/>
      <c r="AH3" s="14"/>
      <c r="AI3" s="14"/>
      <c r="AJ3" s="14"/>
      <c r="AK3" s="14"/>
      <c r="AL3" s="14"/>
      <c r="AM3" s="14"/>
      <c r="AN3" s="14"/>
      <c r="AO3" s="14"/>
      <c r="CA3" s="93">
        <v>1</v>
      </c>
      <c r="CB3" s="93">
        <f t="shared" si="0"/>
        <v>9.7824000000000009</v>
      </c>
      <c r="CC3" s="93">
        <f t="shared" ref="CC3:CN7" si="2">_xlfn.QUARTILE.INC(G$12:G$36,$CA3)</f>
        <v>-1.2690999999999999</v>
      </c>
      <c r="CD3" s="93">
        <f t="shared" si="2"/>
        <v>-9.7539499999999997</v>
      </c>
      <c r="CE3" s="93">
        <f t="shared" si="2"/>
        <v>-7.735525</v>
      </c>
      <c r="CF3" s="93">
        <f t="shared" si="2"/>
        <v>-4.5043500000000005</v>
      </c>
      <c r="CG3" s="93">
        <f t="shared" si="2"/>
        <v>1.4169499999999999</v>
      </c>
      <c r="CH3" s="93">
        <f t="shared" si="2"/>
        <v>12.546524999999999</v>
      </c>
      <c r="CI3" s="93">
        <f t="shared" si="2"/>
        <v>10.922875000000001</v>
      </c>
      <c r="CJ3" s="93">
        <f t="shared" si="2"/>
        <v>12.643274999999999</v>
      </c>
      <c r="CK3" s="93">
        <f t="shared" si="2"/>
        <v>11.843300000000001</v>
      </c>
      <c r="CL3" s="93">
        <f t="shared" si="2"/>
        <v>12.500400000000001</v>
      </c>
      <c r="CM3" s="93">
        <f t="shared" si="2"/>
        <v>12.7263</v>
      </c>
      <c r="CN3" s="93">
        <f t="shared" si="2"/>
        <v>-7.0918000000000001</v>
      </c>
    </row>
    <row r="4" spans="1:92">
      <c r="A4" s="14"/>
      <c r="B4" s="93"/>
      <c r="C4" s="14"/>
      <c r="D4" s="14"/>
      <c r="E4" s="14"/>
      <c r="F4" s="14"/>
      <c r="G4" s="14"/>
      <c r="H4" s="14"/>
      <c r="I4" s="14"/>
      <c r="J4" s="14"/>
      <c r="K4" s="14"/>
      <c r="L4" s="14"/>
      <c r="M4" s="14"/>
      <c r="N4" s="14"/>
      <c r="O4" s="14"/>
      <c r="P4" s="14"/>
      <c r="Q4" s="14"/>
      <c r="R4" s="14"/>
      <c r="S4" s="93"/>
      <c r="T4" s="93"/>
      <c r="U4" s="93"/>
      <c r="V4" s="93"/>
      <c r="W4" s="93"/>
      <c r="X4" s="93"/>
      <c r="Y4" s="93"/>
      <c r="Z4" s="93"/>
      <c r="AA4" s="93"/>
      <c r="AB4" s="93"/>
      <c r="AD4" s="93"/>
      <c r="AE4" s="93"/>
      <c r="AF4" s="14"/>
      <c r="AG4" s="14"/>
      <c r="AH4" s="14"/>
      <c r="AI4" s="14"/>
      <c r="AJ4" s="14"/>
      <c r="AK4" s="14"/>
      <c r="AL4" s="14"/>
      <c r="AM4" s="14"/>
      <c r="AN4" s="14"/>
      <c r="AO4" s="14"/>
      <c r="CA4" s="93">
        <v>2</v>
      </c>
      <c r="CB4" s="93">
        <f t="shared" si="0"/>
        <v>10.6648</v>
      </c>
      <c r="CC4" s="93">
        <f t="shared" si="2"/>
        <v>4.7899999999999998E-2</v>
      </c>
      <c r="CD4" s="93">
        <f t="shared" si="2"/>
        <v>-8.9190500000000004</v>
      </c>
      <c r="CE4" s="93">
        <f t="shared" si="2"/>
        <v>-6.9495500000000003</v>
      </c>
      <c r="CF4" s="93">
        <f t="shared" si="2"/>
        <v>-1.7883499999999999</v>
      </c>
      <c r="CG4" s="93">
        <f t="shared" si="2"/>
        <v>2.6698</v>
      </c>
      <c r="CH4" s="93">
        <f t="shared" si="2"/>
        <v>13.258949999999999</v>
      </c>
      <c r="CI4" s="93">
        <f t="shared" si="2"/>
        <v>11.740649999999999</v>
      </c>
      <c r="CJ4" s="93">
        <f t="shared" si="2"/>
        <v>13.1913</v>
      </c>
      <c r="CK4" s="93">
        <f t="shared" si="2"/>
        <v>13.76535</v>
      </c>
      <c r="CL4" s="93">
        <f t="shared" si="2"/>
        <v>14.1402</v>
      </c>
      <c r="CM4" s="93">
        <f t="shared" si="2"/>
        <v>13.694699999999999</v>
      </c>
      <c r="CN4" s="93">
        <f t="shared" si="2"/>
        <v>10.6031</v>
      </c>
    </row>
    <row r="5" spans="1:92">
      <c r="A5" s="14"/>
      <c r="B5" s="93"/>
      <c r="C5" s="14"/>
      <c r="D5" s="14"/>
      <c r="E5" s="14"/>
      <c r="F5" s="14"/>
      <c r="G5" s="14"/>
      <c r="H5" s="14"/>
      <c r="I5" s="14"/>
      <c r="J5" s="14"/>
      <c r="K5" s="14"/>
      <c r="L5" s="14"/>
      <c r="M5" s="14"/>
      <c r="N5" s="14"/>
      <c r="O5" s="14"/>
      <c r="P5" s="14"/>
      <c r="Q5" s="14"/>
      <c r="R5" s="14"/>
      <c r="S5" s="93"/>
      <c r="T5" s="93"/>
      <c r="U5" s="93"/>
      <c r="V5" s="93"/>
      <c r="W5" s="93"/>
      <c r="X5" s="93"/>
      <c r="Y5" s="93"/>
      <c r="Z5" s="93"/>
      <c r="AA5" s="93"/>
      <c r="AB5" s="93"/>
      <c r="AD5" s="93"/>
      <c r="AE5" s="93"/>
      <c r="AF5" s="14"/>
      <c r="AG5" s="14"/>
      <c r="AH5" s="14"/>
      <c r="AI5" s="14"/>
      <c r="AJ5" s="14"/>
      <c r="AK5" s="14"/>
      <c r="AL5" s="14"/>
      <c r="AM5" s="14"/>
      <c r="AN5" s="14"/>
      <c r="AO5" s="14"/>
      <c r="CA5" s="93">
        <v>3</v>
      </c>
      <c r="CB5" s="93">
        <f t="shared" si="0"/>
        <v>11.348100000000001</v>
      </c>
      <c r="CC5" s="93">
        <f t="shared" si="2"/>
        <v>1.1180999999999999</v>
      </c>
      <c r="CD5" s="93">
        <f t="shared" si="2"/>
        <v>-7.7843999999999998</v>
      </c>
      <c r="CE5" s="93">
        <f t="shared" si="2"/>
        <v>-6.1343499999999995</v>
      </c>
      <c r="CF5" s="93">
        <f t="shared" si="2"/>
        <v>0.71242499999999997</v>
      </c>
      <c r="CG5" s="93">
        <f t="shared" si="2"/>
        <v>3.4169</v>
      </c>
      <c r="CH5" s="93">
        <f t="shared" si="2"/>
        <v>13.551725000000001</v>
      </c>
      <c r="CI5" s="93">
        <f t="shared" si="2"/>
        <v>12.812075</v>
      </c>
      <c r="CJ5" s="93">
        <f t="shared" si="2"/>
        <v>15.048249999999999</v>
      </c>
      <c r="CK5" s="93">
        <f t="shared" si="2"/>
        <v>14.553125000000001</v>
      </c>
      <c r="CL5" s="93">
        <f t="shared" si="2"/>
        <v>15.4489</v>
      </c>
      <c r="CM5" s="93">
        <f t="shared" si="2"/>
        <v>14.7006</v>
      </c>
      <c r="CN5" s="93">
        <f t="shared" si="2"/>
        <v>14.450100000000001</v>
      </c>
    </row>
    <row r="6" spans="1:92" hidden="1">
      <c r="A6" s="14"/>
      <c r="B6" s="93"/>
      <c r="C6" s="14"/>
      <c r="D6" s="14"/>
      <c r="E6" s="14"/>
      <c r="F6" s="14"/>
      <c r="G6" s="14"/>
      <c r="H6" s="14"/>
      <c r="I6" s="14"/>
      <c r="J6" s="14"/>
      <c r="K6" s="14"/>
      <c r="L6" s="14"/>
      <c r="M6" s="14"/>
      <c r="N6" s="14"/>
      <c r="O6" s="14"/>
      <c r="P6" s="14"/>
      <c r="Q6" s="14"/>
      <c r="R6" s="14"/>
      <c r="S6" s="93"/>
      <c r="T6" s="93"/>
      <c r="U6" s="93"/>
      <c r="V6" s="93"/>
      <c r="W6" s="93"/>
      <c r="X6" s="93"/>
      <c r="Y6" s="93"/>
      <c r="Z6" s="93"/>
      <c r="AA6" s="93"/>
      <c r="AB6" s="93"/>
      <c r="AD6" s="93"/>
      <c r="AE6" s="93"/>
      <c r="AF6" s="14"/>
      <c r="AG6" s="14"/>
      <c r="AH6" s="14"/>
      <c r="AI6" s="14"/>
      <c r="AJ6" s="14"/>
      <c r="AK6" s="14"/>
      <c r="AL6" s="14"/>
      <c r="AM6" s="14"/>
      <c r="AN6" s="14"/>
      <c r="AO6" s="14"/>
      <c r="CA6" s="93"/>
      <c r="CB6" s="93">
        <f t="shared" si="0"/>
        <v>9.0097000000000005</v>
      </c>
      <c r="CC6" s="93">
        <f t="shared" si="2"/>
        <v>-2.4411999999999998</v>
      </c>
      <c r="CD6" s="93">
        <f t="shared" si="2"/>
        <v>-11.641500000000001</v>
      </c>
      <c r="CE6" s="93">
        <f t="shared" si="2"/>
        <v>-8.7824000000000009</v>
      </c>
      <c r="CF6" s="93">
        <f t="shared" si="2"/>
        <v>-9.6577000000000002</v>
      </c>
      <c r="CG6" s="93">
        <f t="shared" si="2"/>
        <v>-5.7542</v>
      </c>
      <c r="CH6" s="93">
        <f t="shared" si="2"/>
        <v>1.9621</v>
      </c>
      <c r="CI6" s="93">
        <f t="shared" si="2"/>
        <v>6.1307</v>
      </c>
      <c r="CJ6" s="93">
        <f t="shared" si="2"/>
        <v>9.6058000000000003</v>
      </c>
      <c r="CK6" s="93">
        <f t="shared" si="2"/>
        <v>8.5640000000000001</v>
      </c>
      <c r="CL6" s="93">
        <f t="shared" si="2"/>
        <v>10.527100000000001</v>
      </c>
      <c r="CM6" s="93">
        <f t="shared" si="2"/>
        <v>10.7324</v>
      </c>
      <c r="CN6" s="93">
        <f t="shared" si="2"/>
        <v>-22.4648</v>
      </c>
    </row>
    <row r="7" spans="1:92" ht="21" thickBot="1">
      <c r="A7" s="16" t="s">
        <v>3382</v>
      </c>
      <c r="B7" s="93"/>
      <c r="C7" s="14"/>
      <c r="D7" s="14"/>
      <c r="E7" s="14"/>
      <c r="F7" s="14"/>
      <c r="G7" s="14"/>
      <c r="H7" s="14"/>
      <c r="I7" s="14"/>
      <c r="J7" s="14"/>
      <c r="K7" s="14"/>
      <c r="L7" s="14"/>
      <c r="M7" s="14"/>
      <c r="N7" s="14"/>
      <c r="O7" s="14"/>
      <c r="P7" s="14"/>
      <c r="Q7" s="14"/>
      <c r="R7" s="14"/>
      <c r="S7" s="93"/>
      <c r="T7" s="93"/>
      <c r="U7" s="93"/>
      <c r="V7" s="93"/>
      <c r="W7" s="93"/>
      <c r="X7" s="93"/>
      <c r="Y7" s="93"/>
      <c r="Z7" s="93"/>
      <c r="AA7" s="93"/>
      <c r="AB7" s="93"/>
      <c r="AD7" s="93"/>
      <c r="AE7" s="93"/>
      <c r="AF7" s="14"/>
      <c r="AG7" s="14"/>
      <c r="AH7" s="14"/>
      <c r="AI7" s="14"/>
      <c r="AJ7" s="14"/>
      <c r="AK7" s="14"/>
      <c r="AL7" s="14"/>
      <c r="AM7" s="14"/>
      <c r="AN7" s="14"/>
      <c r="AO7" s="14"/>
      <c r="CA7" s="93">
        <v>4</v>
      </c>
      <c r="CB7" s="93">
        <f t="shared" si="0"/>
        <v>14.292</v>
      </c>
      <c r="CC7" s="93">
        <f t="shared" si="2"/>
        <v>4.4028</v>
      </c>
      <c r="CD7" s="93">
        <f t="shared" si="2"/>
        <v>-5.8044000000000002</v>
      </c>
      <c r="CE7" s="93">
        <f t="shared" si="2"/>
        <v>-3.3717000000000001</v>
      </c>
      <c r="CF7" s="93">
        <f t="shared" si="2"/>
        <v>5.2565</v>
      </c>
      <c r="CG7" s="93">
        <f t="shared" si="2"/>
        <v>9.1616</v>
      </c>
      <c r="CH7" s="93">
        <f t="shared" si="2"/>
        <v>17.136600000000001</v>
      </c>
      <c r="CI7" s="93">
        <f t="shared" si="2"/>
        <v>13.784700000000001</v>
      </c>
      <c r="CJ7" s="93">
        <f t="shared" si="2"/>
        <v>15.6297</v>
      </c>
      <c r="CK7" s="93">
        <f t="shared" si="2"/>
        <v>16.1967</v>
      </c>
      <c r="CL7" s="93">
        <f t="shared" si="2"/>
        <v>16.227799999999998</v>
      </c>
      <c r="CM7" s="93">
        <f t="shared" si="2"/>
        <v>15.3765</v>
      </c>
      <c r="CN7" s="93">
        <f t="shared" si="2"/>
        <v>15.5725</v>
      </c>
    </row>
    <row r="8" spans="1:92" ht="15.6">
      <c r="A8" s="17" t="str">
        <f>'Sec-Energy &amp; Power'!A7</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t="s">
        <v>874</v>
      </c>
      <c r="AJ8" s="136"/>
      <c r="AK8" s="136"/>
      <c r="AL8" s="136"/>
      <c r="AM8" s="136"/>
      <c r="AN8" s="18" t="s">
        <v>54</v>
      </c>
      <c r="AO8" s="134" t="s">
        <v>179</v>
      </c>
    </row>
    <row r="9" spans="1:92" ht="36">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835</v>
      </c>
      <c r="AG9" s="26" t="s">
        <v>836</v>
      </c>
      <c r="AH9" s="26" t="s">
        <v>837</v>
      </c>
      <c r="AI9" s="26" t="s">
        <v>838</v>
      </c>
      <c r="AJ9" s="26" t="s">
        <v>839</v>
      </c>
      <c r="AK9" s="26" t="s">
        <v>3052</v>
      </c>
      <c r="AL9" s="26" t="s">
        <v>2436</v>
      </c>
      <c r="AM9" s="26" t="s">
        <v>3053</v>
      </c>
      <c r="AN9" s="26" t="s">
        <v>840</v>
      </c>
      <c r="AO9" s="135"/>
    </row>
    <row r="10" spans="1:92" ht="15" thickBot="1">
      <c r="A10" s="20" t="s">
        <v>38</v>
      </c>
      <c r="B10" s="93"/>
      <c r="C10" s="14"/>
      <c r="D10" s="14"/>
      <c r="E10" s="14"/>
      <c r="F10" s="14"/>
      <c r="G10" s="14"/>
      <c r="H10" s="14"/>
      <c r="I10" s="14"/>
      <c r="J10" s="14"/>
      <c r="K10" s="14"/>
      <c r="L10" s="14"/>
      <c r="M10" s="14"/>
      <c r="N10" s="14"/>
      <c r="O10" s="14"/>
      <c r="P10" s="14"/>
      <c r="Q10" s="14"/>
      <c r="R10" s="14"/>
      <c r="S10" s="93"/>
      <c r="T10" s="93"/>
      <c r="U10" s="93"/>
      <c r="V10" s="93"/>
      <c r="W10" s="93"/>
      <c r="X10" s="93"/>
      <c r="Y10" s="93"/>
      <c r="Z10" s="93"/>
      <c r="AA10" s="93"/>
      <c r="AB10" s="93"/>
      <c r="AD10" s="93"/>
      <c r="AE10" s="93"/>
      <c r="AF10" s="14"/>
      <c r="AG10" s="14"/>
      <c r="AH10" s="14"/>
      <c r="AI10" s="14"/>
      <c r="AJ10" s="14"/>
      <c r="AK10" s="14"/>
      <c r="AL10" s="14"/>
      <c r="AM10" s="14"/>
      <c r="AN10" s="14"/>
      <c r="AO10" s="14"/>
    </row>
    <row r="11" spans="1:92" ht="18.600000000000001" thickBot="1">
      <c r="A11" s="21" t="s">
        <v>3383</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4"/>
    </row>
    <row r="12" spans="1:92">
      <c r="A12" s="48" t="s">
        <v>3384</v>
      </c>
      <c r="B12" s="29">
        <v>38569</v>
      </c>
      <c r="C12" s="30">
        <v>6184.1643000000004</v>
      </c>
      <c r="D12" s="31">
        <v>5477.9107999999997</v>
      </c>
      <c r="E12" s="28">
        <v>201.42</v>
      </c>
      <c r="F12" s="28">
        <v>9.3901000000000003</v>
      </c>
      <c r="G12" s="28">
        <v>-2.4411999999999998</v>
      </c>
      <c r="H12" s="28">
        <v>-9.5716999999999999</v>
      </c>
      <c r="I12" s="32">
        <v>-8.1824999999999992</v>
      </c>
      <c r="J12" s="28">
        <v>-3.0935999999999999</v>
      </c>
      <c r="K12" s="28">
        <v>2.8828999999999998</v>
      </c>
      <c r="L12" s="28">
        <v>12.4542</v>
      </c>
      <c r="M12" s="28">
        <v>10.930300000000001</v>
      </c>
      <c r="N12" s="28">
        <v>12.7712</v>
      </c>
      <c r="O12" s="28">
        <v>13.699199999999999</v>
      </c>
      <c r="P12" s="28">
        <v>14.1402</v>
      </c>
      <c r="Q12" s="28">
        <v>15.0548</v>
      </c>
      <c r="R12" s="28">
        <v>15.5725</v>
      </c>
      <c r="S12" s="33">
        <f>IF(F12="",0,IF(F12&lt;=CB$3,4,IF(F12&gt;=CB$5,1,IF(F12&gt;=CB$4,2,3))))</f>
        <v>4</v>
      </c>
      <c r="T12" s="33">
        <f t="shared" ref="T12:AE12" si="3">IF(G12="",0,IF(G12&lt;=CC$3,4,IF(G12&gt;=CC$5,1,IF(G12&gt;=CC$4,2,3))))</f>
        <v>4</v>
      </c>
      <c r="U12" s="33">
        <f t="shared" si="3"/>
        <v>3</v>
      </c>
      <c r="V12" s="34">
        <f t="shared" si="3"/>
        <v>4</v>
      </c>
      <c r="W12" s="33">
        <f t="shared" si="3"/>
        <v>3</v>
      </c>
      <c r="X12" s="33">
        <f t="shared" si="3"/>
        <v>2</v>
      </c>
      <c r="Y12" s="33">
        <f t="shared" si="3"/>
        <v>4</v>
      </c>
      <c r="Z12" s="33">
        <f t="shared" si="3"/>
        <v>3</v>
      </c>
      <c r="AA12" s="33">
        <f t="shared" si="3"/>
        <v>3</v>
      </c>
      <c r="AB12" s="33">
        <f t="shared" si="3"/>
        <v>3</v>
      </c>
      <c r="AC12" s="33">
        <f t="shared" si="3"/>
        <v>2</v>
      </c>
      <c r="AD12" s="33">
        <f t="shared" si="3"/>
        <v>1</v>
      </c>
      <c r="AE12" s="33">
        <f t="shared" si="3"/>
        <v>1</v>
      </c>
      <c r="AF12" s="28">
        <v>64.563000000000002</v>
      </c>
      <c r="AG12" s="28">
        <v>22.902000000000001</v>
      </c>
      <c r="AH12" s="28">
        <v>11.747999999999999</v>
      </c>
      <c r="AI12" s="28">
        <v>0.9304</v>
      </c>
      <c r="AJ12" s="28">
        <v>0.19400000000000001</v>
      </c>
      <c r="AK12" s="28">
        <v>-0.18190000000000001</v>
      </c>
      <c r="AL12" s="28">
        <v>0.32840000000000003</v>
      </c>
      <c r="AM12" s="28">
        <v>0.92920000000000003</v>
      </c>
      <c r="AN12" s="28">
        <v>0.75090000000000001</v>
      </c>
      <c r="AO12" s="35">
        <v>1.83</v>
      </c>
    </row>
    <row r="13" spans="1:92">
      <c r="A13" s="48" t="s">
        <v>3385</v>
      </c>
      <c r="B13" s="29">
        <v>45547</v>
      </c>
      <c r="C13" s="30">
        <v>3091.5486000000001</v>
      </c>
      <c r="D13" s="31">
        <v>2639.4529000000002</v>
      </c>
      <c r="E13" s="28">
        <v>8.8699999999999992</v>
      </c>
      <c r="F13" s="28">
        <v>9.5061999999999998</v>
      </c>
      <c r="G13" s="28">
        <v>-2.2050999999999998</v>
      </c>
      <c r="H13" s="28">
        <v>-10.0406</v>
      </c>
      <c r="I13" s="32">
        <v>-7.9875999999999996</v>
      </c>
      <c r="J13" s="28">
        <v>-2.4201999999999999</v>
      </c>
      <c r="K13" s="28"/>
      <c r="L13" s="28"/>
      <c r="M13" s="28"/>
      <c r="N13" s="28"/>
      <c r="O13" s="28"/>
      <c r="P13" s="28"/>
      <c r="Q13" s="28"/>
      <c r="R13" s="28">
        <v>-7.0918000000000001</v>
      </c>
      <c r="S13" s="33">
        <f t="shared" ref="S13:S36" si="4">IF(F13="",0,IF(F13&lt;=CB$3,4,IF(F13&gt;=CB$5,1,IF(F13&gt;=CB$4,2,3))))</f>
        <v>4</v>
      </c>
      <c r="T13" s="33">
        <f t="shared" ref="T13:T36" si="5">IF(G13="",0,IF(G13&lt;=CC$3,4,IF(G13&gt;=CC$5,1,IF(G13&gt;=CC$4,2,3))))</f>
        <v>4</v>
      </c>
      <c r="U13" s="33">
        <f t="shared" ref="U13:U36" si="6">IF(H13="",0,IF(H13&lt;=CD$3,4,IF(H13&gt;=CD$5,1,IF(H13&gt;=CD$4,2,3))))</f>
        <v>4</v>
      </c>
      <c r="V13" s="34">
        <f t="shared" ref="V13:V36" si="7">IF(I13="",0,IF(I13&lt;=CE$3,4,IF(I13&gt;=CE$5,1,IF(I13&gt;=CE$4,2,3))))</f>
        <v>4</v>
      </c>
      <c r="W13" s="33">
        <f t="shared" ref="W13:W36" si="8">IF(J13="",0,IF(J13&lt;=CF$3,4,IF(J13&gt;=CF$5,1,IF(J13&gt;=CF$4,2,3))))</f>
        <v>3</v>
      </c>
      <c r="X13" s="33">
        <f t="shared" ref="X13:X36" si="9">IF(K13="",0,IF(K13&lt;=CG$3,4,IF(K13&gt;=CG$5,1,IF(K13&gt;=CG$4,2,3))))</f>
        <v>0</v>
      </c>
      <c r="Y13" s="33">
        <f t="shared" ref="Y13:Y36" si="10">IF(L13="",0,IF(L13&lt;=CH$3,4,IF(L13&gt;=CH$5,1,IF(L13&gt;=CH$4,2,3))))</f>
        <v>0</v>
      </c>
      <c r="Z13" s="33">
        <f t="shared" ref="Z13:Z36" si="11">IF(M13="",0,IF(M13&lt;=CI$3,4,IF(M13&gt;=CI$5,1,IF(M13&gt;=CI$4,2,3))))</f>
        <v>0</v>
      </c>
      <c r="AA13" s="33">
        <f t="shared" ref="AA13:AA36" si="12">IF(N13="",0,IF(N13&lt;=CJ$3,4,IF(N13&gt;=CJ$5,1,IF(N13&gt;=CJ$4,2,3))))</f>
        <v>0</v>
      </c>
      <c r="AB13" s="33">
        <f t="shared" ref="AB13:AB36" si="13">IF(O13="",0,IF(O13&lt;=CK$3,4,IF(O13&gt;=CK$5,1,IF(O13&gt;=CK$4,2,3))))</f>
        <v>0</v>
      </c>
      <c r="AC13" s="33">
        <f t="shared" ref="AC13:AC36" si="14">IF(P13="",0,IF(P13&lt;=CL$3,4,IF(P13&gt;=CL$5,1,IF(P13&gt;=CL$4,2,3))))</f>
        <v>0</v>
      </c>
      <c r="AD13" s="33">
        <f t="shared" ref="AD13:AD36" si="15">IF(Q13="",0,IF(Q13&lt;=CM$3,4,IF(Q13&gt;=CM$5,1,IF(Q13&gt;=CM$4,2,3))))</f>
        <v>0</v>
      </c>
      <c r="AE13" s="33">
        <f t="shared" ref="AE13:AE36" si="16">IF(R13="",0,IF(R13&lt;=CN$3,4,IF(R13&gt;=CN$5,1,IF(R13&gt;=CN$4,2,3))))</f>
        <v>4</v>
      </c>
      <c r="AF13" s="28">
        <v>81.268600000000006</v>
      </c>
      <c r="AG13" s="28">
        <v>9.3251000000000008</v>
      </c>
      <c r="AH13" s="28">
        <v>7.5056000000000003</v>
      </c>
      <c r="AI13" s="28">
        <v>0.92610000000000003</v>
      </c>
      <c r="AJ13" s="28">
        <v>-0.27710000000000001</v>
      </c>
      <c r="AK13" s="28">
        <v>-0.2828</v>
      </c>
      <c r="AL13" s="28">
        <v>-0.38369999999999999</v>
      </c>
      <c r="AM13" s="28">
        <v>0.91439999999999999</v>
      </c>
      <c r="AN13" s="28">
        <v>1.8474999999999999</v>
      </c>
      <c r="AO13" s="35">
        <v>1.97</v>
      </c>
    </row>
    <row r="14" spans="1:92">
      <c r="A14" s="48" t="s">
        <v>3386</v>
      </c>
      <c r="B14" s="29">
        <v>45625</v>
      </c>
      <c r="C14" s="30">
        <v>617.45569999999998</v>
      </c>
      <c r="D14" s="31">
        <v>547.57849999999996</v>
      </c>
      <c r="E14" s="28">
        <v>8.82</v>
      </c>
      <c r="F14" s="28">
        <v>11.5467</v>
      </c>
      <c r="G14" s="28">
        <v>0.6734</v>
      </c>
      <c r="H14" s="28">
        <v>-11.321099999999999</v>
      </c>
      <c r="I14" s="32">
        <v>-6.2998000000000003</v>
      </c>
      <c r="J14" s="28">
        <v>-4.8954000000000004</v>
      </c>
      <c r="K14" s="28"/>
      <c r="L14" s="28"/>
      <c r="M14" s="28"/>
      <c r="N14" s="28"/>
      <c r="O14" s="28"/>
      <c r="P14" s="28"/>
      <c r="Q14" s="28"/>
      <c r="R14" s="28">
        <v>-8.4832000000000001</v>
      </c>
      <c r="S14" s="33">
        <f t="shared" si="4"/>
        <v>1</v>
      </c>
      <c r="T14" s="33">
        <f t="shared" si="5"/>
        <v>2</v>
      </c>
      <c r="U14" s="33">
        <f t="shared" si="6"/>
        <v>4</v>
      </c>
      <c r="V14" s="34">
        <f t="shared" si="7"/>
        <v>2</v>
      </c>
      <c r="W14" s="33">
        <f t="shared" si="8"/>
        <v>4</v>
      </c>
      <c r="X14" s="33">
        <f t="shared" si="9"/>
        <v>0</v>
      </c>
      <c r="Y14" s="33">
        <f t="shared" si="10"/>
        <v>0</v>
      </c>
      <c r="Z14" s="33">
        <f t="shared" si="11"/>
        <v>0</v>
      </c>
      <c r="AA14" s="33">
        <f t="shared" si="12"/>
        <v>0</v>
      </c>
      <c r="AB14" s="33">
        <f t="shared" si="13"/>
        <v>0</v>
      </c>
      <c r="AC14" s="33">
        <f t="shared" si="14"/>
        <v>0</v>
      </c>
      <c r="AD14" s="33">
        <f t="shared" si="15"/>
        <v>0</v>
      </c>
      <c r="AE14" s="33">
        <f t="shared" si="16"/>
        <v>4</v>
      </c>
      <c r="AF14" s="28">
        <v>52.286799999999999</v>
      </c>
      <c r="AG14" s="28">
        <v>10.7959</v>
      </c>
      <c r="AH14" s="28">
        <v>34.483600000000003</v>
      </c>
      <c r="AI14" s="28">
        <v>1.0164</v>
      </c>
      <c r="AJ14" s="28">
        <v>-0.3206</v>
      </c>
      <c r="AK14" s="28">
        <v>-0.89400000000000002</v>
      </c>
      <c r="AL14" s="28">
        <v>-0.4612</v>
      </c>
      <c r="AM14" s="28">
        <v>0.88970000000000005</v>
      </c>
      <c r="AN14" s="28">
        <v>1.123</v>
      </c>
      <c r="AO14" s="35">
        <v>2.37</v>
      </c>
    </row>
    <row r="15" spans="1:92">
      <c r="A15" s="48" t="s">
        <v>3387</v>
      </c>
      <c r="B15" s="29">
        <v>45646</v>
      </c>
      <c r="C15" s="30">
        <v>380.73</v>
      </c>
      <c r="D15" s="31">
        <v>345.00450000000001</v>
      </c>
      <c r="E15" s="28">
        <v>10.46</v>
      </c>
      <c r="F15" s="28">
        <v>9.0718999999999994</v>
      </c>
      <c r="G15" s="28">
        <v>1.6520999999999999</v>
      </c>
      <c r="H15" s="28">
        <v>-7.8414000000000001</v>
      </c>
      <c r="I15" s="32">
        <v>-6.1882999999999999</v>
      </c>
      <c r="J15" s="28">
        <v>4.8095999999999997</v>
      </c>
      <c r="K15" s="28"/>
      <c r="L15" s="28"/>
      <c r="M15" s="28"/>
      <c r="N15" s="28"/>
      <c r="O15" s="28"/>
      <c r="P15" s="28"/>
      <c r="Q15" s="28"/>
      <c r="R15" s="28">
        <v>3.3649</v>
      </c>
      <c r="S15" s="33">
        <f t="shared" si="4"/>
        <v>4</v>
      </c>
      <c r="T15" s="33">
        <f t="shared" si="5"/>
        <v>1</v>
      </c>
      <c r="U15" s="33">
        <f t="shared" si="6"/>
        <v>2</v>
      </c>
      <c r="V15" s="34">
        <f t="shared" si="7"/>
        <v>2</v>
      </c>
      <c r="W15" s="33">
        <f t="shared" si="8"/>
        <v>1</v>
      </c>
      <c r="X15" s="33">
        <f t="shared" si="9"/>
        <v>0</v>
      </c>
      <c r="Y15" s="33">
        <f t="shared" si="10"/>
        <v>0</v>
      </c>
      <c r="Z15" s="33">
        <f t="shared" si="11"/>
        <v>0</v>
      </c>
      <c r="AA15" s="33">
        <f t="shared" si="12"/>
        <v>0</v>
      </c>
      <c r="AB15" s="33">
        <f t="shared" si="13"/>
        <v>0</v>
      </c>
      <c r="AC15" s="33">
        <f t="shared" si="14"/>
        <v>0</v>
      </c>
      <c r="AD15" s="33">
        <f t="shared" si="15"/>
        <v>0</v>
      </c>
      <c r="AE15" s="33">
        <f t="shared" si="16"/>
        <v>3</v>
      </c>
      <c r="AF15" s="28">
        <v>50.9178</v>
      </c>
      <c r="AG15" s="28">
        <v>22.7364</v>
      </c>
      <c r="AH15" s="28">
        <v>23.9819</v>
      </c>
      <c r="AI15" s="28">
        <v>0.97130000000000005</v>
      </c>
      <c r="AJ15" s="28">
        <v>-2.3900000000000001E-2</v>
      </c>
      <c r="AK15" s="28">
        <v>0.28399999999999997</v>
      </c>
      <c r="AL15" s="28">
        <v>-3.8899999999999997E-2</v>
      </c>
      <c r="AM15" s="28">
        <v>0.86960000000000004</v>
      </c>
      <c r="AN15" s="28">
        <v>2.2722000000000002</v>
      </c>
      <c r="AO15" s="35">
        <v>2.2999999999999998</v>
      </c>
    </row>
    <row r="16" spans="1:92">
      <c r="A16" s="48" t="s">
        <v>3388</v>
      </c>
      <c r="B16" s="29">
        <v>43350</v>
      </c>
      <c r="C16" s="30">
        <v>1455.4557</v>
      </c>
      <c r="D16" s="31">
        <v>1301.4157</v>
      </c>
      <c r="E16" s="28">
        <v>29.550999999999998</v>
      </c>
      <c r="F16" s="28">
        <v>9.0097000000000005</v>
      </c>
      <c r="G16" s="28">
        <v>-1.3878999999999999</v>
      </c>
      <c r="H16" s="28">
        <v>-8.9466999999999999</v>
      </c>
      <c r="I16" s="32">
        <v>-8.1153999999999993</v>
      </c>
      <c r="J16" s="28">
        <v>-3.3147000000000002</v>
      </c>
      <c r="K16" s="28">
        <v>2.9289999999999998</v>
      </c>
      <c r="L16" s="28">
        <v>13.232799999999999</v>
      </c>
      <c r="M16" s="28">
        <v>11.4381</v>
      </c>
      <c r="N16" s="28">
        <v>12.9293</v>
      </c>
      <c r="O16" s="28">
        <v>14.6174</v>
      </c>
      <c r="P16" s="28"/>
      <c r="Q16" s="28"/>
      <c r="R16" s="28">
        <v>15.2174</v>
      </c>
      <c r="S16" s="33">
        <f t="shared" si="4"/>
        <v>4</v>
      </c>
      <c r="T16" s="33">
        <f t="shared" si="5"/>
        <v>4</v>
      </c>
      <c r="U16" s="33">
        <f t="shared" si="6"/>
        <v>3</v>
      </c>
      <c r="V16" s="34">
        <f t="shared" si="7"/>
        <v>4</v>
      </c>
      <c r="W16" s="33">
        <f t="shared" si="8"/>
        <v>3</v>
      </c>
      <c r="X16" s="33">
        <f t="shared" si="9"/>
        <v>2</v>
      </c>
      <c r="Y16" s="33">
        <f t="shared" si="10"/>
        <v>3</v>
      </c>
      <c r="Z16" s="33">
        <f t="shared" si="11"/>
        <v>3</v>
      </c>
      <c r="AA16" s="33">
        <f t="shared" si="12"/>
        <v>3</v>
      </c>
      <c r="AB16" s="33">
        <f t="shared" si="13"/>
        <v>1</v>
      </c>
      <c r="AC16" s="33">
        <f t="shared" si="14"/>
        <v>0</v>
      </c>
      <c r="AD16" s="33">
        <f t="shared" si="15"/>
        <v>0</v>
      </c>
      <c r="AE16" s="33">
        <f t="shared" si="16"/>
        <v>1</v>
      </c>
      <c r="AF16" s="28">
        <v>66.778400000000005</v>
      </c>
      <c r="AG16" s="28">
        <v>18.5288</v>
      </c>
      <c r="AH16" s="28">
        <v>8.3356999999999992</v>
      </c>
      <c r="AI16" s="28">
        <v>0.94830000000000003</v>
      </c>
      <c r="AJ16" s="28">
        <v>0.2054</v>
      </c>
      <c r="AK16" s="28">
        <v>-0.1399</v>
      </c>
      <c r="AL16" s="28">
        <v>0.34250000000000003</v>
      </c>
      <c r="AM16" s="28">
        <v>0.92969999999999997</v>
      </c>
      <c r="AN16" s="28">
        <v>4.6086999999999998</v>
      </c>
      <c r="AO16" s="35">
        <v>2.09</v>
      </c>
    </row>
    <row r="17" spans="1:41">
      <c r="A17" s="48" t="s">
        <v>5107</v>
      </c>
      <c r="B17" s="29">
        <v>40070</v>
      </c>
      <c r="C17" s="30">
        <v>1950.0333000000001</v>
      </c>
      <c r="D17" s="31">
        <v>1704.8014000000001</v>
      </c>
      <c r="E17" s="28">
        <v>102.83</v>
      </c>
      <c r="F17" s="28">
        <v>11.1676</v>
      </c>
      <c r="G17" s="28">
        <v>-1.2295</v>
      </c>
      <c r="H17" s="28">
        <v>-9.0563000000000002</v>
      </c>
      <c r="I17" s="32">
        <v>-7.6515000000000004</v>
      </c>
      <c r="J17" s="28">
        <v>-1.8985000000000001</v>
      </c>
      <c r="K17" s="28">
        <v>2.1225000000000001</v>
      </c>
      <c r="L17" s="28">
        <v>13.433199999999999</v>
      </c>
      <c r="M17" s="28">
        <v>12.3277</v>
      </c>
      <c r="N17" s="28">
        <v>13.2746</v>
      </c>
      <c r="O17" s="28">
        <v>14.8134</v>
      </c>
      <c r="P17" s="28">
        <v>15.481</v>
      </c>
      <c r="Q17" s="28">
        <v>14.346399999999999</v>
      </c>
      <c r="R17" s="28">
        <v>15.037800000000001</v>
      </c>
      <c r="S17" s="33">
        <f t="shared" si="4"/>
        <v>2</v>
      </c>
      <c r="T17" s="33">
        <f t="shared" si="5"/>
        <v>3</v>
      </c>
      <c r="U17" s="33">
        <f t="shared" si="6"/>
        <v>3</v>
      </c>
      <c r="V17" s="34">
        <f t="shared" si="7"/>
        <v>3</v>
      </c>
      <c r="W17" s="33">
        <f t="shared" si="8"/>
        <v>3</v>
      </c>
      <c r="X17" s="33">
        <f t="shared" si="9"/>
        <v>3</v>
      </c>
      <c r="Y17" s="33">
        <f t="shared" si="10"/>
        <v>2</v>
      </c>
      <c r="Z17" s="33">
        <f t="shared" si="11"/>
        <v>2</v>
      </c>
      <c r="AA17" s="33">
        <f t="shared" si="12"/>
        <v>2</v>
      </c>
      <c r="AB17" s="33">
        <f t="shared" si="13"/>
        <v>1</v>
      </c>
      <c r="AC17" s="33">
        <f t="shared" si="14"/>
        <v>1</v>
      </c>
      <c r="AD17" s="33">
        <f t="shared" si="15"/>
        <v>2</v>
      </c>
      <c r="AE17" s="33">
        <f t="shared" si="16"/>
        <v>1</v>
      </c>
      <c r="AF17" s="28">
        <v>59.244500000000002</v>
      </c>
      <c r="AG17" s="28">
        <v>25.962299999999999</v>
      </c>
      <c r="AH17" s="28">
        <v>11.8728</v>
      </c>
      <c r="AI17" s="28">
        <v>1.0361</v>
      </c>
      <c r="AJ17" s="28">
        <v>0.20300000000000001</v>
      </c>
      <c r="AK17" s="28">
        <v>8.43E-2</v>
      </c>
      <c r="AL17" s="28">
        <v>0.3407</v>
      </c>
      <c r="AM17" s="28">
        <v>0.83240000000000003</v>
      </c>
      <c r="AN17" s="28">
        <v>2.9203999999999999</v>
      </c>
      <c r="AO17" s="35">
        <v>2.1</v>
      </c>
    </row>
    <row r="18" spans="1:41">
      <c r="A18" s="48" t="s">
        <v>3389</v>
      </c>
      <c r="B18" s="29">
        <v>45708</v>
      </c>
      <c r="C18" s="30">
        <v>489.6431</v>
      </c>
      <c r="D18" s="31">
        <v>437.07420000000002</v>
      </c>
      <c r="E18" s="28">
        <v>10.7326</v>
      </c>
      <c r="F18" s="28">
        <v>10.336</v>
      </c>
      <c r="G18" s="28">
        <v>0.1792</v>
      </c>
      <c r="H18" s="28">
        <v>-7.7653999999999996</v>
      </c>
      <c r="I18" s="32">
        <v>-6.6592000000000002</v>
      </c>
      <c r="J18" s="28">
        <v>0.6008</v>
      </c>
      <c r="K18" s="28"/>
      <c r="L18" s="28"/>
      <c r="M18" s="28"/>
      <c r="N18" s="28"/>
      <c r="O18" s="28"/>
      <c r="P18" s="28"/>
      <c r="Q18" s="28"/>
      <c r="R18" s="28">
        <v>6.1264000000000003</v>
      </c>
      <c r="S18" s="33">
        <f t="shared" si="4"/>
        <v>3</v>
      </c>
      <c r="T18" s="33">
        <f t="shared" si="5"/>
        <v>2</v>
      </c>
      <c r="U18" s="33">
        <f t="shared" si="6"/>
        <v>1</v>
      </c>
      <c r="V18" s="34">
        <f t="shared" si="7"/>
        <v>2</v>
      </c>
      <c r="W18" s="33">
        <f t="shared" si="8"/>
        <v>2</v>
      </c>
      <c r="X18" s="33">
        <f t="shared" si="9"/>
        <v>0</v>
      </c>
      <c r="Y18" s="33">
        <f t="shared" si="10"/>
        <v>0</v>
      </c>
      <c r="Z18" s="33">
        <f t="shared" si="11"/>
        <v>0</v>
      </c>
      <c r="AA18" s="33">
        <f t="shared" si="12"/>
        <v>0</v>
      </c>
      <c r="AB18" s="33">
        <f t="shared" si="13"/>
        <v>0</v>
      </c>
      <c r="AC18" s="33">
        <f t="shared" si="14"/>
        <v>0</v>
      </c>
      <c r="AD18" s="33">
        <f t="shared" si="15"/>
        <v>0</v>
      </c>
      <c r="AE18" s="33">
        <f t="shared" si="16"/>
        <v>3</v>
      </c>
      <c r="AF18" s="28">
        <v>65.030100000000004</v>
      </c>
      <c r="AG18" s="28">
        <v>22.4894</v>
      </c>
      <c r="AH18" s="28">
        <v>10.8125</v>
      </c>
      <c r="AI18" s="28">
        <v>0.94379999999999997</v>
      </c>
      <c r="AJ18" s="28">
        <v>-2.3999999999999998E-3</v>
      </c>
      <c r="AK18" s="28">
        <v>-0.18759999999999999</v>
      </c>
      <c r="AL18" s="28">
        <v>-3.5999999999999999E-3</v>
      </c>
      <c r="AM18" s="28">
        <v>0.96609999999999996</v>
      </c>
      <c r="AN18" s="28">
        <v>1.6678999999999999</v>
      </c>
      <c r="AO18" s="35">
        <v>2.4</v>
      </c>
    </row>
    <row r="19" spans="1:41">
      <c r="A19" s="48" t="s">
        <v>3390</v>
      </c>
      <c r="B19" s="29">
        <v>45169</v>
      </c>
      <c r="C19" s="30">
        <v>1685.4417000000001</v>
      </c>
      <c r="D19" s="31">
        <v>1495.7899</v>
      </c>
      <c r="E19" s="28">
        <v>14.1035</v>
      </c>
      <c r="F19" s="28">
        <v>13.2447</v>
      </c>
      <c r="G19" s="28">
        <v>2.7892000000000001</v>
      </c>
      <c r="H19" s="28">
        <v>-6.6159999999999997</v>
      </c>
      <c r="I19" s="32">
        <v>-4.2441000000000004</v>
      </c>
      <c r="J19" s="28">
        <v>3.819</v>
      </c>
      <c r="K19" s="28">
        <v>5.5789</v>
      </c>
      <c r="L19" s="28"/>
      <c r="M19" s="28"/>
      <c r="N19" s="28"/>
      <c r="O19" s="28"/>
      <c r="P19" s="28"/>
      <c r="Q19" s="28"/>
      <c r="R19" s="28">
        <v>13.767099999999999</v>
      </c>
      <c r="S19" s="33">
        <f t="shared" si="4"/>
        <v>1</v>
      </c>
      <c r="T19" s="33">
        <f t="shared" si="5"/>
        <v>1</v>
      </c>
      <c r="U19" s="33">
        <f t="shared" si="6"/>
        <v>1</v>
      </c>
      <c r="V19" s="34">
        <f t="shared" si="7"/>
        <v>1</v>
      </c>
      <c r="W19" s="33">
        <f t="shared" si="8"/>
        <v>1</v>
      </c>
      <c r="X19" s="33">
        <f t="shared" si="9"/>
        <v>1</v>
      </c>
      <c r="Y19" s="33">
        <f t="shared" si="10"/>
        <v>0</v>
      </c>
      <c r="Z19" s="33">
        <f t="shared" si="11"/>
        <v>0</v>
      </c>
      <c r="AA19" s="33">
        <f t="shared" si="12"/>
        <v>0</v>
      </c>
      <c r="AB19" s="33">
        <f t="shared" si="13"/>
        <v>0</v>
      </c>
      <c r="AC19" s="33">
        <f t="shared" si="14"/>
        <v>0</v>
      </c>
      <c r="AD19" s="33">
        <f t="shared" si="15"/>
        <v>0</v>
      </c>
      <c r="AE19" s="33">
        <f t="shared" si="16"/>
        <v>2</v>
      </c>
      <c r="AF19" s="28">
        <v>43.225700000000003</v>
      </c>
      <c r="AG19" s="28">
        <v>21.3826</v>
      </c>
      <c r="AH19" s="28">
        <v>26.6112</v>
      </c>
      <c r="AI19" s="28">
        <v>0.94950000000000001</v>
      </c>
      <c r="AJ19" s="28">
        <v>0.15440000000000001</v>
      </c>
      <c r="AK19" s="28">
        <v>7.0900000000000005E-2</v>
      </c>
      <c r="AL19" s="28">
        <v>0.25979999999999998</v>
      </c>
      <c r="AM19" s="28">
        <v>0.75939999999999996</v>
      </c>
      <c r="AN19" s="28">
        <v>2.5665</v>
      </c>
      <c r="AO19" s="35">
        <v>2.15</v>
      </c>
    </row>
    <row r="20" spans="1:41">
      <c r="A20" s="48" t="s">
        <v>3391</v>
      </c>
      <c r="B20" s="29">
        <v>43567</v>
      </c>
      <c r="C20" s="30">
        <v>3092.6271999999999</v>
      </c>
      <c r="D20" s="31">
        <v>2768.8226</v>
      </c>
      <c r="E20" s="28">
        <v>23.97</v>
      </c>
      <c r="F20" s="28">
        <v>10.767099999999999</v>
      </c>
      <c r="G20" s="28">
        <v>-8.3400000000000002E-2</v>
      </c>
      <c r="H20" s="28">
        <v>-8.7204999999999995</v>
      </c>
      <c r="I20" s="32">
        <v>-6.2939999999999996</v>
      </c>
      <c r="J20" s="28">
        <v>-0.1666</v>
      </c>
      <c r="K20" s="28">
        <v>2.6012</v>
      </c>
      <c r="L20" s="28">
        <v>14.0039</v>
      </c>
      <c r="M20" s="28">
        <v>12.8687</v>
      </c>
      <c r="N20" s="28">
        <v>14.9475</v>
      </c>
      <c r="O20" s="28">
        <v>13.4048</v>
      </c>
      <c r="P20" s="28"/>
      <c r="Q20" s="28"/>
      <c r="R20" s="28">
        <v>13.192299999999999</v>
      </c>
      <c r="S20" s="33">
        <f t="shared" si="4"/>
        <v>2</v>
      </c>
      <c r="T20" s="33">
        <f t="shared" si="5"/>
        <v>3</v>
      </c>
      <c r="U20" s="33">
        <f t="shared" si="6"/>
        <v>2</v>
      </c>
      <c r="V20" s="34">
        <f t="shared" si="7"/>
        <v>2</v>
      </c>
      <c r="W20" s="33">
        <f t="shared" si="8"/>
        <v>2</v>
      </c>
      <c r="X20" s="33">
        <f t="shared" si="9"/>
        <v>3</v>
      </c>
      <c r="Y20" s="33">
        <f t="shared" si="10"/>
        <v>1</v>
      </c>
      <c r="Z20" s="33">
        <f t="shared" si="11"/>
        <v>1</v>
      </c>
      <c r="AA20" s="33">
        <f t="shared" si="12"/>
        <v>2</v>
      </c>
      <c r="AB20" s="33">
        <f t="shared" si="13"/>
        <v>3</v>
      </c>
      <c r="AC20" s="33">
        <f t="shared" si="14"/>
        <v>0</v>
      </c>
      <c r="AD20" s="33">
        <f t="shared" si="15"/>
        <v>0</v>
      </c>
      <c r="AE20" s="33">
        <f t="shared" si="16"/>
        <v>2</v>
      </c>
      <c r="AF20" s="28">
        <v>65.911699999999996</v>
      </c>
      <c r="AG20" s="28">
        <v>10.1692</v>
      </c>
      <c r="AH20" s="28">
        <v>21.8598</v>
      </c>
      <c r="AI20" s="28">
        <v>0.87239999999999995</v>
      </c>
      <c r="AJ20" s="28">
        <v>0.2248</v>
      </c>
      <c r="AK20" s="28">
        <v>-4.5699999999999998E-2</v>
      </c>
      <c r="AL20" s="28">
        <v>0.37480000000000002</v>
      </c>
      <c r="AM20" s="28">
        <v>0.90459999999999996</v>
      </c>
      <c r="AN20" s="28">
        <v>2.0145</v>
      </c>
      <c r="AO20" s="35">
        <v>2.04</v>
      </c>
    </row>
    <row r="21" spans="1:41">
      <c r="A21" s="48" t="s">
        <v>3392</v>
      </c>
      <c r="B21" s="29">
        <v>36250</v>
      </c>
      <c r="C21" s="30">
        <v>1765.1187</v>
      </c>
      <c r="D21" s="31">
        <v>1531.8362</v>
      </c>
      <c r="E21" s="28">
        <v>429.93</v>
      </c>
      <c r="F21" s="28">
        <v>10.295</v>
      </c>
      <c r="G21" s="28">
        <v>-1.7145999999999999</v>
      </c>
      <c r="H21" s="28">
        <v>-11.1256</v>
      </c>
      <c r="I21" s="32">
        <v>-8.7507000000000001</v>
      </c>
      <c r="J21" s="28">
        <v>-9.6577000000000002</v>
      </c>
      <c r="K21" s="28">
        <v>-2.7917999999999998</v>
      </c>
      <c r="L21" s="28">
        <v>1.9621</v>
      </c>
      <c r="M21" s="28">
        <v>6.1307</v>
      </c>
      <c r="N21" s="28">
        <v>9.6058000000000003</v>
      </c>
      <c r="O21" s="28">
        <v>8.5640000000000001</v>
      </c>
      <c r="P21" s="28">
        <v>10.527100000000001</v>
      </c>
      <c r="Q21" s="28">
        <v>13.0183</v>
      </c>
      <c r="R21" s="28">
        <v>14.886699999999999</v>
      </c>
      <c r="S21" s="33">
        <f t="shared" si="4"/>
        <v>3</v>
      </c>
      <c r="T21" s="33">
        <f t="shared" si="5"/>
        <v>4</v>
      </c>
      <c r="U21" s="33">
        <f t="shared" si="6"/>
        <v>4</v>
      </c>
      <c r="V21" s="34">
        <f t="shared" si="7"/>
        <v>4</v>
      </c>
      <c r="W21" s="33">
        <f t="shared" si="8"/>
        <v>4</v>
      </c>
      <c r="X21" s="33">
        <f t="shared" si="9"/>
        <v>4</v>
      </c>
      <c r="Y21" s="33">
        <f t="shared" si="10"/>
        <v>4</v>
      </c>
      <c r="Z21" s="33">
        <f t="shared" si="11"/>
        <v>4</v>
      </c>
      <c r="AA21" s="33">
        <f t="shared" si="12"/>
        <v>4</v>
      </c>
      <c r="AB21" s="33">
        <f t="shared" si="13"/>
        <v>4</v>
      </c>
      <c r="AC21" s="33">
        <f t="shared" si="14"/>
        <v>4</v>
      </c>
      <c r="AD21" s="33">
        <f t="shared" si="15"/>
        <v>3</v>
      </c>
      <c r="AE21" s="33">
        <f t="shared" si="16"/>
        <v>1</v>
      </c>
      <c r="AF21" s="28">
        <v>74.252200000000002</v>
      </c>
      <c r="AG21" s="28">
        <v>16.3659</v>
      </c>
      <c r="AH21" s="28">
        <v>7.6207000000000003</v>
      </c>
      <c r="AI21" s="28">
        <v>0.89510000000000001</v>
      </c>
      <c r="AJ21" s="28">
        <v>-3.5799999999999998E-2</v>
      </c>
      <c r="AK21" s="28">
        <v>-0.1389</v>
      </c>
      <c r="AL21" s="28">
        <v>-5.7299999999999997E-2</v>
      </c>
      <c r="AM21" s="28">
        <v>0.95189999999999997</v>
      </c>
      <c r="AN21" s="28">
        <v>1.2693000000000001</v>
      </c>
      <c r="AO21" s="35">
        <v>2.21</v>
      </c>
    </row>
    <row r="22" spans="1:41">
      <c r="A22" s="48" t="s">
        <v>4908</v>
      </c>
      <c r="B22" s="29">
        <v>45957</v>
      </c>
      <c r="C22" s="30">
        <v>540.47080000000005</v>
      </c>
      <c r="D22" s="31">
        <v>480.4742</v>
      </c>
      <c r="E22" s="28">
        <v>9.39</v>
      </c>
      <c r="F22" s="28">
        <v>11.3879</v>
      </c>
      <c r="G22" s="28">
        <v>3.1867999999999999</v>
      </c>
      <c r="H22" s="28">
        <v>-6.2873999999999999</v>
      </c>
      <c r="I22" s="32">
        <v>-3.4943</v>
      </c>
      <c r="J22" s="28"/>
      <c r="K22" s="28"/>
      <c r="L22" s="28"/>
      <c r="M22" s="28"/>
      <c r="N22" s="28"/>
      <c r="O22" s="28"/>
      <c r="P22" s="28"/>
      <c r="Q22" s="28"/>
      <c r="R22" s="28">
        <v>-11.6778</v>
      </c>
      <c r="S22" s="33">
        <f t="shared" si="4"/>
        <v>1</v>
      </c>
      <c r="T22" s="33">
        <f t="shared" si="5"/>
        <v>1</v>
      </c>
      <c r="U22" s="33">
        <f t="shared" si="6"/>
        <v>1</v>
      </c>
      <c r="V22" s="34">
        <f t="shared" si="7"/>
        <v>1</v>
      </c>
      <c r="W22" s="33">
        <f t="shared" si="8"/>
        <v>0</v>
      </c>
      <c r="X22" s="33">
        <f t="shared" si="9"/>
        <v>0</v>
      </c>
      <c r="Y22" s="33">
        <f t="shared" si="10"/>
        <v>0</v>
      </c>
      <c r="Z22" s="33">
        <f t="shared" si="11"/>
        <v>0</v>
      </c>
      <c r="AA22" s="33">
        <f t="shared" si="12"/>
        <v>0</v>
      </c>
      <c r="AB22" s="33">
        <f t="shared" si="13"/>
        <v>0</v>
      </c>
      <c r="AC22" s="33">
        <f t="shared" si="14"/>
        <v>0</v>
      </c>
      <c r="AD22" s="33">
        <f t="shared" si="15"/>
        <v>0</v>
      </c>
      <c r="AE22" s="33">
        <f t="shared" si="16"/>
        <v>4</v>
      </c>
      <c r="AF22" s="28">
        <v>35.704300000000003</v>
      </c>
      <c r="AG22" s="28">
        <v>24.560199999999998</v>
      </c>
      <c r="AH22" s="28">
        <v>38.384500000000003</v>
      </c>
      <c r="AI22" s="28">
        <v>1.1552</v>
      </c>
      <c r="AJ22" s="28">
        <v>-0.55510000000000004</v>
      </c>
      <c r="AK22" s="28">
        <v>0.97599999999999998</v>
      </c>
      <c r="AL22" s="28">
        <v>-0.72470000000000001</v>
      </c>
      <c r="AM22" s="28">
        <v>0.89190000000000003</v>
      </c>
      <c r="AN22" s="28">
        <v>1.351</v>
      </c>
      <c r="AO22" s="35">
        <v>2.37</v>
      </c>
    </row>
    <row r="23" spans="1:41">
      <c r="A23" s="48" t="s">
        <v>3393</v>
      </c>
      <c r="B23" s="29">
        <v>45715</v>
      </c>
      <c r="C23" s="30">
        <v>352.97539999999998</v>
      </c>
      <c r="D23" s="31">
        <v>309.87979999999999</v>
      </c>
      <c r="E23" s="28">
        <v>10.8645</v>
      </c>
      <c r="F23" s="28">
        <v>10.7165</v>
      </c>
      <c r="G23" s="28">
        <v>0.377</v>
      </c>
      <c r="H23" s="28">
        <v>-7.4724000000000004</v>
      </c>
      <c r="I23" s="32">
        <v>-5.9725000000000001</v>
      </c>
      <c r="J23" s="28">
        <v>1.0472999999999999</v>
      </c>
      <c r="K23" s="28"/>
      <c r="L23" s="28"/>
      <c r="M23" s="28"/>
      <c r="N23" s="28"/>
      <c r="O23" s="28"/>
      <c r="P23" s="28"/>
      <c r="Q23" s="28"/>
      <c r="R23" s="28">
        <v>7.3448000000000002</v>
      </c>
      <c r="S23" s="33">
        <f t="shared" si="4"/>
        <v>2</v>
      </c>
      <c r="T23" s="33">
        <f t="shared" si="5"/>
        <v>2</v>
      </c>
      <c r="U23" s="33">
        <f t="shared" si="6"/>
        <v>1</v>
      </c>
      <c r="V23" s="34">
        <f t="shared" si="7"/>
        <v>1</v>
      </c>
      <c r="W23" s="33">
        <f t="shared" si="8"/>
        <v>1</v>
      </c>
      <c r="X23" s="33">
        <f t="shared" si="9"/>
        <v>0</v>
      </c>
      <c r="Y23" s="33">
        <f t="shared" si="10"/>
        <v>0</v>
      </c>
      <c r="Z23" s="33">
        <f t="shared" si="11"/>
        <v>0</v>
      </c>
      <c r="AA23" s="33">
        <f t="shared" si="12"/>
        <v>0</v>
      </c>
      <c r="AB23" s="33">
        <f t="shared" si="13"/>
        <v>0</v>
      </c>
      <c r="AC23" s="33">
        <f t="shared" si="14"/>
        <v>0</v>
      </c>
      <c r="AD23" s="33">
        <f t="shared" si="15"/>
        <v>0</v>
      </c>
      <c r="AE23" s="33">
        <f t="shared" si="16"/>
        <v>3</v>
      </c>
      <c r="AF23" s="28">
        <v>72.523300000000006</v>
      </c>
      <c r="AG23" s="28">
        <v>14.1325</v>
      </c>
      <c r="AH23" s="28">
        <v>12.4854</v>
      </c>
      <c r="AI23" s="28">
        <v>0.89480000000000004</v>
      </c>
      <c r="AJ23" s="28">
        <v>-1.32E-2</v>
      </c>
      <c r="AK23" s="28">
        <v>-0.19389999999999999</v>
      </c>
      <c r="AL23" s="28">
        <v>-0.02</v>
      </c>
      <c r="AM23" s="28">
        <v>0.95179999999999998</v>
      </c>
      <c r="AN23" s="28">
        <v>-0.24149999999999999</v>
      </c>
      <c r="AO23" s="35">
        <v>2.41</v>
      </c>
    </row>
    <row r="24" spans="1:41">
      <c r="A24" s="48" t="s">
        <v>3394</v>
      </c>
      <c r="B24" s="29">
        <v>45246</v>
      </c>
      <c r="C24" s="30">
        <v>1709.1121000000001</v>
      </c>
      <c r="D24" s="31">
        <v>1527.21</v>
      </c>
      <c r="E24" s="28">
        <v>13.375999999999999</v>
      </c>
      <c r="F24" s="28">
        <v>10.199400000000001</v>
      </c>
      <c r="G24" s="28">
        <v>1.3794</v>
      </c>
      <c r="H24" s="28">
        <v>-9.3337000000000003</v>
      </c>
      <c r="I24" s="32">
        <v>-7.2398999999999996</v>
      </c>
      <c r="J24" s="28">
        <v>5.2565</v>
      </c>
      <c r="K24" s="28">
        <v>9.1616</v>
      </c>
      <c r="L24" s="28"/>
      <c r="M24" s="28"/>
      <c r="N24" s="28"/>
      <c r="O24" s="28"/>
      <c r="P24" s="28"/>
      <c r="Q24" s="28"/>
      <c r="R24" s="28">
        <v>12.5799</v>
      </c>
      <c r="S24" s="33">
        <f t="shared" si="4"/>
        <v>3</v>
      </c>
      <c r="T24" s="33">
        <f t="shared" si="5"/>
        <v>1</v>
      </c>
      <c r="U24" s="33">
        <f t="shared" si="6"/>
        <v>3</v>
      </c>
      <c r="V24" s="34">
        <f t="shared" si="7"/>
        <v>3</v>
      </c>
      <c r="W24" s="33">
        <f t="shared" si="8"/>
        <v>1</v>
      </c>
      <c r="X24" s="33">
        <f t="shared" si="9"/>
        <v>1</v>
      </c>
      <c r="Y24" s="33">
        <f t="shared" si="10"/>
        <v>0</v>
      </c>
      <c r="Z24" s="33">
        <f t="shared" si="11"/>
        <v>0</v>
      </c>
      <c r="AA24" s="33">
        <f t="shared" si="12"/>
        <v>0</v>
      </c>
      <c r="AB24" s="33">
        <f t="shared" si="13"/>
        <v>0</v>
      </c>
      <c r="AC24" s="33">
        <f t="shared" si="14"/>
        <v>0</v>
      </c>
      <c r="AD24" s="33">
        <f t="shared" si="15"/>
        <v>0</v>
      </c>
      <c r="AE24" s="33">
        <f t="shared" si="16"/>
        <v>2</v>
      </c>
      <c r="AF24" s="28">
        <v>49.325800000000001</v>
      </c>
      <c r="AG24" s="28">
        <v>12.789099999999999</v>
      </c>
      <c r="AH24" s="28">
        <v>38.304699999999997</v>
      </c>
      <c r="AI24" s="28">
        <v>0.99739999999999995</v>
      </c>
      <c r="AJ24" s="28">
        <v>0.14299999999999999</v>
      </c>
      <c r="AK24" s="28">
        <v>0.1187</v>
      </c>
      <c r="AL24" s="28">
        <v>0.2432</v>
      </c>
      <c r="AM24" s="28">
        <v>0.85650000000000004</v>
      </c>
      <c r="AN24" s="28">
        <v>-0.41959999999999997</v>
      </c>
      <c r="AO24" s="35">
        <v>2.0699999999999998</v>
      </c>
    </row>
    <row r="25" spans="1:41">
      <c r="A25" s="48" t="s">
        <v>4946</v>
      </c>
      <c r="B25" s="29">
        <v>45982</v>
      </c>
      <c r="C25" s="30">
        <v>494.9597</v>
      </c>
      <c r="D25" s="31">
        <v>435.65320000000003</v>
      </c>
      <c r="E25" s="28">
        <v>9.3199000000000005</v>
      </c>
      <c r="F25" s="28">
        <v>9.7517999999999994</v>
      </c>
      <c r="G25" s="28">
        <v>-1.8948</v>
      </c>
      <c r="H25" s="28"/>
      <c r="I25" s="32">
        <v>-6.4107000000000003</v>
      </c>
      <c r="J25" s="28"/>
      <c r="K25" s="28"/>
      <c r="L25" s="28"/>
      <c r="M25" s="28"/>
      <c r="N25" s="28"/>
      <c r="O25" s="28"/>
      <c r="P25" s="28"/>
      <c r="Q25" s="28"/>
      <c r="R25" s="28">
        <v>-14.8432</v>
      </c>
      <c r="S25" s="33">
        <f t="shared" si="4"/>
        <v>4</v>
      </c>
      <c r="T25" s="33">
        <f t="shared" si="5"/>
        <v>4</v>
      </c>
      <c r="U25" s="33">
        <f t="shared" si="6"/>
        <v>0</v>
      </c>
      <c r="V25" s="34">
        <f t="shared" si="7"/>
        <v>2</v>
      </c>
      <c r="W25" s="33">
        <f t="shared" si="8"/>
        <v>0</v>
      </c>
      <c r="X25" s="33">
        <f t="shared" si="9"/>
        <v>0</v>
      </c>
      <c r="Y25" s="33">
        <f t="shared" si="10"/>
        <v>0</v>
      </c>
      <c r="Z25" s="33">
        <f t="shared" si="11"/>
        <v>0</v>
      </c>
      <c r="AA25" s="33">
        <f t="shared" si="12"/>
        <v>0</v>
      </c>
      <c r="AB25" s="33">
        <f t="shared" si="13"/>
        <v>0</v>
      </c>
      <c r="AC25" s="33">
        <f t="shared" si="14"/>
        <v>0</v>
      </c>
      <c r="AD25" s="33">
        <f t="shared" si="15"/>
        <v>0</v>
      </c>
      <c r="AE25" s="33">
        <f t="shared" si="16"/>
        <v>4</v>
      </c>
      <c r="AF25" s="28">
        <v>45.008600000000001</v>
      </c>
      <c r="AG25" s="28">
        <v>19.4817</v>
      </c>
      <c r="AH25" s="28">
        <v>27.456</v>
      </c>
      <c r="AI25" s="28">
        <v>1.0619000000000001</v>
      </c>
      <c r="AJ25" s="28">
        <v>-0.65990000000000004</v>
      </c>
      <c r="AK25" s="28">
        <v>0.70120000000000005</v>
      </c>
      <c r="AL25" s="28">
        <v>-0.80420000000000003</v>
      </c>
      <c r="AM25" s="28">
        <v>0.9385</v>
      </c>
      <c r="AN25" s="28">
        <v>8.0536999999999992</v>
      </c>
      <c r="AO25" s="35">
        <v>2.5099999999999998</v>
      </c>
    </row>
    <row r="26" spans="1:41">
      <c r="A26" s="48" t="s">
        <v>3395</v>
      </c>
      <c r="B26" s="29">
        <v>43417</v>
      </c>
      <c r="C26" s="30">
        <v>513.27430000000004</v>
      </c>
      <c r="D26" s="31">
        <v>456.35329999999999</v>
      </c>
      <c r="E26" s="28">
        <v>21.220500000000001</v>
      </c>
      <c r="F26" s="28">
        <v>9.7824000000000009</v>
      </c>
      <c r="G26" s="28">
        <v>-1.1045</v>
      </c>
      <c r="H26" s="28">
        <v>-9.8680000000000003</v>
      </c>
      <c r="I26" s="32">
        <v>-7.61</v>
      </c>
      <c r="J26" s="28">
        <v>-1.6781999999999999</v>
      </c>
      <c r="K26" s="28">
        <v>1.131</v>
      </c>
      <c r="L26" s="28">
        <v>12.577299999999999</v>
      </c>
      <c r="M26" s="28">
        <v>11.448399999999999</v>
      </c>
      <c r="N26" s="28">
        <v>12.259499999999999</v>
      </c>
      <c r="O26" s="28">
        <v>11.2376</v>
      </c>
      <c r="P26" s="28"/>
      <c r="Q26" s="28"/>
      <c r="R26" s="28">
        <v>10.6031</v>
      </c>
      <c r="S26" s="33">
        <f t="shared" si="4"/>
        <v>4</v>
      </c>
      <c r="T26" s="33">
        <f t="shared" si="5"/>
        <v>3</v>
      </c>
      <c r="U26" s="33">
        <f t="shared" si="6"/>
        <v>4</v>
      </c>
      <c r="V26" s="34">
        <f t="shared" si="7"/>
        <v>3</v>
      </c>
      <c r="W26" s="33">
        <f t="shared" si="8"/>
        <v>2</v>
      </c>
      <c r="X26" s="33">
        <f t="shared" si="9"/>
        <v>4</v>
      </c>
      <c r="Y26" s="33">
        <f t="shared" si="10"/>
        <v>3</v>
      </c>
      <c r="Z26" s="33">
        <f t="shared" si="11"/>
        <v>3</v>
      </c>
      <c r="AA26" s="33">
        <f t="shared" si="12"/>
        <v>4</v>
      </c>
      <c r="AB26" s="33">
        <f t="shared" si="13"/>
        <v>4</v>
      </c>
      <c r="AC26" s="33">
        <f t="shared" si="14"/>
        <v>0</v>
      </c>
      <c r="AD26" s="33">
        <f t="shared" si="15"/>
        <v>0</v>
      </c>
      <c r="AE26" s="33">
        <f t="shared" si="16"/>
        <v>2</v>
      </c>
      <c r="AF26" s="28">
        <v>59.127099999999999</v>
      </c>
      <c r="AG26" s="28">
        <v>16.759899999999998</v>
      </c>
      <c r="AH26" s="28">
        <v>19.6508</v>
      </c>
      <c r="AI26" s="28">
        <v>0.97609999999999997</v>
      </c>
      <c r="AJ26" s="28">
        <v>0.18859999999999999</v>
      </c>
      <c r="AK26" s="28">
        <v>-0.21609999999999999</v>
      </c>
      <c r="AL26" s="28">
        <v>0.30840000000000001</v>
      </c>
      <c r="AM26" s="28">
        <v>0.93630000000000002</v>
      </c>
      <c r="AN26" s="28">
        <v>4.4358000000000004</v>
      </c>
      <c r="AO26" s="35">
        <v>2.41</v>
      </c>
    </row>
    <row r="27" spans="1:41">
      <c r="A27" s="48" t="s">
        <v>3396</v>
      </c>
      <c r="B27" s="29">
        <v>40631</v>
      </c>
      <c r="C27" s="30">
        <v>4472.8613999999998</v>
      </c>
      <c r="D27" s="31">
        <v>4018.2687999999998</v>
      </c>
      <c r="E27" s="28">
        <v>87.972999999999999</v>
      </c>
      <c r="F27" s="28">
        <v>10.6648</v>
      </c>
      <c r="G27" s="28">
        <v>0.52449999999999997</v>
      </c>
      <c r="H27" s="28">
        <v>-9.4229000000000003</v>
      </c>
      <c r="I27" s="32">
        <v>-7.4386999999999999</v>
      </c>
      <c r="J27" s="28">
        <v>-5.91E-2</v>
      </c>
      <c r="K27" s="28">
        <v>3.3245</v>
      </c>
      <c r="L27" s="28">
        <v>13.798999999999999</v>
      </c>
      <c r="M27" s="28">
        <v>12.8453</v>
      </c>
      <c r="N27" s="28">
        <v>14.547599999999999</v>
      </c>
      <c r="O27" s="28">
        <v>14.3451</v>
      </c>
      <c r="P27" s="28">
        <v>15.4489</v>
      </c>
      <c r="Q27" s="28">
        <v>15.3765</v>
      </c>
      <c r="R27" s="28">
        <v>15.4903</v>
      </c>
      <c r="S27" s="33">
        <f t="shared" si="4"/>
        <v>2</v>
      </c>
      <c r="T27" s="33">
        <f t="shared" si="5"/>
        <v>2</v>
      </c>
      <c r="U27" s="33">
        <f t="shared" si="6"/>
        <v>3</v>
      </c>
      <c r="V27" s="34">
        <f t="shared" si="7"/>
        <v>3</v>
      </c>
      <c r="W27" s="33">
        <f t="shared" si="8"/>
        <v>2</v>
      </c>
      <c r="X27" s="33">
        <f t="shared" si="9"/>
        <v>2</v>
      </c>
      <c r="Y27" s="33">
        <f t="shared" si="10"/>
        <v>1</v>
      </c>
      <c r="Z27" s="33">
        <f t="shared" si="11"/>
        <v>1</v>
      </c>
      <c r="AA27" s="33">
        <f t="shared" si="12"/>
        <v>2</v>
      </c>
      <c r="AB27" s="33">
        <f t="shared" si="13"/>
        <v>2</v>
      </c>
      <c r="AC27" s="33">
        <f t="shared" si="14"/>
        <v>1</v>
      </c>
      <c r="AD27" s="33">
        <f t="shared" si="15"/>
        <v>1</v>
      </c>
      <c r="AE27" s="33">
        <f t="shared" si="16"/>
        <v>1</v>
      </c>
      <c r="AF27" s="28">
        <v>68.801699999999997</v>
      </c>
      <c r="AG27" s="28">
        <v>7.9945000000000004</v>
      </c>
      <c r="AH27" s="28">
        <v>22.7288</v>
      </c>
      <c r="AI27" s="28">
        <v>1.0333000000000001</v>
      </c>
      <c r="AJ27" s="28">
        <v>0.20050000000000001</v>
      </c>
      <c r="AK27" s="28">
        <v>-0.1706</v>
      </c>
      <c r="AL27" s="28">
        <v>0.33660000000000001</v>
      </c>
      <c r="AM27" s="28">
        <v>0.92230000000000001</v>
      </c>
      <c r="AN27" s="28">
        <v>0.47089999999999999</v>
      </c>
      <c r="AO27" s="35">
        <v>1.85</v>
      </c>
    </row>
    <row r="28" spans="1:41">
      <c r="A28" s="48" t="s">
        <v>4909</v>
      </c>
      <c r="B28" s="29">
        <v>45953</v>
      </c>
      <c r="C28" s="30">
        <v>1052.5047</v>
      </c>
      <c r="D28" s="31">
        <v>915.39689999999996</v>
      </c>
      <c r="E28" s="28">
        <v>9.1722000000000001</v>
      </c>
      <c r="F28" s="28">
        <v>14.158799999999999</v>
      </c>
      <c r="G28" s="28">
        <v>4.4028</v>
      </c>
      <c r="H28" s="28">
        <v>-8.3284000000000002</v>
      </c>
      <c r="I28" s="32">
        <v>-6.3209999999999997</v>
      </c>
      <c r="J28" s="28"/>
      <c r="K28" s="28"/>
      <c r="L28" s="28"/>
      <c r="M28" s="28"/>
      <c r="N28" s="28"/>
      <c r="O28" s="28"/>
      <c r="P28" s="28"/>
      <c r="Q28" s="28"/>
      <c r="R28" s="28">
        <v>-15.369199999999999</v>
      </c>
      <c r="S28" s="33">
        <f t="shared" si="4"/>
        <v>1</v>
      </c>
      <c r="T28" s="33">
        <f t="shared" si="5"/>
        <v>1</v>
      </c>
      <c r="U28" s="33">
        <f t="shared" si="6"/>
        <v>2</v>
      </c>
      <c r="V28" s="34">
        <f t="shared" si="7"/>
        <v>2</v>
      </c>
      <c r="W28" s="33">
        <f t="shared" si="8"/>
        <v>0</v>
      </c>
      <c r="X28" s="33">
        <f t="shared" si="9"/>
        <v>0</v>
      </c>
      <c r="Y28" s="33">
        <f t="shared" si="10"/>
        <v>0</v>
      </c>
      <c r="Z28" s="33">
        <f t="shared" si="11"/>
        <v>0</v>
      </c>
      <c r="AA28" s="33">
        <f t="shared" si="12"/>
        <v>0</v>
      </c>
      <c r="AB28" s="33">
        <f t="shared" si="13"/>
        <v>0</v>
      </c>
      <c r="AC28" s="33">
        <f t="shared" si="14"/>
        <v>0</v>
      </c>
      <c r="AD28" s="33">
        <f t="shared" si="15"/>
        <v>0</v>
      </c>
      <c r="AE28" s="33">
        <f t="shared" si="16"/>
        <v>4</v>
      </c>
      <c r="AF28" s="28">
        <v>33.655700000000003</v>
      </c>
      <c r="AG28" s="28">
        <v>17.941299999999998</v>
      </c>
      <c r="AH28" s="28">
        <v>43.450200000000002</v>
      </c>
      <c r="AI28" s="28">
        <v>1.1079000000000001</v>
      </c>
      <c r="AJ28" s="28">
        <v>-0.73709999999999998</v>
      </c>
      <c r="AK28" s="28">
        <v>-0.18559999999999999</v>
      </c>
      <c r="AL28" s="28">
        <v>-0.86199999999999999</v>
      </c>
      <c r="AM28" s="28">
        <v>0.77959999999999996</v>
      </c>
      <c r="AN28" s="28">
        <v>2.1257000000000001</v>
      </c>
      <c r="AO28" s="35">
        <v>2.2200000000000002</v>
      </c>
    </row>
    <row r="29" spans="1:41">
      <c r="A29" s="48" t="s">
        <v>3397</v>
      </c>
      <c r="B29" s="29">
        <v>38260</v>
      </c>
      <c r="C29" s="30">
        <v>2512.3683999999998</v>
      </c>
      <c r="D29" s="31">
        <v>2185.8939</v>
      </c>
      <c r="E29" s="28">
        <v>184.41</v>
      </c>
      <c r="F29" s="28">
        <v>11.348100000000001</v>
      </c>
      <c r="G29" s="28">
        <v>-8.7400000000000005E-2</v>
      </c>
      <c r="H29" s="28">
        <v>-9.8147000000000002</v>
      </c>
      <c r="I29" s="32">
        <v>-7.4240000000000004</v>
      </c>
      <c r="J29" s="28">
        <v>-4.7141000000000002</v>
      </c>
      <c r="K29" s="28">
        <v>1.7029000000000001</v>
      </c>
      <c r="L29" s="28">
        <v>13.4693</v>
      </c>
      <c r="M29" s="28">
        <v>12.801</v>
      </c>
      <c r="N29" s="28">
        <v>15.6297</v>
      </c>
      <c r="O29" s="28">
        <v>16.1967</v>
      </c>
      <c r="P29" s="28">
        <v>13.2182</v>
      </c>
      <c r="Q29" s="28">
        <v>13.694699999999999</v>
      </c>
      <c r="R29" s="28">
        <v>14.450100000000001</v>
      </c>
      <c r="S29" s="33">
        <f t="shared" si="4"/>
        <v>1</v>
      </c>
      <c r="T29" s="33">
        <f t="shared" si="5"/>
        <v>3</v>
      </c>
      <c r="U29" s="33">
        <f t="shared" si="6"/>
        <v>4</v>
      </c>
      <c r="V29" s="34">
        <f t="shared" si="7"/>
        <v>3</v>
      </c>
      <c r="W29" s="33">
        <f t="shared" si="8"/>
        <v>4</v>
      </c>
      <c r="X29" s="33">
        <f t="shared" si="9"/>
        <v>3</v>
      </c>
      <c r="Y29" s="33">
        <f t="shared" si="10"/>
        <v>2</v>
      </c>
      <c r="Z29" s="33">
        <f t="shared" si="11"/>
        <v>2</v>
      </c>
      <c r="AA29" s="33">
        <f t="shared" si="12"/>
        <v>1</v>
      </c>
      <c r="AB29" s="33">
        <f t="shared" si="13"/>
        <v>1</v>
      </c>
      <c r="AC29" s="33">
        <f t="shared" si="14"/>
        <v>3</v>
      </c>
      <c r="AD29" s="33">
        <f t="shared" si="15"/>
        <v>2</v>
      </c>
      <c r="AE29" s="33">
        <f t="shared" si="16"/>
        <v>1</v>
      </c>
      <c r="AF29" s="28">
        <v>70.930099999999996</v>
      </c>
      <c r="AG29" s="28">
        <v>17.046500000000002</v>
      </c>
      <c r="AH29" s="28">
        <v>11.8673</v>
      </c>
      <c r="AI29" s="28">
        <v>0.94979999999999998</v>
      </c>
      <c r="AJ29" s="28">
        <v>0.19059999999999999</v>
      </c>
      <c r="AK29" s="28">
        <v>-0.193</v>
      </c>
      <c r="AL29" s="28">
        <v>0.32150000000000001</v>
      </c>
      <c r="AM29" s="28">
        <v>0.91400000000000003</v>
      </c>
      <c r="AN29" s="28">
        <v>8.5199999999999998E-2</v>
      </c>
      <c r="AO29" s="35">
        <v>2.0299999999999998</v>
      </c>
    </row>
    <row r="30" spans="1:41" s="122" customFormat="1">
      <c r="A30" s="48" t="s">
        <v>3398</v>
      </c>
      <c r="B30" s="29">
        <v>45315</v>
      </c>
      <c r="C30" s="30">
        <v>188.20949999999999</v>
      </c>
      <c r="D30" s="31">
        <v>168.03620000000001</v>
      </c>
      <c r="E30" s="28">
        <v>9.2737999999999996</v>
      </c>
      <c r="F30" s="28">
        <v>13.312099999999999</v>
      </c>
      <c r="G30" s="28">
        <v>0.75839999999999996</v>
      </c>
      <c r="H30" s="28">
        <v>-6.7922000000000002</v>
      </c>
      <c r="I30" s="32">
        <v>-3.3717000000000001</v>
      </c>
      <c r="J30" s="28">
        <v>-8.4846000000000004</v>
      </c>
      <c r="K30" s="28">
        <v>-5.7542</v>
      </c>
      <c r="L30" s="28"/>
      <c r="M30" s="28"/>
      <c r="N30" s="28"/>
      <c r="O30" s="28"/>
      <c r="P30" s="28"/>
      <c r="Q30" s="28"/>
      <c r="R30" s="28">
        <v>-3.2726999999999999</v>
      </c>
      <c r="S30" s="33">
        <f t="shared" ref="S30:AE31" si="17">IF(F30="",0,IF(F30&lt;=CB$3,4,IF(F30&gt;=CB$5,1,IF(F30&gt;=CB$4,2,3))))</f>
        <v>1</v>
      </c>
      <c r="T30" s="33">
        <f t="shared" si="17"/>
        <v>2</v>
      </c>
      <c r="U30" s="33">
        <f t="shared" si="17"/>
        <v>1</v>
      </c>
      <c r="V30" s="34">
        <f t="shared" si="17"/>
        <v>1</v>
      </c>
      <c r="W30" s="33">
        <f t="shared" si="17"/>
        <v>4</v>
      </c>
      <c r="X30" s="33">
        <f t="shared" si="17"/>
        <v>4</v>
      </c>
      <c r="Y30" s="33">
        <f t="shared" si="17"/>
        <v>0</v>
      </c>
      <c r="Z30" s="33">
        <f t="shared" si="17"/>
        <v>0</v>
      </c>
      <c r="AA30" s="33">
        <f t="shared" si="17"/>
        <v>0</v>
      </c>
      <c r="AB30" s="33">
        <f t="shared" si="17"/>
        <v>0</v>
      </c>
      <c r="AC30" s="33">
        <f t="shared" si="17"/>
        <v>0</v>
      </c>
      <c r="AD30" s="33">
        <f t="shared" si="17"/>
        <v>0</v>
      </c>
      <c r="AE30" s="33">
        <f t="shared" si="17"/>
        <v>3</v>
      </c>
      <c r="AF30" s="28">
        <v>6.1496000000000004</v>
      </c>
      <c r="AG30" s="28">
        <v>23.395700000000001</v>
      </c>
      <c r="AH30" s="28">
        <v>45.889099999999999</v>
      </c>
      <c r="AI30" s="28">
        <v>0.7732</v>
      </c>
      <c r="AJ30" s="28">
        <v>-0.22489999999999999</v>
      </c>
      <c r="AK30" s="28">
        <v>-1.1480999999999999</v>
      </c>
      <c r="AL30" s="28">
        <v>-0.37259999999999999</v>
      </c>
      <c r="AM30" s="28">
        <v>0.67220000000000002</v>
      </c>
      <c r="AN30" s="28">
        <v>-7.9664000000000001</v>
      </c>
      <c r="AO30" s="35">
        <v>2.4300000000000002</v>
      </c>
    </row>
    <row r="31" spans="1:41" s="122" customFormat="1">
      <c r="A31" s="48" t="s">
        <v>3399</v>
      </c>
      <c r="B31" s="29">
        <v>41275</v>
      </c>
      <c r="C31" s="30">
        <v>2969.8359</v>
      </c>
      <c r="D31" s="31">
        <v>2644.0718999999999</v>
      </c>
      <c r="E31" s="28">
        <v>288.87639999999999</v>
      </c>
      <c r="F31" s="28">
        <v>10.772500000000001</v>
      </c>
      <c r="G31" s="28">
        <v>1.0309999999999999</v>
      </c>
      <c r="H31" s="28">
        <v>-8.1561000000000003</v>
      </c>
      <c r="I31" s="32">
        <v>-5.6174999999999997</v>
      </c>
      <c r="J31" s="28">
        <v>-4.4419000000000004</v>
      </c>
      <c r="K31" s="28">
        <v>0.60409999999999997</v>
      </c>
      <c r="L31" s="28">
        <v>11.2035</v>
      </c>
      <c r="M31" s="28">
        <v>10.900600000000001</v>
      </c>
      <c r="N31" s="28">
        <v>15.485200000000001</v>
      </c>
      <c r="O31" s="28">
        <v>13.8315</v>
      </c>
      <c r="P31" s="28">
        <v>14.5002</v>
      </c>
      <c r="Q31" s="28"/>
      <c r="R31" s="28">
        <v>13.9833</v>
      </c>
      <c r="S31" s="33">
        <f t="shared" si="17"/>
        <v>2</v>
      </c>
      <c r="T31" s="33">
        <f t="shared" si="17"/>
        <v>2</v>
      </c>
      <c r="U31" s="33">
        <f t="shared" si="17"/>
        <v>2</v>
      </c>
      <c r="V31" s="34">
        <f t="shared" si="17"/>
        <v>1</v>
      </c>
      <c r="W31" s="33">
        <f t="shared" si="17"/>
        <v>3</v>
      </c>
      <c r="X31" s="33">
        <f t="shared" si="17"/>
        <v>4</v>
      </c>
      <c r="Y31" s="33">
        <f t="shared" si="17"/>
        <v>4</v>
      </c>
      <c r="Z31" s="33">
        <f t="shared" si="17"/>
        <v>4</v>
      </c>
      <c r="AA31" s="33">
        <f t="shared" si="17"/>
        <v>1</v>
      </c>
      <c r="AB31" s="33">
        <f t="shared" si="17"/>
        <v>2</v>
      </c>
      <c r="AC31" s="33">
        <f t="shared" si="17"/>
        <v>2</v>
      </c>
      <c r="AD31" s="33">
        <f t="shared" si="17"/>
        <v>0</v>
      </c>
      <c r="AE31" s="33">
        <f t="shared" si="17"/>
        <v>2</v>
      </c>
      <c r="AF31" s="28">
        <v>49.667700000000004</v>
      </c>
      <c r="AG31" s="28">
        <v>25.440799999999999</v>
      </c>
      <c r="AH31" s="28">
        <v>21.5017</v>
      </c>
      <c r="AI31" s="28">
        <v>0.92330000000000001</v>
      </c>
      <c r="AJ31" s="28">
        <v>0.15989999999999999</v>
      </c>
      <c r="AK31" s="28">
        <v>-0.27060000000000001</v>
      </c>
      <c r="AL31" s="28">
        <v>0.27010000000000001</v>
      </c>
      <c r="AM31" s="28">
        <v>0.82609999999999995</v>
      </c>
      <c r="AN31" s="28">
        <v>3.2801999999999998</v>
      </c>
      <c r="AO31" s="35">
        <v>2.0099999999999998</v>
      </c>
    </row>
    <row r="32" spans="1:41">
      <c r="A32" s="48" t="s">
        <v>3400</v>
      </c>
      <c r="B32" s="29">
        <v>38849</v>
      </c>
      <c r="C32" s="30">
        <v>1457.5491999999999</v>
      </c>
      <c r="D32" s="31">
        <v>1293.6171999999999</v>
      </c>
      <c r="E32" s="28">
        <v>89.743499999999997</v>
      </c>
      <c r="F32" s="28">
        <v>10.8423</v>
      </c>
      <c r="G32" s="28">
        <v>-1.0883</v>
      </c>
      <c r="H32" s="28">
        <v>-11.641500000000001</v>
      </c>
      <c r="I32" s="32">
        <v>-8.3926999999999996</v>
      </c>
      <c r="J32" s="28">
        <v>-4.6917</v>
      </c>
      <c r="K32" s="28">
        <v>3.5093000000000001</v>
      </c>
      <c r="L32" s="28">
        <v>13.2851</v>
      </c>
      <c r="M32" s="28">
        <v>12.0329</v>
      </c>
      <c r="N32" s="28">
        <v>13.108000000000001</v>
      </c>
      <c r="O32" s="28">
        <v>11.726000000000001</v>
      </c>
      <c r="P32" s="28">
        <v>12.500400000000001</v>
      </c>
      <c r="Q32" s="28">
        <v>12.4343</v>
      </c>
      <c r="R32" s="28">
        <v>11.6081</v>
      </c>
      <c r="S32" s="33">
        <f t="shared" si="4"/>
        <v>2</v>
      </c>
      <c r="T32" s="33">
        <f t="shared" si="5"/>
        <v>3</v>
      </c>
      <c r="U32" s="33">
        <f t="shared" si="6"/>
        <v>4</v>
      </c>
      <c r="V32" s="34">
        <f t="shared" si="7"/>
        <v>4</v>
      </c>
      <c r="W32" s="33">
        <f t="shared" si="8"/>
        <v>4</v>
      </c>
      <c r="X32" s="33">
        <f t="shared" si="9"/>
        <v>1</v>
      </c>
      <c r="Y32" s="33">
        <f t="shared" si="10"/>
        <v>2</v>
      </c>
      <c r="Z32" s="33">
        <f t="shared" si="11"/>
        <v>2</v>
      </c>
      <c r="AA32" s="33">
        <f t="shared" si="12"/>
        <v>3</v>
      </c>
      <c r="AB32" s="33">
        <f t="shared" si="13"/>
        <v>4</v>
      </c>
      <c r="AC32" s="33">
        <f t="shared" si="14"/>
        <v>4</v>
      </c>
      <c r="AD32" s="33">
        <f t="shared" si="15"/>
        <v>4</v>
      </c>
      <c r="AE32" s="33">
        <f t="shared" si="16"/>
        <v>2</v>
      </c>
      <c r="AF32" s="28">
        <v>75.681299999999993</v>
      </c>
      <c r="AG32" s="28">
        <v>8.7347999999999999</v>
      </c>
      <c r="AH32" s="28">
        <v>10.9899</v>
      </c>
      <c r="AI32" s="28">
        <v>0.94610000000000005</v>
      </c>
      <c r="AJ32" s="28">
        <v>0.1938</v>
      </c>
      <c r="AK32" s="28">
        <v>-0.1792</v>
      </c>
      <c r="AL32" s="28">
        <v>0.32769999999999999</v>
      </c>
      <c r="AM32" s="28">
        <v>0.871</v>
      </c>
      <c r="AN32" s="28">
        <v>4.5940000000000003</v>
      </c>
      <c r="AO32" s="35">
        <v>2.2000000000000002</v>
      </c>
    </row>
    <row r="33" spans="1:41" s="124" customFormat="1">
      <c r="A33" s="48" t="s">
        <v>3401</v>
      </c>
      <c r="B33" s="29">
        <v>42366</v>
      </c>
      <c r="C33" s="30">
        <v>2490.7347</v>
      </c>
      <c r="D33" s="31">
        <v>2261.0724</v>
      </c>
      <c r="E33" s="28">
        <v>43.840600000000002</v>
      </c>
      <c r="F33" s="28">
        <v>14.292</v>
      </c>
      <c r="G33" s="28">
        <v>2.2061000000000002</v>
      </c>
      <c r="H33" s="28">
        <v>-5.8044000000000002</v>
      </c>
      <c r="I33" s="32">
        <v>-3.4148000000000001</v>
      </c>
      <c r="J33" s="28">
        <v>4.0720999999999998</v>
      </c>
      <c r="K33" s="28">
        <v>6.8461999999999996</v>
      </c>
      <c r="L33" s="28">
        <v>17.136600000000001</v>
      </c>
      <c r="M33" s="28">
        <v>13.784700000000001</v>
      </c>
      <c r="N33" s="28">
        <v>15.3505</v>
      </c>
      <c r="O33" s="28">
        <v>14.531700000000001</v>
      </c>
      <c r="P33" s="28">
        <v>16.227799999999998</v>
      </c>
      <c r="Q33" s="28"/>
      <c r="R33" s="28">
        <v>15.3575</v>
      </c>
      <c r="S33" s="33">
        <f t="shared" ref="S33:AE33" si="18">IF(F33="",0,IF(F33&lt;=CB$3,4,IF(F33&gt;=CB$5,1,IF(F33&gt;=CB$4,2,3))))</f>
        <v>1</v>
      </c>
      <c r="T33" s="33">
        <f t="shared" si="18"/>
        <v>1</v>
      </c>
      <c r="U33" s="33">
        <f t="shared" si="18"/>
        <v>1</v>
      </c>
      <c r="V33" s="34">
        <f t="shared" si="18"/>
        <v>1</v>
      </c>
      <c r="W33" s="33">
        <f t="shared" si="18"/>
        <v>1</v>
      </c>
      <c r="X33" s="33">
        <f t="shared" si="18"/>
        <v>1</v>
      </c>
      <c r="Y33" s="33">
        <f t="shared" si="18"/>
        <v>1</v>
      </c>
      <c r="Z33" s="33">
        <f t="shared" si="18"/>
        <v>1</v>
      </c>
      <c r="AA33" s="33">
        <f t="shared" si="18"/>
        <v>1</v>
      </c>
      <c r="AB33" s="33">
        <f t="shared" si="18"/>
        <v>2</v>
      </c>
      <c r="AC33" s="33">
        <f t="shared" si="18"/>
        <v>1</v>
      </c>
      <c r="AD33" s="33">
        <f t="shared" si="18"/>
        <v>0</v>
      </c>
      <c r="AE33" s="33">
        <f t="shared" si="18"/>
        <v>1</v>
      </c>
      <c r="AF33" s="28">
        <v>48.241500000000002</v>
      </c>
      <c r="AG33" s="28">
        <v>18.784700000000001</v>
      </c>
      <c r="AH33" s="28">
        <v>23.1005</v>
      </c>
      <c r="AI33" s="28">
        <v>0.9456</v>
      </c>
      <c r="AJ33" s="28">
        <v>0.24099999999999999</v>
      </c>
      <c r="AK33" s="28">
        <v>6.9500000000000006E-2</v>
      </c>
      <c r="AL33" s="28">
        <v>0.41810000000000003</v>
      </c>
      <c r="AM33" s="28">
        <v>0.81310000000000004</v>
      </c>
      <c r="AN33" s="28">
        <v>4.9287000000000001</v>
      </c>
      <c r="AO33" s="35">
        <v>2.04</v>
      </c>
    </row>
    <row r="34" spans="1:41" s="124" customFormat="1">
      <c r="A34" s="48" t="s">
        <v>5012</v>
      </c>
      <c r="B34" s="29">
        <v>46013</v>
      </c>
      <c r="C34" s="30">
        <v>320.47340000000003</v>
      </c>
      <c r="D34" s="31">
        <v>286.43970000000002</v>
      </c>
      <c r="E34" s="28">
        <v>9.14</v>
      </c>
      <c r="F34" s="28">
        <v>9.5922999999999998</v>
      </c>
      <c r="G34" s="28">
        <v>-2.246</v>
      </c>
      <c r="H34" s="28"/>
      <c r="I34" s="32">
        <v>-8.7824000000000009</v>
      </c>
      <c r="J34" s="28"/>
      <c r="K34" s="28"/>
      <c r="L34" s="28"/>
      <c r="M34" s="28"/>
      <c r="N34" s="28"/>
      <c r="O34" s="28"/>
      <c r="P34" s="28"/>
      <c r="Q34" s="28"/>
      <c r="R34" s="28">
        <v>-22.4648</v>
      </c>
      <c r="S34" s="33">
        <f t="shared" ref="S34:AE34" si="19">IF(F34="",0,IF(F34&lt;=CB$3,4,IF(F34&gt;=CB$5,1,IF(F34&gt;=CB$4,2,3))))</f>
        <v>4</v>
      </c>
      <c r="T34" s="33">
        <f t="shared" si="19"/>
        <v>4</v>
      </c>
      <c r="U34" s="33">
        <f t="shared" si="19"/>
        <v>0</v>
      </c>
      <c r="V34" s="34">
        <f t="shared" si="19"/>
        <v>4</v>
      </c>
      <c r="W34" s="33">
        <f t="shared" si="19"/>
        <v>0</v>
      </c>
      <c r="X34" s="33">
        <f t="shared" si="19"/>
        <v>0</v>
      </c>
      <c r="Y34" s="33">
        <f t="shared" si="19"/>
        <v>0</v>
      </c>
      <c r="Z34" s="33">
        <f t="shared" si="19"/>
        <v>0</v>
      </c>
      <c r="AA34" s="33">
        <f t="shared" si="19"/>
        <v>0</v>
      </c>
      <c r="AB34" s="33">
        <f t="shared" si="19"/>
        <v>0</v>
      </c>
      <c r="AC34" s="33">
        <f t="shared" si="19"/>
        <v>0</v>
      </c>
      <c r="AD34" s="33">
        <f t="shared" si="19"/>
        <v>0</v>
      </c>
      <c r="AE34" s="33">
        <f t="shared" si="19"/>
        <v>4</v>
      </c>
      <c r="AF34" s="28">
        <v>60.812199999999997</v>
      </c>
      <c r="AG34" s="28">
        <v>21.5807</v>
      </c>
      <c r="AH34" s="28">
        <v>13.9703</v>
      </c>
      <c r="AI34" s="28">
        <v>0.97189999999999999</v>
      </c>
      <c r="AJ34" s="28">
        <v>-0.95040000000000002</v>
      </c>
      <c r="AK34" s="28">
        <v>-0.59279999999999999</v>
      </c>
      <c r="AL34" s="28">
        <v>-1.1044</v>
      </c>
      <c r="AM34" s="28">
        <v>0.95220000000000005</v>
      </c>
      <c r="AN34" s="28">
        <v>3.6368</v>
      </c>
      <c r="AO34" s="35">
        <v>2.4300000000000002</v>
      </c>
    </row>
    <row r="35" spans="1:41" s="124" customFormat="1">
      <c r="A35" s="48" t="s">
        <v>3402</v>
      </c>
      <c r="B35" s="29">
        <v>39293</v>
      </c>
      <c r="C35" s="30">
        <v>689.89959999999996</v>
      </c>
      <c r="D35" s="31">
        <v>609.18939999999998</v>
      </c>
      <c r="E35" s="28">
        <v>54.942500000000003</v>
      </c>
      <c r="F35" s="28">
        <v>10.3567</v>
      </c>
      <c r="G35" s="28">
        <v>-0.7228</v>
      </c>
      <c r="H35" s="28">
        <v>-8.8914000000000009</v>
      </c>
      <c r="I35" s="32">
        <v>-7.5727000000000002</v>
      </c>
      <c r="J35" s="28">
        <v>-0.32600000000000001</v>
      </c>
      <c r="K35" s="28">
        <v>2.6698</v>
      </c>
      <c r="L35" s="28">
        <v>12.9123</v>
      </c>
      <c r="M35" s="28">
        <v>9.8541000000000007</v>
      </c>
      <c r="N35" s="28">
        <v>11.887700000000001</v>
      </c>
      <c r="O35" s="28">
        <v>11.882400000000001</v>
      </c>
      <c r="P35" s="28">
        <v>11.3286</v>
      </c>
      <c r="Q35" s="28">
        <v>10.7324</v>
      </c>
      <c r="R35" s="28">
        <v>9.5044000000000004</v>
      </c>
      <c r="S35" s="33">
        <f t="shared" ref="S35:AE35" si="20">IF(F35="",0,IF(F35&lt;=CB$3,4,IF(F35&gt;=CB$5,1,IF(F35&gt;=CB$4,2,3))))</f>
        <v>3</v>
      </c>
      <c r="T35" s="33">
        <f t="shared" si="20"/>
        <v>3</v>
      </c>
      <c r="U35" s="33">
        <f t="shared" si="20"/>
        <v>2</v>
      </c>
      <c r="V35" s="34">
        <f t="shared" si="20"/>
        <v>3</v>
      </c>
      <c r="W35" s="33">
        <f t="shared" si="20"/>
        <v>2</v>
      </c>
      <c r="X35" s="33">
        <f t="shared" si="20"/>
        <v>2</v>
      </c>
      <c r="Y35" s="33">
        <f t="shared" si="20"/>
        <v>3</v>
      </c>
      <c r="Z35" s="33">
        <f t="shared" si="20"/>
        <v>4</v>
      </c>
      <c r="AA35" s="33">
        <f t="shared" si="20"/>
        <v>4</v>
      </c>
      <c r="AB35" s="33">
        <f t="shared" si="20"/>
        <v>3</v>
      </c>
      <c r="AC35" s="33">
        <f t="shared" si="20"/>
        <v>4</v>
      </c>
      <c r="AD35" s="33">
        <f t="shared" si="20"/>
        <v>4</v>
      </c>
      <c r="AE35" s="33">
        <f t="shared" si="20"/>
        <v>3</v>
      </c>
      <c r="AF35" s="28">
        <v>74.509399999999999</v>
      </c>
      <c r="AG35" s="28">
        <v>16.358499999999999</v>
      </c>
      <c r="AH35" s="28">
        <v>6.5286999999999997</v>
      </c>
      <c r="AI35" s="28">
        <v>0.98599999999999999</v>
      </c>
      <c r="AJ35" s="28">
        <v>0.18959999999999999</v>
      </c>
      <c r="AK35" s="28">
        <v>-0.21829999999999999</v>
      </c>
      <c r="AL35" s="28">
        <v>0.30930000000000002</v>
      </c>
      <c r="AM35" s="28">
        <v>0.9466</v>
      </c>
      <c r="AN35" s="28">
        <v>1.903</v>
      </c>
      <c r="AO35" s="35">
        <v>2.4700000000000002</v>
      </c>
    </row>
    <row r="36" spans="1:41">
      <c r="A36" s="48" t="s">
        <v>5044</v>
      </c>
      <c r="B36" s="29">
        <v>46063</v>
      </c>
      <c r="C36" s="30">
        <v>94.049800000000005</v>
      </c>
      <c r="D36" s="31">
        <v>87.234099999999998</v>
      </c>
      <c r="E36" s="28">
        <v>9.5519999999999996</v>
      </c>
      <c r="F36" s="28">
        <v>10.414999999999999</v>
      </c>
      <c r="G36" s="28"/>
      <c r="H36" s="28"/>
      <c r="I36" s="32"/>
      <c r="J36" s="28"/>
      <c r="K36" s="28"/>
      <c r="L36" s="28"/>
      <c r="M36" s="28"/>
      <c r="N36" s="28"/>
      <c r="O36" s="28"/>
      <c r="P36" s="28"/>
      <c r="Q36" s="28"/>
      <c r="R36" s="28">
        <v>-19.084700000000002</v>
      </c>
      <c r="S36" s="33">
        <f t="shared" si="4"/>
        <v>3</v>
      </c>
      <c r="T36" s="33">
        <f t="shared" si="5"/>
        <v>0</v>
      </c>
      <c r="U36" s="33">
        <f t="shared" si="6"/>
        <v>0</v>
      </c>
      <c r="V36" s="34">
        <f t="shared" si="7"/>
        <v>0</v>
      </c>
      <c r="W36" s="33">
        <f t="shared" si="8"/>
        <v>0</v>
      </c>
      <c r="X36" s="33">
        <f t="shared" si="9"/>
        <v>0</v>
      </c>
      <c r="Y36" s="33">
        <f t="shared" si="10"/>
        <v>0</v>
      </c>
      <c r="Z36" s="33">
        <f t="shared" si="11"/>
        <v>0</v>
      </c>
      <c r="AA36" s="33">
        <f t="shared" si="12"/>
        <v>0</v>
      </c>
      <c r="AB36" s="33">
        <f t="shared" si="13"/>
        <v>0</v>
      </c>
      <c r="AC36" s="33">
        <f t="shared" si="14"/>
        <v>0</v>
      </c>
      <c r="AD36" s="33">
        <f t="shared" si="15"/>
        <v>0</v>
      </c>
      <c r="AE36" s="33">
        <f t="shared" si="16"/>
        <v>4</v>
      </c>
      <c r="AF36" s="28">
        <v>51.348599999999998</v>
      </c>
      <c r="AG36" s="28">
        <v>6.5458999999999996</v>
      </c>
      <c r="AH36" s="28">
        <v>32.6584</v>
      </c>
      <c r="AI36" s="28">
        <v>1.0321</v>
      </c>
      <c r="AJ36" s="28">
        <v>-0.79300000000000004</v>
      </c>
      <c r="AK36" s="28">
        <v>0.38319999999999999</v>
      </c>
      <c r="AL36" s="28">
        <v>-1.1061000000000001</v>
      </c>
      <c r="AM36" s="28">
        <v>0.92149999999999999</v>
      </c>
      <c r="AN36" s="28">
        <v>2.8172000000000001</v>
      </c>
      <c r="AO36" s="35">
        <v>2.36</v>
      </c>
    </row>
    <row r="37" spans="1:41">
      <c r="A37" s="58" t="s">
        <v>235</v>
      </c>
      <c r="B37" s="59"/>
      <c r="C37" s="60"/>
      <c r="D37" s="60"/>
      <c r="E37" s="60"/>
      <c r="F37" s="60">
        <f>SUMPRODUCT($D12:$D36,F12:F36)/SUMIF(F12:F36,"&lt;&gt;"&amp;"",$D12:$D36)</f>
        <v>10.782144607527023</v>
      </c>
      <c r="G37" s="60">
        <f t="shared" ref="G37:R37" si="21">SUMPRODUCT($D12:$D36,G12:G36)/SUMIF(G12:G36,"&lt;&gt;"&amp;"",$D12:$D36)</f>
        <v>-0.19646211355289017</v>
      </c>
      <c r="H37" s="60">
        <f t="shared" si="21"/>
        <v>-9.0190887561645976</v>
      </c>
      <c r="I37" s="60">
        <f t="shared" si="21"/>
        <v>-6.9492711221886827</v>
      </c>
      <c r="J37" s="60">
        <f t="shared" si="21"/>
        <v>-1.6123257121057106</v>
      </c>
      <c r="K37" s="60">
        <f t="shared" si="21"/>
        <v>3.0008618099933311</v>
      </c>
      <c r="L37" s="60">
        <f t="shared" si="21"/>
        <v>12.728986336244054</v>
      </c>
      <c r="M37" s="60">
        <f t="shared" si="21"/>
        <v>11.700673657692853</v>
      </c>
      <c r="N37" s="60">
        <f t="shared" si="21"/>
        <v>13.849132915928944</v>
      </c>
      <c r="O37" s="60">
        <f t="shared" si="21"/>
        <v>13.696044058301409</v>
      </c>
      <c r="P37" s="60">
        <f t="shared" si="21"/>
        <v>14.224540832949856</v>
      </c>
      <c r="Q37" s="60">
        <f t="shared" si="21"/>
        <v>14.339602518820879</v>
      </c>
      <c r="R37" s="60">
        <f t="shared" si="21"/>
        <v>10.270666763363035</v>
      </c>
      <c r="S37" s="61"/>
      <c r="T37" s="61"/>
      <c r="U37" s="61"/>
      <c r="V37" s="61"/>
      <c r="W37" s="61"/>
      <c r="X37" s="61"/>
      <c r="Y37" s="61"/>
      <c r="Z37" s="61"/>
      <c r="AA37" s="61"/>
      <c r="AB37" s="61"/>
      <c r="AC37" s="61"/>
      <c r="AD37" s="61"/>
      <c r="AE37" s="61"/>
      <c r="AF37" s="60"/>
      <c r="AG37" s="60"/>
      <c r="AH37" s="60"/>
      <c r="AI37" s="60"/>
      <c r="AJ37" s="60"/>
      <c r="AK37" s="60"/>
      <c r="AL37" s="60"/>
      <c r="AM37" s="60"/>
      <c r="AN37" s="60"/>
      <c r="AO37" s="62"/>
    </row>
    <row r="38" spans="1:41">
      <c r="A38" s="56" t="s">
        <v>236</v>
      </c>
      <c r="B38" s="51"/>
      <c r="C38" s="52"/>
      <c r="D38" s="53"/>
      <c r="E38" s="54"/>
      <c r="F38" s="54">
        <f>MIN(F12:F36)</f>
        <v>9.0097000000000005</v>
      </c>
      <c r="G38" s="54">
        <f t="shared" ref="G38:R38" si="22">MIN(G12:G36)</f>
        <v>-2.4411999999999998</v>
      </c>
      <c r="H38" s="54">
        <f t="shared" si="22"/>
        <v>-11.641500000000001</v>
      </c>
      <c r="I38" s="54">
        <f t="shared" si="22"/>
        <v>-8.7824000000000009</v>
      </c>
      <c r="J38" s="54">
        <f t="shared" si="22"/>
        <v>-9.6577000000000002</v>
      </c>
      <c r="K38" s="54">
        <f t="shared" si="22"/>
        <v>-5.7542</v>
      </c>
      <c r="L38" s="54">
        <f t="shared" si="22"/>
        <v>1.9621</v>
      </c>
      <c r="M38" s="54">
        <f t="shared" si="22"/>
        <v>6.1307</v>
      </c>
      <c r="N38" s="54">
        <f t="shared" si="22"/>
        <v>9.6058000000000003</v>
      </c>
      <c r="O38" s="54">
        <f t="shared" si="22"/>
        <v>8.5640000000000001</v>
      </c>
      <c r="P38" s="54">
        <f t="shared" si="22"/>
        <v>10.527100000000001</v>
      </c>
      <c r="Q38" s="54">
        <f t="shared" si="22"/>
        <v>10.7324</v>
      </c>
      <c r="R38" s="54">
        <f t="shared" si="22"/>
        <v>-22.4648</v>
      </c>
      <c r="S38" s="55"/>
      <c r="T38" s="55"/>
      <c r="U38" s="55"/>
      <c r="V38" s="55"/>
      <c r="W38" s="55"/>
      <c r="X38" s="55"/>
      <c r="Y38" s="55"/>
      <c r="Z38" s="55"/>
      <c r="AA38" s="55"/>
      <c r="AB38" s="55"/>
      <c r="AC38" s="55"/>
      <c r="AD38" s="55"/>
      <c r="AE38" s="55"/>
      <c r="AF38" s="54"/>
      <c r="AG38" s="54"/>
      <c r="AH38" s="54"/>
      <c r="AI38" s="54"/>
      <c r="AJ38" s="54"/>
      <c r="AK38" s="54"/>
      <c r="AL38" s="54"/>
      <c r="AM38" s="54"/>
      <c r="AN38" s="54"/>
      <c r="AO38" s="57"/>
    </row>
    <row r="39" spans="1:41">
      <c r="A39" s="63" t="s">
        <v>237</v>
      </c>
      <c r="B39" s="51"/>
      <c r="C39" s="52"/>
      <c r="D39" s="53"/>
      <c r="E39" s="54"/>
      <c r="F39" s="54">
        <f>MAX(F12:F36)</f>
        <v>14.292</v>
      </c>
      <c r="G39" s="54">
        <f t="shared" ref="G39:R39" si="23">MAX(G12:G36)</f>
        <v>4.4028</v>
      </c>
      <c r="H39" s="54">
        <f t="shared" si="23"/>
        <v>-5.8044000000000002</v>
      </c>
      <c r="I39" s="54">
        <f t="shared" si="23"/>
        <v>-3.3717000000000001</v>
      </c>
      <c r="J39" s="54">
        <f t="shared" si="23"/>
        <v>5.2565</v>
      </c>
      <c r="K39" s="54">
        <f t="shared" si="23"/>
        <v>9.1616</v>
      </c>
      <c r="L39" s="54">
        <f t="shared" si="23"/>
        <v>17.136600000000001</v>
      </c>
      <c r="M39" s="54">
        <f t="shared" si="23"/>
        <v>13.784700000000001</v>
      </c>
      <c r="N39" s="54">
        <f t="shared" si="23"/>
        <v>15.6297</v>
      </c>
      <c r="O39" s="54">
        <f t="shared" si="23"/>
        <v>16.1967</v>
      </c>
      <c r="P39" s="54">
        <f t="shared" si="23"/>
        <v>16.227799999999998</v>
      </c>
      <c r="Q39" s="54">
        <f t="shared" si="23"/>
        <v>15.3765</v>
      </c>
      <c r="R39" s="54">
        <f t="shared" si="23"/>
        <v>15.5725</v>
      </c>
      <c r="S39" s="55"/>
      <c r="T39" s="55"/>
      <c r="U39" s="55"/>
      <c r="V39" s="55"/>
      <c r="W39" s="55"/>
      <c r="X39" s="55"/>
      <c r="Y39" s="55"/>
      <c r="Z39" s="55"/>
      <c r="AA39" s="55"/>
      <c r="AB39" s="55"/>
      <c r="AC39" s="55"/>
      <c r="AD39" s="55"/>
      <c r="AE39" s="55"/>
      <c r="AF39" s="54"/>
      <c r="AG39" s="54"/>
      <c r="AH39" s="54"/>
      <c r="AI39" s="54"/>
      <c r="AJ39" s="54"/>
      <c r="AK39" s="54"/>
      <c r="AL39" s="54"/>
      <c r="AM39" s="54"/>
      <c r="AN39" s="54"/>
      <c r="AO39" s="57"/>
    </row>
    <row r="40" spans="1:41">
      <c r="A40" s="56" t="s">
        <v>238</v>
      </c>
      <c r="B40" s="51"/>
      <c r="C40" s="52"/>
      <c r="D40" s="53"/>
      <c r="E40" s="54"/>
      <c r="F40" s="54">
        <f>MEDIAN(F12:F36)</f>
        <v>10.6648</v>
      </c>
      <c r="G40" s="54">
        <f t="shared" ref="G40:R40" si="24">MEDIAN(G12:G36)</f>
        <v>4.7899999999999998E-2</v>
      </c>
      <c r="H40" s="54">
        <f t="shared" si="24"/>
        <v>-8.9190500000000004</v>
      </c>
      <c r="I40" s="54">
        <f t="shared" si="24"/>
        <v>-6.9495500000000003</v>
      </c>
      <c r="J40" s="54">
        <f t="shared" si="24"/>
        <v>-1.7883499999999999</v>
      </c>
      <c r="K40" s="54">
        <f t="shared" si="24"/>
        <v>2.6698</v>
      </c>
      <c r="L40" s="54">
        <f t="shared" si="24"/>
        <v>13.258949999999999</v>
      </c>
      <c r="M40" s="54">
        <f t="shared" si="24"/>
        <v>11.740649999999999</v>
      </c>
      <c r="N40" s="54">
        <f t="shared" si="24"/>
        <v>13.1913</v>
      </c>
      <c r="O40" s="54">
        <f t="shared" si="24"/>
        <v>13.76535</v>
      </c>
      <c r="P40" s="54">
        <f t="shared" si="24"/>
        <v>14.1402</v>
      </c>
      <c r="Q40" s="54">
        <f t="shared" si="24"/>
        <v>13.694699999999999</v>
      </c>
      <c r="R40" s="54">
        <f t="shared" si="24"/>
        <v>10.6031</v>
      </c>
      <c r="S40" s="55"/>
      <c r="T40" s="55"/>
      <c r="U40" s="55"/>
      <c r="V40" s="55"/>
      <c r="W40" s="55"/>
      <c r="X40" s="55"/>
      <c r="Y40" s="55"/>
      <c r="Z40" s="55"/>
      <c r="AA40" s="55"/>
      <c r="AB40" s="55"/>
      <c r="AC40" s="55"/>
      <c r="AD40" s="55"/>
      <c r="AE40" s="55"/>
      <c r="AF40" s="54"/>
      <c r="AG40" s="54"/>
      <c r="AH40" s="54"/>
      <c r="AI40" s="54"/>
      <c r="AJ40" s="54"/>
      <c r="AK40" s="54"/>
      <c r="AL40" s="54"/>
      <c r="AM40" s="54"/>
      <c r="AN40" s="54"/>
      <c r="AO40" s="57"/>
    </row>
    <row r="41" spans="1:41">
      <c r="A41" s="66" t="s">
        <v>265</v>
      </c>
      <c r="B41" s="67"/>
      <c r="C41" s="68"/>
      <c r="D41" s="69"/>
      <c r="E41" s="66"/>
      <c r="F41" s="66"/>
      <c r="G41" s="66"/>
      <c r="H41" s="66"/>
      <c r="I41" s="66"/>
      <c r="J41" s="66"/>
      <c r="K41" s="66"/>
      <c r="L41" s="66"/>
      <c r="M41" s="66"/>
      <c r="N41" s="66"/>
      <c r="O41" s="66"/>
      <c r="P41" s="66"/>
      <c r="Q41" s="66"/>
      <c r="R41" s="66"/>
      <c r="S41" s="70"/>
      <c r="T41" s="70"/>
      <c r="U41" s="70"/>
      <c r="V41" s="70"/>
      <c r="W41" s="70"/>
      <c r="X41" s="70"/>
      <c r="Y41" s="70"/>
      <c r="Z41" s="70"/>
      <c r="AA41" s="70"/>
      <c r="AB41" s="70"/>
      <c r="AC41" s="70"/>
      <c r="AD41" s="70"/>
      <c r="AE41" s="70"/>
      <c r="AF41" s="66"/>
      <c r="AG41" s="66"/>
      <c r="AH41" s="66"/>
      <c r="AI41" s="66"/>
      <c r="AJ41" s="66"/>
      <c r="AK41" s="66"/>
      <c r="AL41" s="66"/>
      <c r="AM41" s="66"/>
      <c r="AN41" s="66"/>
      <c r="AO41" s="71"/>
    </row>
    <row r="42" spans="1:41">
      <c r="A42" s="48"/>
      <c r="B42" s="29"/>
      <c r="C42" s="30"/>
      <c r="D42" s="31"/>
      <c r="E42" s="28"/>
      <c r="F42" s="28"/>
      <c r="G42" s="28"/>
      <c r="H42" s="28"/>
      <c r="I42" s="32"/>
      <c r="J42" s="28"/>
      <c r="K42" s="28"/>
      <c r="L42" s="28"/>
      <c r="M42" s="28"/>
      <c r="N42" s="28"/>
      <c r="O42" s="28"/>
      <c r="P42" s="28"/>
      <c r="Q42" s="28"/>
      <c r="R42" s="28"/>
      <c r="S42" s="33"/>
      <c r="T42" s="33"/>
      <c r="U42" s="33"/>
      <c r="V42" s="34"/>
      <c r="W42" s="33"/>
      <c r="X42" s="33"/>
      <c r="Y42" s="33"/>
      <c r="Z42" s="33"/>
      <c r="AA42" s="33"/>
      <c r="AB42" s="33"/>
      <c r="AC42" s="33"/>
      <c r="AD42" s="33"/>
      <c r="AE42" s="33"/>
      <c r="AF42" s="28"/>
      <c r="AG42" s="28"/>
      <c r="AH42" s="28"/>
      <c r="AI42" s="28"/>
      <c r="AJ42" s="28"/>
      <c r="AK42" s="28"/>
      <c r="AL42" s="28"/>
      <c r="AM42" s="28"/>
      <c r="AN42" s="28"/>
      <c r="AO42" s="35"/>
    </row>
    <row r="43" spans="1:41" ht="15" thickBot="1">
      <c r="A43" s="49"/>
      <c r="B43" s="37"/>
      <c r="C43" s="38"/>
      <c r="D43" s="39"/>
      <c r="E43" s="36"/>
      <c r="F43" s="36"/>
      <c r="G43" s="36"/>
      <c r="H43" s="36"/>
      <c r="I43" s="40"/>
      <c r="J43" s="36"/>
      <c r="K43" s="36"/>
      <c r="L43" s="36"/>
      <c r="M43" s="36"/>
      <c r="N43" s="36"/>
      <c r="O43" s="36"/>
      <c r="P43" s="36"/>
      <c r="Q43" s="36"/>
      <c r="R43" s="36"/>
      <c r="S43" s="41"/>
      <c r="T43" s="41"/>
      <c r="U43" s="41"/>
      <c r="V43" s="42"/>
      <c r="W43" s="41"/>
      <c r="X43" s="41"/>
      <c r="Y43" s="41"/>
      <c r="Z43" s="41"/>
      <c r="AA43" s="41"/>
      <c r="AB43" s="41"/>
      <c r="AC43" s="41"/>
      <c r="AD43" s="41"/>
      <c r="AE43" s="41"/>
      <c r="AF43" s="36"/>
      <c r="AG43" s="36"/>
      <c r="AH43" s="36"/>
      <c r="AI43" s="36"/>
      <c r="AJ43" s="36"/>
      <c r="AK43" s="36"/>
      <c r="AL43" s="36"/>
      <c r="AM43" s="36"/>
      <c r="AN43" s="36"/>
      <c r="AO43" s="43"/>
    </row>
    <row r="44" spans="1:41">
      <c r="A44" s="50" t="s">
        <v>239</v>
      </c>
      <c r="B44" s="45"/>
      <c r="C44" s="44"/>
      <c r="D44" s="44"/>
      <c r="E44" s="44"/>
      <c r="F44" s="44"/>
      <c r="G44" s="44"/>
      <c r="H44" s="44"/>
      <c r="I44" s="46"/>
      <c r="J44" s="44"/>
      <c r="K44" s="44"/>
      <c r="L44" s="44"/>
      <c r="M44" s="44"/>
      <c r="N44" s="44"/>
      <c r="O44" s="44"/>
      <c r="P44" s="44"/>
      <c r="Q44" s="44"/>
      <c r="R44" s="44"/>
      <c r="S44" s="45"/>
      <c r="T44" s="45"/>
      <c r="U44" s="45"/>
      <c r="V44" s="47"/>
      <c r="W44" s="45"/>
      <c r="X44" s="45"/>
      <c r="Y44" s="45"/>
      <c r="Z44" s="45"/>
      <c r="AA44" s="45"/>
      <c r="AB44" s="45"/>
      <c r="AC44" s="45"/>
      <c r="AD44" s="45"/>
      <c r="AE44" s="45"/>
      <c r="AF44" s="44"/>
      <c r="AG44" s="44"/>
      <c r="AH44" s="44"/>
      <c r="AI44" s="44"/>
      <c r="AJ44" s="44"/>
      <c r="AK44" s="44"/>
      <c r="AL44" s="44"/>
      <c r="AM44" s="44"/>
      <c r="AN44" s="44"/>
      <c r="AO44" s="44"/>
    </row>
    <row r="45" spans="1:41">
      <c r="A45" s="50" t="s">
        <v>240</v>
      </c>
      <c r="B45" s="45"/>
      <c r="C45" s="44"/>
      <c r="D45" s="44"/>
      <c r="E45" s="44"/>
      <c r="F45" s="44"/>
      <c r="G45" s="44"/>
      <c r="H45" s="44"/>
      <c r="I45" s="46"/>
      <c r="J45" s="44"/>
      <c r="K45" s="44"/>
      <c r="L45" s="44"/>
      <c r="M45" s="44"/>
      <c r="N45" s="44"/>
      <c r="O45" s="44"/>
      <c r="P45" s="44"/>
      <c r="Q45" s="44"/>
      <c r="R45" s="44"/>
      <c r="S45" s="45"/>
      <c r="T45" s="45"/>
      <c r="U45" s="45"/>
      <c r="V45" s="47"/>
      <c r="W45" s="45"/>
      <c r="X45" s="45"/>
      <c r="Y45" s="45"/>
      <c r="Z45" s="45"/>
      <c r="AA45" s="45"/>
      <c r="AB45" s="45"/>
      <c r="AC45" s="45"/>
      <c r="AD45" s="45"/>
      <c r="AE45" s="45"/>
      <c r="AF45" s="44"/>
      <c r="AG45" s="44"/>
      <c r="AH45" s="44"/>
      <c r="AI45" s="44"/>
      <c r="AJ45" s="44"/>
      <c r="AK45" s="44"/>
      <c r="AL45" s="44"/>
      <c r="AM45" s="44"/>
      <c r="AN45" s="44"/>
      <c r="AO45" s="44"/>
    </row>
  </sheetData>
  <mergeCells count="8">
    <mergeCell ref="AI8:AM8"/>
    <mergeCell ref="AO8:AO9"/>
    <mergeCell ref="B8:E8"/>
    <mergeCell ref="F8:I8"/>
    <mergeCell ref="J8:Q8"/>
    <mergeCell ref="R8:R9"/>
    <mergeCell ref="S8:AE8"/>
    <mergeCell ref="AF8:AH8"/>
  </mergeCells>
  <hyperlinks>
    <hyperlink ref="A1" location="'Main Page'!A1" tooltip="E:\ACEMFV2\AceCustomTemplates - #'Main Page'!A1" display="'Main Page'!A1"/>
    <hyperlink ref="A10" location="'Load'!A1" tooltip="E:\ACEMFV2\AceCustomTemplates - #'Load'!A1" display="'Load'!A1"/>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26"/>
  <sheetViews>
    <sheetView zoomScale="90" zoomScaleNormal="90" workbookViewId="0">
      <pane xSplit="1" ySplit="10" topLeftCell="B11" activePane="bottomRight" state="frozen"/>
      <selection activeCell="G7" sqref="G7"/>
      <selection pane="topRight" activeCell="G7" sqref="G7"/>
      <selection pane="bottomLeft" activeCell="G7" sqref="G7"/>
      <selection pane="bottomRight" activeCell="A11" sqref="A11:R17"/>
    </sheetView>
  </sheetViews>
  <sheetFormatPr defaultRowHeight="14.4"/>
  <cols>
    <col min="1" max="1" width="39.77734375" customWidth="1"/>
    <col min="2" max="2" width="10.77734375" customWidth="1"/>
    <col min="3" max="3" width="9.77734375" customWidth="1"/>
    <col min="4" max="4" width="10.109375" customWidth="1"/>
    <col min="16" max="16" width="8.77734375" style="93" customWidth="1"/>
    <col min="29" max="29" width="8.77734375" style="93" customWidth="1"/>
  </cols>
  <sheetData>
    <row r="1" spans="1:92">
      <c r="A1" s="13" t="s">
        <v>0</v>
      </c>
      <c r="B1" s="93"/>
      <c r="C1" s="14"/>
      <c r="D1" s="14"/>
      <c r="E1" s="15" t="s">
        <v>3953</v>
      </c>
      <c r="F1" s="14"/>
      <c r="G1" s="14"/>
      <c r="H1" s="14"/>
      <c r="I1" s="14"/>
      <c r="J1" s="14"/>
      <c r="K1" s="14"/>
      <c r="L1" s="14"/>
      <c r="M1" s="14"/>
      <c r="N1" s="14"/>
      <c r="O1" s="14"/>
      <c r="P1" s="14"/>
      <c r="Q1" s="14"/>
      <c r="R1" s="14"/>
      <c r="S1" s="93"/>
      <c r="T1" s="93"/>
      <c r="U1" s="93"/>
      <c r="V1" s="93"/>
      <c r="W1" s="93"/>
      <c r="X1" s="93"/>
      <c r="Y1" s="93"/>
      <c r="Z1" s="93"/>
      <c r="AA1" s="93"/>
      <c r="AB1" s="93"/>
      <c r="AD1" s="93"/>
      <c r="AE1" s="93"/>
      <c r="AF1" s="14"/>
      <c r="AG1" s="14"/>
      <c r="AH1" s="14"/>
      <c r="AI1" s="14"/>
      <c r="AJ1" s="14"/>
      <c r="AK1" s="14"/>
      <c r="AL1" s="14"/>
      <c r="AM1" s="14"/>
      <c r="AN1" s="14"/>
      <c r="AO1" s="14"/>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A2" s="14"/>
      <c r="B2" s="93"/>
      <c r="C2" s="14"/>
      <c r="D2" s="14"/>
      <c r="E2" s="14"/>
      <c r="F2" s="14"/>
      <c r="G2" s="14"/>
      <c r="H2" s="14"/>
      <c r="I2" s="14"/>
      <c r="J2" s="14"/>
      <c r="K2" s="14"/>
      <c r="L2" s="14"/>
      <c r="M2" s="14"/>
      <c r="N2" s="14"/>
      <c r="O2" s="14"/>
      <c r="P2" s="14"/>
      <c r="Q2" s="14"/>
      <c r="R2" s="14"/>
      <c r="S2" s="93"/>
      <c r="T2" s="93"/>
      <c r="U2" s="93"/>
      <c r="V2" s="93"/>
      <c r="W2" s="93"/>
      <c r="X2" s="93"/>
      <c r="Y2" s="93"/>
      <c r="Z2" s="93"/>
      <c r="AA2" s="93"/>
      <c r="AB2" s="93"/>
      <c r="AD2" s="93"/>
      <c r="AE2" s="93"/>
      <c r="AF2" s="14"/>
      <c r="AG2" s="14"/>
      <c r="AH2" s="14"/>
      <c r="AI2" s="14"/>
      <c r="AJ2" s="14"/>
      <c r="AK2" s="14"/>
      <c r="AL2" s="14"/>
      <c r="AM2" s="14"/>
      <c r="AN2" s="14"/>
      <c r="AO2" s="14"/>
      <c r="CA2" s="93">
        <v>0</v>
      </c>
      <c r="CB2" s="93">
        <f>_xlfn.QUARTILE.INC(F$11:F$17,$CA2)</f>
        <v>7.0716000000000001</v>
      </c>
      <c r="CC2" s="93">
        <f t="shared" ref="CC2:CN2" si="0">_xlfn.QUARTILE.INC(G$11:G$17,$CA2)</f>
        <v>5.3211000000000004</v>
      </c>
      <c r="CD2" s="93">
        <f t="shared" si="0"/>
        <v>2.9809999999999999</v>
      </c>
      <c r="CE2" s="93">
        <f t="shared" si="0"/>
        <v>4.2301000000000002</v>
      </c>
      <c r="CF2" s="93">
        <f t="shared" si="0"/>
        <v>8.7548999999999992</v>
      </c>
      <c r="CG2" s="93">
        <f t="shared" si="0"/>
        <v>2.7768999999999999</v>
      </c>
      <c r="CH2" s="93">
        <f t="shared" si="0"/>
        <v>19.058800000000002</v>
      </c>
      <c r="CI2" s="93">
        <f t="shared" si="0"/>
        <v>13.2948</v>
      </c>
      <c r="CJ2" s="93">
        <f t="shared" si="0"/>
        <v>15.160500000000001</v>
      </c>
      <c r="CK2" s="93">
        <f t="shared" si="0"/>
        <v>18.802199999999999</v>
      </c>
      <c r="CL2" s="93">
        <f t="shared" si="0"/>
        <v>16.514900000000001</v>
      </c>
      <c r="CM2" s="93">
        <f t="shared" si="0"/>
        <v>11.6891</v>
      </c>
      <c r="CN2" s="93">
        <f t="shared" si="0"/>
        <v>5.5555000000000003</v>
      </c>
    </row>
    <row r="3" spans="1:92">
      <c r="A3" s="14"/>
      <c r="B3" s="93"/>
      <c r="C3" s="14"/>
      <c r="D3" s="14"/>
      <c r="E3" s="14"/>
      <c r="F3" s="14"/>
      <c r="G3" s="14"/>
      <c r="H3" s="14"/>
      <c r="I3" s="14"/>
      <c r="J3" s="14"/>
      <c r="K3" s="14"/>
      <c r="L3" s="14"/>
      <c r="M3" s="14"/>
      <c r="N3" s="14"/>
      <c r="O3" s="14"/>
      <c r="P3" s="14"/>
      <c r="Q3" s="14"/>
      <c r="R3" s="14"/>
      <c r="S3" s="93"/>
      <c r="T3" s="93"/>
      <c r="U3" s="93"/>
      <c r="V3" s="93"/>
      <c r="W3" s="93"/>
      <c r="X3" s="93"/>
      <c r="Y3" s="93"/>
      <c r="Z3" s="93"/>
      <c r="AA3" s="93"/>
      <c r="AB3" s="93"/>
      <c r="AD3" s="93"/>
      <c r="AE3" s="93"/>
      <c r="AF3" s="14"/>
      <c r="AG3" s="14"/>
      <c r="AH3" s="14"/>
      <c r="AI3" s="14"/>
      <c r="AJ3" s="14"/>
      <c r="AK3" s="14"/>
      <c r="AL3" s="14"/>
      <c r="AM3" s="14"/>
      <c r="AN3" s="14"/>
      <c r="AO3" s="14"/>
      <c r="CA3" s="93">
        <v>1</v>
      </c>
      <c r="CB3" s="93">
        <f>_xlfn.QUARTILE.INC(F$11:F$17,$CA3)</f>
        <v>12.780750000000001</v>
      </c>
      <c r="CC3" s="93">
        <f t="shared" ref="CC3:CN6" si="1">_xlfn.QUARTILE.INC(G$11:G$17,$CA3)</f>
        <v>7.2412000000000001</v>
      </c>
      <c r="CD3" s="93">
        <f t="shared" si="1"/>
        <v>4.1439500000000002</v>
      </c>
      <c r="CE3" s="93">
        <f t="shared" si="1"/>
        <v>6.1275500000000003</v>
      </c>
      <c r="CF3" s="93">
        <f t="shared" si="1"/>
        <v>12.541399999999999</v>
      </c>
      <c r="CG3" s="93">
        <f t="shared" si="1"/>
        <v>6.4463499999999998</v>
      </c>
      <c r="CH3" s="93">
        <f t="shared" si="1"/>
        <v>21.5092</v>
      </c>
      <c r="CI3" s="93">
        <f t="shared" si="1"/>
        <v>15.822749999999999</v>
      </c>
      <c r="CJ3" s="93">
        <f t="shared" si="1"/>
        <v>16.834099999999999</v>
      </c>
      <c r="CK3" s="93">
        <f t="shared" si="1"/>
        <v>19.006599999999999</v>
      </c>
      <c r="CL3" s="93">
        <f t="shared" si="1"/>
        <v>17.444600000000001</v>
      </c>
      <c r="CM3" s="93">
        <f t="shared" si="1"/>
        <v>12.368600000000001</v>
      </c>
      <c r="CN3" s="93">
        <f t="shared" si="1"/>
        <v>8.8763000000000005</v>
      </c>
    </row>
    <row r="4" spans="1:92">
      <c r="A4" s="14"/>
      <c r="B4" s="93"/>
      <c r="C4" s="14"/>
      <c r="D4" s="14"/>
      <c r="E4" s="14"/>
      <c r="F4" s="14"/>
      <c r="G4" s="14"/>
      <c r="H4" s="14"/>
      <c r="I4" s="14"/>
      <c r="J4" s="14"/>
      <c r="K4" s="14"/>
      <c r="L4" s="14"/>
      <c r="M4" s="14"/>
      <c r="N4" s="14"/>
      <c r="O4" s="14"/>
      <c r="P4" s="14"/>
      <c r="Q4" s="14"/>
      <c r="R4" s="14"/>
      <c r="S4" s="93"/>
      <c r="T4" s="93"/>
      <c r="U4" s="93"/>
      <c r="V4" s="93"/>
      <c r="W4" s="93"/>
      <c r="X4" s="93"/>
      <c r="Y4" s="93"/>
      <c r="Z4" s="93"/>
      <c r="AA4" s="93"/>
      <c r="AB4" s="93"/>
      <c r="AD4" s="93"/>
      <c r="AE4" s="93"/>
      <c r="AF4" s="14"/>
      <c r="AG4" s="14"/>
      <c r="AH4" s="14"/>
      <c r="AI4" s="14"/>
      <c r="AJ4" s="14"/>
      <c r="AK4" s="14"/>
      <c r="AL4" s="14"/>
      <c r="AM4" s="14"/>
      <c r="AN4" s="14"/>
      <c r="AO4" s="14"/>
      <c r="CA4" s="93">
        <v>2</v>
      </c>
      <c r="CB4" s="93">
        <f>_xlfn.QUARTILE.INC(F$11:F$17,$CA4)</f>
        <v>13.555999999999999</v>
      </c>
      <c r="CC4" s="93">
        <f t="shared" si="1"/>
        <v>8.8019999999999996</v>
      </c>
      <c r="CD4" s="93">
        <f t="shared" si="1"/>
        <v>5.3829000000000002</v>
      </c>
      <c r="CE4" s="93">
        <f t="shared" si="1"/>
        <v>8.4810999999999996</v>
      </c>
      <c r="CF4" s="93">
        <f t="shared" si="1"/>
        <v>14.958299999999999</v>
      </c>
      <c r="CG4" s="93">
        <f t="shared" si="1"/>
        <v>8.1059000000000001</v>
      </c>
      <c r="CH4" s="93">
        <f t="shared" si="1"/>
        <v>23.959599999999998</v>
      </c>
      <c r="CI4" s="93">
        <f t="shared" si="1"/>
        <v>18.3507</v>
      </c>
      <c r="CJ4" s="93">
        <f t="shared" si="1"/>
        <v>18.5077</v>
      </c>
      <c r="CK4" s="93">
        <f t="shared" si="1"/>
        <v>19.210999999999999</v>
      </c>
      <c r="CL4" s="93">
        <f t="shared" si="1"/>
        <v>18.374300000000002</v>
      </c>
      <c r="CM4" s="93">
        <f t="shared" si="1"/>
        <v>13.0481</v>
      </c>
      <c r="CN4" s="93">
        <f t="shared" si="1"/>
        <v>14.319000000000001</v>
      </c>
    </row>
    <row r="5" spans="1:92">
      <c r="A5" s="14"/>
      <c r="B5" s="93"/>
      <c r="C5" s="14"/>
      <c r="D5" s="14"/>
      <c r="E5" s="14"/>
      <c r="F5" s="14"/>
      <c r="G5" s="14"/>
      <c r="H5" s="14"/>
      <c r="I5" s="14"/>
      <c r="J5" s="14"/>
      <c r="K5" s="14"/>
      <c r="L5" s="14"/>
      <c r="M5" s="14"/>
      <c r="N5" s="14"/>
      <c r="O5" s="14"/>
      <c r="P5" s="14"/>
      <c r="Q5" s="14"/>
      <c r="R5" s="14"/>
      <c r="S5" s="93"/>
      <c r="T5" s="93"/>
      <c r="U5" s="93"/>
      <c r="V5" s="93"/>
      <c r="W5" s="93"/>
      <c r="X5" s="93"/>
      <c r="Y5" s="93"/>
      <c r="Z5" s="93"/>
      <c r="AA5" s="93"/>
      <c r="AB5" s="93"/>
      <c r="AD5" s="93"/>
      <c r="AE5" s="93"/>
      <c r="AF5" s="14"/>
      <c r="AG5" s="14"/>
      <c r="AH5" s="14"/>
      <c r="AI5" s="14"/>
      <c r="AJ5" s="14"/>
      <c r="AK5" s="14"/>
      <c r="AL5" s="14"/>
      <c r="AM5" s="14"/>
      <c r="AN5" s="14"/>
      <c r="AO5" s="14"/>
      <c r="CA5" s="93">
        <v>3</v>
      </c>
      <c r="CB5" s="93">
        <f>_xlfn.QUARTILE.INC(F$11:F$17,$CA5)</f>
        <v>14.793099999999999</v>
      </c>
      <c r="CC5" s="93">
        <f t="shared" si="1"/>
        <v>10.97335</v>
      </c>
      <c r="CD5" s="93">
        <f t="shared" si="1"/>
        <v>8.2841500000000003</v>
      </c>
      <c r="CE5" s="93">
        <f t="shared" si="1"/>
        <v>10.329049999999999</v>
      </c>
      <c r="CF5" s="93">
        <f t="shared" si="1"/>
        <v>18.788150000000002</v>
      </c>
      <c r="CG5" s="93">
        <f t="shared" si="1"/>
        <v>9.5665999999999993</v>
      </c>
      <c r="CH5" s="93">
        <f t="shared" si="1"/>
        <v>25.473949999999999</v>
      </c>
      <c r="CI5" s="93">
        <f t="shared" si="1"/>
        <v>21.8505</v>
      </c>
      <c r="CJ5" s="93">
        <f t="shared" si="1"/>
        <v>22.15645</v>
      </c>
      <c r="CK5" s="93">
        <f t="shared" si="1"/>
        <v>20.304299999999998</v>
      </c>
      <c r="CL5" s="93">
        <f t="shared" si="1"/>
        <v>18.76295</v>
      </c>
      <c r="CM5" s="93">
        <f t="shared" si="1"/>
        <v>13.727599999999999</v>
      </c>
      <c r="CN5" s="93">
        <f t="shared" si="1"/>
        <v>17.2744</v>
      </c>
    </row>
    <row r="6" spans="1:92" ht="21" thickBot="1">
      <c r="A6" s="16" t="s">
        <v>3410</v>
      </c>
      <c r="B6" s="93"/>
      <c r="C6" s="14"/>
      <c r="D6" s="14"/>
      <c r="E6" s="14"/>
      <c r="F6" s="14"/>
      <c r="G6" s="14"/>
      <c r="H6" s="14"/>
      <c r="I6" s="14"/>
      <c r="J6" s="14"/>
      <c r="K6" s="14"/>
      <c r="L6" s="14"/>
      <c r="M6" s="14"/>
      <c r="N6" s="14"/>
      <c r="O6" s="14"/>
      <c r="P6" s="14"/>
      <c r="Q6" s="14"/>
      <c r="R6" s="14"/>
      <c r="S6" s="93"/>
      <c r="T6" s="93"/>
      <c r="U6" s="93"/>
      <c r="V6" s="93"/>
      <c r="W6" s="93"/>
      <c r="X6" s="93"/>
      <c r="Y6" s="93"/>
      <c r="Z6" s="93"/>
      <c r="AA6" s="93"/>
      <c r="AB6" s="93"/>
      <c r="AD6" s="93"/>
      <c r="AE6" s="93"/>
      <c r="AF6" s="14"/>
      <c r="AG6" s="14"/>
      <c r="AH6" s="14"/>
      <c r="AI6" s="14"/>
      <c r="AJ6" s="14"/>
      <c r="AK6" s="14"/>
      <c r="AL6" s="14"/>
      <c r="AM6" s="14"/>
      <c r="AN6" s="14"/>
      <c r="AO6" s="14"/>
      <c r="CA6" s="93">
        <v>4</v>
      </c>
      <c r="CB6" s="93">
        <f>_xlfn.QUARTILE.INC(F$11:F$17,$CA6)</f>
        <v>16.983699999999999</v>
      </c>
      <c r="CC6" s="93">
        <f t="shared" si="1"/>
        <v>13.3264</v>
      </c>
      <c r="CD6" s="93">
        <f t="shared" si="1"/>
        <v>14.7125</v>
      </c>
      <c r="CE6" s="93">
        <f t="shared" si="1"/>
        <v>11.136100000000001</v>
      </c>
      <c r="CF6" s="93">
        <f t="shared" si="1"/>
        <v>33.025700000000001</v>
      </c>
      <c r="CG6" s="93">
        <f t="shared" si="1"/>
        <v>12.6395</v>
      </c>
      <c r="CH6" s="93">
        <f t="shared" si="1"/>
        <v>26.988299999999999</v>
      </c>
      <c r="CI6" s="93">
        <f t="shared" si="1"/>
        <v>25.350300000000001</v>
      </c>
      <c r="CJ6" s="93">
        <f t="shared" si="1"/>
        <v>25.805199999999999</v>
      </c>
      <c r="CK6" s="93">
        <f t="shared" si="1"/>
        <v>21.397600000000001</v>
      </c>
      <c r="CL6" s="93">
        <f t="shared" si="1"/>
        <v>19.151599999999998</v>
      </c>
      <c r="CM6" s="93">
        <f t="shared" si="1"/>
        <v>14.4071</v>
      </c>
      <c r="CN6" s="93">
        <f t="shared" si="1"/>
        <v>19.875900000000001</v>
      </c>
    </row>
    <row r="7" spans="1:92" ht="15.6">
      <c r="A7" s="17" t="str">
        <f>'Sec-MNC'!A8</f>
        <v>(As on 30 Apr 2026)</v>
      </c>
      <c r="B7" s="137" t="s">
        <v>37</v>
      </c>
      <c r="C7" s="138"/>
      <c r="D7" s="138"/>
      <c r="E7" s="138"/>
      <c r="F7" s="136" t="s">
        <v>633</v>
      </c>
      <c r="G7" s="136"/>
      <c r="H7" s="136"/>
      <c r="I7" s="136"/>
      <c r="J7" s="136" t="s">
        <v>241</v>
      </c>
      <c r="K7" s="136"/>
      <c r="L7" s="136"/>
      <c r="M7" s="136"/>
      <c r="N7" s="136"/>
      <c r="O7" s="136"/>
      <c r="P7" s="136"/>
      <c r="Q7" s="136"/>
      <c r="R7" s="139" t="s">
        <v>174</v>
      </c>
      <c r="S7" s="136" t="s">
        <v>175</v>
      </c>
      <c r="T7" s="136"/>
      <c r="U7" s="136"/>
      <c r="V7" s="136"/>
      <c r="W7" s="136"/>
      <c r="X7" s="136"/>
      <c r="Y7" s="136"/>
      <c r="Z7" s="136"/>
      <c r="AA7" s="136"/>
      <c r="AB7" s="136"/>
      <c r="AC7" s="136"/>
      <c r="AD7" s="136"/>
      <c r="AE7" s="136"/>
      <c r="AF7" s="136" t="s">
        <v>834</v>
      </c>
      <c r="AG7" s="136"/>
      <c r="AH7" s="136"/>
      <c r="AI7" s="136" t="s">
        <v>874</v>
      </c>
      <c r="AJ7" s="136"/>
      <c r="AK7" s="136"/>
      <c r="AL7" s="136"/>
      <c r="AM7" s="136"/>
      <c r="AN7" s="18" t="s">
        <v>54</v>
      </c>
      <c r="AO7" s="134" t="s">
        <v>179</v>
      </c>
    </row>
    <row r="8" spans="1:92" ht="36">
      <c r="A8" s="19" t="s">
        <v>171</v>
      </c>
      <c r="B8" s="25" t="s">
        <v>172</v>
      </c>
      <c r="C8" s="26" t="s">
        <v>5077</v>
      </c>
      <c r="D8" s="26" t="s">
        <v>5105</v>
      </c>
      <c r="E8" s="26" t="s">
        <v>173</v>
      </c>
      <c r="F8" s="26" t="s">
        <v>184</v>
      </c>
      <c r="G8" s="26" t="s">
        <v>185</v>
      </c>
      <c r="H8" s="26" t="s">
        <v>186</v>
      </c>
      <c r="I8" s="26" t="s">
        <v>187</v>
      </c>
      <c r="J8" s="26" t="s">
        <v>188</v>
      </c>
      <c r="K8" s="26" t="s">
        <v>189</v>
      </c>
      <c r="L8" s="26" t="s">
        <v>190</v>
      </c>
      <c r="M8" s="26" t="s">
        <v>191</v>
      </c>
      <c r="N8" s="26" t="s">
        <v>192</v>
      </c>
      <c r="O8" s="26" t="s">
        <v>193</v>
      </c>
      <c r="P8" s="26" t="s">
        <v>194</v>
      </c>
      <c r="Q8" s="26" t="s">
        <v>2437</v>
      </c>
      <c r="R8" s="140"/>
      <c r="S8" s="27" t="s">
        <v>184</v>
      </c>
      <c r="T8" s="27" t="s">
        <v>185</v>
      </c>
      <c r="U8" s="27" t="s">
        <v>186</v>
      </c>
      <c r="V8" s="27" t="s">
        <v>187</v>
      </c>
      <c r="W8" s="27" t="s">
        <v>188</v>
      </c>
      <c r="X8" s="27" t="s">
        <v>189</v>
      </c>
      <c r="Y8" s="27" t="s">
        <v>190</v>
      </c>
      <c r="Z8" s="27" t="s">
        <v>191</v>
      </c>
      <c r="AA8" s="27" t="s">
        <v>192</v>
      </c>
      <c r="AB8" s="27" t="s">
        <v>193</v>
      </c>
      <c r="AC8" s="27" t="s">
        <v>194</v>
      </c>
      <c r="AD8" s="27" t="s">
        <v>2437</v>
      </c>
      <c r="AE8" s="27" t="s">
        <v>174</v>
      </c>
      <c r="AF8" s="26" t="s">
        <v>835</v>
      </c>
      <c r="AG8" s="26" t="s">
        <v>836</v>
      </c>
      <c r="AH8" s="26" t="s">
        <v>837</v>
      </c>
      <c r="AI8" s="26" t="s">
        <v>838</v>
      </c>
      <c r="AJ8" s="26" t="s">
        <v>839</v>
      </c>
      <c r="AK8" s="26" t="s">
        <v>3052</v>
      </c>
      <c r="AL8" s="26" t="s">
        <v>2436</v>
      </c>
      <c r="AM8" s="26" t="s">
        <v>3053</v>
      </c>
      <c r="AN8" s="26" t="s">
        <v>840</v>
      </c>
      <c r="AO8" s="135"/>
    </row>
    <row r="9" spans="1:92" ht="15" thickBot="1">
      <c r="A9" s="20" t="s">
        <v>38</v>
      </c>
      <c r="B9" s="93"/>
      <c r="C9" s="14"/>
      <c r="D9" s="14"/>
      <c r="E9" s="14"/>
      <c r="F9" s="14"/>
      <c r="G9" s="14"/>
      <c r="H9" s="14"/>
      <c r="I9" s="14"/>
      <c r="J9" s="14"/>
      <c r="K9" s="14"/>
      <c r="L9" s="14"/>
      <c r="M9" s="14"/>
      <c r="N9" s="14"/>
      <c r="O9" s="14"/>
      <c r="P9" s="14"/>
      <c r="Q9" s="14"/>
      <c r="R9" s="14"/>
      <c r="S9" s="93"/>
      <c r="T9" s="93"/>
      <c r="U9" s="93"/>
      <c r="V9" s="93"/>
      <c r="W9" s="93"/>
      <c r="X9" s="93"/>
      <c r="Y9" s="93"/>
      <c r="Z9" s="93"/>
      <c r="AA9" s="93"/>
      <c r="AB9" s="93"/>
      <c r="AD9" s="93"/>
      <c r="AE9" s="93"/>
      <c r="AF9" s="14"/>
      <c r="AG9" s="14"/>
      <c r="AH9" s="14"/>
      <c r="AI9" s="14"/>
      <c r="AJ9" s="14"/>
      <c r="AK9" s="14"/>
      <c r="AL9" s="14"/>
      <c r="AM9" s="14"/>
      <c r="AN9" s="14"/>
      <c r="AO9" s="14"/>
    </row>
    <row r="10" spans="1:92" ht="18.600000000000001" thickBot="1">
      <c r="A10" s="21" t="s">
        <v>3411</v>
      </c>
      <c r="B10" s="22"/>
      <c r="C10" s="23"/>
      <c r="D10" s="23"/>
      <c r="E10" s="23"/>
      <c r="F10" s="23"/>
      <c r="G10" s="23"/>
      <c r="H10" s="23"/>
      <c r="I10" s="23"/>
      <c r="J10" s="23"/>
      <c r="K10" s="23"/>
      <c r="L10" s="23"/>
      <c r="M10" s="23"/>
      <c r="N10" s="23"/>
      <c r="O10" s="23"/>
      <c r="P10" s="23"/>
      <c r="Q10" s="23"/>
      <c r="R10" s="23"/>
      <c r="S10" s="22"/>
      <c r="T10" s="22"/>
      <c r="U10" s="22"/>
      <c r="V10" s="22"/>
      <c r="W10" s="22"/>
      <c r="X10" s="22"/>
      <c r="Y10" s="22"/>
      <c r="Z10" s="22"/>
      <c r="AA10" s="22"/>
      <c r="AB10" s="22"/>
      <c r="AC10" s="22"/>
      <c r="AD10" s="22"/>
      <c r="AE10" s="22"/>
      <c r="AF10" s="23"/>
      <c r="AG10" s="23"/>
      <c r="AH10" s="23"/>
      <c r="AI10" s="23"/>
      <c r="AJ10" s="23"/>
      <c r="AK10" s="23"/>
      <c r="AL10" s="23"/>
      <c r="AM10" s="23"/>
      <c r="AN10" s="23"/>
      <c r="AO10" s="24"/>
    </row>
    <row r="11" spans="1:92">
      <c r="A11" s="48" t="s">
        <v>3403</v>
      </c>
      <c r="B11" s="29">
        <v>45698</v>
      </c>
      <c r="C11" s="30">
        <v>714.7663</v>
      </c>
      <c r="D11" s="31">
        <v>640.28989999999999</v>
      </c>
      <c r="E11" s="28">
        <v>12.4673</v>
      </c>
      <c r="F11" s="28">
        <v>12.3453</v>
      </c>
      <c r="G11" s="28">
        <v>8.8019999999999996</v>
      </c>
      <c r="H11" s="28">
        <v>6.8696000000000002</v>
      </c>
      <c r="I11" s="32">
        <v>8.4810999999999996</v>
      </c>
      <c r="J11" s="28">
        <v>14.1799</v>
      </c>
      <c r="K11" s="28"/>
      <c r="L11" s="28"/>
      <c r="M11" s="28"/>
      <c r="N11" s="28"/>
      <c r="O11" s="28"/>
      <c r="P11" s="28"/>
      <c r="Q11" s="28"/>
      <c r="R11" s="28">
        <v>19.875900000000001</v>
      </c>
      <c r="S11" s="33">
        <f>IF(F11="",0,IF(F11&lt;=CB$3,4,IF(F11&gt;=CB$5,1,IF(F11&gt;=CB$4,2,3))))</f>
        <v>4</v>
      </c>
      <c r="T11" s="33">
        <f t="shared" ref="T11:AE11" si="2">IF(G11="",0,IF(G11&lt;=CC$3,4,IF(G11&gt;=CC$5,1,IF(G11&gt;=CC$4,2,3))))</f>
        <v>2</v>
      </c>
      <c r="U11" s="33">
        <f t="shared" si="2"/>
        <v>2</v>
      </c>
      <c r="V11" s="34">
        <f t="shared" si="2"/>
        <v>2</v>
      </c>
      <c r="W11" s="33">
        <f t="shared" si="2"/>
        <v>3</v>
      </c>
      <c r="X11" s="33">
        <f t="shared" si="2"/>
        <v>0</v>
      </c>
      <c r="Y11" s="33">
        <f t="shared" si="2"/>
        <v>0</v>
      </c>
      <c r="Z11" s="33">
        <f t="shared" si="2"/>
        <v>0</v>
      </c>
      <c r="AA11" s="33">
        <f t="shared" si="2"/>
        <v>0</v>
      </c>
      <c r="AB11" s="33">
        <f t="shared" si="2"/>
        <v>0</v>
      </c>
      <c r="AC11" s="33">
        <f t="shared" si="2"/>
        <v>0</v>
      </c>
      <c r="AD11" s="33">
        <f t="shared" si="2"/>
        <v>0</v>
      </c>
      <c r="AE11" s="33">
        <f t="shared" si="2"/>
        <v>1</v>
      </c>
      <c r="AF11" s="28">
        <v>60.633699999999997</v>
      </c>
      <c r="AG11" s="28">
        <v>22.4983</v>
      </c>
      <c r="AH11" s="28">
        <v>8.5343999999999998</v>
      </c>
      <c r="AI11" s="28">
        <v>0.84550000000000003</v>
      </c>
      <c r="AJ11" s="28">
        <v>0.23769999999999999</v>
      </c>
      <c r="AK11" s="28">
        <v>-0.1056</v>
      </c>
      <c r="AL11" s="28">
        <v>0.5091</v>
      </c>
      <c r="AM11" s="28">
        <v>0.92169999999999996</v>
      </c>
      <c r="AN11" s="28">
        <v>4.7069999999999999</v>
      </c>
      <c r="AO11" s="35">
        <v>2.36</v>
      </c>
    </row>
    <row r="12" spans="1:92">
      <c r="A12" s="48" t="s">
        <v>3404</v>
      </c>
      <c r="B12" s="29">
        <v>39563</v>
      </c>
      <c r="C12" s="30">
        <v>1989.6433</v>
      </c>
      <c r="D12" s="31">
        <v>2043.7016000000001</v>
      </c>
      <c r="E12" s="28">
        <v>111.574</v>
      </c>
      <c r="F12" s="28">
        <v>7.0716000000000001</v>
      </c>
      <c r="G12" s="28">
        <v>5.3211000000000004</v>
      </c>
      <c r="H12" s="28">
        <v>14.7125</v>
      </c>
      <c r="I12" s="32">
        <v>11.136100000000001</v>
      </c>
      <c r="J12" s="28">
        <v>33.025700000000001</v>
      </c>
      <c r="K12" s="28">
        <v>12.6395</v>
      </c>
      <c r="L12" s="28">
        <v>23.959599999999998</v>
      </c>
      <c r="M12" s="28">
        <v>18.3507</v>
      </c>
      <c r="N12" s="28">
        <v>18.5077</v>
      </c>
      <c r="O12" s="28">
        <v>18.802199999999999</v>
      </c>
      <c r="P12" s="28">
        <v>19.151599999999998</v>
      </c>
      <c r="Q12" s="28">
        <v>14.4071</v>
      </c>
      <c r="R12" s="28">
        <v>14.319000000000001</v>
      </c>
      <c r="S12" s="33">
        <f t="shared" ref="S12:S17" si="3">IF(F12="",0,IF(F12&lt;=CB$3,4,IF(F12&gt;=CB$5,1,IF(F12&gt;=CB$4,2,3))))</f>
        <v>4</v>
      </c>
      <c r="T12" s="33">
        <f t="shared" ref="T12:T17" si="4">IF(G12="",0,IF(G12&lt;=CC$3,4,IF(G12&gt;=CC$5,1,IF(G12&gt;=CC$4,2,3))))</f>
        <v>4</v>
      </c>
      <c r="U12" s="33">
        <f t="shared" ref="U12:U17" si="5">IF(H12="",0,IF(H12&lt;=CD$3,4,IF(H12&gt;=CD$5,1,IF(H12&gt;=CD$4,2,3))))</f>
        <v>1</v>
      </c>
      <c r="V12" s="34">
        <f t="shared" ref="V12:V17" si="6">IF(I12="",0,IF(I12&lt;=CE$3,4,IF(I12&gt;=CE$5,1,IF(I12&gt;=CE$4,2,3))))</f>
        <v>1</v>
      </c>
      <c r="W12" s="33">
        <f t="shared" ref="W12:W17" si="7">IF(J12="",0,IF(J12&lt;=CF$3,4,IF(J12&gt;=CF$5,1,IF(J12&gt;=CF$4,2,3))))</f>
        <v>1</v>
      </c>
      <c r="X12" s="33">
        <f t="shared" ref="X12:X17" si="8">IF(K12="",0,IF(K12&lt;=CG$3,4,IF(K12&gt;=CG$5,1,IF(K12&gt;=CG$4,2,3))))</f>
        <v>1</v>
      </c>
      <c r="Y12" s="33">
        <f t="shared" ref="Y12:Y17" si="9">IF(L12="",0,IF(L12&lt;=CH$3,4,IF(L12&gt;=CH$5,1,IF(L12&gt;=CH$4,2,3))))</f>
        <v>2</v>
      </c>
      <c r="Z12" s="33">
        <f t="shared" ref="Z12:Z17" si="10">IF(M12="",0,IF(M12&lt;=CI$3,4,IF(M12&gt;=CI$5,1,IF(M12&gt;=CI$4,2,3))))</f>
        <v>2</v>
      </c>
      <c r="AA12" s="33">
        <f t="shared" ref="AA12:AA17" si="11">IF(N12="",0,IF(N12&lt;=CJ$3,4,IF(N12&gt;=CJ$5,1,IF(N12&gt;=CJ$4,2,3))))</f>
        <v>2</v>
      </c>
      <c r="AB12" s="33">
        <f t="shared" ref="AB12:AB17" si="12">IF(O12="",0,IF(O12&lt;=CK$3,4,IF(O12&gt;=CK$5,1,IF(O12&gt;=CK$4,2,3))))</f>
        <v>4</v>
      </c>
      <c r="AC12" s="33">
        <f t="shared" ref="AC12:AC17" si="13">IF(P12="",0,IF(P12&lt;=CL$3,4,IF(P12&gt;=CL$5,1,IF(P12&gt;=CL$4,2,3))))</f>
        <v>1</v>
      </c>
      <c r="AD12" s="33">
        <f t="shared" ref="AD12:AD17" si="14">IF(Q12="",0,IF(Q12&lt;=CM$3,4,IF(Q12&gt;=CM$5,1,IF(Q12&gt;=CM$4,2,3))))</f>
        <v>1</v>
      </c>
      <c r="AE12" s="33">
        <f t="shared" ref="AE12:AE17" si="15">IF(R12="",0,IF(R12&lt;=CN$3,4,IF(R12&gt;=CN$5,1,IF(R12&gt;=CN$4,2,3))))</f>
        <v>2</v>
      </c>
      <c r="AF12" s="28">
        <v>34.546300000000002</v>
      </c>
      <c r="AG12" s="28">
        <v>24.9389</v>
      </c>
      <c r="AH12" s="28">
        <v>6.0557999999999996</v>
      </c>
      <c r="AI12" s="28">
        <v>0.69099999999999995</v>
      </c>
      <c r="AJ12" s="28">
        <v>0.38769999999999999</v>
      </c>
      <c r="AK12" s="28">
        <v>0.32819999999999999</v>
      </c>
      <c r="AL12" s="28">
        <v>0.81699999999999995</v>
      </c>
      <c r="AM12" s="28">
        <v>0.77769999999999995</v>
      </c>
      <c r="AN12" s="28">
        <v>18.55</v>
      </c>
      <c r="AO12" s="35">
        <v>1.98</v>
      </c>
    </row>
    <row r="13" spans="1:92">
      <c r="A13" s="48" t="s">
        <v>3405</v>
      </c>
      <c r="B13" s="29">
        <v>45495</v>
      </c>
      <c r="C13" s="30">
        <v>9668.3912</v>
      </c>
      <c r="D13" s="31">
        <v>8795.5944999999992</v>
      </c>
      <c r="E13" s="28">
        <v>11.65</v>
      </c>
      <c r="F13" s="28">
        <v>14.6654</v>
      </c>
      <c r="G13" s="28">
        <v>12.343299999999999</v>
      </c>
      <c r="H13" s="28">
        <v>9.6987000000000005</v>
      </c>
      <c r="I13" s="32">
        <v>11.058199999999999</v>
      </c>
      <c r="J13" s="28">
        <v>21.101900000000001</v>
      </c>
      <c r="K13" s="28"/>
      <c r="L13" s="28"/>
      <c r="M13" s="28"/>
      <c r="N13" s="28"/>
      <c r="O13" s="28"/>
      <c r="P13" s="28"/>
      <c r="Q13" s="28"/>
      <c r="R13" s="28">
        <v>8.9977</v>
      </c>
      <c r="S13" s="33">
        <f t="shared" si="3"/>
        <v>2</v>
      </c>
      <c r="T13" s="33">
        <f t="shared" si="4"/>
        <v>1</v>
      </c>
      <c r="U13" s="33">
        <f t="shared" si="5"/>
        <v>1</v>
      </c>
      <c r="V13" s="34">
        <f t="shared" si="6"/>
        <v>1</v>
      </c>
      <c r="W13" s="33">
        <f t="shared" si="7"/>
        <v>1</v>
      </c>
      <c r="X13" s="33">
        <f t="shared" si="8"/>
        <v>0</v>
      </c>
      <c r="Y13" s="33">
        <f t="shared" si="9"/>
        <v>0</v>
      </c>
      <c r="Z13" s="33">
        <f t="shared" si="10"/>
        <v>0</v>
      </c>
      <c r="AA13" s="33">
        <f t="shared" si="11"/>
        <v>0</v>
      </c>
      <c r="AB13" s="33">
        <f t="shared" si="12"/>
        <v>0</v>
      </c>
      <c r="AC13" s="33">
        <f t="shared" si="13"/>
        <v>0</v>
      </c>
      <c r="AD13" s="33">
        <f t="shared" si="14"/>
        <v>0</v>
      </c>
      <c r="AE13" s="33">
        <f t="shared" si="15"/>
        <v>3</v>
      </c>
      <c r="AF13" s="28">
        <v>47.878100000000003</v>
      </c>
      <c r="AG13" s="28">
        <v>13.7514</v>
      </c>
      <c r="AH13" s="28">
        <v>30.759499999999999</v>
      </c>
      <c r="AI13" s="28">
        <v>0.77710000000000001</v>
      </c>
      <c r="AJ13" s="28">
        <v>1.95E-2</v>
      </c>
      <c r="AK13" s="28">
        <v>0.75270000000000004</v>
      </c>
      <c r="AL13" s="28">
        <v>3.6799999999999999E-2</v>
      </c>
      <c r="AM13" s="28">
        <v>0.89139999999999997</v>
      </c>
      <c r="AN13" s="28">
        <v>5.2417999999999996</v>
      </c>
      <c r="AO13" s="35">
        <v>1.76</v>
      </c>
    </row>
    <row r="14" spans="1:92">
      <c r="A14" s="48" t="s">
        <v>3406</v>
      </c>
      <c r="B14" s="29">
        <v>45772</v>
      </c>
      <c r="C14" s="30">
        <v>279.59800000000001</v>
      </c>
      <c r="D14" s="31">
        <v>254.81989999999999</v>
      </c>
      <c r="E14" s="28">
        <v>10.888</v>
      </c>
      <c r="F14" s="28">
        <v>13.216200000000001</v>
      </c>
      <c r="G14" s="28">
        <v>9.6034000000000006</v>
      </c>
      <c r="H14" s="28">
        <v>3.5966</v>
      </c>
      <c r="I14" s="32">
        <v>6.6092000000000004</v>
      </c>
      <c r="J14" s="28">
        <v>8.7548999999999992</v>
      </c>
      <c r="K14" s="28"/>
      <c r="L14" s="28"/>
      <c r="M14" s="28"/>
      <c r="N14" s="28"/>
      <c r="O14" s="28"/>
      <c r="P14" s="28"/>
      <c r="Q14" s="28"/>
      <c r="R14" s="28">
        <v>8.7548999999999992</v>
      </c>
      <c r="S14" s="33">
        <f t="shared" si="3"/>
        <v>3</v>
      </c>
      <c r="T14" s="33">
        <f t="shared" si="4"/>
        <v>2</v>
      </c>
      <c r="U14" s="33">
        <f t="shared" si="5"/>
        <v>4</v>
      </c>
      <c r="V14" s="34">
        <f t="shared" si="6"/>
        <v>3</v>
      </c>
      <c r="W14" s="33">
        <f t="shared" si="7"/>
        <v>4</v>
      </c>
      <c r="X14" s="33">
        <f t="shared" si="8"/>
        <v>0</v>
      </c>
      <c r="Y14" s="33">
        <f t="shared" si="9"/>
        <v>0</v>
      </c>
      <c r="Z14" s="33">
        <f t="shared" si="10"/>
        <v>0</v>
      </c>
      <c r="AA14" s="33">
        <f t="shared" si="11"/>
        <v>0</v>
      </c>
      <c r="AB14" s="33">
        <f t="shared" si="12"/>
        <v>0</v>
      </c>
      <c r="AC14" s="33">
        <f t="shared" si="13"/>
        <v>0</v>
      </c>
      <c r="AD14" s="33">
        <f t="shared" si="14"/>
        <v>0</v>
      </c>
      <c r="AE14" s="33">
        <f t="shared" si="15"/>
        <v>4</v>
      </c>
      <c r="AF14" s="28">
        <v>57.954999999999998</v>
      </c>
      <c r="AG14" s="28">
        <v>23.218</v>
      </c>
      <c r="AH14" s="28">
        <v>14.121600000000001</v>
      </c>
      <c r="AI14" s="28">
        <v>0.87139999999999995</v>
      </c>
      <c r="AJ14" s="28">
        <v>-7.5200000000000003E-2</v>
      </c>
      <c r="AK14" s="28">
        <v>-0.59079999999999999</v>
      </c>
      <c r="AL14" s="28">
        <v>-0.1353</v>
      </c>
      <c r="AM14" s="28">
        <v>0.86</v>
      </c>
      <c r="AN14" s="28">
        <v>4.7054</v>
      </c>
      <c r="AO14" s="35">
        <v>2.42</v>
      </c>
    </row>
    <row r="15" spans="1:92">
      <c r="A15" s="48" t="s">
        <v>3407</v>
      </c>
      <c r="B15" s="29">
        <v>38115</v>
      </c>
      <c r="C15" s="30">
        <v>7127.9098000000004</v>
      </c>
      <c r="D15" s="31">
        <v>6533.73</v>
      </c>
      <c r="E15" s="28">
        <v>378.86799999999999</v>
      </c>
      <c r="F15" s="28">
        <v>16.983699999999999</v>
      </c>
      <c r="G15" s="28">
        <v>13.3264</v>
      </c>
      <c r="H15" s="28">
        <v>5.3829000000000002</v>
      </c>
      <c r="I15" s="32">
        <v>9.5998999999999999</v>
      </c>
      <c r="J15" s="28">
        <v>16.474399999999999</v>
      </c>
      <c r="K15" s="28">
        <v>7.6695000000000002</v>
      </c>
      <c r="L15" s="28">
        <v>26.988299999999999</v>
      </c>
      <c r="M15" s="28">
        <v>25.350300000000001</v>
      </c>
      <c r="N15" s="28">
        <v>25.805199999999999</v>
      </c>
      <c r="O15" s="28">
        <v>21.397600000000001</v>
      </c>
      <c r="P15" s="28">
        <v>18.374300000000002</v>
      </c>
      <c r="Q15" s="28">
        <v>11.6891</v>
      </c>
      <c r="R15" s="28">
        <v>17.971299999999999</v>
      </c>
      <c r="S15" s="33">
        <f t="shared" si="3"/>
        <v>1</v>
      </c>
      <c r="T15" s="33">
        <f t="shared" si="4"/>
        <v>1</v>
      </c>
      <c r="U15" s="33">
        <f t="shared" si="5"/>
        <v>2</v>
      </c>
      <c r="V15" s="34">
        <f t="shared" si="6"/>
        <v>2</v>
      </c>
      <c r="W15" s="33">
        <f t="shared" si="7"/>
        <v>2</v>
      </c>
      <c r="X15" s="33">
        <f t="shared" si="8"/>
        <v>3</v>
      </c>
      <c r="Y15" s="33">
        <f t="shared" si="9"/>
        <v>1</v>
      </c>
      <c r="Z15" s="33">
        <f t="shared" si="10"/>
        <v>1</v>
      </c>
      <c r="AA15" s="33">
        <f t="shared" si="11"/>
        <v>1</v>
      </c>
      <c r="AB15" s="33">
        <f t="shared" si="12"/>
        <v>1</v>
      </c>
      <c r="AC15" s="33">
        <f t="shared" si="13"/>
        <v>2</v>
      </c>
      <c r="AD15" s="33">
        <f t="shared" si="14"/>
        <v>4</v>
      </c>
      <c r="AE15" s="33">
        <f t="shared" si="15"/>
        <v>1</v>
      </c>
      <c r="AF15" s="28">
        <v>54.514600000000002</v>
      </c>
      <c r="AG15" s="28">
        <v>21.8126</v>
      </c>
      <c r="AH15" s="28">
        <v>21.591799999999999</v>
      </c>
      <c r="AI15" s="28">
        <v>1.0679000000000001</v>
      </c>
      <c r="AJ15" s="28">
        <v>0.3362</v>
      </c>
      <c r="AK15" s="28">
        <v>0.21360000000000001</v>
      </c>
      <c r="AL15" s="28">
        <v>0.65010000000000001</v>
      </c>
      <c r="AM15" s="28">
        <v>0.81850000000000001</v>
      </c>
      <c r="AN15" s="28">
        <v>0.61870000000000003</v>
      </c>
      <c r="AO15" s="35">
        <v>1.86</v>
      </c>
    </row>
    <row r="16" spans="1:92">
      <c r="A16" s="48" t="s">
        <v>3408</v>
      </c>
      <c r="B16" s="29">
        <v>45348</v>
      </c>
      <c r="C16" s="30">
        <v>8908.0807000000004</v>
      </c>
      <c r="D16" s="31">
        <v>7804.5212000000001</v>
      </c>
      <c r="E16" s="28">
        <v>11.248100000000001</v>
      </c>
      <c r="F16" s="28">
        <v>14.9208</v>
      </c>
      <c r="G16" s="28">
        <v>7.4492000000000003</v>
      </c>
      <c r="H16" s="28">
        <v>2.9809999999999999</v>
      </c>
      <c r="I16" s="32">
        <v>4.2301000000000002</v>
      </c>
      <c r="J16" s="28">
        <v>10.902900000000001</v>
      </c>
      <c r="K16" s="28">
        <v>2.7768999999999999</v>
      </c>
      <c r="L16" s="28"/>
      <c r="M16" s="28"/>
      <c r="N16" s="28"/>
      <c r="O16" s="28"/>
      <c r="P16" s="28"/>
      <c r="Q16" s="28"/>
      <c r="R16" s="28">
        <v>5.5555000000000003</v>
      </c>
      <c r="S16" s="33">
        <f t="shared" si="3"/>
        <v>1</v>
      </c>
      <c r="T16" s="33">
        <f t="shared" si="4"/>
        <v>3</v>
      </c>
      <c r="U16" s="33">
        <f t="shared" si="5"/>
        <v>4</v>
      </c>
      <c r="V16" s="34">
        <f t="shared" si="6"/>
        <v>4</v>
      </c>
      <c r="W16" s="33">
        <f t="shared" si="7"/>
        <v>4</v>
      </c>
      <c r="X16" s="33">
        <f t="shared" si="8"/>
        <v>4</v>
      </c>
      <c r="Y16" s="33">
        <f t="shared" si="9"/>
        <v>0</v>
      </c>
      <c r="Z16" s="33">
        <f t="shared" si="10"/>
        <v>0</v>
      </c>
      <c r="AA16" s="33">
        <f t="shared" si="11"/>
        <v>0</v>
      </c>
      <c r="AB16" s="33">
        <f t="shared" si="12"/>
        <v>0</v>
      </c>
      <c r="AC16" s="33">
        <f t="shared" si="13"/>
        <v>0</v>
      </c>
      <c r="AD16" s="33">
        <f t="shared" si="14"/>
        <v>0</v>
      </c>
      <c r="AE16" s="33">
        <f t="shared" si="15"/>
        <v>4</v>
      </c>
      <c r="AF16" s="28">
        <v>42.532200000000003</v>
      </c>
      <c r="AG16" s="28">
        <v>21.0428</v>
      </c>
      <c r="AH16" s="28">
        <v>30.643599999999999</v>
      </c>
      <c r="AI16" s="28">
        <v>0.95730000000000004</v>
      </c>
      <c r="AJ16" s="28">
        <v>-8.2000000000000007E-3</v>
      </c>
      <c r="AK16" s="28">
        <v>0.2918</v>
      </c>
      <c r="AL16" s="28">
        <v>-1.35E-2</v>
      </c>
      <c r="AM16" s="28">
        <v>0.83550000000000002</v>
      </c>
      <c r="AN16" s="28">
        <v>4.6593</v>
      </c>
      <c r="AO16" s="35">
        <v>1.8</v>
      </c>
    </row>
    <row r="17" spans="1:41">
      <c r="A17" s="48" t="s">
        <v>3409</v>
      </c>
      <c r="B17" s="29">
        <v>42366</v>
      </c>
      <c r="C17" s="30">
        <v>1263.9175</v>
      </c>
      <c r="D17" s="31">
        <v>1163.1123</v>
      </c>
      <c r="E17" s="28">
        <v>48.8812</v>
      </c>
      <c r="F17" s="28">
        <v>13.555999999999999</v>
      </c>
      <c r="G17" s="28">
        <v>7.0331999999999999</v>
      </c>
      <c r="H17" s="28">
        <v>4.6913</v>
      </c>
      <c r="I17" s="32">
        <v>5.6459000000000001</v>
      </c>
      <c r="J17" s="28">
        <v>14.958299999999999</v>
      </c>
      <c r="K17" s="28">
        <v>8.5422999999999991</v>
      </c>
      <c r="L17" s="28">
        <v>19.058800000000002</v>
      </c>
      <c r="M17" s="28">
        <v>13.2948</v>
      </c>
      <c r="N17" s="28">
        <v>15.160500000000001</v>
      </c>
      <c r="O17" s="28">
        <v>19.210999999999999</v>
      </c>
      <c r="P17" s="28">
        <v>16.514900000000001</v>
      </c>
      <c r="Q17" s="28"/>
      <c r="R17" s="28">
        <v>16.577500000000001</v>
      </c>
      <c r="S17" s="33">
        <f t="shared" si="3"/>
        <v>2</v>
      </c>
      <c r="T17" s="33">
        <f t="shared" si="4"/>
        <v>4</v>
      </c>
      <c r="U17" s="33">
        <f t="shared" si="5"/>
        <v>3</v>
      </c>
      <c r="V17" s="34">
        <f t="shared" si="6"/>
        <v>4</v>
      </c>
      <c r="W17" s="33">
        <f t="shared" si="7"/>
        <v>2</v>
      </c>
      <c r="X17" s="33">
        <f t="shared" si="8"/>
        <v>2</v>
      </c>
      <c r="Y17" s="33">
        <f t="shared" si="9"/>
        <v>4</v>
      </c>
      <c r="Z17" s="33">
        <f t="shared" si="10"/>
        <v>4</v>
      </c>
      <c r="AA17" s="33">
        <f t="shared" si="11"/>
        <v>4</v>
      </c>
      <c r="AB17" s="33">
        <f t="shared" si="12"/>
        <v>2</v>
      </c>
      <c r="AC17" s="33">
        <f t="shared" si="13"/>
        <v>4</v>
      </c>
      <c r="AD17" s="33">
        <f t="shared" si="14"/>
        <v>0</v>
      </c>
      <c r="AE17" s="33">
        <f t="shared" si="15"/>
        <v>2</v>
      </c>
      <c r="AF17" s="28">
        <v>53.975000000000001</v>
      </c>
      <c r="AG17" s="28">
        <v>17.9239</v>
      </c>
      <c r="AH17" s="28">
        <v>23.8461</v>
      </c>
      <c r="AI17" s="28">
        <v>0.89190000000000003</v>
      </c>
      <c r="AJ17" s="28">
        <v>0.28389999999999999</v>
      </c>
      <c r="AK17" s="28">
        <v>-6.8400000000000002E-2</v>
      </c>
      <c r="AL17" s="28">
        <v>0.56289999999999996</v>
      </c>
      <c r="AM17" s="28">
        <v>0.87109999999999999</v>
      </c>
      <c r="AN17" s="28">
        <v>4.2549999999999999</v>
      </c>
      <c r="AO17" s="35">
        <v>2.1</v>
      </c>
    </row>
    <row r="18" spans="1:41">
      <c r="A18" s="58" t="s">
        <v>235</v>
      </c>
      <c r="B18" s="59"/>
      <c r="C18" s="60"/>
      <c r="D18" s="60"/>
      <c r="E18" s="60"/>
      <c r="F18" s="60">
        <f>SUMPRODUCT($D11:$D17,F11:F17)/SUMIF(F11:F17,"&lt;&gt;"&amp;"",$D11:$D17)</f>
        <v>14.60943614614647</v>
      </c>
      <c r="G18" s="60">
        <f t="shared" ref="G18:R18" si="16">SUMPRODUCT($D11:$D17,G11:G17)/SUMIF(G11:G17,"&lt;&gt;"&amp;"",$D11:$D17)</f>
        <v>10.314131662697584</v>
      </c>
      <c r="H18" s="60">
        <f t="shared" si="16"/>
        <v>6.777154405034727</v>
      </c>
      <c r="I18" s="60">
        <f t="shared" si="16"/>
        <v>8.4242416273108827</v>
      </c>
      <c r="J18" s="60">
        <f t="shared" si="16"/>
        <v>17.423336659134733</v>
      </c>
      <c r="K18" s="60">
        <f t="shared" si="16"/>
        <v>6.1299195594760141</v>
      </c>
      <c r="L18" s="60">
        <f t="shared" si="16"/>
        <v>25.405979938923121</v>
      </c>
      <c r="M18" s="60">
        <f t="shared" si="16"/>
        <v>22.442146785680006</v>
      </c>
      <c r="N18" s="60">
        <f t="shared" si="16"/>
        <v>23.0030059740781</v>
      </c>
      <c r="O18" s="60">
        <f t="shared" si="16"/>
        <v>20.591948429781212</v>
      </c>
      <c r="P18" s="60">
        <f t="shared" si="16"/>
        <v>18.315358552496232</v>
      </c>
      <c r="Q18" s="60">
        <f t="shared" si="16"/>
        <v>12.336704225581931</v>
      </c>
      <c r="R18" s="60">
        <f t="shared" si="16"/>
        <v>11.140506948109936</v>
      </c>
      <c r="S18" s="61"/>
      <c r="T18" s="61"/>
      <c r="U18" s="61"/>
      <c r="V18" s="61"/>
      <c r="W18" s="61"/>
      <c r="X18" s="61"/>
      <c r="Y18" s="61"/>
      <c r="Z18" s="61"/>
      <c r="AA18" s="61"/>
      <c r="AB18" s="61"/>
      <c r="AC18" s="61"/>
      <c r="AD18" s="61"/>
      <c r="AE18" s="61"/>
      <c r="AF18" s="60"/>
      <c r="AG18" s="60"/>
      <c r="AH18" s="60"/>
      <c r="AI18" s="60"/>
      <c r="AJ18" s="60"/>
      <c r="AK18" s="60"/>
      <c r="AL18" s="60"/>
      <c r="AM18" s="60"/>
      <c r="AN18" s="60"/>
      <c r="AO18" s="62"/>
    </row>
    <row r="19" spans="1:41">
      <c r="A19" s="56" t="s">
        <v>236</v>
      </c>
      <c r="B19" s="51"/>
      <c r="C19" s="52"/>
      <c r="D19" s="53"/>
      <c r="E19" s="54"/>
      <c r="F19" s="54">
        <f>MIN(F11:F17)</f>
        <v>7.0716000000000001</v>
      </c>
      <c r="G19" s="54">
        <f t="shared" ref="G19:R19" si="17">MIN(G11:G17)</f>
        <v>5.3211000000000004</v>
      </c>
      <c r="H19" s="54">
        <f t="shared" si="17"/>
        <v>2.9809999999999999</v>
      </c>
      <c r="I19" s="54">
        <f t="shared" si="17"/>
        <v>4.2301000000000002</v>
      </c>
      <c r="J19" s="54">
        <f t="shared" si="17"/>
        <v>8.7548999999999992</v>
      </c>
      <c r="K19" s="54">
        <f t="shared" si="17"/>
        <v>2.7768999999999999</v>
      </c>
      <c r="L19" s="54">
        <f t="shared" si="17"/>
        <v>19.058800000000002</v>
      </c>
      <c r="M19" s="54">
        <f t="shared" si="17"/>
        <v>13.2948</v>
      </c>
      <c r="N19" s="54">
        <f t="shared" si="17"/>
        <v>15.160500000000001</v>
      </c>
      <c r="O19" s="54">
        <f t="shared" si="17"/>
        <v>18.802199999999999</v>
      </c>
      <c r="P19" s="54">
        <f t="shared" si="17"/>
        <v>16.514900000000001</v>
      </c>
      <c r="Q19" s="54">
        <f t="shared" si="17"/>
        <v>11.6891</v>
      </c>
      <c r="R19" s="54">
        <f t="shared" si="17"/>
        <v>5.5555000000000003</v>
      </c>
      <c r="S19" s="55"/>
      <c r="T19" s="55"/>
      <c r="U19" s="55"/>
      <c r="V19" s="55"/>
      <c r="W19" s="55"/>
      <c r="X19" s="55"/>
      <c r="Y19" s="55"/>
      <c r="Z19" s="55"/>
      <c r="AA19" s="55"/>
      <c r="AB19" s="55"/>
      <c r="AC19" s="55"/>
      <c r="AD19" s="55"/>
      <c r="AE19" s="55"/>
      <c r="AF19" s="54"/>
      <c r="AG19" s="54"/>
      <c r="AH19" s="54"/>
      <c r="AI19" s="54"/>
      <c r="AJ19" s="54"/>
      <c r="AK19" s="54"/>
      <c r="AL19" s="54"/>
      <c r="AM19" s="54"/>
      <c r="AN19" s="54"/>
      <c r="AO19" s="57"/>
    </row>
    <row r="20" spans="1:41">
      <c r="A20" s="63" t="s">
        <v>237</v>
      </c>
      <c r="B20" s="51"/>
      <c r="C20" s="52"/>
      <c r="D20" s="53"/>
      <c r="E20" s="54"/>
      <c r="F20" s="54">
        <f>MAX(F11:F17)</f>
        <v>16.983699999999999</v>
      </c>
      <c r="G20" s="54">
        <f t="shared" ref="G20:R20" si="18">MAX(G11:G17)</f>
        <v>13.3264</v>
      </c>
      <c r="H20" s="54">
        <f t="shared" si="18"/>
        <v>14.7125</v>
      </c>
      <c r="I20" s="54">
        <f t="shared" si="18"/>
        <v>11.136100000000001</v>
      </c>
      <c r="J20" s="54">
        <f t="shared" si="18"/>
        <v>33.025700000000001</v>
      </c>
      <c r="K20" s="54">
        <f t="shared" si="18"/>
        <v>12.6395</v>
      </c>
      <c r="L20" s="54">
        <f t="shared" si="18"/>
        <v>26.988299999999999</v>
      </c>
      <c r="M20" s="54">
        <f t="shared" si="18"/>
        <v>25.350300000000001</v>
      </c>
      <c r="N20" s="54">
        <f t="shared" si="18"/>
        <v>25.805199999999999</v>
      </c>
      <c r="O20" s="54">
        <f t="shared" si="18"/>
        <v>21.397600000000001</v>
      </c>
      <c r="P20" s="54">
        <f t="shared" si="18"/>
        <v>19.151599999999998</v>
      </c>
      <c r="Q20" s="54">
        <f t="shared" si="18"/>
        <v>14.4071</v>
      </c>
      <c r="R20" s="54">
        <f t="shared" si="18"/>
        <v>19.875900000000001</v>
      </c>
      <c r="S20" s="55"/>
      <c r="T20" s="55"/>
      <c r="U20" s="55"/>
      <c r="V20" s="55"/>
      <c r="W20" s="55"/>
      <c r="X20" s="55"/>
      <c r="Y20" s="55"/>
      <c r="Z20" s="55"/>
      <c r="AA20" s="55"/>
      <c r="AB20" s="55"/>
      <c r="AC20" s="55"/>
      <c r="AD20" s="55"/>
      <c r="AE20" s="55"/>
      <c r="AF20" s="54"/>
      <c r="AG20" s="54"/>
      <c r="AH20" s="54"/>
      <c r="AI20" s="54"/>
      <c r="AJ20" s="54"/>
      <c r="AK20" s="54"/>
      <c r="AL20" s="54"/>
      <c r="AM20" s="54"/>
      <c r="AN20" s="54"/>
      <c r="AO20" s="57"/>
    </row>
    <row r="21" spans="1:41">
      <c r="A21" s="56" t="s">
        <v>238</v>
      </c>
      <c r="B21" s="51"/>
      <c r="C21" s="52"/>
      <c r="D21" s="53"/>
      <c r="E21" s="54"/>
      <c r="F21" s="54">
        <f>MEDIAN(F11:F17)</f>
        <v>13.555999999999999</v>
      </c>
      <c r="G21" s="54">
        <f t="shared" ref="G21:R21" si="19">MEDIAN(G11:G17)</f>
        <v>8.8019999999999996</v>
      </c>
      <c r="H21" s="54">
        <f t="shared" si="19"/>
        <v>5.3829000000000002</v>
      </c>
      <c r="I21" s="54">
        <f t="shared" si="19"/>
        <v>8.4810999999999996</v>
      </c>
      <c r="J21" s="54">
        <f t="shared" si="19"/>
        <v>14.958299999999999</v>
      </c>
      <c r="K21" s="54">
        <f t="shared" si="19"/>
        <v>8.1059000000000001</v>
      </c>
      <c r="L21" s="54">
        <f t="shared" si="19"/>
        <v>23.959599999999998</v>
      </c>
      <c r="M21" s="54">
        <f t="shared" si="19"/>
        <v>18.3507</v>
      </c>
      <c r="N21" s="54">
        <f t="shared" si="19"/>
        <v>18.5077</v>
      </c>
      <c r="O21" s="54">
        <f t="shared" si="19"/>
        <v>19.210999999999999</v>
      </c>
      <c r="P21" s="54">
        <f t="shared" si="19"/>
        <v>18.374300000000002</v>
      </c>
      <c r="Q21" s="54">
        <f t="shared" si="19"/>
        <v>13.0481</v>
      </c>
      <c r="R21" s="54">
        <f t="shared" si="19"/>
        <v>14.319000000000001</v>
      </c>
      <c r="S21" s="55"/>
      <c r="T21" s="55"/>
      <c r="U21" s="55"/>
      <c r="V21" s="55"/>
      <c r="W21" s="55"/>
      <c r="X21" s="55"/>
      <c r="Y21" s="55"/>
      <c r="Z21" s="55"/>
      <c r="AA21" s="55"/>
      <c r="AB21" s="55"/>
      <c r="AC21" s="55"/>
      <c r="AD21" s="55"/>
      <c r="AE21" s="55"/>
      <c r="AF21" s="54"/>
      <c r="AG21" s="54"/>
      <c r="AH21" s="54"/>
      <c r="AI21" s="54"/>
      <c r="AJ21" s="54"/>
      <c r="AK21" s="54"/>
      <c r="AL21" s="54"/>
      <c r="AM21" s="54"/>
      <c r="AN21" s="54"/>
      <c r="AO21" s="57"/>
    </row>
    <row r="22" spans="1:41">
      <c r="A22" s="66" t="s">
        <v>265</v>
      </c>
      <c r="B22" s="67"/>
      <c r="C22" s="68"/>
      <c r="D22" s="69"/>
      <c r="E22" s="66"/>
      <c r="F22" s="66"/>
      <c r="G22" s="66"/>
      <c r="H22" s="66"/>
      <c r="I22" s="66"/>
      <c r="J22" s="66"/>
      <c r="K22" s="66"/>
      <c r="L22" s="66"/>
      <c r="M22" s="66"/>
      <c r="N22" s="66"/>
      <c r="O22" s="66"/>
      <c r="P22" s="66"/>
      <c r="Q22" s="66"/>
      <c r="R22" s="66"/>
      <c r="S22" s="70"/>
      <c r="T22" s="70"/>
      <c r="U22" s="70"/>
      <c r="V22" s="70"/>
      <c r="W22" s="70"/>
      <c r="X22" s="70"/>
      <c r="Y22" s="70"/>
      <c r="Z22" s="70"/>
      <c r="AA22" s="70"/>
      <c r="AB22" s="70"/>
      <c r="AC22" s="70"/>
      <c r="AD22" s="70"/>
      <c r="AE22" s="70"/>
      <c r="AF22" s="66"/>
      <c r="AG22" s="66"/>
      <c r="AH22" s="66"/>
      <c r="AI22" s="66"/>
      <c r="AJ22" s="66"/>
      <c r="AK22" s="66"/>
      <c r="AL22" s="66"/>
      <c r="AM22" s="66"/>
      <c r="AN22" s="66"/>
      <c r="AO22" s="71"/>
    </row>
    <row r="23" spans="1:41">
      <c r="A23" s="48"/>
      <c r="B23" s="29"/>
      <c r="C23" s="30"/>
      <c r="D23" s="31"/>
      <c r="E23" s="28"/>
      <c r="F23" s="28"/>
      <c r="G23" s="28"/>
      <c r="H23" s="28"/>
      <c r="I23" s="32"/>
      <c r="J23" s="28"/>
      <c r="K23" s="28"/>
      <c r="L23" s="28"/>
      <c r="M23" s="28"/>
      <c r="N23" s="28"/>
      <c r="O23" s="28"/>
      <c r="P23" s="28"/>
      <c r="Q23" s="28"/>
      <c r="R23" s="28"/>
      <c r="S23" s="33"/>
      <c r="T23" s="33"/>
      <c r="U23" s="33"/>
      <c r="V23" s="34"/>
      <c r="W23" s="33"/>
      <c r="X23" s="33"/>
      <c r="Y23" s="33"/>
      <c r="Z23" s="33"/>
      <c r="AA23" s="33"/>
      <c r="AB23" s="33"/>
      <c r="AC23" s="33"/>
      <c r="AD23" s="33"/>
      <c r="AE23" s="33"/>
      <c r="AF23" s="28"/>
      <c r="AG23" s="28"/>
      <c r="AH23" s="28"/>
      <c r="AI23" s="28"/>
      <c r="AJ23" s="28"/>
      <c r="AK23" s="28"/>
      <c r="AL23" s="28"/>
      <c r="AM23" s="28"/>
      <c r="AN23" s="28"/>
      <c r="AO23" s="35"/>
    </row>
    <row r="24" spans="1:41" ht="15" thickBot="1">
      <c r="A24" s="49"/>
      <c r="B24" s="37"/>
      <c r="C24" s="38"/>
      <c r="D24" s="39"/>
      <c r="E24" s="36"/>
      <c r="F24" s="36"/>
      <c r="G24" s="36"/>
      <c r="H24" s="36"/>
      <c r="I24" s="40"/>
      <c r="J24" s="36"/>
      <c r="K24" s="36"/>
      <c r="L24" s="36"/>
      <c r="M24" s="36"/>
      <c r="N24" s="36"/>
      <c r="O24" s="36"/>
      <c r="P24" s="36"/>
      <c r="Q24" s="36"/>
      <c r="R24" s="36"/>
      <c r="S24" s="41"/>
      <c r="T24" s="41"/>
      <c r="U24" s="41"/>
      <c r="V24" s="42"/>
      <c r="W24" s="41"/>
      <c r="X24" s="41"/>
      <c r="Y24" s="41"/>
      <c r="Z24" s="41"/>
      <c r="AA24" s="41"/>
      <c r="AB24" s="41"/>
      <c r="AC24" s="41"/>
      <c r="AD24" s="41"/>
      <c r="AE24" s="41"/>
      <c r="AF24" s="36"/>
      <c r="AG24" s="36"/>
      <c r="AH24" s="36"/>
      <c r="AI24" s="36"/>
      <c r="AJ24" s="36"/>
      <c r="AK24" s="36"/>
      <c r="AL24" s="36"/>
      <c r="AM24" s="36"/>
      <c r="AN24" s="36"/>
      <c r="AO24" s="43"/>
    </row>
    <row r="25" spans="1:41">
      <c r="A25" s="50" t="s">
        <v>239</v>
      </c>
      <c r="B25" s="45"/>
      <c r="C25" s="44"/>
      <c r="D25" s="44"/>
      <c r="E25" s="44"/>
      <c r="F25" s="44"/>
      <c r="G25" s="44"/>
      <c r="H25" s="44"/>
      <c r="I25" s="46"/>
      <c r="J25" s="44"/>
      <c r="K25" s="44"/>
      <c r="L25" s="44"/>
      <c r="M25" s="44"/>
      <c r="N25" s="44"/>
      <c r="O25" s="44"/>
      <c r="P25" s="44"/>
      <c r="Q25" s="44"/>
      <c r="R25" s="44"/>
      <c r="S25" s="45"/>
      <c r="T25" s="45"/>
      <c r="U25" s="45"/>
      <c r="V25" s="47"/>
      <c r="W25" s="45"/>
      <c r="X25" s="45"/>
      <c r="Y25" s="45"/>
      <c r="Z25" s="45"/>
      <c r="AA25" s="45"/>
      <c r="AB25" s="45"/>
      <c r="AC25" s="45"/>
      <c r="AD25" s="45"/>
      <c r="AE25" s="45"/>
      <c r="AF25" s="44"/>
      <c r="AG25" s="44"/>
      <c r="AH25" s="44"/>
      <c r="AI25" s="44"/>
      <c r="AJ25" s="44"/>
      <c r="AK25" s="44"/>
      <c r="AL25" s="44"/>
      <c r="AM25" s="44"/>
      <c r="AN25" s="44"/>
      <c r="AO25" s="44"/>
    </row>
    <row r="26" spans="1:41">
      <c r="A26" s="50" t="s">
        <v>240</v>
      </c>
      <c r="B26" s="45"/>
      <c r="C26" s="44"/>
      <c r="D26" s="44"/>
      <c r="E26" s="44"/>
      <c r="F26" s="44"/>
      <c r="G26" s="44"/>
      <c r="H26" s="44"/>
      <c r="I26" s="46"/>
      <c r="J26" s="44"/>
      <c r="K26" s="44"/>
      <c r="L26" s="44"/>
      <c r="M26" s="44"/>
      <c r="N26" s="44"/>
      <c r="O26" s="44"/>
      <c r="P26" s="44"/>
      <c r="Q26" s="44"/>
      <c r="R26" s="44"/>
      <c r="S26" s="45"/>
      <c r="T26" s="45"/>
      <c r="U26" s="45"/>
      <c r="V26" s="47"/>
      <c r="W26" s="45"/>
      <c r="X26" s="45"/>
      <c r="Y26" s="45"/>
      <c r="Z26" s="45"/>
      <c r="AA26" s="45"/>
      <c r="AB26" s="45"/>
      <c r="AC26" s="45"/>
      <c r="AD26" s="45"/>
      <c r="AE26" s="45"/>
      <c r="AF26" s="44"/>
      <c r="AG26" s="44"/>
      <c r="AH26" s="44"/>
      <c r="AI26" s="44"/>
      <c r="AJ26" s="44"/>
      <c r="AK26" s="44"/>
      <c r="AL26" s="44"/>
      <c r="AM26" s="44"/>
      <c r="AN26" s="44"/>
      <c r="AO26" s="44"/>
    </row>
  </sheetData>
  <mergeCells count="8">
    <mergeCell ref="AI7:AM7"/>
    <mergeCell ref="AO7:AO8"/>
    <mergeCell ref="B7:E7"/>
    <mergeCell ref="F7:I7"/>
    <mergeCell ref="J7:Q7"/>
    <mergeCell ref="R7:R8"/>
    <mergeCell ref="S7:AE7"/>
    <mergeCell ref="AF7:AH7"/>
  </mergeCells>
  <hyperlinks>
    <hyperlink ref="A1" location="'Main Page'!A1" tooltip="E:\ACEMFV2\AceCustomTemplates - #'Main Page'!A1" display="'Main Page'!A1"/>
    <hyperlink ref="A9" location="'Load'!A1" tooltip="E:\ACEMFV2\AceCustomTemplates - #'Load'!A1" display="'Load'!A1"/>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27"/>
  <sheetViews>
    <sheetView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18"/>
    </sheetView>
  </sheetViews>
  <sheetFormatPr defaultRowHeight="14.4"/>
  <cols>
    <col min="1" max="1" width="31.6640625" customWidth="1"/>
    <col min="2" max="2" width="9.77734375" customWidth="1"/>
    <col min="16" max="16" width="8.77734375" style="93" customWidth="1"/>
    <col min="29" max="29" width="8.77734375" style="93" customWidth="1"/>
  </cols>
  <sheetData>
    <row r="1" spans="1:92">
      <c r="A1" s="13" t="s">
        <v>0</v>
      </c>
      <c r="B1" s="93"/>
      <c r="C1" s="14"/>
      <c r="D1" s="14"/>
      <c r="E1" s="15" t="s">
        <v>3953</v>
      </c>
      <c r="F1" s="14"/>
      <c r="G1" s="14"/>
      <c r="H1" s="14"/>
      <c r="I1" s="14"/>
      <c r="J1" s="14"/>
      <c r="K1" s="14"/>
      <c r="L1" s="14"/>
      <c r="M1" s="14"/>
      <c r="N1" s="14"/>
      <c r="O1" s="14"/>
      <c r="P1" s="14"/>
      <c r="Q1" s="14"/>
      <c r="R1" s="14"/>
      <c r="S1" s="93"/>
      <c r="T1" s="93"/>
      <c r="U1" s="93"/>
      <c r="V1" s="93"/>
      <c r="W1" s="93"/>
      <c r="X1" s="93"/>
      <c r="Y1" s="93"/>
      <c r="Z1" s="93"/>
      <c r="AA1" s="93"/>
      <c r="AB1" s="93"/>
      <c r="AD1" s="93"/>
      <c r="AE1" s="93"/>
      <c r="AF1" s="14"/>
      <c r="AG1" s="14"/>
      <c r="AH1" s="14"/>
      <c r="AI1" s="14"/>
      <c r="AJ1" s="14"/>
      <c r="AK1" s="14"/>
      <c r="AL1" s="14"/>
      <c r="AM1" s="14"/>
      <c r="AN1" s="14"/>
      <c r="AO1" s="14"/>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A2" s="14"/>
      <c r="B2" s="93"/>
      <c r="C2" s="14"/>
      <c r="D2" s="14"/>
      <c r="E2" s="14"/>
      <c r="F2" s="14"/>
      <c r="G2" s="14"/>
      <c r="H2" s="14"/>
      <c r="I2" s="14"/>
      <c r="J2" s="14"/>
      <c r="K2" s="14"/>
      <c r="L2" s="14"/>
      <c r="M2" s="14"/>
      <c r="N2" s="14"/>
      <c r="O2" s="14"/>
      <c r="P2" s="14"/>
      <c r="Q2" s="14"/>
      <c r="R2" s="14"/>
      <c r="S2" s="93"/>
      <c r="T2" s="93"/>
      <c r="U2" s="93"/>
      <c r="V2" s="93"/>
      <c r="W2" s="93"/>
      <c r="X2" s="93"/>
      <c r="Y2" s="93"/>
      <c r="Z2" s="93"/>
      <c r="AA2" s="93"/>
      <c r="AB2" s="93"/>
      <c r="AD2" s="93"/>
      <c r="AE2" s="93"/>
      <c r="AF2" s="14"/>
      <c r="AG2" s="14"/>
      <c r="AH2" s="14"/>
      <c r="AI2" s="14"/>
      <c r="AJ2" s="14"/>
      <c r="AK2" s="14"/>
      <c r="AL2" s="14"/>
      <c r="AM2" s="14"/>
      <c r="AN2" s="14"/>
      <c r="AO2" s="14"/>
      <c r="CA2" s="93">
        <v>0</v>
      </c>
      <c r="CB2" s="93">
        <f t="shared" ref="CB2:CB7" si="0">_xlfn.QUARTILE.INC(F$12:F$18,$CA2)</f>
        <v>9.9924999999999997</v>
      </c>
      <c r="CC2" s="93">
        <f t="shared" ref="CC2:CN2" si="1">_xlfn.QUARTILE.INC(G$12:G$18,$CA2)</f>
        <v>-2.1888000000000001</v>
      </c>
      <c r="CD2" s="93">
        <f t="shared" si="1"/>
        <v>-8.7766999999999999</v>
      </c>
      <c r="CE2" s="93">
        <f t="shared" si="1"/>
        <v>-5.2770000000000001</v>
      </c>
      <c r="CF2" s="93">
        <f t="shared" si="1"/>
        <v>2.9323000000000001</v>
      </c>
      <c r="CG2" s="93">
        <f t="shared" si="1"/>
        <v>0.76</v>
      </c>
      <c r="CH2" s="93">
        <f t="shared" si="1"/>
        <v>8.2515000000000001</v>
      </c>
      <c r="CI2" s="93">
        <f t="shared" si="1"/>
        <v>7.5846</v>
      </c>
      <c r="CJ2" s="93">
        <f t="shared" si="1"/>
        <v>7.0495999999999999</v>
      </c>
      <c r="CK2" s="93">
        <f t="shared" si="1"/>
        <v>7.4884000000000004</v>
      </c>
      <c r="CL2" s="93">
        <f t="shared" si="1"/>
        <v>8.2956000000000003</v>
      </c>
      <c r="CM2" s="93">
        <f t="shared" si="1"/>
        <v>12.517200000000001</v>
      </c>
      <c r="CN2" s="93">
        <f t="shared" si="1"/>
        <v>5.2126999999999999</v>
      </c>
    </row>
    <row r="3" spans="1:92">
      <c r="A3" s="14"/>
      <c r="B3" s="93"/>
      <c r="C3" s="14"/>
      <c r="D3" s="14"/>
      <c r="E3" s="14"/>
      <c r="F3" s="14"/>
      <c r="G3" s="14"/>
      <c r="H3" s="14"/>
      <c r="I3" s="14"/>
      <c r="J3" s="14"/>
      <c r="K3" s="14"/>
      <c r="L3" s="14"/>
      <c r="M3" s="14"/>
      <c r="N3" s="14"/>
      <c r="O3" s="14"/>
      <c r="P3" s="14"/>
      <c r="Q3" s="14"/>
      <c r="R3" s="14"/>
      <c r="S3" s="93"/>
      <c r="T3" s="93"/>
      <c r="U3" s="93"/>
      <c r="V3" s="93"/>
      <c r="W3" s="93"/>
      <c r="X3" s="93"/>
      <c r="Y3" s="93"/>
      <c r="Z3" s="93"/>
      <c r="AA3" s="93"/>
      <c r="AB3" s="93"/>
      <c r="AD3" s="93"/>
      <c r="AE3" s="93"/>
      <c r="AF3" s="14"/>
      <c r="AG3" s="14"/>
      <c r="AH3" s="14"/>
      <c r="AI3" s="14"/>
      <c r="AJ3" s="14"/>
      <c r="AK3" s="14"/>
      <c r="AL3" s="14"/>
      <c r="AM3" s="14"/>
      <c r="AN3" s="14"/>
      <c r="AO3" s="14"/>
      <c r="CA3" s="93">
        <v>1</v>
      </c>
      <c r="CB3" s="93">
        <f t="shared" si="0"/>
        <v>10.41765</v>
      </c>
      <c r="CC3" s="93">
        <f t="shared" ref="CC3:CN7" si="2">_xlfn.QUARTILE.INC(G$12:G$18,$CA3)</f>
        <v>-0.44364999999999999</v>
      </c>
      <c r="CD3" s="93">
        <f t="shared" si="2"/>
        <v>-5.0304000000000002</v>
      </c>
      <c r="CE3" s="93">
        <f t="shared" si="2"/>
        <v>-4.4831000000000003</v>
      </c>
      <c r="CF3" s="93">
        <f t="shared" si="2"/>
        <v>5.8246250000000002</v>
      </c>
      <c r="CG3" s="93">
        <f t="shared" si="2"/>
        <v>2.0076999999999998</v>
      </c>
      <c r="CH3" s="93">
        <f t="shared" si="2"/>
        <v>8.8483000000000001</v>
      </c>
      <c r="CI3" s="93">
        <f t="shared" si="2"/>
        <v>8.6222999999999992</v>
      </c>
      <c r="CJ3" s="93">
        <f t="shared" si="2"/>
        <v>8.954225000000001</v>
      </c>
      <c r="CK3" s="93">
        <f t="shared" si="2"/>
        <v>8.9535</v>
      </c>
      <c r="CL3" s="93">
        <f t="shared" si="2"/>
        <v>9.2159000000000013</v>
      </c>
      <c r="CM3" s="93">
        <f t="shared" si="2"/>
        <v>12.772349999999999</v>
      </c>
      <c r="CN3" s="93">
        <f t="shared" si="2"/>
        <v>9.6274999999999995</v>
      </c>
    </row>
    <row r="4" spans="1:92">
      <c r="A4" s="14"/>
      <c r="B4" s="93"/>
      <c r="C4" s="14"/>
      <c r="D4" s="14"/>
      <c r="E4" s="14"/>
      <c r="F4" s="14"/>
      <c r="G4" s="14"/>
      <c r="H4" s="14"/>
      <c r="I4" s="14"/>
      <c r="J4" s="14"/>
      <c r="K4" s="14"/>
      <c r="L4" s="14"/>
      <c r="M4" s="14"/>
      <c r="N4" s="14"/>
      <c r="O4" s="14"/>
      <c r="P4" s="14"/>
      <c r="Q4" s="14"/>
      <c r="R4" s="14"/>
      <c r="S4" s="93"/>
      <c r="T4" s="93"/>
      <c r="U4" s="93"/>
      <c r="V4" s="93"/>
      <c r="W4" s="93"/>
      <c r="X4" s="93"/>
      <c r="Y4" s="93"/>
      <c r="Z4" s="93"/>
      <c r="AA4" s="93"/>
      <c r="AB4" s="93"/>
      <c r="AD4" s="93"/>
      <c r="AE4" s="93"/>
      <c r="AF4" s="14"/>
      <c r="AG4" s="14"/>
      <c r="AH4" s="14"/>
      <c r="AI4" s="14"/>
      <c r="AJ4" s="14"/>
      <c r="AK4" s="14"/>
      <c r="AL4" s="14"/>
      <c r="AM4" s="14"/>
      <c r="AN4" s="14"/>
      <c r="AO4" s="14"/>
      <c r="CA4" s="93">
        <v>2</v>
      </c>
      <c r="CB4" s="93">
        <f t="shared" si="0"/>
        <v>10.9125</v>
      </c>
      <c r="CC4" s="93">
        <f t="shared" si="2"/>
        <v>0.41920000000000002</v>
      </c>
      <c r="CD4" s="93">
        <f t="shared" si="2"/>
        <v>-3.2944</v>
      </c>
      <c r="CE4" s="93">
        <f t="shared" si="2"/>
        <v>-2.7532000000000001</v>
      </c>
      <c r="CF4" s="93">
        <f t="shared" si="2"/>
        <v>6.1246499999999999</v>
      </c>
      <c r="CG4" s="93">
        <f t="shared" si="2"/>
        <v>3.1755</v>
      </c>
      <c r="CH4" s="93">
        <f t="shared" si="2"/>
        <v>12.1357</v>
      </c>
      <c r="CI4" s="93">
        <f t="shared" si="2"/>
        <v>9.5076000000000001</v>
      </c>
      <c r="CJ4" s="93">
        <f t="shared" si="2"/>
        <v>10.181100000000001</v>
      </c>
      <c r="CK4" s="93">
        <f t="shared" si="2"/>
        <v>10.4186</v>
      </c>
      <c r="CL4" s="93">
        <f t="shared" si="2"/>
        <v>10.136200000000001</v>
      </c>
      <c r="CM4" s="93">
        <f t="shared" si="2"/>
        <v>13.0275</v>
      </c>
      <c r="CN4" s="93">
        <f t="shared" si="2"/>
        <v>13.693199999999999</v>
      </c>
    </row>
    <row r="5" spans="1:92">
      <c r="A5" s="14"/>
      <c r="B5" s="93"/>
      <c r="C5" s="14"/>
      <c r="D5" s="14"/>
      <c r="E5" s="14"/>
      <c r="F5" s="14"/>
      <c r="G5" s="14"/>
      <c r="H5" s="14"/>
      <c r="I5" s="14"/>
      <c r="J5" s="14"/>
      <c r="K5" s="14"/>
      <c r="L5" s="14"/>
      <c r="M5" s="14"/>
      <c r="N5" s="14"/>
      <c r="O5" s="14"/>
      <c r="P5" s="14"/>
      <c r="Q5" s="14"/>
      <c r="R5" s="14"/>
      <c r="S5" s="93"/>
      <c r="T5" s="93"/>
      <c r="U5" s="93"/>
      <c r="V5" s="93"/>
      <c r="W5" s="93"/>
      <c r="X5" s="93"/>
      <c r="Y5" s="93"/>
      <c r="Z5" s="93"/>
      <c r="AA5" s="93"/>
      <c r="AB5" s="93"/>
      <c r="AD5" s="93"/>
      <c r="AE5" s="93"/>
      <c r="AF5" s="14"/>
      <c r="AG5" s="14"/>
      <c r="AH5" s="14"/>
      <c r="AI5" s="14"/>
      <c r="AJ5" s="14"/>
      <c r="AK5" s="14"/>
      <c r="AL5" s="14"/>
      <c r="AM5" s="14"/>
      <c r="AN5" s="14"/>
      <c r="AO5" s="14"/>
      <c r="CA5" s="93">
        <v>3</v>
      </c>
      <c r="CB5" s="93">
        <f t="shared" si="0"/>
        <v>11.886949999999999</v>
      </c>
      <c r="CC5" s="93">
        <f t="shared" si="2"/>
        <v>4.5738500000000002</v>
      </c>
      <c r="CD5" s="93">
        <f t="shared" si="2"/>
        <v>1.98315</v>
      </c>
      <c r="CE5" s="93">
        <f t="shared" si="2"/>
        <v>1.7789999999999997</v>
      </c>
      <c r="CF5" s="93">
        <f t="shared" si="2"/>
        <v>10.214874999999999</v>
      </c>
      <c r="CG5" s="93">
        <f t="shared" si="2"/>
        <v>4.2069000000000001</v>
      </c>
      <c r="CH5" s="93">
        <f t="shared" si="2"/>
        <v>12.3065</v>
      </c>
      <c r="CI5" s="93">
        <f t="shared" si="2"/>
        <v>10.617550000000001</v>
      </c>
      <c r="CJ5" s="93">
        <f t="shared" si="2"/>
        <v>11.4663</v>
      </c>
      <c r="CK5" s="93">
        <f t="shared" si="2"/>
        <v>11.173649999999999</v>
      </c>
      <c r="CL5" s="93">
        <f t="shared" si="2"/>
        <v>10.5158</v>
      </c>
      <c r="CM5" s="93">
        <f t="shared" si="2"/>
        <v>13.1372</v>
      </c>
      <c r="CN5" s="93">
        <f t="shared" si="2"/>
        <v>14.5754</v>
      </c>
    </row>
    <row r="6" spans="1:92" hidden="1">
      <c r="A6" s="14"/>
      <c r="B6" s="93"/>
      <c r="C6" s="14"/>
      <c r="D6" s="14"/>
      <c r="E6" s="14"/>
      <c r="F6" s="14"/>
      <c r="G6" s="14"/>
      <c r="H6" s="14"/>
      <c r="I6" s="14"/>
      <c r="J6" s="14"/>
      <c r="K6" s="14"/>
      <c r="L6" s="14"/>
      <c r="M6" s="14"/>
      <c r="N6" s="14"/>
      <c r="O6" s="14"/>
      <c r="P6" s="14"/>
      <c r="Q6" s="14"/>
      <c r="R6" s="14"/>
      <c r="S6" s="93"/>
      <c r="T6" s="93"/>
      <c r="U6" s="93"/>
      <c r="V6" s="93"/>
      <c r="W6" s="93"/>
      <c r="X6" s="93"/>
      <c r="Y6" s="93"/>
      <c r="Z6" s="93"/>
      <c r="AA6" s="93"/>
      <c r="AB6" s="93"/>
      <c r="AD6" s="93"/>
      <c r="AE6" s="93"/>
      <c r="AF6" s="14"/>
      <c r="AG6" s="14"/>
      <c r="AH6" s="14"/>
      <c r="AI6" s="14"/>
      <c r="AJ6" s="14"/>
      <c r="AK6" s="14"/>
      <c r="AL6" s="14"/>
      <c r="AM6" s="14"/>
      <c r="AN6" s="14"/>
      <c r="AO6" s="14"/>
      <c r="CA6" s="93"/>
      <c r="CB6" s="93">
        <f t="shared" si="0"/>
        <v>9.9924999999999997</v>
      </c>
      <c r="CC6" s="93">
        <f t="shared" si="2"/>
        <v>-2.1888000000000001</v>
      </c>
      <c r="CD6" s="93">
        <f t="shared" si="2"/>
        <v>-8.7766999999999999</v>
      </c>
      <c r="CE6" s="93">
        <f t="shared" si="2"/>
        <v>-5.2770000000000001</v>
      </c>
      <c r="CF6" s="93">
        <f t="shared" si="2"/>
        <v>2.9323000000000001</v>
      </c>
      <c r="CG6" s="93">
        <f t="shared" si="2"/>
        <v>0.76</v>
      </c>
      <c r="CH6" s="93">
        <f t="shared" si="2"/>
        <v>8.2515000000000001</v>
      </c>
      <c r="CI6" s="93">
        <f t="shared" si="2"/>
        <v>7.5846</v>
      </c>
      <c r="CJ6" s="93">
        <f t="shared" si="2"/>
        <v>7.0495999999999999</v>
      </c>
      <c r="CK6" s="93">
        <f t="shared" si="2"/>
        <v>7.4884000000000004</v>
      </c>
      <c r="CL6" s="93">
        <f t="shared" si="2"/>
        <v>8.2956000000000003</v>
      </c>
      <c r="CM6" s="93">
        <f t="shared" si="2"/>
        <v>12.517200000000001</v>
      </c>
      <c r="CN6" s="93">
        <f t="shared" si="2"/>
        <v>5.2126999999999999</v>
      </c>
    </row>
    <row r="7" spans="1:92" ht="21" thickBot="1">
      <c r="A7" s="16" t="s">
        <v>3412</v>
      </c>
      <c r="B7" s="93"/>
      <c r="C7" s="14"/>
      <c r="D7" s="14"/>
      <c r="E7" s="14"/>
      <c r="F7" s="14"/>
      <c r="G7" s="14"/>
      <c r="H7" s="14"/>
      <c r="I7" s="14"/>
      <c r="J7" s="14"/>
      <c r="K7" s="14"/>
      <c r="L7" s="14"/>
      <c r="M7" s="14"/>
      <c r="N7" s="14"/>
      <c r="O7" s="14"/>
      <c r="P7" s="14"/>
      <c r="Q7" s="14"/>
      <c r="R7" s="14"/>
      <c r="S7" s="93"/>
      <c r="T7" s="93"/>
      <c r="U7" s="93"/>
      <c r="V7" s="93"/>
      <c r="W7" s="93"/>
      <c r="X7" s="93"/>
      <c r="Y7" s="93"/>
      <c r="Z7" s="93"/>
      <c r="AA7" s="93"/>
      <c r="AB7" s="93"/>
      <c r="AD7" s="93"/>
      <c r="AE7" s="93"/>
      <c r="AF7" s="14"/>
      <c r="AG7" s="14"/>
      <c r="AH7" s="14"/>
      <c r="AI7" s="14"/>
      <c r="AJ7" s="14"/>
      <c r="AK7" s="14"/>
      <c r="AL7" s="14"/>
      <c r="AM7" s="14"/>
      <c r="AN7" s="14"/>
      <c r="AO7" s="14"/>
      <c r="CA7" s="93">
        <v>4</v>
      </c>
      <c r="CB7" s="93">
        <f t="shared" si="0"/>
        <v>15.248799999999999</v>
      </c>
      <c r="CC7" s="93">
        <f t="shared" si="2"/>
        <v>9.8583999999999996</v>
      </c>
      <c r="CD7" s="93">
        <f t="shared" si="2"/>
        <v>7.7583000000000002</v>
      </c>
      <c r="CE7" s="93">
        <f t="shared" si="2"/>
        <v>7.4577</v>
      </c>
      <c r="CF7" s="93">
        <f t="shared" si="2"/>
        <v>24.218</v>
      </c>
      <c r="CG7" s="93">
        <f t="shared" si="2"/>
        <v>6.7035</v>
      </c>
      <c r="CH7" s="93">
        <f t="shared" si="2"/>
        <v>14.875999999999999</v>
      </c>
      <c r="CI7" s="93">
        <f t="shared" si="2"/>
        <v>12.3292</v>
      </c>
      <c r="CJ7" s="93">
        <f t="shared" si="2"/>
        <v>13.5459</v>
      </c>
      <c r="CK7" s="93">
        <f t="shared" si="2"/>
        <v>11.928699999999999</v>
      </c>
      <c r="CL7" s="93">
        <f t="shared" si="2"/>
        <v>10.8954</v>
      </c>
      <c r="CM7" s="93">
        <f t="shared" si="2"/>
        <v>13.2469</v>
      </c>
      <c r="CN7" s="93">
        <f t="shared" si="2"/>
        <v>16.8523</v>
      </c>
    </row>
    <row r="8" spans="1:92" ht="15.6">
      <c r="A8" s="17" t="str">
        <f>'Sec-Pharma'!A7</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t="s">
        <v>874</v>
      </c>
      <c r="AJ8" s="136"/>
      <c r="AK8" s="136"/>
      <c r="AL8" s="136"/>
      <c r="AM8" s="136"/>
      <c r="AN8" s="18" t="s">
        <v>54</v>
      </c>
      <c r="AO8" s="134" t="s">
        <v>179</v>
      </c>
    </row>
    <row r="9" spans="1:92" ht="36"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835</v>
      </c>
      <c r="AG9" s="26" t="s">
        <v>836</v>
      </c>
      <c r="AH9" s="26" t="s">
        <v>837</v>
      </c>
      <c r="AI9" s="26" t="s">
        <v>838</v>
      </c>
      <c r="AJ9" s="26" t="s">
        <v>839</v>
      </c>
      <c r="AK9" s="26" t="s">
        <v>3052</v>
      </c>
      <c r="AL9" s="26" t="s">
        <v>2436</v>
      </c>
      <c r="AM9" s="26" t="s">
        <v>3053</v>
      </c>
      <c r="AN9" s="26" t="s">
        <v>840</v>
      </c>
      <c r="AO9" s="135"/>
    </row>
    <row r="10" spans="1:92" ht="15" thickBot="1">
      <c r="A10" s="20" t="s">
        <v>38</v>
      </c>
      <c r="B10" s="93"/>
      <c r="C10" s="14"/>
      <c r="D10" s="14"/>
      <c r="E10" s="14"/>
      <c r="F10" s="14"/>
      <c r="G10" s="14"/>
      <c r="H10" s="14"/>
      <c r="I10" s="14"/>
      <c r="J10" s="14"/>
      <c r="K10" s="14"/>
      <c r="L10" s="14"/>
      <c r="M10" s="14"/>
      <c r="N10" s="14"/>
      <c r="O10" s="14"/>
      <c r="P10" s="14"/>
      <c r="Q10" s="14"/>
      <c r="R10" s="14"/>
      <c r="S10" s="93"/>
      <c r="T10" s="93"/>
      <c r="U10" s="93"/>
      <c r="V10" s="93"/>
      <c r="W10" s="93"/>
      <c r="X10" s="93"/>
      <c r="Y10" s="93"/>
      <c r="Z10" s="93"/>
      <c r="AA10" s="93"/>
      <c r="AB10" s="93"/>
      <c r="AD10" s="93"/>
      <c r="AE10" s="93"/>
      <c r="AF10" s="14"/>
      <c r="AG10" s="14"/>
      <c r="AH10" s="14"/>
      <c r="AI10" s="14"/>
      <c r="AJ10" s="14"/>
      <c r="AK10" s="14"/>
      <c r="AL10" s="14"/>
      <c r="AM10" s="14"/>
      <c r="AN10" s="14"/>
      <c r="AO10" s="14"/>
    </row>
    <row r="11" spans="1:92" ht="18.600000000000001" thickBot="1">
      <c r="A11" s="21" t="s">
        <v>3413</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4"/>
    </row>
    <row r="12" spans="1:92">
      <c r="A12" s="48" t="s">
        <v>3414</v>
      </c>
      <c r="B12" s="29">
        <v>36521</v>
      </c>
      <c r="C12" s="30">
        <v>3437.2525999999998</v>
      </c>
      <c r="D12" s="31">
        <v>3030.2280999999998</v>
      </c>
      <c r="E12" s="28">
        <v>1266.18</v>
      </c>
      <c r="F12" s="28">
        <v>10.7362</v>
      </c>
      <c r="G12" s="28">
        <v>-0.84499999999999997</v>
      </c>
      <c r="H12" s="28">
        <v>-8.7766999999999999</v>
      </c>
      <c r="I12" s="32">
        <v>-5.1451000000000002</v>
      </c>
      <c r="J12" s="28">
        <v>2.9323000000000001</v>
      </c>
      <c r="K12" s="28">
        <v>2.0076999999999998</v>
      </c>
      <c r="L12" s="28">
        <v>12.3065</v>
      </c>
      <c r="M12" s="28">
        <v>7.5846</v>
      </c>
      <c r="N12" s="28">
        <v>7.0495999999999999</v>
      </c>
      <c r="O12" s="28">
        <v>7.4884000000000004</v>
      </c>
      <c r="P12" s="28">
        <v>8.2956000000000003</v>
      </c>
      <c r="Q12" s="28">
        <v>12.517200000000001</v>
      </c>
      <c r="R12" s="28">
        <v>14.4482</v>
      </c>
      <c r="S12" s="33">
        <f>IF(F12="",0,IF(F12&lt;=CB$3,4,IF(F12&gt;=CB$5,1,IF(F12&gt;=CB$4,2,3))))</f>
        <v>3</v>
      </c>
      <c r="T12" s="33">
        <f t="shared" ref="T12:AE12" si="3">IF(G12="",0,IF(G12&lt;=CC$3,4,IF(G12&gt;=CC$5,1,IF(G12&gt;=CC$4,2,3))))</f>
        <v>4</v>
      </c>
      <c r="U12" s="33">
        <f t="shared" si="3"/>
        <v>4</v>
      </c>
      <c r="V12" s="34">
        <f t="shared" si="3"/>
        <v>4</v>
      </c>
      <c r="W12" s="33">
        <f t="shared" si="3"/>
        <v>4</v>
      </c>
      <c r="X12" s="33">
        <f t="shared" si="3"/>
        <v>4</v>
      </c>
      <c r="Y12" s="33">
        <f t="shared" si="3"/>
        <v>1</v>
      </c>
      <c r="Z12" s="33">
        <f t="shared" si="3"/>
        <v>4</v>
      </c>
      <c r="AA12" s="33">
        <f t="shared" si="3"/>
        <v>4</v>
      </c>
      <c r="AB12" s="33">
        <f t="shared" si="3"/>
        <v>4</v>
      </c>
      <c r="AC12" s="33">
        <f t="shared" si="3"/>
        <v>4</v>
      </c>
      <c r="AD12" s="33">
        <f t="shared" si="3"/>
        <v>4</v>
      </c>
      <c r="AE12" s="33">
        <f t="shared" si="3"/>
        <v>2</v>
      </c>
      <c r="AF12" s="28">
        <v>27.170500000000001</v>
      </c>
      <c r="AG12" s="28">
        <v>31.382999999999999</v>
      </c>
      <c r="AH12" s="28">
        <v>39.7239</v>
      </c>
      <c r="AI12" s="28">
        <v>0.93520000000000003</v>
      </c>
      <c r="AJ12" s="28">
        <v>0.17</v>
      </c>
      <c r="AK12" s="28">
        <v>-0.31850000000000001</v>
      </c>
      <c r="AL12" s="28">
        <v>0.30809999999999998</v>
      </c>
      <c r="AM12" s="28">
        <v>0.75490000000000002</v>
      </c>
      <c r="AN12" s="28">
        <v>1.0761000000000001</v>
      </c>
      <c r="AO12" s="35">
        <v>2.02</v>
      </c>
    </row>
    <row r="13" spans="1:92">
      <c r="A13" s="48" t="s">
        <v>3415</v>
      </c>
      <c r="B13" s="29">
        <v>44994</v>
      </c>
      <c r="C13" s="30">
        <v>544.34780000000001</v>
      </c>
      <c r="D13" s="31">
        <v>473.52420000000001</v>
      </c>
      <c r="E13" s="28">
        <v>13.175000000000001</v>
      </c>
      <c r="F13" s="28">
        <v>11.5297</v>
      </c>
      <c r="G13" s="28">
        <v>0.41920000000000002</v>
      </c>
      <c r="H13" s="28">
        <v>-4.1120999999999999</v>
      </c>
      <c r="I13" s="32">
        <v>-2.7532000000000001</v>
      </c>
      <c r="J13" s="28">
        <v>6.0362</v>
      </c>
      <c r="K13" s="28">
        <v>0.76</v>
      </c>
      <c r="L13" s="28">
        <v>8.8483000000000001</v>
      </c>
      <c r="M13" s="28"/>
      <c r="N13" s="28"/>
      <c r="O13" s="28"/>
      <c r="P13" s="28"/>
      <c r="Q13" s="28"/>
      <c r="R13" s="28">
        <v>9.1625999999999994</v>
      </c>
      <c r="S13" s="33">
        <f t="shared" ref="S13:S18" si="4">IF(F13="",0,IF(F13&lt;=CB$3,4,IF(F13&gt;=CB$5,1,IF(F13&gt;=CB$4,2,3))))</f>
        <v>2</v>
      </c>
      <c r="T13" s="33">
        <f t="shared" ref="T13:T18" si="5">IF(G13="",0,IF(G13&lt;=CC$3,4,IF(G13&gt;=CC$5,1,IF(G13&gt;=CC$4,2,3))))</f>
        <v>2</v>
      </c>
      <c r="U13" s="33">
        <f t="shared" ref="U13:U18" si="6">IF(H13="",0,IF(H13&lt;=CD$3,4,IF(H13&gt;=CD$5,1,IF(H13&gt;=CD$4,2,3))))</f>
        <v>3</v>
      </c>
      <c r="V13" s="34">
        <f t="shared" ref="V13:V18" si="7">IF(I13="",0,IF(I13&lt;=CE$3,4,IF(I13&gt;=CE$5,1,IF(I13&gt;=CE$4,2,3))))</f>
        <v>2</v>
      </c>
      <c r="W13" s="33">
        <f t="shared" ref="W13:W18" si="8">IF(J13="",0,IF(J13&lt;=CF$3,4,IF(J13&gt;=CF$5,1,IF(J13&gt;=CF$4,2,3))))</f>
        <v>3</v>
      </c>
      <c r="X13" s="33">
        <f t="shared" ref="X13:X18" si="9">IF(K13="",0,IF(K13&lt;=CG$3,4,IF(K13&gt;=CG$5,1,IF(K13&gt;=CG$4,2,3))))</f>
        <v>4</v>
      </c>
      <c r="Y13" s="33">
        <f t="shared" ref="Y13:Y18" si="10">IF(L13="",0,IF(L13&lt;=CH$3,4,IF(L13&gt;=CH$5,1,IF(L13&gt;=CH$4,2,3))))</f>
        <v>4</v>
      </c>
      <c r="Z13" s="33">
        <f t="shared" ref="Z13:Z18" si="11">IF(M13="",0,IF(M13&lt;=CI$3,4,IF(M13&gt;=CI$5,1,IF(M13&gt;=CI$4,2,3))))</f>
        <v>0</v>
      </c>
      <c r="AA13" s="33">
        <f t="shared" ref="AA13:AA18" si="12">IF(N13="",0,IF(N13&lt;=CJ$3,4,IF(N13&gt;=CJ$5,1,IF(N13&gt;=CJ$4,2,3))))</f>
        <v>0</v>
      </c>
      <c r="AB13" s="33">
        <f t="shared" ref="AB13:AB18" si="13">IF(O13="",0,IF(O13&lt;=CK$3,4,IF(O13&gt;=CK$5,1,IF(O13&gt;=CK$4,2,3))))</f>
        <v>0</v>
      </c>
      <c r="AC13" s="33">
        <f t="shared" ref="AC13:AC18" si="14">IF(P13="",0,IF(P13&lt;=CL$3,4,IF(P13&gt;=CL$5,1,IF(P13&gt;=CL$4,2,3))))</f>
        <v>0</v>
      </c>
      <c r="AD13" s="33">
        <f t="shared" ref="AD13:AD18" si="15">IF(Q13="",0,IF(Q13&lt;=CM$3,4,IF(Q13&gt;=CM$5,1,IF(Q13&gt;=CM$4,2,3))))</f>
        <v>0</v>
      </c>
      <c r="AE13" s="33">
        <f t="shared" ref="AE13:AE18" si="16">IF(R13="",0,IF(R13&lt;=CN$3,4,IF(R13&gt;=CN$5,1,IF(R13&gt;=CN$4,2,3))))</f>
        <v>4</v>
      </c>
      <c r="AF13" s="28">
        <v>46.304400000000001</v>
      </c>
      <c r="AG13" s="28">
        <v>29.866800000000001</v>
      </c>
      <c r="AH13" s="28">
        <v>18.980799999999999</v>
      </c>
      <c r="AI13" s="28">
        <v>0.93859999999999999</v>
      </c>
      <c r="AJ13" s="28">
        <v>0.10580000000000001</v>
      </c>
      <c r="AK13" s="28">
        <v>-0.62770000000000004</v>
      </c>
      <c r="AL13" s="28">
        <v>0.16800000000000001</v>
      </c>
      <c r="AM13" s="28">
        <v>0.87819999999999998</v>
      </c>
      <c r="AN13" s="28">
        <v>4.7975000000000003</v>
      </c>
      <c r="AO13" s="35">
        <v>2.4700000000000002</v>
      </c>
    </row>
    <row r="14" spans="1:92">
      <c r="A14" s="48" t="s">
        <v>3416</v>
      </c>
      <c r="B14" s="29">
        <v>43633</v>
      </c>
      <c r="C14" s="30">
        <v>1709.9039</v>
      </c>
      <c r="D14" s="31">
        <v>1545.3311000000001</v>
      </c>
      <c r="E14" s="28">
        <v>29.17</v>
      </c>
      <c r="F14" s="28">
        <v>10.9125</v>
      </c>
      <c r="G14" s="28">
        <v>1.1442000000000001</v>
      </c>
      <c r="H14" s="28">
        <v>0.48230000000000001</v>
      </c>
      <c r="I14" s="32">
        <v>-1.018</v>
      </c>
      <c r="J14" s="28">
        <v>11.5488</v>
      </c>
      <c r="K14" s="28">
        <v>6.7035</v>
      </c>
      <c r="L14" s="28">
        <v>14.875999999999999</v>
      </c>
      <c r="M14" s="28">
        <v>12.3292</v>
      </c>
      <c r="N14" s="28">
        <v>13.5459</v>
      </c>
      <c r="O14" s="28"/>
      <c r="P14" s="28"/>
      <c r="Q14" s="28"/>
      <c r="R14" s="28">
        <v>16.8523</v>
      </c>
      <c r="S14" s="33">
        <f t="shared" si="4"/>
        <v>2</v>
      </c>
      <c r="T14" s="33">
        <f t="shared" si="5"/>
        <v>2</v>
      </c>
      <c r="U14" s="33">
        <f t="shared" si="6"/>
        <v>2</v>
      </c>
      <c r="V14" s="34">
        <f t="shared" si="7"/>
        <v>2</v>
      </c>
      <c r="W14" s="33">
        <f t="shared" si="8"/>
        <v>1</v>
      </c>
      <c r="X14" s="33">
        <f t="shared" si="9"/>
        <v>1</v>
      </c>
      <c r="Y14" s="33">
        <f t="shared" si="10"/>
        <v>1</v>
      </c>
      <c r="Z14" s="33">
        <f t="shared" si="11"/>
        <v>1</v>
      </c>
      <c r="AA14" s="33">
        <f t="shared" si="12"/>
        <v>1</v>
      </c>
      <c r="AB14" s="33">
        <f t="shared" si="13"/>
        <v>0</v>
      </c>
      <c r="AC14" s="33">
        <f t="shared" si="14"/>
        <v>0</v>
      </c>
      <c r="AD14" s="33">
        <f t="shared" si="15"/>
        <v>0</v>
      </c>
      <c r="AE14" s="33">
        <f t="shared" si="16"/>
        <v>1</v>
      </c>
      <c r="AF14" s="28">
        <v>46.187600000000003</v>
      </c>
      <c r="AG14" s="28">
        <v>12.7254</v>
      </c>
      <c r="AH14" s="28">
        <v>36.611899999999999</v>
      </c>
      <c r="AI14" s="28">
        <v>0.75019999999999998</v>
      </c>
      <c r="AJ14" s="28">
        <v>0.26400000000000001</v>
      </c>
      <c r="AK14" s="28">
        <v>5.2900000000000003E-2</v>
      </c>
      <c r="AL14" s="28">
        <v>0.46110000000000001</v>
      </c>
      <c r="AM14" s="28">
        <v>0.77700000000000002</v>
      </c>
      <c r="AN14" s="28">
        <v>3.6272000000000002</v>
      </c>
      <c r="AO14" s="35">
        <v>2.17</v>
      </c>
    </row>
    <row r="15" spans="1:92">
      <c r="A15" s="48" t="s">
        <v>3417</v>
      </c>
      <c r="B15" s="29">
        <v>45593</v>
      </c>
      <c r="C15" s="30">
        <v>2006.7578000000001</v>
      </c>
      <c r="D15" s="31">
        <v>1791.7764</v>
      </c>
      <c r="E15" s="28">
        <v>11.555999999999999</v>
      </c>
      <c r="F15" s="28">
        <v>15.248799999999999</v>
      </c>
      <c r="G15" s="28">
        <v>9.8583999999999996</v>
      </c>
      <c r="H15" s="28">
        <v>7.7583000000000002</v>
      </c>
      <c r="I15" s="32">
        <v>7.4577</v>
      </c>
      <c r="J15" s="28">
        <v>24.218</v>
      </c>
      <c r="K15" s="28"/>
      <c r="L15" s="28"/>
      <c r="M15" s="28"/>
      <c r="N15" s="28"/>
      <c r="O15" s="28"/>
      <c r="P15" s="28"/>
      <c r="Q15" s="28"/>
      <c r="R15" s="28">
        <v>10.0924</v>
      </c>
      <c r="S15" s="33">
        <f t="shared" si="4"/>
        <v>1</v>
      </c>
      <c r="T15" s="33">
        <f t="shared" si="5"/>
        <v>1</v>
      </c>
      <c r="U15" s="33">
        <f t="shared" si="6"/>
        <v>1</v>
      </c>
      <c r="V15" s="34">
        <f t="shared" si="7"/>
        <v>1</v>
      </c>
      <c r="W15" s="33">
        <f t="shared" si="8"/>
        <v>1</v>
      </c>
      <c r="X15" s="33">
        <f t="shared" si="9"/>
        <v>0</v>
      </c>
      <c r="Y15" s="33">
        <f t="shared" si="10"/>
        <v>0</v>
      </c>
      <c r="Z15" s="33">
        <f t="shared" si="11"/>
        <v>0</v>
      </c>
      <c r="AA15" s="33">
        <f t="shared" si="12"/>
        <v>0</v>
      </c>
      <c r="AB15" s="33">
        <f t="shared" si="13"/>
        <v>0</v>
      </c>
      <c r="AC15" s="33">
        <f t="shared" si="14"/>
        <v>0</v>
      </c>
      <c r="AD15" s="33">
        <f t="shared" si="15"/>
        <v>0</v>
      </c>
      <c r="AE15" s="33">
        <f t="shared" si="16"/>
        <v>3</v>
      </c>
      <c r="AF15" s="28">
        <v>42.559399999999997</v>
      </c>
      <c r="AG15" s="28">
        <v>23.286200000000001</v>
      </c>
      <c r="AH15" s="28">
        <v>33.810299999999998</v>
      </c>
      <c r="AI15" s="28">
        <v>1.0098</v>
      </c>
      <c r="AJ15" s="28">
        <v>3.44E-2</v>
      </c>
      <c r="AK15" s="28">
        <v>5.5899999999999998E-2</v>
      </c>
      <c r="AL15" s="28">
        <v>5.7099999999999998E-2</v>
      </c>
      <c r="AM15" s="28">
        <v>0.88719999999999999</v>
      </c>
      <c r="AN15" s="28">
        <v>0.34420000000000001</v>
      </c>
      <c r="AO15" s="35">
        <v>2.0499999999999998</v>
      </c>
    </row>
    <row r="16" spans="1:92">
      <c r="A16" s="48" t="s">
        <v>3418</v>
      </c>
      <c r="B16" s="29">
        <v>45860</v>
      </c>
      <c r="C16" s="30">
        <v>425.1728</v>
      </c>
      <c r="D16" s="31">
        <v>379.00299999999999</v>
      </c>
      <c r="E16" s="28">
        <v>10.400399999999999</v>
      </c>
      <c r="F16" s="28">
        <v>10.0991</v>
      </c>
      <c r="G16" s="28">
        <v>-4.2299999999999997E-2</v>
      </c>
      <c r="H16" s="28">
        <v>-3.2944</v>
      </c>
      <c r="I16" s="32">
        <v>-3.8210999999999999</v>
      </c>
      <c r="J16" s="28"/>
      <c r="K16" s="28"/>
      <c r="L16" s="28"/>
      <c r="M16" s="28"/>
      <c r="N16" s="28"/>
      <c r="O16" s="28"/>
      <c r="P16" s="28"/>
      <c r="Q16" s="28"/>
      <c r="R16" s="28">
        <v>5.2126999999999999</v>
      </c>
      <c r="S16" s="33">
        <f t="shared" si="4"/>
        <v>4</v>
      </c>
      <c r="T16" s="33">
        <f t="shared" si="5"/>
        <v>3</v>
      </c>
      <c r="U16" s="33">
        <f t="shared" si="6"/>
        <v>2</v>
      </c>
      <c r="V16" s="34">
        <f t="shared" si="7"/>
        <v>3</v>
      </c>
      <c r="W16" s="33">
        <f t="shared" si="8"/>
        <v>0</v>
      </c>
      <c r="X16" s="33">
        <f t="shared" si="9"/>
        <v>0</v>
      </c>
      <c r="Y16" s="33">
        <f t="shared" si="10"/>
        <v>0</v>
      </c>
      <c r="Z16" s="33">
        <f t="shared" si="11"/>
        <v>0</v>
      </c>
      <c r="AA16" s="33">
        <f t="shared" si="12"/>
        <v>0</v>
      </c>
      <c r="AB16" s="33">
        <f t="shared" si="13"/>
        <v>0</v>
      </c>
      <c r="AC16" s="33">
        <f t="shared" si="14"/>
        <v>0</v>
      </c>
      <c r="AD16" s="33">
        <f t="shared" si="15"/>
        <v>0</v>
      </c>
      <c r="AE16" s="33">
        <f t="shared" si="16"/>
        <v>4</v>
      </c>
      <c r="AF16" s="28">
        <v>63.549100000000003</v>
      </c>
      <c r="AG16" s="28">
        <v>24.385899999999999</v>
      </c>
      <c r="AH16" s="28">
        <v>6.8555999999999999</v>
      </c>
      <c r="AI16" s="28">
        <v>0.93200000000000005</v>
      </c>
      <c r="AJ16" s="28">
        <v>-8.7499999999999994E-2</v>
      </c>
      <c r="AK16" s="28">
        <v>-0.46779999999999999</v>
      </c>
      <c r="AL16" s="28">
        <v>-0.12770000000000001</v>
      </c>
      <c r="AM16" s="28">
        <v>0.85780000000000001</v>
      </c>
      <c r="AN16" s="28">
        <v>5.1471999999999998</v>
      </c>
      <c r="AO16" s="35">
        <v>2.4700000000000002</v>
      </c>
    </row>
    <row r="17" spans="1:41">
      <c r="A17" s="48" t="s">
        <v>3419</v>
      </c>
      <c r="B17" s="29">
        <v>34607</v>
      </c>
      <c r="C17" s="30">
        <v>5841.0065000000004</v>
      </c>
      <c r="D17" s="31">
        <v>5328.7978000000003</v>
      </c>
      <c r="E17" s="28">
        <v>369.37580000000003</v>
      </c>
      <c r="F17" s="28">
        <v>12.244199999999999</v>
      </c>
      <c r="G17" s="28">
        <v>8.0035000000000007</v>
      </c>
      <c r="H17" s="28">
        <v>3.484</v>
      </c>
      <c r="I17" s="32">
        <v>4.5759999999999996</v>
      </c>
      <c r="J17" s="28">
        <v>6.2130999999999998</v>
      </c>
      <c r="K17" s="28">
        <v>4.2069000000000001</v>
      </c>
      <c r="L17" s="28">
        <v>8.2515000000000001</v>
      </c>
      <c r="M17" s="28">
        <v>8.9681999999999995</v>
      </c>
      <c r="N17" s="28">
        <v>9.5891000000000002</v>
      </c>
      <c r="O17" s="28">
        <v>11.928699999999999</v>
      </c>
      <c r="P17" s="28">
        <v>10.8954</v>
      </c>
      <c r="Q17" s="28">
        <v>13.2469</v>
      </c>
      <c r="R17" s="28">
        <v>13.693199999999999</v>
      </c>
      <c r="S17" s="33">
        <f t="shared" si="4"/>
        <v>1</v>
      </c>
      <c r="T17" s="33">
        <f t="shared" si="5"/>
        <v>1</v>
      </c>
      <c r="U17" s="33">
        <f t="shared" si="6"/>
        <v>1</v>
      </c>
      <c r="V17" s="34">
        <f t="shared" si="7"/>
        <v>1</v>
      </c>
      <c r="W17" s="33">
        <f t="shared" si="8"/>
        <v>2</v>
      </c>
      <c r="X17" s="33">
        <f t="shared" si="9"/>
        <v>1</v>
      </c>
      <c r="Y17" s="33">
        <f t="shared" si="10"/>
        <v>4</v>
      </c>
      <c r="Z17" s="33">
        <f t="shared" si="11"/>
        <v>3</v>
      </c>
      <c r="AA17" s="33">
        <f t="shared" si="12"/>
        <v>3</v>
      </c>
      <c r="AB17" s="33">
        <f t="shared" si="13"/>
        <v>1</v>
      </c>
      <c r="AC17" s="33">
        <f t="shared" si="14"/>
        <v>1</v>
      </c>
      <c r="AD17" s="33">
        <f t="shared" si="15"/>
        <v>1</v>
      </c>
      <c r="AE17" s="33">
        <f t="shared" si="16"/>
        <v>2</v>
      </c>
      <c r="AF17" s="28">
        <v>36.305</v>
      </c>
      <c r="AG17" s="28">
        <v>21.314599999999999</v>
      </c>
      <c r="AH17" s="28">
        <v>39.059399999999997</v>
      </c>
      <c r="AI17" s="28">
        <v>0.63190000000000002</v>
      </c>
      <c r="AJ17" s="28">
        <v>9.7199999999999995E-2</v>
      </c>
      <c r="AK17" s="28">
        <v>-0.38679999999999998</v>
      </c>
      <c r="AL17" s="28">
        <v>0.17530000000000001</v>
      </c>
      <c r="AM17" s="28">
        <v>0.57210000000000005</v>
      </c>
      <c r="AN17" s="28">
        <v>1.2445999999999999</v>
      </c>
      <c r="AO17" s="35">
        <v>1.95</v>
      </c>
    </row>
    <row r="18" spans="1:41">
      <c r="A18" s="48" t="s">
        <v>3420</v>
      </c>
      <c r="B18" s="29">
        <v>36082</v>
      </c>
      <c r="C18" s="30">
        <v>2723.7370000000001</v>
      </c>
      <c r="D18" s="31">
        <v>2428.0866000000001</v>
      </c>
      <c r="E18" s="28">
        <v>382.16430000000003</v>
      </c>
      <c r="F18" s="28">
        <v>9.9924999999999997</v>
      </c>
      <c r="G18" s="28">
        <v>-2.1888000000000001</v>
      </c>
      <c r="H18" s="28">
        <v>-5.9486999999999997</v>
      </c>
      <c r="I18" s="32">
        <v>-5.2770000000000001</v>
      </c>
      <c r="J18" s="28">
        <v>5.7541000000000002</v>
      </c>
      <c r="K18" s="28">
        <v>3.1755</v>
      </c>
      <c r="L18" s="28">
        <v>12.1357</v>
      </c>
      <c r="M18" s="28">
        <v>10.047000000000001</v>
      </c>
      <c r="N18" s="28">
        <v>10.773099999999999</v>
      </c>
      <c r="O18" s="28">
        <v>10.4186</v>
      </c>
      <c r="P18" s="28">
        <v>10.136200000000001</v>
      </c>
      <c r="Q18" s="28">
        <v>13.0275</v>
      </c>
      <c r="R18" s="28">
        <v>14.7026</v>
      </c>
      <c r="S18" s="33">
        <f t="shared" si="4"/>
        <v>4</v>
      </c>
      <c r="T18" s="33">
        <f t="shared" si="5"/>
        <v>4</v>
      </c>
      <c r="U18" s="33">
        <f t="shared" si="6"/>
        <v>4</v>
      </c>
      <c r="V18" s="34">
        <f t="shared" si="7"/>
        <v>4</v>
      </c>
      <c r="W18" s="33">
        <f t="shared" si="8"/>
        <v>4</v>
      </c>
      <c r="X18" s="33">
        <f t="shared" si="9"/>
        <v>2</v>
      </c>
      <c r="Y18" s="33">
        <f t="shared" si="10"/>
        <v>2</v>
      </c>
      <c r="Z18" s="33">
        <f t="shared" si="11"/>
        <v>2</v>
      </c>
      <c r="AA18" s="33">
        <f t="shared" si="12"/>
        <v>2</v>
      </c>
      <c r="AB18" s="33">
        <f t="shared" si="13"/>
        <v>2</v>
      </c>
      <c r="AC18" s="33">
        <f t="shared" si="14"/>
        <v>2</v>
      </c>
      <c r="AD18" s="33">
        <f t="shared" si="15"/>
        <v>2</v>
      </c>
      <c r="AE18" s="33">
        <f t="shared" si="16"/>
        <v>1</v>
      </c>
      <c r="AF18" s="28">
        <v>46.966700000000003</v>
      </c>
      <c r="AG18" s="28">
        <v>20.261099999999999</v>
      </c>
      <c r="AH18" s="28">
        <v>27.306699999999999</v>
      </c>
      <c r="AI18" s="28">
        <v>0.85550000000000004</v>
      </c>
      <c r="AJ18" s="28">
        <v>0.18970000000000001</v>
      </c>
      <c r="AK18" s="28">
        <v>-0.25080000000000002</v>
      </c>
      <c r="AL18" s="28">
        <v>0.32450000000000001</v>
      </c>
      <c r="AM18" s="28">
        <v>0.83420000000000005</v>
      </c>
      <c r="AN18" s="28">
        <v>2.9681000000000002</v>
      </c>
      <c r="AO18" s="35">
        <v>2.0699999999999998</v>
      </c>
    </row>
    <row r="19" spans="1:41">
      <c r="A19" s="58" t="s">
        <v>235</v>
      </c>
      <c r="B19" s="59"/>
      <c r="C19" s="60"/>
      <c r="D19" s="60"/>
      <c r="E19" s="60"/>
      <c r="F19" s="60">
        <f>SUMPRODUCT($D12:$D18,F12:F18)/SUMIF(F12:F18,"&lt;&gt;"&amp;"",$D12:$D18)</f>
        <v>11.719213839944496</v>
      </c>
      <c r="G19" s="60">
        <f t="shared" ref="G19:R19" si="17">SUMPRODUCT($D12:$D18,G12:G18)/SUMIF(G12:G18,"&lt;&gt;"&amp;"",$D12:$D18)</f>
        <v>3.6315349117891236</v>
      </c>
      <c r="H19" s="60">
        <f t="shared" si="17"/>
        <v>-0.73601726413997293</v>
      </c>
      <c r="I19" s="60">
        <f t="shared" si="17"/>
        <v>0.33506659944356931</v>
      </c>
      <c r="J19" s="60">
        <f t="shared" si="17"/>
        <v>8.2248044881338593</v>
      </c>
      <c r="K19" s="60">
        <f t="shared" si="17"/>
        <v>3.6647681435166501</v>
      </c>
      <c r="L19" s="60">
        <f t="shared" si="17"/>
        <v>10.768950811623156</v>
      </c>
      <c r="M19" s="60">
        <f t="shared" si="17"/>
        <v>9.2617877243355071</v>
      </c>
      <c r="N19" s="60">
        <f t="shared" si="17"/>
        <v>9.6940391680112761</v>
      </c>
      <c r="O19" s="60">
        <f t="shared" si="17"/>
        <v>10.341456388042674</v>
      </c>
      <c r="P19" s="60">
        <f t="shared" si="17"/>
        <v>9.9941958676522553</v>
      </c>
      <c r="Q19" s="60">
        <f t="shared" si="17"/>
        <v>12.992533537741446</v>
      </c>
      <c r="R19" s="60">
        <f t="shared" si="17"/>
        <v>13.546924990724955</v>
      </c>
      <c r="S19" s="61"/>
      <c r="T19" s="61"/>
      <c r="U19" s="61"/>
      <c r="V19" s="61"/>
      <c r="W19" s="61"/>
      <c r="X19" s="61"/>
      <c r="Y19" s="61"/>
      <c r="Z19" s="61"/>
      <c r="AA19" s="61"/>
      <c r="AB19" s="61"/>
      <c r="AC19" s="61"/>
      <c r="AD19" s="61"/>
      <c r="AE19" s="61"/>
      <c r="AF19" s="60"/>
      <c r="AG19" s="60"/>
      <c r="AH19" s="60"/>
      <c r="AI19" s="60"/>
      <c r="AJ19" s="60"/>
      <c r="AK19" s="60"/>
      <c r="AL19" s="60"/>
      <c r="AM19" s="60"/>
      <c r="AN19" s="60"/>
      <c r="AO19" s="62"/>
    </row>
    <row r="20" spans="1:41">
      <c r="A20" s="56" t="s">
        <v>236</v>
      </c>
      <c r="B20" s="51"/>
      <c r="C20" s="52"/>
      <c r="D20" s="53"/>
      <c r="E20" s="54"/>
      <c r="F20" s="54">
        <f>MIN(F12:F18)</f>
        <v>9.9924999999999997</v>
      </c>
      <c r="G20" s="54">
        <f t="shared" ref="G20:R20" si="18">MIN(G12:G18)</f>
        <v>-2.1888000000000001</v>
      </c>
      <c r="H20" s="54">
        <f t="shared" si="18"/>
        <v>-8.7766999999999999</v>
      </c>
      <c r="I20" s="54">
        <f t="shared" si="18"/>
        <v>-5.2770000000000001</v>
      </c>
      <c r="J20" s="54">
        <f t="shared" si="18"/>
        <v>2.9323000000000001</v>
      </c>
      <c r="K20" s="54">
        <f t="shared" si="18"/>
        <v>0.76</v>
      </c>
      <c r="L20" s="54">
        <f t="shared" si="18"/>
        <v>8.2515000000000001</v>
      </c>
      <c r="M20" s="54">
        <f t="shared" si="18"/>
        <v>7.5846</v>
      </c>
      <c r="N20" s="54">
        <f t="shared" si="18"/>
        <v>7.0495999999999999</v>
      </c>
      <c r="O20" s="54">
        <f t="shared" si="18"/>
        <v>7.4884000000000004</v>
      </c>
      <c r="P20" s="54">
        <f t="shared" si="18"/>
        <v>8.2956000000000003</v>
      </c>
      <c r="Q20" s="54">
        <f t="shared" si="18"/>
        <v>12.517200000000001</v>
      </c>
      <c r="R20" s="54">
        <f t="shared" si="18"/>
        <v>5.2126999999999999</v>
      </c>
      <c r="S20" s="55"/>
      <c r="T20" s="55"/>
      <c r="U20" s="55"/>
      <c r="V20" s="55"/>
      <c r="W20" s="55"/>
      <c r="X20" s="55"/>
      <c r="Y20" s="55"/>
      <c r="Z20" s="55"/>
      <c r="AA20" s="55"/>
      <c r="AB20" s="55"/>
      <c r="AC20" s="55"/>
      <c r="AD20" s="55"/>
      <c r="AE20" s="55"/>
      <c r="AF20" s="54"/>
      <c r="AG20" s="54"/>
      <c r="AH20" s="54"/>
      <c r="AI20" s="54"/>
      <c r="AJ20" s="54"/>
      <c r="AK20" s="54"/>
      <c r="AL20" s="54"/>
      <c r="AM20" s="54"/>
      <c r="AN20" s="54"/>
      <c r="AO20" s="57"/>
    </row>
    <row r="21" spans="1:41">
      <c r="A21" s="63" t="s">
        <v>237</v>
      </c>
      <c r="B21" s="51"/>
      <c r="C21" s="52"/>
      <c r="D21" s="53"/>
      <c r="E21" s="54"/>
      <c r="F21" s="54">
        <f>MAX(F12:F18)</f>
        <v>15.248799999999999</v>
      </c>
      <c r="G21" s="54">
        <f t="shared" ref="G21:R21" si="19">MAX(G12:G18)</f>
        <v>9.8583999999999996</v>
      </c>
      <c r="H21" s="54">
        <f t="shared" si="19"/>
        <v>7.7583000000000002</v>
      </c>
      <c r="I21" s="54">
        <f t="shared" si="19"/>
        <v>7.4577</v>
      </c>
      <c r="J21" s="54">
        <f t="shared" si="19"/>
        <v>24.218</v>
      </c>
      <c r="K21" s="54">
        <f t="shared" si="19"/>
        <v>6.7035</v>
      </c>
      <c r="L21" s="54">
        <f t="shared" si="19"/>
        <v>14.875999999999999</v>
      </c>
      <c r="M21" s="54">
        <f t="shared" si="19"/>
        <v>12.3292</v>
      </c>
      <c r="N21" s="54">
        <f t="shared" si="19"/>
        <v>13.5459</v>
      </c>
      <c r="O21" s="54">
        <f t="shared" si="19"/>
        <v>11.928699999999999</v>
      </c>
      <c r="P21" s="54">
        <f t="shared" si="19"/>
        <v>10.8954</v>
      </c>
      <c r="Q21" s="54">
        <f t="shared" si="19"/>
        <v>13.2469</v>
      </c>
      <c r="R21" s="54">
        <f t="shared" si="19"/>
        <v>16.8523</v>
      </c>
      <c r="S21" s="55"/>
      <c r="T21" s="55"/>
      <c r="U21" s="55"/>
      <c r="V21" s="55"/>
      <c r="W21" s="55"/>
      <c r="X21" s="55"/>
      <c r="Y21" s="55"/>
      <c r="Z21" s="55"/>
      <c r="AA21" s="55"/>
      <c r="AB21" s="55"/>
      <c r="AC21" s="55"/>
      <c r="AD21" s="55"/>
      <c r="AE21" s="55"/>
      <c r="AF21" s="54"/>
      <c r="AG21" s="54"/>
      <c r="AH21" s="54"/>
      <c r="AI21" s="54"/>
      <c r="AJ21" s="54"/>
      <c r="AK21" s="54"/>
      <c r="AL21" s="54"/>
      <c r="AM21" s="54"/>
      <c r="AN21" s="54"/>
      <c r="AO21" s="57"/>
    </row>
    <row r="22" spans="1:41">
      <c r="A22" s="56" t="s">
        <v>238</v>
      </c>
      <c r="B22" s="51"/>
      <c r="C22" s="52"/>
      <c r="D22" s="53"/>
      <c r="E22" s="54"/>
      <c r="F22" s="54">
        <f>MEDIAN(F12:F18)</f>
        <v>10.9125</v>
      </c>
      <c r="G22" s="54">
        <f t="shared" ref="G22:R22" si="20">MEDIAN(G12:G18)</f>
        <v>0.41920000000000002</v>
      </c>
      <c r="H22" s="54">
        <f t="shared" si="20"/>
        <v>-3.2944</v>
      </c>
      <c r="I22" s="54">
        <f t="shared" si="20"/>
        <v>-2.7532000000000001</v>
      </c>
      <c r="J22" s="54">
        <f t="shared" si="20"/>
        <v>6.1246499999999999</v>
      </c>
      <c r="K22" s="54">
        <f t="shared" si="20"/>
        <v>3.1755</v>
      </c>
      <c r="L22" s="54">
        <f t="shared" si="20"/>
        <v>12.1357</v>
      </c>
      <c r="M22" s="54">
        <f t="shared" si="20"/>
        <v>9.5076000000000001</v>
      </c>
      <c r="N22" s="54">
        <f t="shared" si="20"/>
        <v>10.181100000000001</v>
      </c>
      <c r="O22" s="54">
        <f t="shared" si="20"/>
        <v>10.4186</v>
      </c>
      <c r="P22" s="54">
        <f t="shared" si="20"/>
        <v>10.136200000000001</v>
      </c>
      <c r="Q22" s="54">
        <f t="shared" si="20"/>
        <v>13.0275</v>
      </c>
      <c r="R22" s="54">
        <f t="shared" si="20"/>
        <v>13.693199999999999</v>
      </c>
      <c r="S22" s="55"/>
      <c r="T22" s="55"/>
      <c r="U22" s="55"/>
      <c r="V22" s="55"/>
      <c r="W22" s="55"/>
      <c r="X22" s="55"/>
      <c r="Y22" s="55"/>
      <c r="Z22" s="55"/>
      <c r="AA22" s="55"/>
      <c r="AB22" s="55"/>
      <c r="AC22" s="55"/>
      <c r="AD22" s="55"/>
      <c r="AE22" s="55"/>
      <c r="AF22" s="54"/>
      <c r="AG22" s="54"/>
      <c r="AH22" s="54"/>
      <c r="AI22" s="54"/>
      <c r="AJ22" s="54"/>
      <c r="AK22" s="54"/>
      <c r="AL22" s="54"/>
      <c r="AM22" s="54"/>
      <c r="AN22" s="54"/>
      <c r="AO22" s="57"/>
    </row>
    <row r="23" spans="1:41">
      <c r="A23" s="66" t="s">
        <v>265</v>
      </c>
      <c r="B23" s="67"/>
      <c r="C23" s="68"/>
      <c r="D23" s="69"/>
      <c r="E23" s="66"/>
      <c r="F23" s="66"/>
      <c r="G23" s="66"/>
      <c r="H23" s="66"/>
      <c r="I23" s="66"/>
      <c r="J23" s="66"/>
      <c r="K23" s="66"/>
      <c r="L23" s="66"/>
      <c r="M23" s="66"/>
      <c r="N23" s="66"/>
      <c r="O23" s="66"/>
      <c r="P23" s="66"/>
      <c r="Q23" s="66"/>
      <c r="R23" s="66"/>
      <c r="S23" s="70"/>
      <c r="T23" s="70"/>
      <c r="U23" s="70"/>
      <c r="V23" s="70"/>
      <c r="W23" s="70"/>
      <c r="X23" s="70"/>
      <c r="Y23" s="70"/>
      <c r="Z23" s="70"/>
      <c r="AA23" s="70"/>
      <c r="AB23" s="70"/>
      <c r="AC23" s="70"/>
      <c r="AD23" s="70"/>
      <c r="AE23" s="70"/>
      <c r="AF23" s="66"/>
      <c r="AG23" s="66"/>
      <c r="AH23" s="66"/>
      <c r="AI23" s="66"/>
      <c r="AJ23" s="66"/>
      <c r="AK23" s="66"/>
      <c r="AL23" s="66"/>
      <c r="AM23" s="66"/>
      <c r="AN23" s="66"/>
      <c r="AO23" s="71"/>
    </row>
    <row r="24" spans="1:41">
      <c r="A24" s="48"/>
      <c r="B24" s="29"/>
      <c r="C24" s="30"/>
      <c r="D24" s="31"/>
      <c r="E24" s="28"/>
      <c r="F24" s="28"/>
      <c r="G24" s="28"/>
      <c r="H24" s="28"/>
      <c r="I24" s="32"/>
      <c r="J24" s="28"/>
      <c r="K24" s="28"/>
      <c r="L24" s="28"/>
      <c r="M24" s="28"/>
      <c r="N24" s="28"/>
      <c r="O24" s="28"/>
      <c r="P24" s="28"/>
      <c r="Q24" s="28"/>
      <c r="R24" s="28"/>
      <c r="S24" s="33"/>
      <c r="T24" s="33"/>
      <c r="U24" s="33"/>
      <c r="V24" s="34"/>
      <c r="W24" s="33"/>
      <c r="X24" s="33"/>
      <c r="Y24" s="33"/>
      <c r="Z24" s="33"/>
      <c r="AA24" s="33"/>
      <c r="AB24" s="33"/>
      <c r="AC24" s="33"/>
      <c r="AD24" s="33"/>
      <c r="AE24" s="33"/>
      <c r="AF24" s="28"/>
      <c r="AG24" s="28"/>
      <c r="AH24" s="28"/>
      <c r="AI24" s="28"/>
      <c r="AJ24" s="28"/>
      <c r="AK24" s="28"/>
      <c r="AL24" s="28"/>
      <c r="AM24" s="28"/>
      <c r="AN24" s="28"/>
      <c r="AO24" s="35"/>
    </row>
    <row r="25" spans="1:41" ht="15" thickBot="1">
      <c r="A25" s="49"/>
      <c r="B25" s="37"/>
      <c r="C25" s="38"/>
      <c r="D25" s="39"/>
      <c r="E25" s="36"/>
      <c r="F25" s="36"/>
      <c r="G25" s="36"/>
      <c r="H25" s="36"/>
      <c r="I25" s="40"/>
      <c r="J25" s="36"/>
      <c r="K25" s="36"/>
      <c r="L25" s="36"/>
      <c r="M25" s="36"/>
      <c r="N25" s="36"/>
      <c r="O25" s="36"/>
      <c r="P25" s="36"/>
      <c r="Q25" s="36"/>
      <c r="R25" s="36"/>
      <c r="S25" s="41"/>
      <c r="T25" s="41"/>
      <c r="U25" s="41"/>
      <c r="V25" s="42"/>
      <c r="W25" s="41"/>
      <c r="X25" s="41"/>
      <c r="Y25" s="41"/>
      <c r="Z25" s="41"/>
      <c r="AA25" s="41"/>
      <c r="AB25" s="41"/>
      <c r="AC25" s="41"/>
      <c r="AD25" s="41"/>
      <c r="AE25" s="41"/>
      <c r="AF25" s="36"/>
      <c r="AG25" s="36"/>
      <c r="AH25" s="36"/>
      <c r="AI25" s="36"/>
      <c r="AJ25" s="36"/>
      <c r="AK25" s="36"/>
      <c r="AL25" s="36"/>
      <c r="AM25" s="36"/>
      <c r="AN25" s="36"/>
      <c r="AO25" s="43"/>
    </row>
    <row r="26" spans="1:41">
      <c r="A26" s="50" t="s">
        <v>239</v>
      </c>
      <c r="B26" s="45"/>
      <c r="C26" s="44"/>
      <c r="D26" s="44"/>
      <c r="E26" s="44"/>
      <c r="F26" s="44"/>
      <c r="G26" s="44"/>
      <c r="H26" s="44"/>
      <c r="I26" s="46"/>
      <c r="J26" s="44"/>
      <c r="K26" s="44"/>
      <c r="L26" s="44"/>
      <c r="M26" s="44"/>
      <c r="N26" s="44"/>
      <c r="O26" s="44"/>
      <c r="P26" s="44"/>
      <c r="Q26" s="44"/>
      <c r="R26" s="44"/>
      <c r="S26" s="45"/>
      <c r="T26" s="45"/>
      <c r="U26" s="45"/>
      <c r="V26" s="47"/>
      <c r="W26" s="45"/>
      <c r="X26" s="45"/>
      <c r="Y26" s="45"/>
      <c r="Z26" s="45"/>
      <c r="AA26" s="45"/>
      <c r="AB26" s="45"/>
      <c r="AC26" s="45"/>
      <c r="AD26" s="45"/>
      <c r="AE26" s="45"/>
      <c r="AF26" s="44"/>
      <c r="AG26" s="44"/>
      <c r="AH26" s="44"/>
      <c r="AI26" s="44"/>
      <c r="AJ26" s="44"/>
      <c r="AK26" s="44"/>
      <c r="AL26" s="44"/>
      <c r="AM26" s="44"/>
      <c r="AN26" s="44"/>
      <c r="AO26" s="44"/>
    </row>
    <row r="27" spans="1:41">
      <c r="A27" s="50" t="s">
        <v>240</v>
      </c>
      <c r="B27" s="45"/>
      <c r="C27" s="44"/>
      <c r="D27" s="44"/>
      <c r="E27" s="44"/>
      <c r="F27" s="44"/>
      <c r="G27" s="44"/>
      <c r="H27" s="44"/>
      <c r="I27" s="46"/>
      <c r="J27" s="44"/>
      <c r="K27" s="44"/>
      <c r="L27" s="44"/>
      <c r="M27" s="44"/>
      <c r="N27" s="44"/>
      <c r="O27" s="44"/>
      <c r="P27" s="44"/>
      <c r="Q27" s="44"/>
      <c r="R27" s="44"/>
      <c r="S27" s="45"/>
      <c r="T27" s="45"/>
      <c r="U27" s="45"/>
      <c r="V27" s="47"/>
      <c r="W27" s="45"/>
      <c r="X27" s="45"/>
      <c r="Y27" s="45"/>
      <c r="Z27" s="45"/>
      <c r="AA27" s="45"/>
      <c r="AB27" s="45"/>
      <c r="AC27" s="45"/>
      <c r="AD27" s="45"/>
      <c r="AE27" s="45"/>
      <c r="AF27" s="44"/>
      <c r="AG27" s="44"/>
      <c r="AH27" s="44"/>
      <c r="AI27" s="44"/>
      <c r="AJ27" s="44"/>
      <c r="AK27" s="44"/>
      <c r="AL27" s="44"/>
      <c r="AM27" s="44"/>
      <c r="AN27" s="44"/>
      <c r="AO27" s="44"/>
    </row>
  </sheetData>
  <mergeCells count="8">
    <mergeCell ref="AI8:AM8"/>
    <mergeCell ref="AO8:AO9"/>
    <mergeCell ref="B8:E8"/>
    <mergeCell ref="F8:I8"/>
    <mergeCell ref="J8:Q8"/>
    <mergeCell ref="R8:R9"/>
    <mergeCell ref="S8:AE8"/>
    <mergeCell ref="AF8:AH8"/>
  </mergeCells>
  <hyperlinks>
    <hyperlink ref="A1" location="'Main Page'!A1" tooltip="E:\ACEMFV2\AceCustomTemplates - #'Main Page'!A1" display="'Main Page'!A1"/>
    <hyperlink ref="A10" location="'Load'!A1" tooltip="E:\ACEMFV2\AceCustomTemplates - #'Load'!A1" display="'Load'!A1"/>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37"/>
  <sheetViews>
    <sheetView zoomScale="90" zoomScaleNormal="90" workbookViewId="0">
      <pane xSplit="1" ySplit="10" topLeftCell="B11" activePane="bottomRight" state="frozen"/>
      <selection activeCell="G7" sqref="G7"/>
      <selection pane="topRight" activeCell="G7" sqref="G7"/>
      <selection pane="bottomLeft" activeCell="G7" sqref="G7"/>
      <selection pane="bottomRight" activeCell="A11" sqref="A11:R28"/>
    </sheetView>
  </sheetViews>
  <sheetFormatPr defaultRowHeight="14.4"/>
  <cols>
    <col min="1" max="1" width="38.6640625" customWidth="1"/>
    <col min="2" max="2" width="10.5546875" customWidth="1"/>
    <col min="16" max="16" width="8.77734375" style="93" customWidth="1"/>
    <col min="29" max="29" width="8.77734375" style="93" customWidth="1"/>
  </cols>
  <sheetData>
    <row r="1" spans="1:92">
      <c r="A1" s="13" t="s">
        <v>0</v>
      </c>
      <c r="B1" s="93"/>
      <c r="C1" s="14"/>
      <c r="D1" s="14"/>
      <c r="E1" s="15" t="s">
        <v>3953</v>
      </c>
      <c r="F1" s="14"/>
      <c r="G1" s="14"/>
      <c r="H1" s="14"/>
      <c r="I1" s="14"/>
      <c r="J1" s="14"/>
      <c r="K1" s="14"/>
      <c r="L1" s="14"/>
      <c r="M1" s="14"/>
      <c r="N1" s="14"/>
      <c r="O1" s="14"/>
      <c r="P1" s="14"/>
      <c r="Q1" s="14"/>
      <c r="R1" s="14"/>
      <c r="S1" s="93"/>
      <c r="T1" s="93"/>
      <c r="U1" s="93"/>
      <c r="V1" s="93"/>
      <c r="W1" s="93"/>
      <c r="X1" s="93"/>
      <c r="Y1" s="93"/>
      <c r="Z1" s="93"/>
      <c r="AA1" s="93"/>
      <c r="AB1" s="93"/>
      <c r="AD1" s="93"/>
      <c r="AE1" s="93"/>
      <c r="AF1" s="14"/>
      <c r="AG1" s="14"/>
      <c r="AH1" s="14"/>
      <c r="AI1" s="14"/>
      <c r="AJ1" s="14"/>
      <c r="AK1" s="14"/>
      <c r="AL1" s="14"/>
      <c r="AM1" s="14"/>
      <c r="AN1" s="14"/>
      <c r="AO1" s="14"/>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A2" s="14"/>
      <c r="B2" s="93"/>
      <c r="C2" s="14"/>
      <c r="D2" s="14"/>
      <c r="E2" s="14"/>
      <c r="F2" s="14"/>
      <c r="G2" s="14"/>
      <c r="H2" s="14"/>
      <c r="I2" s="14"/>
      <c r="J2" s="14"/>
      <c r="K2" s="14"/>
      <c r="L2" s="14"/>
      <c r="M2" s="14"/>
      <c r="N2" s="14"/>
      <c r="O2" s="14"/>
      <c r="P2" s="14"/>
      <c r="Q2" s="14"/>
      <c r="R2" s="14"/>
      <c r="S2" s="93"/>
      <c r="T2" s="93"/>
      <c r="U2" s="93"/>
      <c r="V2" s="93"/>
      <c r="W2" s="93"/>
      <c r="X2" s="93"/>
      <c r="Y2" s="93"/>
      <c r="Z2" s="93"/>
      <c r="AA2" s="93"/>
      <c r="AB2" s="93"/>
      <c r="AD2" s="93"/>
      <c r="AE2" s="93"/>
      <c r="AF2" s="14"/>
      <c r="AG2" s="14"/>
      <c r="AH2" s="14"/>
      <c r="AI2" s="14"/>
      <c r="AJ2" s="14"/>
      <c r="AK2" s="14"/>
      <c r="AL2" s="14"/>
      <c r="AM2" s="14"/>
      <c r="AN2" s="14"/>
      <c r="AO2" s="14"/>
      <c r="CA2" s="93">
        <v>0</v>
      </c>
      <c r="CB2" s="93">
        <f>_xlfn.QUARTILE.INC(F$11:F$28,$CA2)</f>
        <v>3.7456</v>
      </c>
      <c r="CC2" s="93">
        <f t="shared" ref="CC2:CN2" si="0">_xlfn.QUARTILE.INC(G$11:G$28,$CA2)</f>
        <v>4.2458999999999998</v>
      </c>
      <c r="CD2" s="93">
        <f t="shared" si="0"/>
        <v>-3.1545999999999998</v>
      </c>
      <c r="CE2" s="93">
        <f t="shared" si="0"/>
        <v>-0.70399999999999996</v>
      </c>
      <c r="CF2" s="93">
        <f t="shared" si="0"/>
        <v>0.31759999999999999</v>
      </c>
      <c r="CG2" s="93">
        <f t="shared" si="0"/>
        <v>5.2394999999999996</v>
      </c>
      <c r="CH2" s="93">
        <f t="shared" si="0"/>
        <v>19.4849</v>
      </c>
      <c r="CI2" s="93">
        <f t="shared" si="0"/>
        <v>13.0373</v>
      </c>
      <c r="CJ2" s="93">
        <f t="shared" si="0"/>
        <v>10.569000000000001</v>
      </c>
      <c r="CK2" s="93">
        <f t="shared" si="0"/>
        <v>16.4269</v>
      </c>
      <c r="CL2" s="93">
        <f t="shared" si="0"/>
        <v>12.169700000000001</v>
      </c>
      <c r="CM2" s="93">
        <f t="shared" si="0"/>
        <v>14.0541</v>
      </c>
      <c r="CN2" s="93">
        <f t="shared" si="0"/>
        <v>-6.5621999999999998</v>
      </c>
    </row>
    <row r="3" spans="1:92">
      <c r="A3" s="14"/>
      <c r="B3" s="93"/>
      <c r="C3" s="14"/>
      <c r="D3" s="14"/>
      <c r="E3" s="14"/>
      <c r="F3" s="14"/>
      <c r="G3" s="14"/>
      <c r="H3" s="14"/>
      <c r="I3" s="14"/>
      <c r="J3" s="14"/>
      <c r="K3" s="14"/>
      <c r="L3" s="14"/>
      <c r="M3" s="14"/>
      <c r="N3" s="14"/>
      <c r="O3" s="14"/>
      <c r="P3" s="14"/>
      <c r="Q3" s="14"/>
      <c r="R3" s="14"/>
      <c r="S3" s="93"/>
      <c r="T3" s="93"/>
      <c r="U3" s="93"/>
      <c r="V3" s="93"/>
      <c r="W3" s="93"/>
      <c r="X3" s="93"/>
      <c r="Y3" s="93"/>
      <c r="Z3" s="93"/>
      <c r="AA3" s="93"/>
      <c r="AB3" s="93"/>
      <c r="AD3" s="93"/>
      <c r="AE3" s="93"/>
      <c r="AF3" s="14"/>
      <c r="AG3" s="14"/>
      <c r="AH3" s="14"/>
      <c r="AI3" s="14"/>
      <c r="AJ3" s="14"/>
      <c r="AK3" s="14"/>
      <c r="AL3" s="14"/>
      <c r="AM3" s="14"/>
      <c r="AN3" s="14"/>
      <c r="AO3" s="14"/>
      <c r="CA3" s="93">
        <v>1</v>
      </c>
      <c r="CB3" s="93">
        <f>_xlfn.QUARTILE.INC(F$11:F$28,$CA3)</f>
        <v>6.0334750000000001</v>
      </c>
      <c r="CC3" s="93">
        <f t="shared" ref="CC3:CN6" si="1">_xlfn.QUARTILE.INC(G$11:G$28,$CA3)</f>
        <v>6.4021749999999997</v>
      </c>
      <c r="CD3" s="93">
        <f t="shared" si="1"/>
        <v>-0.99060000000000004</v>
      </c>
      <c r="CE3" s="93">
        <f t="shared" si="1"/>
        <v>0.51517499999999994</v>
      </c>
      <c r="CF3" s="93">
        <f t="shared" si="1"/>
        <v>4.6591750000000003</v>
      </c>
      <c r="CG3" s="93">
        <f t="shared" si="1"/>
        <v>9.4854000000000003</v>
      </c>
      <c r="CH3" s="93">
        <f t="shared" si="1"/>
        <v>21.836224999999999</v>
      </c>
      <c r="CI3" s="93">
        <f t="shared" si="1"/>
        <v>15.218775000000001</v>
      </c>
      <c r="CJ3" s="93">
        <f t="shared" si="1"/>
        <v>13.3284</v>
      </c>
      <c r="CK3" s="93">
        <f t="shared" si="1"/>
        <v>18.754399999999997</v>
      </c>
      <c r="CL3" s="93">
        <f t="shared" si="1"/>
        <v>12.282500000000001</v>
      </c>
      <c r="CM3" s="93">
        <f t="shared" si="1"/>
        <v>15.0045</v>
      </c>
      <c r="CN3" s="93">
        <f t="shared" si="1"/>
        <v>11.013349999999999</v>
      </c>
    </row>
    <row r="4" spans="1:92">
      <c r="A4" s="14"/>
      <c r="B4" s="93"/>
      <c r="C4" s="14"/>
      <c r="D4" s="14"/>
      <c r="E4" s="14"/>
      <c r="F4" s="14"/>
      <c r="G4" s="14"/>
      <c r="H4" s="14"/>
      <c r="I4" s="14"/>
      <c r="J4" s="14"/>
      <c r="K4" s="14"/>
      <c r="L4" s="14"/>
      <c r="M4" s="14"/>
      <c r="N4" s="14"/>
      <c r="O4" s="14"/>
      <c r="P4" s="14"/>
      <c r="Q4" s="14"/>
      <c r="R4" s="14"/>
      <c r="S4" s="93"/>
      <c r="T4" s="93"/>
      <c r="U4" s="93"/>
      <c r="V4" s="93"/>
      <c r="W4" s="93"/>
      <c r="X4" s="93"/>
      <c r="Y4" s="93"/>
      <c r="Z4" s="93"/>
      <c r="AA4" s="93"/>
      <c r="AB4" s="93"/>
      <c r="AD4" s="93"/>
      <c r="AE4" s="93"/>
      <c r="AF4" s="14"/>
      <c r="AG4" s="14"/>
      <c r="AH4" s="14"/>
      <c r="AI4" s="14"/>
      <c r="AJ4" s="14"/>
      <c r="AK4" s="14"/>
      <c r="AL4" s="14"/>
      <c r="AM4" s="14"/>
      <c r="AN4" s="14"/>
      <c r="AO4" s="14"/>
      <c r="CA4" s="93">
        <v>2</v>
      </c>
      <c r="CB4" s="93">
        <f>_xlfn.QUARTILE.INC(F$11:F$28,$CA4)</f>
        <v>6.9695999999999998</v>
      </c>
      <c r="CC4" s="93">
        <f t="shared" si="1"/>
        <v>7.1533499999999997</v>
      </c>
      <c r="CD4" s="93">
        <f t="shared" si="1"/>
        <v>0.1045</v>
      </c>
      <c r="CE4" s="93">
        <f t="shared" si="1"/>
        <v>2.1812500000000004</v>
      </c>
      <c r="CF4" s="93">
        <f t="shared" si="1"/>
        <v>5.9628499999999995</v>
      </c>
      <c r="CG4" s="93">
        <f t="shared" si="1"/>
        <v>10.966750000000001</v>
      </c>
      <c r="CH4" s="93">
        <f t="shared" si="1"/>
        <v>22.427700000000002</v>
      </c>
      <c r="CI4" s="93">
        <f t="shared" si="1"/>
        <v>15.801600000000001</v>
      </c>
      <c r="CJ4" s="93">
        <f t="shared" si="1"/>
        <v>13.6351</v>
      </c>
      <c r="CK4" s="93">
        <f t="shared" si="1"/>
        <v>19.5489</v>
      </c>
      <c r="CL4" s="93">
        <f t="shared" si="1"/>
        <v>12.51455</v>
      </c>
      <c r="CM4" s="93">
        <f t="shared" si="1"/>
        <v>15.9549</v>
      </c>
      <c r="CN4" s="93">
        <f t="shared" si="1"/>
        <v>16.02505</v>
      </c>
    </row>
    <row r="5" spans="1:92">
      <c r="A5" s="14"/>
      <c r="B5" s="93"/>
      <c r="C5" s="14"/>
      <c r="D5" s="14"/>
      <c r="E5" s="14"/>
      <c r="F5" s="14"/>
      <c r="G5" s="14"/>
      <c r="H5" s="14"/>
      <c r="I5" s="14"/>
      <c r="J5" s="14"/>
      <c r="K5" s="14"/>
      <c r="L5" s="14"/>
      <c r="M5" s="14"/>
      <c r="N5" s="14"/>
      <c r="O5" s="14"/>
      <c r="P5" s="14"/>
      <c r="Q5" s="14"/>
      <c r="R5" s="14"/>
      <c r="S5" s="93"/>
      <c r="T5" s="93"/>
      <c r="U5" s="93"/>
      <c r="V5" s="93"/>
      <c r="W5" s="93"/>
      <c r="X5" s="93"/>
      <c r="Y5" s="93"/>
      <c r="Z5" s="93"/>
      <c r="AA5" s="93"/>
      <c r="AB5" s="93"/>
      <c r="AD5" s="93"/>
      <c r="AE5" s="93"/>
      <c r="AF5" s="14"/>
      <c r="AG5" s="14"/>
      <c r="AH5" s="14"/>
      <c r="AI5" s="14"/>
      <c r="AJ5" s="14"/>
      <c r="AK5" s="14"/>
      <c r="AL5" s="14"/>
      <c r="AM5" s="14"/>
      <c r="AN5" s="14"/>
      <c r="AO5" s="14"/>
      <c r="CA5" s="93">
        <v>3</v>
      </c>
      <c r="CB5" s="93">
        <f>_xlfn.QUARTILE.INC(F$11:F$28,$CA5)</f>
        <v>8.0478500000000004</v>
      </c>
      <c r="CC5" s="93">
        <f t="shared" si="1"/>
        <v>8.7051750000000006</v>
      </c>
      <c r="CD5" s="93">
        <f t="shared" si="1"/>
        <v>0.99109999999999998</v>
      </c>
      <c r="CE5" s="93">
        <f t="shared" si="1"/>
        <v>3.5486250000000004</v>
      </c>
      <c r="CF5" s="93">
        <f t="shared" si="1"/>
        <v>8.3527249999999995</v>
      </c>
      <c r="CG5" s="93">
        <f t="shared" si="1"/>
        <v>13.9185</v>
      </c>
      <c r="CH5" s="93">
        <f t="shared" si="1"/>
        <v>24.573799999999999</v>
      </c>
      <c r="CI5" s="93">
        <f t="shared" si="1"/>
        <v>16.836375</v>
      </c>
      <c r="CJ5" s="93">
        <f t="shared" si="1"/>
        <v>14.4123</v>
      </c>
      <c r="CK5" s="93">
        <f t="shared" si="1"/>
        <v>20.743625000000002</v>
      </c>
      <c r="CL5" s="93">
        <f t="shared" si="1"/>
        <v>13.140650000000001</v>
      </c>
      <c r="CM5" s="93">
        <f t="shared" si="1"/>
        <v>16.167000000000002</v>
      </c>
      <c r="CN5" s="93">
        <f t="shared" si="1"/>
        <v>19.164300000000001</v>
      </c>
    </row>
    <row r="6" spans="1:92" ht="21" thickBot="1">
      <c r="A6" s="16" t="s">
        <v>3438</v>
      </c>
      <c r="B6" s="93"/>
      <c r="C6" s="14"/>
      <c r="D6" s="14"/>
      <c r="E6" s="14"/>
      <c r="F6" s="14"/>
      <c r="G6" s="14"/>
      <c r="H6" s="14"/>
      <c r="I6" s="14"/>
      <c r="J6" s="14"/>
      <c r="K6" s="14"/>
      <c r="L6" s="14"/>
      <c r="M6" s="14"/>
      <c r="N6" s="14"/>
      <c r="O6" s="14"/>
      <c r="P6" s="14"/>
      <c r="Q6" s="14"/>
      <c r="R6" s="14"/>
      <c r="S6" s="93"/>
      <c r="T6" s="93"/>
      <c r="U6" s="93"/>
      <c r="V6" s="93"/>
      <c r="W6" s="93"/>
      <c r="X6" s="93"/>
      <c r="Y6" s="93"/>
      <c r="Z6" s="93"/>
      <c r="AA6" s="93"/>
      <c r="AB6" s="93"/>
      <c r="AD6" s="93"/>
      <c r="AE6" s="93"/>
      <c r="AF6" s="14"/>
      <c r="AG6" s="14"/>
      <c r="AH6" s="14"/>
      <c r="AI6" s="14"/>
      <c r="AJ6" s="14"/>
      <c r="AK6" s="14"/>
      <c r="AL6" s="14"/>
      <c r="AM6" s="14"/>
      <c r="AN6" s="14"/>
      <c r="AO6" s="14"/>
      <c r="CA6" s="93">
        <v>4</v>
      </c>
      <c r="CB6" s="93">
        <f>_xlfn.QUARTILE.INC(F$11:F$28,$CA6)</f>
        <v>9.1753</v>
      </c>
      <c r="CC6" s="93">
        <f t="shared" si="1"/>
        <v>10.638</v>
      </c>
      <c r="CD6" s="93">
        <f t="shared" si="1"/>
        <v>4.9175000000000004</v>
      </c>
      <c r="CE6" s="93">
        <f t="shared" si="1"/>
        <v>6.2797000000000001</v>
      </c>
      <c r="CF6" s="93">
        <f t="shared" si="1"/>
        <v>13.841699999999999</v>
      </c>
      <c r="CG6" s="93">
        <f t="shared" si="1"/>
        <v>20.596699999999998</v>
      </c>
      <c r="CH6" s="93">
        <f t="shared" si="1"/>
        <v>27.020700000000001</v>
      </c>
      <c r="CI6" s="93">
        <f t="shared" si="1"/>
        <v>19.692799999999998</v>
      </c>
      <c r="CJ6" s="93">
        <f t="shared" si="1"/>
        <v>16.229600000000001</v>
      </c>
      <c r="CK6" s="93">
        <f t="shared" si="1"/>
        <v>21.4619</v>
      </c>
      <c r="CL6" s="93">
        <f t="shared" si="1"/>
        <v>14.435600000000001</v>
      </c>
      <c r="CM6" s="93">
        <f t="shared" si="1"/>
        <v>16.379100000000001</v>
      </c>
      <c r="CN6" s="93">
        <f t="shared" si="1"/>
        <v>26.495100000000001</v>
      </c>
    </row>
    <row r="7" spans="1:92" ht="15.6">
      <c r="A7" s="17" t="str">
        <f>'Sec-Service'!A7</f>
        <v>(As on 30 Apr 2026)</v>
      </c>
      <c r="B7" s="137" t="s">
        <v>37</v>
      </c>
      <c r="C7" s="138"/>
      <c r="D7" s="138"/>
      <c r="E7" s="138"/>
      <c r="F7" s="136" t="s">
        <v>633</v>
      </c>
      <c r="G7" s="136"/>
      <c r="H7" s="136"/>
      <c r="I7" s="136"/>
      <c r="J7" s="136" t="s">
        <v>241</v>
      </c>
      <c r="K7" s="136"/>
      <c r="L7" s="136"/>
      <c r="M7" s="136"/>
      <c r="N7" s="136"/>
      <c r="O7" s="136"/>
      <c r="P7" s="136"/>
      <c r="Q7" s="136"/>
      <c r="R7" s="139" t="s">
        <v>174</v>
      </c>
      <c r="S7" s="136" t="s">
        <v>175</v>
      </c>
      <c r="T7" s="136"/>
      <c r="U7" s="136"/>
      <c r="V7" s="136"/>
      <c r="W7" s="136"/>
      <c r="X7" s="136"/>
      <c r="Y7" s="136"/>
      <c r="Z7" s="136"/>
      <c r="AA7" s="136"/>
      <c r="AB7" s="136"/>
      <c r="AC7" s="136"/>
      <c r="AD7" s="136"/>
      <c r="AE7" s="136"/>
      <c r="AF7" s="136" t="s">
        <v>834</v>
      </c>
      <c r="AG7" s="136"/>
      <c r="AH7" s="136"/>
      <c r="AI7" s="136" t="s">
        <v>874</v>
      </c>
      <c r="AJ7" s="136"/>
      <c r="AK7" s="136"/>
      <c r="AL7" s="136"/>
      <c r="AM7" s="136"/>
      <c r="AN7" s="18" t="s">
        <v>54</v>
      </c>
      <c r="AO7" s="134" t="s">
        <v>179</v>
      </c>
    </row>
    <row r="8" spans="1:92" ht="37.5" customHeight="1">
      <c r="A8" s="19" t="s">
        <v>171</v>
      </c>
      <c r="B8" s="25" t="s">
        <v>172</v>
      </c>
      <c r="C8" s="26" t="s">
        <v>5077</v>
      </c>
      <c r="D8" s="26" t="s">
        <v>5105</v>
      </c>
      <c r="E8" s="26" t="s">
        <v>173</v>
      </c>
      <c r="F8" s="26" t="s">
        <v>184</v>
      </c>
      <c r="G8" s="26" t="s">
        <v>185</v>
      </c>
      <c r="H8" s="26" t="s">
        <v>186</v>
      </c>
      <c r="I8" s="26" t="s">
        <v>187</v>
      </c>
      <c r="J8" s="26" t="s">
        <v>188</v>
      </c>
      <c r="K8" s="26" t="s">
        <v>189</v>
      </c>
      <c r="L8" s="26" t="s">
        <v>190</v>
      </c>
      <c r="M8" s="26" t="s">
        <v>191</v>
      </c>
      <c r="N8" s="26" t="s">
        <v>192</v>
      </c>
      <c r="O8" s="26" t="s">
        <v>193</v>
      </c>
      <c r="P8" s="26" t="s">
        <v>194</v>
      </c>
      <c r="Q8" s="26" t="s">
        <v>2437</v>
      </c>
      <c r="R8" s="140"/>
      <c r="S8" s="27" t="s">
        <v>184</v>
      </c>
      <c r="T8" s="27" t="s">
        <v>185</v>
      </c>
      <c r="U8" s="27" t="s">
        <v>186</v>
      </c>
      <c r="V8" s="27" t="s">
        <v>187</v>
      </c>
      <c r="W8" s="27" t="s">
        <v>188</v>
      </c>
      <c r="X8" s="27" t="s">
        <v>189</v>
      </c>
      <c r="Y8" s="27" t="s">
        <v>190</v>
      </c>
      <c r="Z8" s="27" t="s">
        <v>191</v>
      </c>
      <c r="AA8" s="27" t="s">
        <v>192</v>
      </c>
      <c r="AB8" s="27" t="s">
        <v>193</v>
      </c>
      <c r="AC8" s="26" t="s">
        <v>194</v>
      </c>
      <c r="AD8" s="26" t="s">
        <v>2437</v>
      </c>
      <c r="AE8" s="27" t="s">
        <v>174</v>
      </c>
      <c r="AF8" s="26" t="s">
        <v>835</v>
      </c>
      <c r="AG8" s="26" t="s">
        <v>836</v>
      </c>
      <c r="AH8" s="26" t="s">
        <v>837</v>
      </c>
      <c r="AI8" s="26" t="s">
        <v>838</v>
      </c>
      <c r="AJ8" s="26" t="s">
        <v>839</v>
      </c>
      <c r="AK8" s="26" t="s">
        <v>3052</v>
      </c>
      <c r="AL8" s="26" t="s">
        <v>2436</v>
      </c>
      <c r="AM8" s="26" t="s">
        <v>3053</v>
      </c>
      <c r="AN8" s="26" t="s">
        <v>840</v>
      </c>
      <c r="AO8" s="135"/>
    </row>
    <row r="9" spans="1:92" ht="15" thickBot="1">
      <c r="A9" s="20" t="s">
        <v>38</v>
      </c>
      <c r="B9" s="93"/>
      <c r="C9" s="14"/>
      <c r="D9" s="14"/>
      <c r="E9" s="14"/>
      <c r="F9" s="14"/>
      <c r="G9" s="14"/>
      <c r="H9" s="14"/>
      <c r="I9" s="14"/>
      <c r="J9" s="14"/>
      <c r="K9" s="14"/>
      <c r="L9" s="14"/>
      <c r="M9" s="14"/>
      <c r="N9" s="14"/>
      <c r="O9" s="14"/>
      <c r="P9" s="14"/>
      <c r="Q9" s="14"/>
      <c r="R9" s="14"/>
      <c r="S9" s="93"/>
      <c r="T9" s="93"/>
      <c r="U9" s="93"/>
      <c r="V9" s="93"/>
      <c r="W9" s="93"/>
      <c r="X9" s="93"/>
      <c r="Y9" s="93"/>
      <c r="Z9" s="93"/>
      <c r="AA9" s="93"/>
      <c r="AB9" s="93"/>
      <c r="AD9" s="93"/>
      <c r="AE9" s="93"/>
      <c r="AF9" s="14"/>
      <c r="AG9" s="14"/>
      <c r="AH9" s="14"/>
      <c r="AI9" s="14"/>
      <c r="AJ9" s="14"/>
      <c r="AK9" s="14"/>
      <c r="AL9" s="14"/>
      <c r="AM9" s="14"/>
      <c r="AN9" s="14"/>
      <c r="AO9" s="14"/>
    </row>
    <row r="10" spans="1:92" ht="18.600000000000001" thickBot="1">
      <c r="A10" s="21" t="s">
        <v>3439</v>
      </c>
      <c r="B10" s="22"/>
      <c r="C10" s="23"/>
      <c r="D10" s="23"/>
      <c r="E10" s="23"/>
      <c r="F10" s="23"/>
      <c r="G10" s="23"/>
      <c r="H10" s="23"/>
      <c r="I10" s="23"/>
      <c r="J10" s="23"/>
      <c r="K10" s="23"/>
      <c r="L10" s="23"/>
      <c r="M10" s="23"/>
      <c r="N10" s="23"/>
      <c r="O10" s="23"/>
      <c r="P10" s="23"/>
      <c r="Q10" s="23"/>
      <c r="R10" s="23"/>
      <c r="S10" s="22"/>
      <c r="T10" s="22"/>
      <c r="U10" s="22"/>
      <c r="V10" s="22"/>
      <c r="W10" s="22"/>
      <c r="X10" s="22"/>
      <c r="Y10" s="22"/>
      <c r="Z10" s="22"/>
      <c r="AA10" s="22"/>
      <c r="AB10" s="22"/>
      <c r="AC10" s="22"/>
      <c r="AD10" s="22"/>
      <c r="AE10" s="22"/>
      <c r="AF10" s="23"/>
      <c r="AG10" s="23"/>
      <c r="AH10" s="23"/>
      <c r="AI10" s="23"/>
      <c r="AJ10" s="23"/>
      <c r="AK10" s="23"/>
      <c r="AL10" s="23"/>
      <c r="AM10" s="23"/>
      <c r="AN10" s="23"/>
      <c r="AO10" s="24"/>
    </row>
    <row r="11" spans="1:92">
      <c r="A11" s="48" t="s">
        <v>3421</v>
      </c>
      <c r="B11" s="29">
        <v>43656</v>
      </c>
      <c r="C11" s="30">
        <v>854.03840000000002</v>
      </c>
      <c r="D11" s="31">
        <v>858.87189999999998</v>
      </c>
      <c r="E11" s="28">
        <v>31.61</v>
      </c>
      <c r="F11" s="28">
        <v>4.7035</v>
      </c>
      <c r="G11" s="28">
        <v>6.3952</v>
      </c>
      <c r="H11" s="28">
        <v>1.2168000000000001</v>
      </c>
      <c r="I11" s="32">
        <v>3.0312999999999999</v>
      </c>
      <c r="J11" s="28">
        <v>5.3666999999999998</v>
      </c>
      <c r="K11" s="28">
        <v>9.8193000000000001</v>
      </c>
      <c r="L11" s="28">
        <v>22.7546</v>
      </c>
      <c r="M11" s="28">
        <v>15.1104</v>
      </c>
      <c r="N11" s="28">
        <v>12.5715</v>
      </c>
      <c r="O11" s="28"/>
      <c r="P11" s="28"/>
      <c r="Q11" s="28"/>
      <c r="R11" s="28">
        <v>18.409199999999998</v>
      </c>
      <c r="S11" s="33">
        <f>IF(F11="",0,IF(F11&lt;=CB$3,4,IF(F11&gt;=CB$5,1,IF(F11&gt;=CB$4,2,3))))</f>
        <v>4</v>
      </c>
      <c r="T11" s="33">
        <f t="shared" ref="T11:AE11" si="2">IF(G11="",0,IF(G11&lt;=CC$3,4,IF(G11&gt;=CC$5,1,IF(G11&gt;=CC$4,2,3))))</f>
        <v>4</v>
      </c>
      <c r="U11" s="33">
        <f t="shared" si="2"/>
        <v>1</v>
      </c>
      <c r="V11" s="34">
        <f t="shared" si="2"/>
        <v>2</v>
      </c>
      <c r="W11" s="33">
        <f t="shared" si="2"/>
        <v>3</v>
      </c>
      <c r="X11" s="33">
        <f t="shared" si="2"/>
        <v>3</v>
      </c>
      <c r="Y11" s="33">
        <f t="shared" si="2"/>
        <v>2</v>
      </c>
      <c r="Z11" s="33">
        <f t="shared" si="2"/>
        <v>4</v>
      </c>
      <c r="AA11" s="33">
        <f t="shared" si="2"/>
        <v>4</v>
      </c>
      <c r="AB11" s="33">
        <f t="shared" si="2"/>
        <v>0</v>
      </c>
      <c r="AC11" s="33">
        <f t="shared" si="2"/>
        <v>0</v>
      </c>
      <c r="AD11" s="33">
        <f t="shared" si="2"/>
        <v>0</v>
      </c>
      <c r="AE11" s="33">
        <f t="shared" si="2"/>
        <v>2</v>
      </c>
      <c r="AF11" s="28">
        <v>33.061300000000003</v>
      </c>
      <c r="AG11" s="28">
        <v>28.324400000000001</v>
      </c>
      <c r="AH11" s="28">
        <v>36.264800000000001</v>
      </c>
      <c r="AI11" s="28">
        <v>0.61399999999999999</v>
      </c>
      <c r="AJ11" s="28">
        <v>0.38519999999999999</v>
      </c>
      <c r="AK11" s="28">
        <v>1.1145</v>
      </c>
      <c r="AL11" s="28">
        <v>0.87619999999999998</v>
      </c>
      <c r="AM11" s="28">
        <v>0.28149999999999997</v>
      </c>
      <c r="AN11" s="28">
        <v>2.3494999999999999</v>
      </c>
      <c r="AO11" s="35">
        <v>2.2999999999999998</v>
      </c>
      <c r="AP11" s="124"/>
    </row>
    <row r="12" spans="1:92">
      <c r="A12" s="48" t="s">
        <v>3422</v>
      </c>
      <c r="B12" s="29">
        <v>45653</v>
      </c>
      <c r="C12" s="30">
        <v>314.74090000000001</v>
      </c>
      <c r="D12" s="31">
        <v>300.45150000000001</v>
      </c>
      <c r="E12" s="28">
        <v>9.8290000000000006</v>
      </c>
      <c r="F12" s="28">
        <v>8.3444000000000003</v>
      </c>
      <c r="G12" s="28">
        <v>7.1631</v>
      </c>
      <c r="H12" s="28">
        <v>-0.15240000000000001</v>
      </c>
      <c r="I12" s="32">
        <v>2.0135000000000001</v>
      </c>
      <c r="J12" s="28">
        <v>6.5590000000000002</v>
      </c>
      <c r="K12" s="28"/>
      <c r="L12" s="28"/>
      <c r="M12" s="28"/>
      <c r="N12" s="28"/>
      <c r="O12" s="28"/>
      <c r="P12" s="28"/>
      <c r="Q12" s="28"/>
      <c r="R12" s="28">
        <v>-1.2791999999999999</v>
      </c>
      <c r="S12" s="33">
        <f t="shared" ref="S12:S28" si="3">IF(F12="",0,IF(F12&lt;=CB$3,4,IF(F12&gt;=CB$5,1,IF(F12&gt;=CB$4,2,3))))</f>
        <v>1</v>
      </c>
      <c r="T12" s="33">
        <f t="shared" ref="T12:T28" si="4">IF(G12="",0,IF(G12&lt;=CC$3,4,IF(G12&gt;=CC$5,1,IF(G12&gt;=CC$4,2,3))))</f>
        <v>2</v>
      </c>
      <c r="U12" s="33">
        <f t="shared" ref="U12:U28" si="5">IF(H12="",0,IF(H12&lt;=CD$3,4,IF(H12&gt;=CD$5,1,IF(H12&gt;=CD$4,2,3))))</f>
        <v>3</v>
      </c>
      <c r="V12" s="34">
        <f t="shared" ref="V12:V28" si="6">IF(I12="",0,IF(I12&lt;=CE$3,4,IF(I12&gt;=CE$5,1,IF(I12&gt;=CE$4,2,3))))</f>
        <v>3</v>
      </c>
      <c r="W12" s="33">
        <f t="shared" ref="W12:W28" si="7">IF(J12="",0,IF(J12&lt;=CF$3,4,IF(J12&gt;=CF$5,1,IF(J12&gt;=CF$4,2,3))))</f>
        <v>2</v>
      </c>
      <c r="X12" s="33">
        <f t="shared" ref="X12:X28" si="8">IF(K12="",0,IF(K12&lt;=CG$3,4,IF(K12&gt;=CG$5,1,IF(K12&gt;=CG$4,2,3))))</f>
        <v>0</v>
      </c>
      <c r="Y12" s="33">
        <f t="shared" ref="Y12:Y28" si="9">IF(L12="",0,IF(L12&lt;=CH$3,4,IF(L12&gt;=CH$5,1,IF(L12&gt;=CH$4,2,3))))</f>
        <v>0</v>
      </c>
      <c r="Z12" s="33">
        <f t="shared" ref="Z12:Z28" si="10">IF(M12="",0,IF(M12&lt;=CI$3,4,IF(M12&gt;=CI$5,1,IF(M12&gt;=CI$4,2,3))))</f>
        <v>0</v>
      </c>
      <c r="AA12" s="33">
        <f t="shared" ref="AA12:AA28" si="11">IF(N12="",0,IF(N12&lt;=CJ$3,4,IF(N12&gt;=CJ$5,1,IF(N12&gt;=CJ$4,2,3))))</f>
        <v>0</v>
      </c>
      <c r="AB12" s="33">
        <f t="shared" ref="AB12:AB28" si="12">IF(O12="",0,IF(O12&lt;=CK$3,4,IF(O12&gt;=CK$5,1,IF(O12&gt;=CK$4,2,3))))</f>
        <v>0</v>
      </c>
      <c r="AC12" s="33">
        <f t="shared" ref="AC12:AC28" si="13">IF(P12="",0,IF(P12&lt;=CL$3,4,IF(P12&gt;=CL$5,1,IF(P12&gt;=CL$4,2,3))))</f>
        <v>0</v>
      </c>
      <c r="AD12" s="33">
        <f t="shared" ref="AD12:AD28" si="14">IF(Q12="",0,IF(Q12&lt;=CM$3,4,IF(Q12&gt;=CM$5,1,IF(Q12&gt;=CM$4,2,3))))</f>
        <v>0</v>
      </c>
      <c r="AE12" s="33">
        <f t="shared" ref="AE12:AE28" si="15">IF(R12="",0,IF(R12&lt;=CN$3,4,IF(R12&gt;=CN$5,1,IF(R12&gt;=CN$4,2,3))))</f>
        <v>4</v>
      </c>
      <c r="AF12" s="28">
        <v>36.380899999999997</v>
      </c>
      <c r="AG12" s="28">
        <v>22.368500000000001</v>
      </c>
      <c r="AH12" s="28">
        <v>36.027099999999997</v>
      </c>
      <c r="AI12" s="28">
        <v>0.63480000000000003</v>
      </c>
      <c r="AJ12" s="28">
        <v>-0.1656</v>
      </c>
      <c r="AK12" s="28">
        <v>-0.52849999999999997</v>
      </c>
      <c r="AL12" s="28">
        <v>-0.25169999999999998</v>
      </c>
      <c r="AM12" s="28">
        <v>0.40949999999999998</v>
      </c>
      <c r="AN12" s="28">
        <v>3.5173999999999999</v>
      </c>
      <c r="AO12" s="35">
        <v>2.39</v>
      </c>
      <c r="AP12" s="124"/>
    </row>
    <row r="13" spans="1:92">
      <c r="A13" s="48" t="s">
        <v>4967</v>
      </c>
      <c r="B13" s="29">
        <v>45989</v>
      </c>
      <c r="C13" s="30">
        <v>294.70010000000002</v>
      </c>
      <c r="D13" s="31">
        <v>273.06889999999999</v>
      </c>
      <c r="E13" s="28">
        <v>9.7590000000000003</v>
      </c>
      <c r="F13" s="28">
        <v>5.9954000000000001</v>
      </c>
      <c r="G13" s="28">
        <v>6.4230999999999998</v>
      </c>
      <c r="H13" s="28"/>
      <c r="I13" s="32">
        <v>-0.27589999999999998</v>
      </c>
      <c r="J13" s="28"/>
      <c r="K13" s="28"/>
      <c r="L13" s="28"/>
      <c r="M13" s="28"/>
      <c r="N13" s="28"/>
      <c r="O13" s="28"/>
      <c r="P13" s="28"/>
      <c r="Q13" s="28"/>
      <c r="R13" s="28">
        <v>-5.6536</v>
      </c>
      <c r="S13" s="33">
        <f t="shared" si="3"/>
        <v>4</v>
      </c>
      <c r="T13" s="33">
        <f t="shared" si="4"/>
        <v>3</v>
      </c>
      <c r="U13" s="33">
        <f t="shared" si="5"/>
        <v>0</v>
      </c>
      <c r="V13" s="34">
        <f t="shared" si="6"/>
        <v>4</v>
      </c>
      <c r="W13" s="33">
        <f t="shared" si="7"/>
        <v>0</v>
      </c>
      <c r="X13" s="33">
        <f t="shared" si="8"/>
        <v>0</v>
      </c>
      <c r="Y13" s="33">
        <f t="shared" si="9"/>
        <v>0</v>
      </c>
      <c r="Z13" s="33">
        <f t="shared" si="10"/>
        <v>0</v>
      </c>
      <c r="AA13" s="33">
        <f t="shared" si="11"/>
        <v>0</v>
      </c>
      <c r="AB13" s="33">
        <f t="shared" si="12"/>
        <v>0</v>
      </c>
      <c r="AC13" s="33">
        <f t="shared" si="13"/>
        <v>0</v>
      </c>
      <c r="AD13" s="33">
        <f t="shared" si="14"/>
        <v>0</v>
      </c>
      <c r="AE13" s="33">
        <f t="shared" si="15"/>
        <v>4</v>
      </c>
      <c r="AF13" s="28">
        <v>47.006900000000002</v>
      </c>
      <c r="AG13" s="28">
        <v>19.9285</v>
      </c>
      <c r="AH13" s="28">
        <v>30.514900000000001</v>
      </c>
      <c r="AI13" s="28">
        <v>0.33689999999999998</v>
      </c>
      <c r="AJ13" s="28">
        <v>-0.52969999999999995</v>
      </c>
      <c r="AK13" s="28">
        <v>-0.91569999999999996</v>
      </c>
      <c r="AL13" s="28">
        <v>-0.78500000000000003</v>
      </c>
      <c r="AM13" s="28">
        <v>0.14199999999999999</v>
      </c>
      <c r="AN13" s="28">
        <v>2.5497999999999998</v>
      </c>
      <c r="AO13" s="35">
        <v>2.41</v>
      </c>
      <c r="AP13" s="124"/>
    </row>
    <row r="14" spans="1:92">
      <c r="A14" s="48" t="s">
        <v>3423</v>
      </c>
      <c r="B14" s="29">
        <v>45835</v>
      </c>
      <c r="C14" s="30">
        <v>564.84870000000001</v>
      </c>
      <c r="D14" s="31">
        <v>515.19309999999996</v>
      </c>
      <c r="E14" s="28">
        <v>9.4451000000000001</v>
      </c>
      <c r="F14" s="28">
        <v>3.7456</v>
      </c>
      <c r="G14" s="28">
        <v>4.2458999999999998</v>
      </c>
      <c r="H14" s="28">
        <v>-3.1272000000000002</v>
      </c>
      <c r="I14" s="32">
        <v>-0.15640000000000001</v>
      </c>
      <c r="J14" s="28"/>
      <c r="K14" s="28"/>
      <c r="L14" s="28"/>
      <c r="M14" s="28"/>
      <c r="N14" s="28"/>
      <c r="O14" s="28"/>
      <c r="P14" s="28"/>
      <c r="Q14" s="28"/>
      <c r="R14" s="28">
        <v>-6.5621999999999998</v>
      </c>
      <c r="S14" s="33">
        <f t="shared" si="3"/>
        <v>4</v>
      </c>
      <c r="T14" s="33">
        <f t="shared" si="4"/>
        <v>4</v>
      </c>
      <c r="U14" s="33">
        <f t="shared" si="5"/>
        <v>4</v>
      </c>
      <c r="V14" s="34">
        <f t="shared" si="6"/>
        <v>4</v>
      </c>
      <c r="W14" s="33">
        <f t="shared" si="7"/>
        <v>0</v>
      </c>
      <c r="X14" s="33">
        <f t="shared" si="8"/>
        <v>0</v>
      </c>
      <c r="Y14" s="33">
        <f t="shared" si="9"/>
        <v>0</v>
      </c>
      <c r="Z14" s="33">
        <f t="shared" si="10"/>
        <v>0</v>
      </c>
      <c r="AA14" s="33">
        <f t="shared" si="11"/>
        <v>0</v>
      </c>
      <c r="AB14" s="33">
        <f t="shared" si="12"/>
        <v>0</v>
      </c>
      <c r="AC14" s="33">
        <f t="shared" si="13"/>
        <v>0</v>
      </c>
      <c r="AD14" s="33">
        <f t="shared" si="14"/>
        <v>0</v>
      </c>
      <c r="AE14" s="33">
        <f t="shared" si="15"/>
        <v>4</v>
      </c>
      <c r="AF14" s="28">
        <v>29.184799999999999</v>
      </c>
      <c r="AG14" s="28">
        <v>32.431899999999999</v>
      </c>
      <c r="AH14" s="28">
        <v>34.3048</v>
      </c>
      <c r="AI14" s="28">
        <v>0.29189999999999999</v>
      </c>
      <c r="AJ14" s="28">
        <v>-0.57920000000000005</v>
      </c>
      <c r="AK14" s="28">
        <v>-1.0532999999999999</v>
      </c>
      <c r="AL14" s="28">
        <v>-0.87739999999999996</v>
      </c>
      <c r="AM14" s="28">
        <v>0.1963</v>
      </c>
      <c r="AN14" s="28">
        <v>4.0784000000000002</v>
      </c>
      <c r="AO14" s="35">
        <v>2.33</v>
      </c>
      <c r="AP14" s="124"/>
    </row>
    <row r="15" spans="1:92">
      <c r="A15" s="48" t="s">
        <v>3424</v>
      </c>
      <c r="B15" s="29">
        <v>43434</v>
      </c>
      <c r="C15" s="30">
        <v>3033.4243000000001</v>
      </c>
      <c r="D15" s="31">
        <v>2891.7619</v>
      </c>
      <c r="E15" s="28">
        <v>38.929000000000002</v>
      </c>
      <c r="F15" s="28">
        <v>8.2142999999999997</v>
      </c>
      <c r="G15" s="28">
        <v>4.3784999999999998</v>
      </c>
      <c r="H15" s="28">
        <v>-0.83050000000000002</v>
      </c>
      <c r="I15" s="32">
        <v>-0.70399999999999996</v>
      </c>
      <c r="J15" s="28">
        <v>4.8734000000000002</v>
      </c>
      <c r="K15" s="28">
        <v>9.3741000000000003</v>
      </c>
      <c r="L15" s="28">
        <v>21.772400000000001</v>
      </c>
      <c r="M15" s="28">
        <v>15.7849</v>
      </c>
      <c r="N15" s="28">
        <v>13.6351</v>
      </c>
      <c r="O15" s="28">
        <v>20.814800000000002</v>
      </c>
      <c r="P15" s="28"/>
      <c r="Q15" s="28"/>
      <c r="R15" s="28">
        <v>20.104800000000001</v>
      </c>
      <c r="S15" s="33">
        <f t="shared" si="3"/>
        <v>1</v>
      </c>
      <c r="T15" s="33">
        <f t="shared" si="4"/>
        <v>4</v>
      </c>
      <c r="U15" s="33">
        <f t="shared" si="5"/>
        <v>3</v>
      </c>
      <c r="V15" s="34">
        <f t="shared" si="6"/>
        <v>4</v>
      </c>
      <c r="W15" s="33">
        <f t="shared" si="7"/>
        <v>3</v>
      </c>
      <c r="X15" s="33">
        <f t="shared" si="8"/>
        <v>4</v>
      </c>
      <c r="Y15" s="33">
        <f t="shared" si="9"/>
        <v>4</v>
      </c>
      <c r="Z15" s="33">
        <f t="shared" si="10"/>
        <v>3</v>
      </c>
      <c r="AA15" s="33">
        <f t="shared" si="11"/>
        <v>2</v>
      </c>
      <c r="AB15" s="33">
        <f t="shared" si="12"/>
        <v>1</v>
      </c>
      <c r="AC15" s="33">
        <f t="shared" si="13"/>
        <v>0</v>
      </c>
      <c r="AD15" s="33">
        <f t="shared" si="14"/>
        <v>0</v>
      </c>
      <c r="AE15" s="33">
        <f t="shared" si="15"/>
        <v>1</v>
      </c>
      <c r="AF15" s="28">
        <v>22.005099999999999</v>
      </c>
      <c r="AG15" s="28">
        <v>17.796299999999999</v>
      </c>
      <c r="AH15" s="28">
        <v>39.774000000000001</v>
      </c>
      <c r="AI15" s="28">
        <v>0.629</v>
      </c>
      <c r="AJ15" s="28">
        <v>0.3538</v>
      </c>
      <c r="AK15" s="28">
        <v>0.96</v>
      </c>
      <c r="AL15" s="28">
        <v>0.77659999999999996</v>
      </c>
      <c r="AM15" s="28">
        <v>0.307</v>
      </c>
      <c r="AN15" s="28">
        <v>1.4536</v>
      </c>
      <c r="AO15" s="35">
        <v>1.94</v>
      </c>
      <c r="AP15" s="124"/>
    </row>
    <row r="16" spans="1:92">
      <c r="A16" s="48" t="s">
        <v>3425</v>
      </c>
      <c r="B16" s="29">
        <v>45203</v>
      </c>
      <c r="C16" s="30">
        <v>2030.8062</v>
      </c>
      <c r="D16" s="31">
        <v>1976.8614</v>
      </c>
      <c r="E16" s="28">
        <v>18.242000000000001</v>
      </c>
      <c r="F16" s="28">
        <v>7.4386000000000001</v>
      </c>
      <c r="G16" s="28">
        <v>10.638</v>
      </c>
      <c r="H16" s="28">
        <v>4.9175000000000004</v>
      </c>
      <c r="I16" s="32">
        <v>5.8734999999999999</v>
      </c>
      <c r="J16" s="28">
        <v>13.841699999999999</v>
      </c>
      <c r="K16" s="28">
        <v>20.596699999999998</v>
      </c>
      <c r="L16" s="28"/>
      <c r="M16" s="28"/>
      <c r="N16" s="28"/>
      <c r="O16" s="28"/>
      <c r="P16" s="28"/>
      <c r="Q16" s="28"/>
      <c r="R16" s="28">
        <v>26.495100000000001</v>
      </c>
      <c r="S16" s="33">
        <f t="shared" si="3"/>
        <v>2</v>
      </c>
      <c r="T16" s="33">
        <f t="shared" si="4"/>
        <v>1</v>
      </c>
      <c r="U16" s="33">
        <f t="shared" si="5"/>
        <v>1</v>
      </c>
      <c r="V16" s="34">
        <f t="shared" si="6"/>
        <v>1</v>
      </c>
      <c r="W16" s="33">
        <f t="shared" si="7"/>
        <v>1</v>
      </c>
      <c r="X16" s="33">
        <f t="shared" si="8"/>
        <v>1</v>
      </c>
      <c r="Y16" s="33">
        <f t="shared" si="9"/>
        <v>0</v>
      </c>
      <c r="Z16" s="33">
        <f t="shared" si="10"/>
        <v>0</v>
      </c>
      <c r="AA16" s="33">
        <f t="shared" si="11"/>
        <v>0</v>
      </c>
      <c r="AB16" s="33">
        <f t="shared" si="12"/>
        <v>0</v>
      </c>
      <c r="AC16" s="33">
        <f t="shared" si="13"/>
        <v>0</v>
      </c>
      <c r="AD16" s="33">
        <f t="shared" si="14"/>
        <v>0</v>
      </c>
      <c r="AE16" s="33">
        <f t="shared" si="15"/>
        <v>1</v>
      </c>
      <c r="AF16" s="28">
        <v>26.6997</v>
      </c>
      <c r="AG16" s="28">
        <v>36.998100000000001</v>
      </c>
      <c r="AH16" s="28">
        <v>34.813899999999997</v>
      </c>
      <c r="AI16" s="28">
        <v>0.61960000000000004</v>
      </c>
      <c r="AJ16" s="28">
        <v>0.42880000000000001</v>
      </c>
      <c r="AK16" s="28">
        <v>1.4219999999999999</v>
      </c>
      <c r="AL16" s="28">
        <v>0.94120000000000004</v>
      </c>
      <c r="AM16" s="28">
        <v>0.30659999999999998</v>
      </c>
      <c r="AN16" s="28">
        <v>1.4883</v>
      </c>
      <c r="AO16" s="35">
        <v>2.1</v>
      </c>
      <c r="AP16" s="124"/>
    </row>
    <row r="17" spans="1:42">
      <c r="A17" s="48" t="s">
        <v>3426</v>
      </c>
      <c r="B17" s="29">
        <v>43294</v>
      </c>
      <c r="C17" s="30">
        <v>6801.1620999999996</v>
      </c>
      <c r="D17" s="31">
        <v>6293.1368000000002</v>
      </c>
      <c r="E17" s="28">
        <v>39.979999999999997</v>
      </c>
      <c r="F17" s="28">
        <v>9.1753</v>
      </c>
      <c r="G17" s="28">
        <v>6.6702000000000004</v>
      </c>
      <c r="H17" s="28">
        <v>-0.99060000000000004</v>
      </c>
      <c r="I17" s="32">
        <v>0.42699999999999999</v>
      </c>
      <c r="J17" s="28">
        <v>7.0987999999999998</v>
      </c>
      <c r="K17" s="28">
        <v>14.080299999999999</v>
      </c>
      <c r="L17" s="28">
        <v>27.020700000000001</v>
      </c>
      <c r="M17" s="28">
        <v>19.692799999999998</v>
      </c>
      <c r="N17" s="28">
        <v>16.229600000000001</v>
      </c>
      <c r="O17" s="28">
        <v>21.4619</v>
      </c>
      <c r="P17" s="28"/>
      <c r="Q17" s="28"/>
      <c r="R17" s="28">
        <v>19.435199999999998</v>
      </c>
      <c r="S17" s="33">
        <f t="shared" si="3"/>
        <v>1</v>
      </c>
      <c r="T17" s="33">
        <f t="shared" si="4"/>
        <v>3</v>
      </c>
      <c r="U17" s="33">
        <f t="shared" si="5"/>
        <v>4</v>
      </c>
      <c r="V17" s="34">
        <f t="shared" si="6"/>
        <v>4</v>
      </c>
      <c r="W17" s="33">
        <f t="shared" si="7"/>
        <v>2</v>
      </c>
      <c r="X17" s="33">
        <f t="shared" si="8"/>
        <v>1</v>
      </c>
      <c r="Y17" s="33">
        <f t="shared" si="9"/>
        <v>1</v>
      </c>
      <c r="Z17" s="33">
        <f t="shared" si="10"/>
        <v>1</v>
      </c>
      <c r="AA17" s="33">
        <f t="shared" si="11"/>
        <v>1</v>
      </c>
      <c r="AB17" s="33">
        <f t="shared" si="12"/>
        <v>1</v>
      </c>
      <c r="AC17" s="33">
        <f t="shared" si="13"/>
        <v>0</v>
      </c>
      <c r="AD17" s="33">
        <f t="shared" si="14"/>
        <v>0</v>
      </c>
      <c r="AE17" s="33">
        <f t="shared" si="15"/>
        <v>1</v>
      </c>
      <c r="AF17" s="28">
        <v>33.217700000000001</v>
      </c>
      <c r="AG17" s="28">
        <v>27.8841</v>
      </c>
      <c r="AH17" s="28">
        <v>36.5167</v>
      </c>
      <c r="AI17" s="28">
        <v>0.73680000000000001</v>
      </c>
      <c r="AJ17" s="28">
        <v>0.43969999999999998</v>
      </c>
      <c r="AK17" s="28">
        <v>1.2749999999999999</v>
      </c>
      <c r="AL17" s="28">
        <v>0.96809999999999996</v>
      </c>
      <c r="AM17" s="28">
        <v>0.39290000000000003</v>
      </c>
      <c r="AN17" s="28">
        <v>2.3498000000000001</v>
      </c>
      <c r="AO17" s="35">
        <v>1.87</v>
      </c>
      <c r="AP17" s="124"/>
    </row>
    <row r="18" spans="1:42">
      <c r="A18" s="48" t="s">
        <v>3427</v>
      </c>
      <c r="B18" s="29">
        <v>44508</v>
      </c>
      <c r="C18" s="30">
        <v>221.7766</v>
      </c>
      <c r="D18" s="31">
        <v>211.29910000000001</v>
      </c>
      <c r="E18" s="28">
        <v>15.9207</v>
      </c>
      <c r="F18" s="28">
        <v>8.0952000000000002</v>
      </c>
      <c r="G18" s="28">
        <v>8.4723000000000006</v>
      </c>
      <c r="H18" s="28">
        <v>-2.9823</v>
      </c>
      <c r="I18" s="32">
        <v>1.4536</v>
      </c>
      <c r="J18" s="28">
        <v>0.31759999999999999</v>
      </c>
      <c r="K18" s="28">
        <v>8.1059000000000001</v>
      </c>
      <c r="L18" s="28">
        <v>19.4849</v>
      </c>
      <c r="M18" s="28">
        <v>13.803100000000001</v>
      </c>
      <c r="N18" s="28"/>
      <c r="O18" s="28"/>
      <c r="P18" s="28"/>
      <c r="Q18" s="28"/>
      <c r="R18" s="28">
        <v>10.9466</v>
      </c>
      <c r="S18" s="33">
        <f t="shared" si="3"/>
        <v>1</v>
      </c>
      <c r="T18" s="33">
        <f t="shared" si="4"/>
        <v>2</v>
      </c>
      <c r="U18" s="33">
        <f t="shared" si="5"/>
        <v>4</v>
      </c>
      <c r="V18" s="34">
        <f t="shared" si="6"/>
        <v>3</v>
      </c>
      <c r="W18" s="33">
        <f t="shared" si="7"/>
        <v>4</v>
      </c>
      <c r="X18" s="33">
        <f t="shared" si="8"/>
        <v>4</v>
      </c>
      <c r="Y18" s="33">
        <f t="shared" si="9"/>
        <v>4</v>
      </c>
      <c r="Z18" s="33">
        <f t="shared" si="10"/>
        <v>4</v>
      </c>
      <c r="AA18" s="33">
        <f t="shared" si="11"/>
        <v>0</v>
      </c>
      <c r="AB18" s="33">
        <f t="shared" si="12"/>
        <v>0</v>
      </c>
      <c r="AC18" s="33">
        <f t="shared" si="13"/>
        <v>0</v>
      </c>
      <c r="AD18" s="33">
        <f t="shared" si="14"/>
        <v>0</v>
      </c>
      <c r="AE18" s="33">
        <f t="shared" si="15"/>
        <v>4</v>
      </c>
      <c r="AF18" s="28">
        <v>42.740900000000003</v>
      </c>
      <c r="AG18" s="28">
        <v>31.2742</v>
      </c>
      <c r="AH18" s="28">
        <v>25.180099999999999</v>
      </c>
      <c r="AI18" s="28">
        <v>0.96299999999999997</v>
      </c>
      <c r="AJ18" s="28">
        <v>0.29630000000000001</v>
      </c>
      <c r="AK18" s="28">
        <v>-0.3125</v>
      </c>
      <c r="AL18" s="28">
        <v>0.6008</v>
      </c>
      <c r="AM18" s="28">
        <v>0.88759999999999994</v>
      </c>
      <c r="AN18" s="28">
        <v>0.80479999999999996</v>
      </c>
      <c r="AO18" s="35">
        <v>2.35</v>
      </c>
      <c r="AP18" s="124"/>
    </row>
    <row r="19" spans="1:42">
      <c r="A19" s="48" t="s">
        <v>3428</v>
      </c>
      <c r="B19" s="29">
        <v>45271</v>
      </c>
      <c r="C19" s="30">
        <v>485.24119999999999</v>
      </c>
      <c r="D19" s="31">
        <v>442.27730000000003</v>
      </c>
      <c r="E19" s="28">
        <v>14.081</v>
      </c>
      <c r="F19" s="28">
        <v>7.0880000000000001</v>
      </c>
      <c r="G19" s="28">
        <v>10.603999999999999</v>
      </c>
      <c r="H19" s="28">
        <v>2.6836000000000002</v>
      </c>
      <c r="I19" s="32">
        <v>6.2797000000000001</v>
      </c>
      <c r="J19" s="28">
        <v>8.4154999999999998</v>
      </c>
      <c r="K19" s="28">
        <v>11.5847</v>
      </c>
      <c r="L19" s="28"/>
      <c r="M19" s="28"/>
      <c r="N19" s="28"/>
      <c r="O19" s="28"/>
      <c r="P19" s="28"/>
      <c r="Q19" s="28"/>
      <c r="R19" s="28">
        <v>15.4213</v>
      </c>
      <c r="S19" s="33">
        <f t="shared" si="3"/>
        <v>2</v>
      </c>
      <c r="T19" s="33">
        <f t="shared" si="4"/>
        <v>1</v>
      </c>
      <c r="U19" s="33">
        <f t="shared" si="5"/>
        <v>1</v>
      </c>
      <c r="V19" s="34">
        <f t="shared" si="6"/>
        <v>1</v>
      </c>
      <c r="W19" s="33">
        <f t="shared" si="7"/>
        <v>1</v>
      </c>
      <c r="X19" s="33">
        <f t="shared" si="8"/>
        <v>2</v>
      </c>
      <c r="Y19" s="33">
        <f t="shared" si="9"/>
        <v>0</v>
      </c>
      <c r="Z19" s="33">
        <f t="shared" si="10"/>
        <v>0</v>
      </c>
      <c r="AA19" s="33">
        <f t="shared" si="11"/>
        <v>0</v>
      </c>
      <c r="AB19" s="33">
        <f t="shared" si="12"/>
        <v>0</v>
      </c>
      <c r="AC19" s="33">
        <f t="shared" si="13"/>
        <v>0</v>
      </c>
      <c r="AD19" s="33">
        <f t="shared" si="14"/>
        <v>0</v>
      </c>
      <c r="AE19" s="33">
        <f t="shared" si="15"/>
        <v>3</v>
      </c>
      <c r="AF19" s="28">
        <v>35.014200000000002</v>
      </c>
      <c r="AG19" s="28">
        <v>21.943200000000001</v>
      </c>
      <c r="AH19" s="28">
        <v>42.422499999999999</v>
      </c>
      <c r="AI19" s="28">
        <v>0.97770000000000001</v>
      </c>
      <c r="AJ19" s="28">
        <v>0.1948</v>
      </c>
      <c r="AK19" s="28">
        <v>-0.1487</v>
      </c>
      <c r="AL19" s="28">
        <v>0.37530000000000002</v>
      </c>
      <c r="AM19" s="28">
        <v>0.89239999999999997</v>
      </c>
      <c r="AN19" s="28">
        <v>0.62009999999999998</v>
      </c>
      <c r="AO19" s="35">
        <v>2.34</v>
      </c>
      <c r="AP19" s="124"/>
    </row>
    <row r="20" spans="1:42">
      <c r="A20" s="48" t="s">
        <v>3429</v>
      </c>
      <c r="B20" s="29">
        <v>43524</v>
      </c>
      <c r="C20" s="30">
        <v>82.130099999999999</v>
      </c>
      <c r="D20" s="31">
        <v>78.299199999999999</v>
      </c>
      <c r="E20" s="28">
        <v>29.341699999999999</v>
      </c>
      <c r="F20" s="28">
        <v>7.3293999999999997</v>
      </c>
      <c r="G20" s="28">
        <v>7.1436000000000002</v>
      </c>
      <c r="H20" s="28">
        <v>-1.9583999999999999</v>
      </c>
      <c r="I20" s="32">
        <v>0.77969999999999995</v>
      </c>
      <c r="J20" s="28">
        <v>4.6920000000000002</v>
      </c>
      <c r="K20" s="28">
        <v>10.348800000000001</v>
      </c>
      <c r="L20" s="28">
        <v>20.9434</v>
      </c>
      <c r="M20" s="28">
        <v>13.0373</v>
      </c>
      <c r="N20" s="28">
        <v>10.569000000000001</v>
      </c>
      <c r="O20" s="28">
        <v>16.4269</v>
      </c>
      <c r="P20" s="28"/>
      <c r="Q20" s="28"/>
      <c r="R20" s="28">
        <v>16.1921</v>
      </c>
      <c r="S20" s="33">
        <f t="shared" si="3"/>
        <v>2</v>
      </c>
      <c r="T20" s="33">
        <f t="shared" si="4"/>
        <v>3</v>
      </c>
      <c r="U20" s="33">
        <f t="shared" si="5"/>
        <v>4</v>
      </c>
      <c r="V20" s="34">
        <f t="shared" si="6"/>
        <v>3</v>
      </c>
      <c r="W20" s="33">
        <f t="shared" si="7"/>
        <v>3</v>
      </c>
      <c r="X20" s="33">
        <f t="shared" si="8"/>
        <v>3</v>
      </c>
      <c r="Y20" s="33">
        <f t="shared" si="9"/>
        <v>4</v>
      </c>
      <c r="Z20" s="33">
        <f t="shared" si="10"/>
        <v>4</v>
      </c>
      <c r="AA20" s="33">
        <f t="shared" si="11"/>
        <v>4</v>
      </c>
      <c r="AB20" s="33">
        <f t="shared" si="12"/>
        <v>4</v>
      </c>
      <c r="AC20" s="33">
        <f t="shared" si="13"/>
        <v>0</v>
      </c>
      <c r="AD20" s="33">
        <f t="shared" si="14"/>
        <v>0</v>
      </c>
      <c r="AE20" s="33">
        <f t="shared" si="15"/>
        <v>2</v>
      </c>
      <c r="AF20" s="28">
        <v>35.481099999999998</v>
      </c>
      <c r="AG20" s="28">
        <v>28.993300000000001</v>
      </c>
      <c r="AH20" s="28">
        <v>31.702100000000002</v>
      </c>
      <c r="AI20" s="28">
        <v>0.61739999999999995</v>
      </c>
      <c r="AJ20" s="28">
        <v>0.3367</v>
      </c>
      <c r="AK20" s="28">
        <v>0.91169999999999995</v>
      </c>
      <c r="AL20" s="28">
        <v>0.73860000000000003</v>
      </c>
      <c r="AM20" s="28">
        <v>0.28710000000000002</v>
      </c>
      <c r="AN20" s="28">
        <v>3.8235000000000001</v>
      </c>
      <c r="AO20" s="35">
        <v>2.36</v>
      </c>
      <c r="AP20" s="124"/>
    </row>
    <row r="21" spans="1:42">
      <c r="A21" s="48" t="s">
        <v>3430</v>
      </c>
      <c r="B21" s="29">
        <v>43283</v>
      </c>
      <c r="C21" s="30">
        <v>2843.74</v>
      </c>
      <c r="D21" s="31">
        <v>2753.7249000000002</v>
      </c>
      <c r="E21" s="28">
        <v>40.143999999999998</v>
      </c>
      <c r="F21" s="28">
        <v>6.1477000000000004</v>
      </c>
      <c r="G21" s="28">
        <v>10.2463</v>
      </c>
      <c r="H21" s="28">
        <v>3.0310999999999999</v>
      </c>
      <c r="I21" s="32">
        <v>5.0972999999999997</v>
      </c>
      <c r="J21" s="28">
        <v>9.3961000000000006</v>
      </c>
      <c r="K21" s="28">
        <v>13.4331</v>
      </c>
      <c r="L21" s="28">
        <v>23.806100000000001</v>
      </c>
      <c r="M21" s="28">
        <v>16.089300000000001</v>
      </c>
      <c r="N21" s="28">
        <v>14.4123</v>
      </c>
      <c r="O21" s="28">
        <v>20.719899999999999</v>
      </c>
      <c r="P21" s="28"/>
      <c r="Q21" s="28"/>
      <c r="R21" s="28">
        <v>19.416</v>
      </c>
      <c r="S21" s="33">
        <f t="shared" si="3"/>
        <v>3</v>
      </c>
      <c r="T21" s="33">
        <f t="shared" si="4"/>
        <v>1</v>
      </c>
      <c r="U21" s="33">
        <f t="shared" si="5"/>
        <v>1</v>
      </c>
      <c r="V21" s="34">
        <f t="shared" si="6"/>
        <v>1</v>
      </c>
      <c r="W21" s="33">
        <f t="shared" si="7"/>
        <v>1</v>
      </c>
      <c r="X21" s="33">
        <f t="shared" si="8"/>
        <v>2</v>
      </c>
      <c r="Y21" s="33">
        <f t="shared" si="9"/>
        <v>2</v>
      </c>
      <c r="Z21" s="33">
        <f t="shared" si="10"/>
        <v>2</v>
      </c>
      <c r="AA21" s="33">
        <f t="shared" si="11"/>
        <v>1</v>
      </c>
      <c r="AB21" s="33">
        <f t="shared" si="12"/>
        <v>2</v>
      </c>
      <c r="AC21" s="33">
        <f t="shared" si="13"/>
        <v>0</v>
      </c>
      <c r="AD21" s="33">
        <f t="shared" si="14"/>
        <v>0</v>
      </c>
      <c r="AE21" s="33">
        <f t="shared" si="15"/>
        <v>1</v>
      </c>
      <c r="AF21" s="28">
        <v>35.570300000000003</v>
      </c>
      <c r="AG21" s="28">
        <v>35.558599999999998</v>
      </c>
      <c r="AH21" s="28">
        <v>28.795500000000001</v>
      </c>
      <c r="AI21" s="28">
        <v>0.96409999999999996</v>
      </c>
      <c r="AJ21" s="28">
        <v>0.3896</v>
      </c>
      <c r="AK21" s="28">
        <v>8.6E-3</v>
      </c>
      <c r="AL21" s="28">
        <v>0.86819999999999997</v>
      </c>
      <c r="AM21" s="28">
        <v>0.94159999999999999</v>
      </c>
      <c r="AN21" s="28">
        <v>6.7000000000000004E-2</v>
      </c>
      <c r="AO21" s="35">
        <v>1.94</v>
      </c>
      <c r="AP21" s="124"/>
    </row>
    <row r="22" spans="1:42">
      <c r="A22" s="48" t="s">
        <v>3431</v>
      </c>
      <c r="B22" s="29">
        <v>38143</v>
      </c>
      <c r="C22" s="30">
        <v>8306.3497000000007</v>
      </c>
      <c r="D22" s="31">
        <v>7898.2416999999996</v>
      </c>
      <c r="E22" s="28">
        <v>517.06280000000004</v>
      </c>
      <c r="F22" s="28">
        <v>5.5800999999999998</v>
      </c>
      <c r="G22" s="28">
        <v>6.0906000000000002</v>
      </c>
      <c r="H22" s="28">
        <v>0.67249999999999999</v>
      </c>
      <c r="I22" s="32">
        <v>1.4882</v>
      </c>
      <c r="J22" s="28">
        <v>4.0422000000000002</v>
      </c>
      <c r="K22" s="28">
        <v>9.8440999999999992</v>
      </c>
      <c r="L22" s="28">
        <v>22.1008</v>
      </c>
      <c r="M22" s="28">
        <v>15.818300000000001</v>
      </c>
      <c r="N22" s="28">
        <v>13.3284</v>
      </c>
      <c r="O22" s="28">
        <v>18.887799999999999</v>
      </c>
      <c r="P22" s="28">
        <v>14.435600000000001</v>
      </c>
      <c r="Q22" s="28">
        <v>15.9549</v>
      </c>
      <c r="R22" s="28">
        <v>19.726500000000001</v>
      </c>
      <c r="S22" s="33">
        <f t="shared" si="3"/>
        <v>4</v>
      </c>
      <c r="T22" s="33">
        <f t="shared" si="4"/>
        <v>4</v>
      </c>
      <c r="U22" s="33">
        <f t="shared" si="5"/>
        <v>2</v>
      </c>
      <c r="V22" s="34">
        <f t="shared" si="6"/>
        <v>3</v>
      </c>
      <c r="W22" s="33">
        <f t="shared" si="7"/>
        <v>4</v>
      </c>
      <c r="X22" s="33">
        <f t="shared" si="8"/>
        <v>3</v>
      </c>
      <c r="Y22" s="33">
        <f t="shared" si="9"/>
        <v>3</v>
      </c>
      <c r="Z22" s="33">
        <f t="shared" si="10"/>
        <v>2</v>
      </c>
      <c r="AA22" s="33">
        <f t="shared" si="11"/>
        <v>4</v>
      </c>
      <c r="AB22" s="33">
        <f t="shared" si="12"/>
        <v>3</v>
      </c>
      <c r="AC22" s="33">
        <f t="shared" si="13"/>
        <v>1</v>
      </c>
      <c r="AD22" s="33">
        <f t="shared" si="14"/>
        <v>2</v>
      </c>
      <c r="AE22" s="33">
        <f t="shared" si="15"/>
        <v>1</v>
      </c>
      <c r="AF22" s="28">
        <v>40.093299999999999</v>
      </c>
      <c r="AG22" s="28">
        <v>28.482500000000002</v>
      </c>
      <c r="AH22" s="28">
        <v>30.885400000000001</v>
      </c>
      <c r="AI22" s="28">
        <v>0.92079999999999995</v>
      </c>
      <c r="AJ22" s="28">
        <v>0.3765</v>
      </c>
      <c r="AK22" s="28">
        <v>-3.2800000000000003E-2</v>
      </c>
      <c r="AL22" s="28">
        <v>0.82769999999999999</v>
      </c>
      <c r="AM22" s="28">
        <v>0.92859999999999998</v>
      </c>
      <c r="AN22" s="28">
        <v>0.53879999999999995</v>
      </c>
      <c r="AO22" s="35">
        <v>1.82</v>
      </c>
      <c r="AP22" s="124"/>
    </row>
    <row r="23" spans="1:42">
      <c r="A23" s="48" t="s">
        <v>3432</v>
      </c>
      <c r="B23" s="29">
        <v>45632</v>
      </c>
      <c r="C23" s="30">
        <v>92.448499999999996</v>
      </c>
      <c r="D23" s="31">
        <v>85.189800000000005</v>
      </c>
      <c r="E23" s="28">
        <v>10.19</v>
      </c>
      <c r="F23" s="28">
        <v>6.3673999999999999</v>
      </c>
      <c r="G23" s="28">
        <v>9.1006</v>
      </c>
      <c r="H23" s="28">
        <v>0.99109999999999998</v>
      </c>
      <c r="I23" s="32">
        <v>3.5569000000000002</v>
      </c>
      <c r="J23" s="28">
        <v>6.9255000000000004</v>
      </c>
      <c r="K23" s="28"/>
      <c r="L23" s="28"/>
      <c r="M23" s="28"/>
      <c r="N23" s="28"/>
      <c r="O23" s="28"/>
      <c r="P23" s="28"/>
      <c r="Q23" s="28"/>
      <c r="R23" s="28">
        <v>1.3562000000000001</v>
      </c>
      <c r="S23" s="33">
        <f t="shared" si="3"/>
        <v>3</v>
      </c>
      <c r="T23" s="33">
        <f t="shared" si="4"/>
        <v>1</v>
      </c>
      <c r="U23" s="33">
        <f t="shared" si="5"/>
        <v>1</v>
      </c>
      <c r="V23" s="34">
        <f t="shared" si="6"/>
        <v>1</v>
      </c>
      <c r="W23" s="33">
        <f t="shared" si="7"/>
        <v>2</v>
      </c>
      <c r="X23" s="33">
        <f t="shared" si="8"/>
        <v>0</v>
      </c>
      <c r="Y23" s="33">
        <f t="shared" si="9"/>
        <v>0</v>
      </c>
      <c r="Z23" s="33">
        <f t="shared" si="10"/>
        <v>0</v>
      </c>
      <c r="AA23" s="33">
        <f t="shared" si="11"/>
        <v>0</v>
      </c>
      <c r="AB23" s="33">
        <f t="shared" si="12"/>
        <v>0</v>
      </c>
      <c r="AC23" s="33">
        <f t="shared" si="13"/>
        <v>0</v>
      </c>
      <c r="AD23" s="33">
        <f t="shared" si="14"/>
        <v>0</v>
      </c>
      <c r="AE23" s="33">
        <f t="shared" si="15"/>
        <v>4</v>
      </c>
      <c r="AF23" s="28">
        <v>36.379100000000001</v>
      </c>
      <c r="AG23" s="28">
        <v>15.1761</v>
      </c>
      <c r="AH23" s="28">
        <v>45.646999999999998</v>
      </c>
      <c r="AI23" s="28">
        <v>0.56810000000000005</v>
      </c>
      <c r="AJ23" s="28">
        <v>-0.12280000000000001</v>
      </c>
      <c r="AK23" s="28">
        <v>-0.27060000000000001</v>
      </c>
      <c r="AL23" s="28">
        <v>-0.20399999999999999</v>
      </c>
      <c r="AM23" s="28">
        <v>0.3306</v>
      </c>
      <c r="AN23" s="28">
        <v>2.7978000000000001</v>
      </c>
      <c r="AO23" s="35">
        <v>2.37</v>
      </c>
      <c r="AP23" s="124"/>
    </row>
    <row r="24" spans="1:42">
      <c r="A24" s="48" t="s">
        <v>3433</v>
      </c>
      <c r="B24" s="29">
        <v>45124</v>
      </c>
      <c r="C24" s="30">
        <v>350.4427</v>
      </c>
      <c r="D24" s="31">
        <v>326.62650000000002</v>
      </c>
      <c r="E24" s="28">
        <v>15.324299999999999</v>
      </c>
      <c r="F24" s="28">
        <v>8.1049000000000007</v>
      </c>
      <c r="G24" s="28">
        <v>6.7628000000000004</v>
      </c>
      <c r="H24" s="28">
        <v>-0.80459999999999998</v>
      </c>
      <c r="I24" s="32">
        <v>2.3490000000000002</v>
      </c>
      <c r="J24" s="28">
        <v>4.8761999999999999</v>
      </c>
      <c r="K24" s="28">
        <v>5.2394999999999996</v>
      </c>
      <c r="L24" s="28"/>
      <c r="M24" s="28"/>
      <c r="N24" s="28"/>
      <c r="O24" s="28"/>
      <c r="P24" s="28"/>
      <c r="Q24" s="28"/>
      <c r="R24" s="28">
        <v>16.538</v>
      </c>
      <c r="S24" s="33">
        <f t="shared" si="3"/>
        <v>1</v>
      </c>
      <c r="T24" s="33">
        <f t="shared" si="4"/>
        <v>3</v>
      </c>
      <c r="U24" s="33">
        <f t="shared" si="5"/>
        <v>3</v>
      </c>
      <c r="V24" s="34">
        <f t="shared" si="6"/>
        <v>2</v>
      </c>
      <c r="W24" s="33">
        <f t="shared" si="7"/>
        <v>3</v>
      </c>
      <c r="X24" s="33">
        <f t="shared" si="8"/>
        <v>4</v>
      </c>
      <c r="Y24" s="33">
        <f t="shared" si="9"/>
        <v>0</v>
      </c>
      <c r="Z24" s="33">
        <f t="shared" si="10"/>
        <v>0</v>
      </c>
      <c r="AA24" s="33">
        <f t="shared" si="11"/>
        <v>0</v>
      </c>
      <c r="AB24" s="33">
        <f t="shared" si="12"/>
        <v>0</v>
      </c>
      <c r="AC24" s="33">
        <f t="shared" si="13"/>
        <v>0</v>
      </c>
      <c r="AD24" s="33">
        <f t="shared" si="14"/>
        <v>0</v>
      </c>
      <c r="AE24" s="33">
        <f t="shared" si="15"/>
        <v>2</v>
      </c>
      <c r="AF24" s="28">
        <v>4.7310999999999996</v>
      </c>
      <c r="AG24" s="28">
        <v>21.4102</v>
      </c>
      <c r="AH24" s="28">
        <v>58.4739</v>
      </c>
      <c r="AI24" s="28">
        <v>0.9849</v>
      </c>
      <c r="AJ24" s="28">
        <v>0.2051</v>
      </c>
      <c r="AK24" s="28">
        <v>-0.10589999999999999</v>
      </c>
      <c r="AL24" s="28">
        <v>0.42670000000000002</v>
      </c>
      <c r="AM24" s="28">
        <v>0.62690000000000001</v>
      </c>
      <c r="AN24" s="28">
        <v>-6.6380999999999997</v>
      </c>
      <c r="AO24" s="35">
        <v>2.42</v>
      </c>
      <c r="AP24" s="124"/>
    </row>
    <row r="25" spans="1:42">
      <c r="A25" s="48" t="s">
        <v>3434</v>
      </c>
      <c r="B25" s="29">
        <v>36355</v>
      </c>
      <c r="C25" s="30">
        <v>4076.6711</v>
      </c>
      <c r="D25" s="31">
        <v>4063.6439999999998</v>
      </c>
      <c r="E25" s="28">
        <v>439.25779999999997</v>
      </c>
      <c r="F25" s="28">
        <v>5.7141000000000002</v>
      </c>
      <c r="G25" s="28">
        <v>8.2079000000000004</v>
      </c>
      <c r="H25" s="28">
        <v>0.4536</v>
      </c>
      <c r="I25" s="32">
        <v>4.2290000000000001</v>
      </c>
      <c r="J25" s="28">
        <v>4.5606999999999998</v>
      </c>
      <c r="K25" s="28">
        <v>12.5899</v>
      </c>
      <c r="L25" s="28">
        <v>24.829699999999999</v>
      </c>
      <c r="M25" s="28">
        <v>18.682600000000001</v>
      </c>
      <c r="N25" s="28">
        <v>15.5608</v>
      </c>
      <c r="O25" s="28">
        <v>20.088699999999999</v>
      </c>
      <c r="P25" s="28">
        <v>12.3201</v>
      </c>
      <c r="Q25" s="28">
        <v>16.379100000000001</v>
      </c>
      <c r="R25" s="28">
        <v>15.858000000000001</v>
      </c>
      <c r="S25" s="33">
        <f t="shared" si="3"/>
        <v>4</v>
      </c>
      <c r="T25" s="33">
        <f t="shared" si="4"/>
        <v>2</v>
      </c>
      <c r="U25" s="33">
        <f t="shared" si="5"/>
        <v>2</v>
      </c>
      <c r="V25" s="34">
        <f t="shared" si="6"/>
        <v>1</v>
      </c>
      <c r="W25" s="33">
        <f t="shared" si="7"/>
        <v>4</v>
      </c>
      <c r="X25" s="33">
        <f t="shared" si="8"/>
        <v>2</v>
      </c>
      <c r="Y25" s="33">
        <f t="shared" si="9"/>
        <v>1</v>
      </c>
      <c r="Z25" s="33">
        <f t="shared" si="10"/>
        <v>1</v>
      </c>
      <c r="AA25" s="33">
        <f t="shared" si="11"/>
        <v>1</v>
      </c>
      <c r="AB25" s="33">
        <f t="shared" si="12"/>
        <v>2</v>
      </c>
      <c r="AC25" s="33">
        <f t="shared" si="13"/>
        <v>3</v>
      </c>
      <c r="AD25" s="33">
        <f t="shared" si="14"/>
        <v>1</v>
      </c>
      <c r="AE25" s="33">
        <f t="shared" si="15"/>
        <v>3</v>
      </c>
      <c r="AF25" s="28">
        <v>32.882100000000001</v>
      </c>
      <c r="AG25" s="28">
        <v>26.712900000000001</v>
      </c>
      <c r="AH25" s="28">
        <v>35.584000000000003</v>
      </c>
      <c r="AI25" s="28">
        <v>0.89810000000000001</v>
      </c>
      <c r="AJ25" s="28">
        <v>0.42880000000000001</v>
      </c>
      <c r="AK25" s="28">
        <v>0.1681</v>
      </c>
      <c r="AL25" s="28">
        <v>1.022</v>
      </c>
      <c r="AM25" s="28">
        <v>0.93740000000000001</v>
      </c>
      <c r="AN25" s="28">
        <v>1.7751999999999999</v>
      </c>
      <c r="AO25" s="35">
        <v>1.93</v>
      </c>
      <c r="AP25" s="124"/>
    </row>
    <row r="26" spans="1:42">
      <c r="A26" s="48" t="s">
        <v>3435</v>
      </c>
      <c r="B26" s="29">
        <v>42366</v>
      </c>
      <c r="C26" s="30">
        <v>1300.8126</v>
      </c>
      <c r="D26" s="31">
        <v>1229.4218000000001</v>
      </c>
      <c r="E26" s="28">
        <v>30.027000000000001</v>
      </c>
      <c r="F26" s="28">
        <v>6.8512000000000004</v>
      </c>
      <c r="G26" s="28">
        <v>5.2069000000000001</v>
      </c>
      <c r="H26" s="28">
        <v>-3.1545999999999998</v>
      </c>
      <c r="I26" s="32">
        <v>-0.60019999999999996</v>
      </c>
      <c r="J26" s="28">
        <v>2.3048999999999999</v>
      </c>
      <c r="K26" s="28">
        <v>9.2096</v>
      </c>
      <c r="L26" s="28">
        <v>22.027699999999999</v>
      </c>
      <c r="M26" s="28">
        <v>15.543900000000001</v>
      </c>
      <c r="N26" s="28">
        <v>13.3887</v>
      </c>
      <c r="O26" s="28">
        <v>18.354199999999999</v>
      </c>
      <c r="P26" s="28">
        <v>12.169700000000001</v>
      </c>
      <c r="Q26" s="28"/>
      <c r="R26" s="28">
        <v>11.2136</v>
      </c>
      <c r="S26" s="33">
        <f t="shared" si="3"/>
        <v>3</v>
      </c>
      <c r="T26" s="33">
        <f t="shared" si="4"/>
        <v>4</v>
      </c>
      <c r="U26" s="33">
        <f t="shared" si="5"/>
        <v>4</v>
      </c>
      <c r="V26" s="34">
        <f t="shared" si="6"/>
        <v>4</v>
      </c>
      <c r="W26" s="33">
        <f t="shared" si="7"/>
        <v>4</v>
      </c>
      <c r="X26" s="33">
        <f t="shared" si="8"/>
        <v>4</v>
      </c>
      <c r="Y26" s="33">
        <f t="shared" si="9"/>
        <v>3</v>
      </c>
      <c r="Z26" s="33">
        <f t="shared" si="10"/>
        <v>3</v>
      </c>
      <c r="AA26" s="33">
        <f t="shared" si="11"/>
        <v>3</v>
      </c>
      <c r="AB26" s="33">
        <f t="shared" si="12"/>
        <v>4</v>
      </c>
      <c r="AC26" s="33">
        <f t="shared" si="13"/>
        <v>4</v>
      </c>
      <c r="AD26" s="33">
        <f t="shared" si="14"/>
        <v>0</v>
      </c>
      <c r="AE26" s="33">
        <f t="shared" si="15"/>
        <v>3</v>
      </c>
      <c r="AF26" s="28">
        <v>35.839199999999998</v>
      </c>
      <c r="AG26" s="28">
        <v>24.240300000000001</v>
      </c>
      <c r="AH26" s="28">
        <v>39.615499999999997</v>
      </c>
      <c r="AI26" s="28">
        <v>0.71830000000000005</v>
      </c>
      <c r="AJ26" s="28">
        <v>0.3538</v>
      </c>
      <c r="AK26" s="28">
        <v>0.96589999999999998</v>
      </c>
      <c r="AL26" s="28">
        <v>0.75270000000000004</v>
      </c>
      <c r="AM26" s="28">
        <v>0.35920000000000002</v>
      </c>
      <c r="AN26" s="28">
        <v>0.30499999999999999</v>
      </c>
      <c r="AO26" s="35">
        <v>2.15</v>
      </c>
      <c r="AP26" s="124"/>
    </row>
    <row r="27" spans="1:42" s="124" customFormat="1">
      <c r="A27" s="48" t="s">
        <v>3436</v>
      </c>
      <c r="B27" s="29">
        <v>38565</v>
      </c>
      <c r="C27" s="30">
        <v>1106.7108000000001</v>
      </c>
      <c r="D27" s="31">
        <v>1055.5347999999999</v>
      </c>
      <c r="E27" s="28">
        <v>292.68349999999998</v>
      </c>
      <c r="F27" s="28">
        <v>7.9058000000000002</v>
      </c>
      <c r="G27" s="28">
        <v>7.5358999999999998</v>
      </c>
      <c r="H27" s="28">
        <v>0.1045</v>
      </c>
      <c r="I27" s="32">
        <v>3.0706000000000002</v>
      </c>
      <c r="J27" s="28">
        <v>8.3317999999999994</v>
      </c>
      <c r="K27" s="28">
        <v>14.2902</v>
      </c>
      <c r="L27" s="28">
        <v>24.872199999999999</v>
      </c>
      <c r="M27" s="28">
        <v>17.0854</v>
      </c>
      <c r="N27" s="28">
        <v>13.9879</v>
      </c>
      <c r="O27" s="28">
        <v>19.0091</v>
      </c>
      <c r="P27" s="28">
        <v>12.709</v>
      </c>
      <c r="Q27" s="28">
        <v>14.0541</v>
      </c>
      <c r="R27" s="28">
        <v>14.3353</v>
      </c>
      <c r="S27" s="33"/>
      <c r="T27" s="33"/>
      <c r="U27" s="33"/>
      <c r="V27" s="34"/>
      <c r="W27" s="33"/>
      <c r="X27" s="33"/>
      <c r="Y27" s="33"/>
      <c r="Z27" s="33"/>
      <c r="AA27" s="33"/>
      <c r="AB27" s="33"/>
      <c r="AC27" s="33"/>
      <c r="AD27" s="33"/>
      <c r="AE27" s="33"/>
      <c r="AF27" s="28">
        <v>24.953800000000001</v>
      </c>
      <c r="AG27" s="28">
        <v>26.675599999999999</v>
      </c>
      <c r="AH27" s="28">
        <v>47.040399999999998</v>
      </c>
      <c r="AI27" s="28">
        <v>0.69479999999999997</v>
      </c>
      <c r="AJ27" s="28">
        <v>0.4027</v>
      </c>
      <c r="AK27" s="28">
        <v>1.1672</v>
      </c>
      <c r="AL27" s="28">
        <v>0.87570000000000003</v>
      </c>
      <c r="AM27" s="28">
        <v>0.34360000000000002</v>
      </c>
      <c r="AN27" s="28">
        <v>1.3217000000000001</v>
      </c>
      <c r="AO27" s="35">
        <v>2.2799999999999998</v>
      </c>
    </row>
    <row r="28" spans="1:42">
      <c r="A28" s="48" t="s">
        <v>3437</v>
      </c>
      <c r="B28" s="29">
        <v>45328</v>
      </c>
      <c r="C28" s="30">
        <v>533.04520000000002</v>
      </c>
      <c r="D28" s="31">
        <v>556.41959999999995</v>
      </c>
      <c r="E28" s="28">
        <v>14.218999999999999</v>
      </c>
      <c r="F28" s="28">
        <v>6.1912000000000003</v>
      </c>
      <c r="G28" s="28">
        <v>8.7827999999999999</v>
      </c>
      <c r="H28" s="28">
        <v>0.4521</v>
      </c>
      <c r="I28" s="32">
        <v>3.5238</v>
      </c>
      <c r="J28" s="28">
        <v>10.533300000000001</v>
      </c>
      <c r="K28" s="28">
        <v>18.324100000000001</v>
      </c>
      <c r="L28" s="28"/>
      <c r="M28" s="28"/>
      <c r="N28" s="28"/>
      <c r="O28" s="28"/>
      <c r="P28" s="28"/>
      <c r="Q28" s="28"/>
      <c r="R28" s="28">
        <v>17.097300000000001</v>
      </c>
      <c r="S28" s="33">
        <f t="shared" si="3"/>
        <v>3</v>
      </c>
      <c r="T28" s="33">
        <f t="shared" si="4"/>
        <v>1</v>
      </c>
      <c r="U28" s="33">
        <f t="shared" si="5"/>
        <v>2</v>
      </c>
      <c r="V28" s="34">
        <f t="shared" si="6"/>
        <v>2</v>
      </c>
      <c r="W28" s="33">
        <f t="shared" si="7"/>
        <v>1</v>
      </c>
      <c r="X28" s="33">
        <f t="shared" si="8"/>
        <v>1</v>
      </c>
      <c r="Y28" s="33">
        <f t="shared" si="9"/>
        <v>0</v>
      </c>
      <c r="Z28" s="33">
        <f t="shared" si="10"/>
        <v>0</v>
      </c>
      <c r="AA28" s="33">
        <f t="shared" si="11"/>
        <v>0</v>
      </c>
      <c r="AB28" s="33">
        <f t="shared" si="12"/>
        <v>0</v>
      </c>
      <c r="AC28" s="33">
        <f t="shared" si="13"/>
        <v>0</v>
      </c>
      <c r="AD28" s="33">
        <f t="shared" si="14"/>
        <v>0</v>
      </c>
      <c r="AE28" s="33">
        <f t="shared" si="15"/>
        <v>2</v>
      </c>
      <c r="AF28" s="28">
        <v>26.433199999999999</v>
      </c>
      <c r="AG28" s="28">
        <v>24.600200000000001</v>
      </c>
      <c r="AH28" s="28">
        <v>42.435899999999997</v>
      </c>
      <c r="AI28" s="28">
        <v>1.0061</v>
      </c>
      <c r="AJ28" s="28">
        <v>0.24879999999999999</v>
      </c>
      <c r="AK28" s="28">
        <v>0.4587</v>
      </c>
      <c r="AL28" s="28">
        <v>0.51949999999999996</v>
      </c>
      <c r="AM28" s="28">
        <v>0.93730000000000002</v>
      </c>
      <c r="AN28" s="28">
        <v>3.6779999999999999</v>
      </c>
      <c r="AO28" s="35">
        <v>2.35</v>
      </c>
      <c r="AP28" s="124"/>
    </row>
    <row r="29" spans="1:42">
      <c r="A29" s="58" t="s">
        <v>235</v>
      </c>
      <c r="B29" s="59"/>
      <c r="C29" s="60"/>
      <c r="D29" s="60"/>
      <c r="E29" s="60"/>
      <c r="F29" s="60">
        <f>SUMPRODUCT($D11:$D28,F11:F28)/SUMIF(F11:F28,"&lt;&gt;"&amp;"",$D11:$D28)</f>
        <v>6.8958706366627034</v>
      </c>
      <c r="G29" s="60">
        <f t="shared" ref="G29:R29" si="16">SUMPRODUCT($D11:$D28,G11:G28)/SUMIF(G11:G28,"&lt;&gt;"&amp;"",$D11:$D28)</f>
        <v>7.1108111308371784</v>
      </c>
      <c r="H29" s="60">
        <f t="shared" si="16"/>
        <v>0.40219496188777604</v>
      </c>
      <c r="I29" s="60">
        <f t="shared" si="16"/>
        <v>2.1053312998394387</v>
      </c>
      <c r="J29" s="60">
        <f t="shared" si="16"/>
        <v>6.2172940266233487</v>
      </c>
      <c r="K29" s="60">
        <f t="shared" si="16"/>
        <v>12.296939732534804</v>
      </c>
      <c r="L29" s="60">
        <f t="shared" si="16"/>
        <v>23.877008233965984</v>
      </c>
      <c r="M29" s="60">
        <f t="shared" si="16"/>
        <v>17.150727494950868</v>
      </c>
      <c r="N29" s="60">
        <f t="shared" si="16"/>
        <v>14.475232202383197</v>
      </c>
      <c r="O29" s="60">
        <f t="shared" si="16"/>
        <v>20.067221471620989</v>
      </c>
      <c r="P29" s="60">
        <f t="shared" si="16"/>
        <v>13.508736920712602</v>
      </c>
      <c r="Q29" s="60">
        <f t="shared" si="16"/>
        <v>15.933193490400807</v>
      </c>
      <c r="R29" s="60">
        <f t="shared" si="16"/>
        <v>17.962506951897254</v>
      </c>
      <c r="S29" s="61"/>
      <c r="T29" s="61"/>
      <c r="U29" s="61"/>
      <c r="V29" s="61"/>
      <c r="W29" s="61"/>
      <c r="X29" s="61"/>
      <c r="Y29" s="61"/>
      <c r="Z29" s="61"/>
      <c r="AA29" s="61"/>
      <c r="AB29" s="61"/>
      <c r="AC29" s="61"/>
      <c r="AD29" s="61"/>
      <c r="AE29" s="61"/>
      <c r="AF29" s="60"/>
      <c r="AG29" s="60"/>
      <c r="AH29" s="60"/>
      <c r="AI29" s="60"/>
      <c r="AJ29" s="60"/>
      <c r="AK29" s="60"/>
      <c r="AL29" s="60"/>
      <c r="AM29" s="60"/>
      <c r="AN29" s="60"/>
      <c r="AO29" s="62"/>
    </row>
    <row r="30" spans="1:42">
      <c r="A30" s="56" t="s">
        <v>236</v>
      </c>
      <c r="B30" s="51"/>
      <c r="C30" s="52"/>
      <c r="D30" s="53"/>
      <c r="E30" s="54"/>
      <c r="F30" s="54">
        <f>MIN(F11:F28)</f>
        <v>3.7456</v>
      </c>
      <c r="G30" s="54">
        <f t="shared" ref="G30:R30" si="17">MIN(G11:G28)</f>
        <v>4.2458999999999998</v>
      </c>
      <c r="H30" s="54">
        <f t="shared" si="17"/>
        <v>-3.1545999999999998</v>
      </c>
      <c r="I30" s="54">
        <f t="shared" si="17"/>
        <v>-0.70399999999999996</v>
      </c>
      <c r="J30" s="54">
        <f t="shared" si="17"/>
        <v>0.31759999999999999</v>
      </c>
      <c r="K30" s="54">
        <f t="shared" si="17"/>
        <v>5.2394999999999996</v>
      </c>
      <c r="L30" s="54">
        <f t="shared" si="17"/>
        <v>19.4849</v>
      </c>
      <c r="M30" s="54">
        <f t="shared" si="17"/>
        <v>13.0373</v>
      </c>
      <c r="N30" s="54">
        <f t="shared" si="17"/>
        <v>10.569000000000001</v>
      </c>
      <c r="O30" s="54">
        <f t="shared" si="17"/>
        <v>16.4269</v>
      </c>
      <c r="P30" s="54">
        <f t="shared" si="17"/>
        <v>12.169700000000001</v>
      </c>
      <c r="Q30" s="54">
        <f t="shared" si="17"/>
        <v>14.0541</v>
      </c>
      <c r="R30" s="54">
        <f t="shared" si="17"/>
        <v>-6.5621999999999998</v>
      </c>
      <c r="S30" s="55"/>
      <c r="T30" s="55"/>
      <c r="U30" s="55"/>
      <c r="V30" s="55"/>
      <c r="W30" s="55"/>
      <c r="X30" s="55"/>
      <c r="Y30" s="55"/>
      <c r="Z30" s="55"/>
      <c r="AA30" s="55"/>
      <c r="AB30" s="55"/>
      <c r="AC30" s="55"/>
      <c r="AD30" s="55"/>
      <c r="AE30" s="55"/>
      <c r="AF30" s="54"/>
      <c r="AG30" s="54"/>
      <c r="AH30" s="54"/>
      <c r="AI30" s="54"/>
      <c r="AJ30" s="54"/>
      <c r="AK30" s="54"/>
      <c r="AL30" s="54"/>
      <c r="AM30" s="54"/>
      <c r="AN30" s="54"/>
      <c r="AO30" s="57"/>
    </row>
    <row r="31" spans="1:42">
      <c r="A31" s="63" t="s">
        <v>237</v>
      </c>
      <c r="B31" s="51"/>
      <c r="C31" s="52"/>
      <c r="D31" s="53"/>
      <c r="E31" s="54"/>
      <c r="F31" s="54">
        <f>MAX(F11:F28)</f>
        <v>9.1753</v>
      </c>
      <c r="G31" s="54">
        <f t="shared" ref="G31:R31" si="18">MAX(G11:G28)</f>
        <v>10.638</v>
      </c>
      <c r="H31" s="54">
        <f t="shared" si="18"/>
        <v>4.9175000000000004</v>
      </c>
      <c r="I31" s="54">
        <f t="shared" si="18"/>
        <v>6.2797000000000001</v>
      </c>
      <c r="J31" s="54">
        <f t="shared" si="18"/>
        <v>13.841699999999999</v>
      </c>
      <c r="K31" s="54">
        <f t="shared" si="18"/>
        <v>20.596699999999998</v>
      </c>
      <c r="L31" s="54">
        <f t="shared" si="18"/>
        <v>27.020700000000001</v>
      </c>
      <c r="M31" s="54">
        <f t="shared" si="18"/>
        <v>19.692799999999998</v>
      </c>
      <c r="N31" s="54">
        <f t="shared" si="18"/>
        <v>16.229600000000001</v>
      </c>
      <c r="O31" s="54">
        <f t="shared" si="18"/>
        <v>21.4619</v>
      </c>
      <c r="P31" s="54">
        <f t="shared" si="18"/>
        <v>14.435600000000001</v>
      </c>
      <c r="Q31" s="54">
        <f t="shared" si="18"/>
        <v>16.379100000000001</v>
      </c>
      <c r="R31" s="54">
        <f t="shared" si="18"/>
        <v>26.495100000000001</v>
      </c>
      <c r="S31" s="55"/>
      <c r="T31" s="55"/>
      <c r="U31" s="55"/>
      <c r="V31" s="55"/>
      <c r="W31" s="55"/>
      <c r="X31" s="55"/>
      <c r="Y31" s="55"/>
      <c r="Z31" s="55"/>
      <c r="AA31" s="55"/>
      <c r="AB31" s="55"/>
      <c r="AC31" s="55"/>
      <c r="AD31" s="55"/>
      <c r="AE31" s="55"/>
      <c r="AF31" s="54"/>
      <c r="AG31" s="54"/>
      <c r="AH31" s="54"/>
      <c r="AI31" s="54"/>
      <c r="AJ31" s="54"/>
      <c r="AK31" s="54"/>
      <c r="AL31" s="54"/>
      <c r="AM31" s="54"/>
      <c r="AN31" s="54"/>
      <c r="AO31" s="57"/>
    </row>
    <row r="32" spans="1:42">
      <c r="A32" s="56" t="s">
        <v>238</v>
      </c>
      <c r="B32" s="51"/>
      <c r="C32" s="52"/>
      <c r="D32" s="53"/>
      <c r="E32" s="54"/>
      <c r="F32" s="54">
        <f>MEDIAN(F11:F28)</f>
        <v>6.9695999999999998</v>
      </c>
      <c r="G32" s="54">
        <f t="shared" ref="G32:R32" si="19">MEDIAN(G11:G28)</f>
        <v>7.1533499999999997</v>
      </c>
      <c r="H32" s="54">
        <f t="shared" si="19"/>
        <v>0.1045</v>
      </c>
      <c r="I32" s="54">
        <f t="shared" si="19"/>
        <v>2.1812500000000004</v>
      </c>
      <c r="J32" s="54">
        <f t="shared" si="19"/>
        <v>5.9628499999999995</v>
      </c>
      <c r="K32" s="54">
        <f t="shared" si="19"/>
        <v>10.966750000000001</v>
      </c>
      <c r="L32" s="54">
        <f t="shared" si="19"/>
        <v>22.427700000000002</v>
      </c>
      <c r="M32" s="54">
        <f t="shared" si="19"/>
        <v>15.801600000000001</v>
      </c>
      <c r="N32" s="54">
        <f t="shared" si="19"/>
        <v>13.6351</v>
      </c>
      <c r="O32" s="54">
        <f t="shared" si="19"/>
        <v>19.5489</v>
      </c>
      <c r="P32" s="54">
        <f t="shared" si="19"/>
        <v>12.51455</v>
      </c>
      <c r="Q32" s="54">
        <f t="shared" si="19"/>
        <v>15.9549</v>
      </c>
      <c r="R32" s="54">
        <f t="shared" si="19"/>
        <v>16.02505</v>
      </c>
      <c r="S32" s="55"/>
      <c r="T32" s="55"/>
      <c r="U32" s="55"/>
      <c r="V32" s="55"/>
      <c r="W32" s="55"/>
      <c r="X32" s="55"/>
      <c r="Y32" s="55"/>
      <c r="Z32" s="55"/>
      <c r="AA32" s="55"/>
      <c r="AB32" s="55"/>
      <c r="AC32" s="55"/>
      <c r="AD32" s="55"/>
      <c r="AE32" s="55"/>
      <c r="AF32" s="54"/>
      <c r="AG32" s="54"/>
      <c r="AH32" s="54"/>
      <c r="AI32" s="54"/>
      <c r="AJ32" s="54"/>
      <c r="AK32" s="54"/>
      <c r="AL32" s="54"/>
      <c r="AM32" s="54"/>
      <c r="AN32" s="54"/>
      <c r="AO32" s="57"/>
    </row>
    <row r="33" spans="1:41">
      <c r="A33" s="66" t="s">
        <v>265</v>
      </c>
      <c r="B33" s="67"/>
      <c r="C33" s="68"/>
      <c r="D33" s="69"/>
      <c r="E33" s="66"/>
      <c r="F33" s="66"/>
      <c r="G33" s="66"/>
      <c r="H33" s="66"/>
      <c r="I33" s="66"/>
      <c r="J33" s="66"/>
      <c r="K33" s="66"/>
      <c r="L33" s="66"/>
      <c r="M33" s="66"/>
      <c r="N33" s="66"/>
      <c r="O33" s="66"/>
      <c r="P33" s="66"/>
      <c r="Q33" s="66"/>
      <c r="R33" s="66"/>
      <c r="S33" s="70"/>
      <c r="T33" s="70"/>
      <c r="U33" s="70"/>
      <c r="V33" s="70"/>
      <c r="W33" s="70"/>
      <c r="X33" s="70"/>
      <c r="Y33" s="70"/>
      <c r="Z33" s="70"/>
      <c r="AA33" s="70"/>
      <c r="AB33" s="70"/>
      <c r="AC33" s="70"/>
      <c r="AD33" s="70"/>
      <c r="AE33" s="70"/>
      <c r="AF33" s="66"/>
      <c r="AG33" s="66"/>
      <c r="AH33" s="66"/>
      <c r="AI33" s="66"/>
      <c r="AJ33" s="66"/>
      <c r="AK33" s="66"/>
      <c r="AL33" s="66"/>
      <c r="AM33" s="66"/>
      <c r="AN33" s="66"/>
      <c r="AO33" s="71"/>
    </row>
    <row r="34" spans="1:41">
      <c r="A34" s="48"/>
      <c r="B34" s="29"/>
      <c r="C34" s="30"/>
      <c r="D34" s="31"/>
      <c r="E34" s="28"/>
      <c r="F34" s="28"/>
      <c r="G34" s="28"/>
      <c r="H34" s="28"/>
      <c r="I34" s="32"/>
      <c r="J34" s="28"/>
      <c r="K34" s="28"/>
      <c r="L34" s="28"/>
      <c r="M34" s="28"/>
      <c r="N34" s="28"/>
      <c r="O34" s="28"/>
      <c r="P34" s="28"/>
      <c r="Q34" s="28"/>
      <c r="R34" s="28"/>
      <c r="S34" s="33"/>
      <c r="T34" s="33"/>
      <c r="U34" s="33"/>
      <c r="V34" s="34"/>
      <c r="W34" s="33"/>
      <c r="X34" s="33"/>
      <c r="Y34" s="33"/>
      <c r="Z34" s="33"/>
      <c r="AA34" s="33"/>
      <c r="AB34" s="33"/>
      <c r="AC34" s="33"/>
      <c r="AD34" s="33"/>
      <c r="AE34" s="33"/>
      <c r="AF34" s="28"/>
      <c r="AG34" s="28"/>
      <c r="AH34" s="28"/>
      <c r="AI34" s="28"/>
      <c r="AJ34" s="28"/>
      <c r="AK34" s="28"/>
      <c r="AL34" s="28"/>
      <c r="AM34" s="28"/>
      <c r="AN34" s="28"/>
      <c r="AO34" s="35"/>
    </row>
    <row r="35" spans="1:41" ht="15" thickBot="1">
      <c r="A35" s="49"/>
      <c r="B35" s="37"/>
      <c r="C35" s="38"/>
      <c r="D35" s="39"/>
      <c r="E35" s="36"/>
      <c r="F35" s="36"/>
      <c r="G35" s="36"/>
      <c r="H35" s="36"/>
      <c r="I35" s="40"/>
      <c r="J35" s="36"/>
      <c r="K35" s="36"/>
      <c r="L35" s="36"/>
      <c r="M35" s="36"/>
      <c r="N35" s="36"/>
      <c r="O35" s="36"/>
      <c r="P35" s="36"/>
      <c r="Q35" s="36"/>
      <c r="R35" s="36"/>
      <c r="S35" s="41"/>
      <c r="T35" s="41"/>
      <c r="U35" s="41"/>
      <c r="V35" s="42"/>
      <c r="W35" s="41"/>
      <c r="X35" s="41"/>
      <c r="Y35" s="41"/>
      <c r="Z35" s="41"/>
      <c r="AA35" s="41"/>
      <c r="AB35" s="41"/>
      <c r="AC35" s="41"/>
      <c r="AD35" s="41"/>
      <c r="AE35" s="41"/>
      <c r="AF35" s="36"/>
      <c r="AG35" s="36"/>
      <c r="AH35" s="36"/>
      <c r="AI35" s="36"/>
      <c r="AJ35" s="36"/>
      <c r="AK35" s="36"/>
      <c r="AL35" s="36"/>
      <c r="AM35" s="36"/>
      <c r="AN35" s="36"/>
      <c r="AO35" s="43"/>
    </row>
    <row r="36" spans="1:41">
      <c r="A36" s="50" t="s">
        <v>239</v>
      </c>
      <c r="B36" s="45"/>
      <c r="C36" s="44"/>
      <c r="D36" s="44"/>
      <c r="E36" s="44"/>
      <c r="F36" s="44"/>
      <c r="G36" s="44"/>
      <c r="H36" s="44"/>
      <c r="I36" s="46"/>
      <c r="J36" s="44"/>
      <c r="K36" s="44"/>
      <c r="L36" s="44"/>
      <c r="M36" s="44"/>
      <c r="N36" s="44"/>
      <c r="O36" s="44"/>
      <c r="P36" s="44"/>
      <c r="Q36" s="44"/>
      <c r="R36" s="44"/>
      <c r="S36" s="45"/>
      <c r="T36" s="45"/>
      <c r="U36" s="45"/>
      <c r="V36" s="47"/>
      <c r="W36" s="45"/>
      <c r="X36" s="45"/>
      <c r="Y36" s="45"/>
      <c r="Z36" s="45"/>
      <c r="AA36" s="45"/>
      <c r="AB36" s="45"/>
      <c r="AC36" s="45"/>
      <c r="AD36" s="45"/>
      <c r="AE36" s="45"/>
      <c r="AF36" s="44"/>
      <c r="AG36" s="44"/>
      <c r="AH36" s="44"/>
      <c r="AI36" s="44"/>
      <c r="AJ36" s="44"/>
      <c r="AK36" s="44"/>
      <c r="AL36" s="44"/>
      <c r="AM36" s="44"/>
      <c r="AN36" s="44"/>
      <c r="AO36" s="44"/>
    </row>
    <row r="37" spans="1:41">
      <c r="A37" s="50" t="s">
        <v>240</v>
      </c>
      <c r="B37" s="45"/>
      <c r="C37" s="44"/>
      <c r="D37" s="44"/>
      <c r="E37" s="44"/>
      <c r="F37" s="44"/>
      <c r="G37" s="44"/>
      <c r="H37" s="44"/>
      <c r="I37" s="46"/>
      <c r="J37" s="44"/>
      <c r="K37" s="44"/>
      <c r="L37" s="44"/>
      <c r="M37" s="44"/>
      <c r="N37" s="44"/>
      <c r="O37" s="44"/>
      <c r="P37" s="44"/>
      <c r="Q37" s="44"/>
      <c r="R37" s="44"/>
      <c r="S37" s="45"/>
      <c r="T37" s="45"/>
      <c r="U37" s="45"/>
      <c r="V37" s="47"/>
      <c r="W37" s="45"/>
      <c r="X37" s="45"/>
      <c r="Y37" s="45"/>
      <c r="Z37" s="45"/>
      <c r="AA37" s="45"/>
      <c r="AB37" s="45"/>
      <c r="AC37" s="45"/>
      <c r="AD37" s="45"/>
      <c r="AE37" s="45"/>
      <c r="AF37" s="44"/>
      <c r="AG37" s="44"/>
      <c r="AH37" s="44"/>
      <c r="AI37" s="44"/>
      <c r="AJ37" s="44"/>
      <c r="AK37" s="44"/>
      <c r="AL37" s="44"/>
      <c r="AM37" s="44"/>
      <c r="AN37" s="44"/>
      <c r="AO37" s="44"/>
    </row>
  </sheetData>
  <mergeCells count="8">
    <mergeCell ref="AI7:AM7"/>
    <mergeCell ref="AO7:AO8"/>
    <mergeCell ref="B7:E7"/>
    <mergeCell ref="F7:I7"/>
    <mergeCell ref="J7:Q7"/>
    <mergeCell ref="R7:R8"/>
    <mergeCell ref="S7:AE7"/>
    <mergeCell ref="AF7:AH7"/>
  </mergeCells>
  <hyperlinks>
    <hyperlink ref="A1" location="'Main Page'!A1" tooltip="E:\ACEMFV2\AceCustomTemplates - #'Main Page'!A1" display="'Main Page'!A1"/>
    <hyperlink ref="A9" location="'Load'!A1" tooltip="E:\ACEMFV2\AceCustomTemplates - #'Load'!A1" display="'Load'!A1"/>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24"/>
  <sheetViews>
    <sheetView zoomScale="89" zoomScaleNormal="89" workbookViewId="0">
      <pane xSplit="1" ySplit="10" topLeftCell="B11" activePane="bottomRight" state="frozen"/>
      <selection activeCell="G7" sqref="G7"/>
      <selection pane="topRight" activeCell="G7" sqref="G7"/>
      <selection pane="bottomLeft" activeCell="G7" sqref="G7"/>
      <selection pane="bottomRight" activeCell="A11" sqref="A11:R15"/>
    </sheetView>
  </sheetViews>
  <sheetFormatPr defaultRowHeight="14.4"/>
  <cols>
    <col min="1" max="1" width="34.21875" customWidth="1"/>
    <col min="2" max="2" width="10.109375" customWidth="1"/>
    <col min="16" max="16" width="8.77734375" style="93" customWidth="1"/>
    <col min="29" max="29" width="8.77734375" style="93" customWidth="1"/>
  </cols>
  <sheetData>
    <row r="1" spans="1:92">
      <c r="A1" s="13" t="s">
        <v>0</v>
      </c>
      <c r="B1" s="93"/>
      <c r="C1" s="14"/>
      <c r="D1" s="14"/>
      <c r="E1" s="15" t="s">
        <v>3953</v>
      </c>
      <c r="F1" s="14"/>
      <c r="G1" s="14"/>
      <c r="H1" s="14"/>
      <c r="I1" s="14"/>
      <c r="J1" s="14"/>
      <c r="K1" s="14"/>
      <c r="L1" s="14"/>
      <c r="M1" s="14"/>
      <c r="N1" s="14"/>
      <c r="O1" s="14"/>
      <c r="P1" s="14"/>
      <c r="Q1" s="14"/>
      <c r="R1" s="14"/>
      <c r="S1" s="93"/>
      <c r="T1" s="93"/>
      <c r="U1" s="93"/>
      <c r="V1" s="93"/>
      <c r="W1" s="93"/>
      <c r="X1" s="93"/>
      <c r="Y1" s="93"/>
      <c r="Z1" s="93"/>
      <c r="AA1" s="93"/>
      <c r="AB1" s="93"/>
      <c r="AD1" s="93"/>
      <c r="AE1" s="93"/>
      <c r="AF1" s="14"/>
      <c r="AG1" s="14"/>
      <c r="AH1" s="14"/>
      <c r="AI1" s="14"/>
      <c r="AJ1" s="14"/>
      <c r="AK1" s="14"/>
      <c r="AL1" s="14"/>
      <c r="AM1" s="14"/>
      <c r="AN1" s="14"/>
      <c r="AO1" s="14"/>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A2" s="14"/>
      <c r="B2" s="93"/>
      <c r="C2" s="14"/>
      <c r="D2" s="14"/>
      <c r="E2" s="14"/>
      <c r="F2" s="14"/>
      <c r="G2" s="14"/>
      <c r="H2" s="14"/>
      <c r="I2" s="14"/>
      <c r="J2" s="14"/>
      <c r="K2" s="14"/>
      <c r="L2" s="14"/>
      <c r="M2" s="14"/>
      <c r="N2" s="14"/>
      <c r="O2" s="14"/>
      <c r="P2" s="14"/>
      <c r="Q2" s="14"/>
      <c r="R2" s="14"/>
      <c r="S2" s="93"/>
      <c r="T2" s="93"/>
      <c r="U2" s="93"/>
      <c r="V2" s="93"/>
      <c r="W2" s="93"/>
      <c r="X2" s="93"/>
      <c r="Y2" s="93"/>
      <c r="Z2" s="93"/>
      <c r="AA2" s="93"/>
      <c r="AB2" s="93"/>
      <c r="AD2" s="93"/>
      <c r="AE2" s="93"/>
      <c r="AF2" s="14"/>
      <c r="AG2" s="14"/>
      <c r="AH2" s="14"/>
      <c r="AI2" s="14"/>
      <c r="AJ2" s="14"/>
      <c r="AK2" s="14"/>
      <c r="AL2" s="14"/>
      <c r="AM2" s="14"/>
      <c r="AN2" s="14"/>
      <c r="AO2" s="14"/>
      <c r="CA2" s="93">
        <v>0</v>
      </c>
      <c r="CB2" s="93">
        <f>_xlfn.QUARTILE.INC(F$11:F$15,$CA2)</f>
        <v>5.8867000000000003</v>
      </c>
      <c r="CC2" s="93">
        <f t="shared" ref="CC2:CN2" si="0">_xlfn.QUARTILE.INC(G$11:G$15,$CA2)</f>
        <v>-3.6143000000000001</v>
      </c>
      <c r="CD2" s="93">
        <f t="shared" si="0"/>
        <v>-10.5572</v>
      </c>
      <c r="CE2" s="93">
        <f t="shared" si="0"/>
        <v>-7.5758000000000001</v>
      </c>
      <c r="CF2" s="93">
        <f t="shared" si="0"/>
        <v>1.4735</v>
      </c>
      <c r="CG2" s="93">
        <f t="shared" si="0"/>
        <v>7.4813999999999998</v>
      </c>
      <c r="CH2" s="93">
        <f t="shared" si="0"/>
        <v>15.9152</v>
      </c>
      <c r="CI2" s="93">
        <f t="shared" si="0"/>
        <v>13.177099999999999</v>
      </c>
      <c r="CJ2" s="93">
        <f t="shared" si="0"/>
        <v>16.3109</v>
      </c>
      <c r="CK2" s="93">
        <f t="shared" si="0"/>
        <v>16.130199999999999</v>
      </c>
      <c r="CL2" s="93">
        <f t="shared" si="0"/>
        <v>13.895099999999999</v>
      </c>
      <c r="CM2" s="93">
        <f t="shared" si="0"/>
        <v>15.8965</v>
      </c>
      <c r="CN2" s="93">
        <f t="shared" si="0"/>
        <v>-10.9345</v>
      </c>
    </row>
    <row r="3" spans="1:92">
      <c r="A3" s="14"/>
      <c r="B3" s="93"/>
      <c r="C3" s="14"/>
      <c r="D3" s="14"/>
      <c r="E3" s="14"/>
      <c r="F3" s="14"/>
      <c r="G3" s="14"/>
      <c r="H3" s="14"/>
      <c r="I3" s="14"/>
      <c r="J3" s="14"/>
      <c r="K3" s="14"/>
      <c r="L3" s="14"/>
      <c r="M3" s="14"/>
      <c r="N3" s="14"/>
      <c r="O3" s="14"/>
      <c r="P3" s="14"/>
      <c r="Q3" s="14"/>
      <c r="R3" s="14"/>
      <c r="S3" s="93"/>
      <c r="T3" s="93"/>
      <c r="U3" s="93"/>
      <c r="V3" s="93"/>
      <c r="W3" s="93"/>
      <c r="X3" s="93"/>
      <c r="Y3" s="93"/>
      <c r="Z3" s="93"/>
      <c r="AA3" s="93"/>
      <c r="AB3" s="93"/>
      <c r="AD3" s="93"/>
      <c r="AE3" s="93"/>
      <c r="AF3" s="14"/>
      <c r="AG3" s="14"/>
      <c r="AH3" s="14"/>
      <c r="AI3" s="14"/>
      <c r="AJ3" s="14"/>
      <c r="AK3" s="14"/>
      <c r="AL3" s="14"/>
      <c r="AM3" s="14"/>
      <c r="AN3" s="14"/>
      <c r="AO3" s="14"/>
      <c r="CA3" s="93">
        <v>1</v>
      </c>
      <c r="CB3" s="93">
        <f>_xlfn.QUARTILE.INC(F$11:F$15,$CA3)</f>
        <v>9.0989000000000004</v>
      </c>
      <c r="CC3" s="93">
        <f t="shared" ref="CC3:CN6" si="1">_xlfn.QUARTILE.INC(G$11:G$15,$CA3)</f>
        <v>-3.1304749999999997</v>
      </c>
      <c r="CD3" s="93">
        <f t="shared" si="1"/>
        <v>-8.6747750000000003</v>
      </c>
      <c r="CE3" s="93">
        <f t="shared" si="1"/>
        <v>-7.5155000000000003</v>
      </c>
      <c r="CF3" s="93">
        <f t="shared" si="1"/>
        <v>1.6947999999999999</v>
      </c>
      <c r="CG3" s="93">
        <f t="shared" si="1"/>
        <v>7.5569249999999997</v>
      </c>
      <c r="CH3" s="93">
        <f t="shared" si="1"/>
        <v>16.4389</v>
      </c>
      <c r="CI3" s="93">
        <f t="shared" si="1"/>
        <v>13.768599999999999</v>
      </c>
      <c r="CJ3" s="93">
        <f t="shared" si="1"/>
        <v>16.474375000000002</v>
      </c>
      <c r="CK3" s="93">
        <f t="shared" si="1"/>
        <v>16.399625</v>
      </c>
      <c r="CL3" s="93">
        <f t="shared" si="1"/>
        <v>13.895099999999999</v>
      </c>
      <c r="CM3" s="93">
        <f t="shared" si="1"/>
        <v>15.8965</v>
      </c>
      <c r="CN3" s="93">
        <f t="shared" si="1"/>
        <v>3.5038999999999998</v>
      </c>
    </row>
    <row r="4" spans="1:92">
      <c r="A4" s="14"/>
      <c r="B4" s="93"/>
      <c r="C4" s="14"/>
      <c r="D4" s="14"/>
      <c r="E4" s="14"/>
      <c r="F4" s="14"/>
      <c r="G4" s="14"/>
      <c r="H4" s="14"/>
      <c r="I4" s="14"/>
      <c r="J4" s="14"/>
      <c r="K4" s="14"/>
      <c r="L4" s="14"/>
      <c r="M4" s="14"/>
      <c r="N4" s="14"/>
      <c r="O4" s="14"/>
      <c r="P4" s="14"/>
      <c r="Q4" s="14"/>
      <c r="R4" s="14"/>
      <c r="S4" s="93"/>
      <c r="T4" s="93"/>
      <c r="U4" s="93"/>
      <c r="V4" s="93"/>
      <c r="W4" s="93"/>
      <c r="X4" s="93"/>
      <c r="Y4" s="93"/>
      <c r="Z4" s="93"/>
      <c r="AA4" s="93"/>
      <c r="AB4" s="93"/>
      <c r="AD4" s="93"/>
      <c r="AE4" s="93"/>
      <c r="AF4" s="14"/>
      <c r="AG4" s="14"/>
      <c r="AH4" s="14"/>
      <c r="AI4" s="14"/>
      <c r="AJ4" s="14"/>
      <c r="AK4" s="14"/>
      <c r="AL4" s="14"/>
      <c r="AM4" s="14"/>
      <c r="AN4" s="14"/>
      <c r="AO4" s="14"/>
      <c r="CA4" s="93">
        <v>2</v>
      </c>
      <c r="CB4" s="93">
        <f>_xlfn.QUARTILE.INC(F$11:F$15,$CA4)</f>
        <v>9.7121999999999993</v>
      </c>
      <c r="CC4" s="93">
        <f t="shared" si="1"/>
        <v>-2.3287999999999998</v>
      </c>
      <c r="CD4" s="93">
        <f t="shared" si="1"/>
        <v>-7.0725499999999997</v>
      </c>
      <c r="CE4" s="93">
        <f t="shared" si="1"/>
        <v>-6.3759999999999994</v>
      </c>
      <c r="CF4" s="93">
        <f t="shared" si="1"/>
        <v>1.9160999999999999</v>
      </c>
      <c r="CG4" s="93">
        <f t="shared" si="1"/>
        <v>7.6324500000000004</v>
      </c>
      <c r="CH4" s="93">
        <f t="shared" si="1"/>
        <v>16.962600000000002</v>
      </c>
      <c r="CI4" s="93">
        <f t="shared" si="1"/>
        <v>14.360099999999999</v>
      </c>
      <c r="CJ4" s="93">
        <f t="shared" si="1"/>
        <v>16.63785</v>
      </c>
      <c r="CK4" s="93">
        <f t="shared" si="1"/>
        <v>16.669049999999999</v>
      </c>
      <c r="CL4" s="93">
        <f t="shared" si="1"/>
        <v>13.895099999999999</v>
      </c>
      <c r="CM4" s="93">
        <f t="shared" si="1"/>
        <v>15.8965</v>
      </c>
      <c r="CN4" s="93">
        <f t="shared" si="1"/>
        <v>7.4626999999999999</v>
      </c>
    </row>
    <row r="5" spans="1:92">
      <c r="A5" s="14"/>
      <c r="B5" s="93"/>
      <c r="C5" s="14"/>
      <c r="D5" s="14"/>
      <c r="E5" s="14"/>
      <c r="F5" s="14"/>
      <c r="G5" s="14"/>
      <c r="H5" s="14"/>
      <c r="I5" s="14"/>
      <c r="J5" s="14"/>
      <c r="K5" s="14"/>
      <c r="L5" s="14"/>
      <c r="M5" s="14"/>
      <c r="N5" s="14"/>
      <c r="O5" s="14"/>
      <c r="P5" s="14"/>
      <c r="Q5" s="14"/>
      <c r="R5" s="14"/>
      <c r="S5" s="93"/>
      <c r="T5" s="93"/>
      <c r="U5" s="93"/>
      <c r="V5" s="93"/>
      <c r="W5" s="93"/>
      <c r="X5" s="93"/>
      <c r="Y5" s="93"/>
      <c r="Z5" s="93"/>
      <c r="AA5" s="93"/>
      <c r="AB5" s="93"/>
      <c r="AD5" s="93"/>
      <c r="AE5" s="93"/>
      <c r="AF5" s="14"/>
      <c r="AG5" s="14"/>
      <c r="AH5" s="14"/>
      <c r="AI5" s="14"/>
      <c r="AJ5" s="14"/>
      <c r="AK5" s="14"/>
      <c r="AL5" s="14"/>
      <c r="AM5" s="14"/>
      <c r="AN5" s="14"/>
      <c r="AO5" s="14"/>
      <c r="CA5" s="93">
        <v>3</v>
      </c>
      <c r="CB5" s="93">
        <f>_xlfn.QUARTILE.INC(F$11:F$15,$CA5)</f>
        <v>10.5693</v>
      </c>
      <c r="CC5" s="93">
        <f t="shared" si="1"/>
        <v>-1.647125</v>
      </c>
      <c r="CD5" s="93">
        <f t="shared" si="1"/>
        <v>-5.6365750000000006</v>
      </c>
      <c r="CE5" s="93">
        <f t="shared" si="1"/>
        <v>-5.1380499999999998</v>
      </c>
      <c r="CF5" s="93">
        <f t="shared" si="1"/>
        <v>2.1374</v>
      </c>
      <c r="CG5" s="93">
        <f t="shared" si="1"/>
        <v>7.7079750000000002</v>
      </c>
      <c r="CH5" s="93">
        <f t="shared" si="1"/>
        <v>17.4863</v>
      </c>
      <c r="CI5" s="93">
        <f t="shared" si="1"/>
        <v>14.951600000000001</v>
      </c>
      <c r="CJ5" s="93">
        <f t="shared" si="1"/>
        <v>16.801324999999999</v>
      </c>
      <c r="CK5" s="93">
        <f t="shared" si="1"/>
        <v>16.938474999999997</v>
      </c>
      <c r="CL5" s="93">
        <f t="shared" si="1"/>
        <v>13.895099999999999</v>
      </c>
      <c r="CM5" s="93">
        <f t="shared" si="1"/>
        <v>15.8965</v>
      </c>
      <c r="CN5" s="93">
        <f t="shared" si="1"/>
        <v>14.6023</v>
      </c>
    </row>
    <row r="6" spans="1:92" ht="21" thickBot="1">
      <c r="A6" s="16" t="s">
        <v>3440</v>
      </c>
      <c r="B6" s="93"/>
      <c r="C6" s="14"/>
      <c r="D6" s="14"/>
      <c r="E6" s="14"/>
      <c r="F6" s="14"/>
      <c r="G6" s="14"/>
      <c r="H6" s="14"/>
      <c r="I6" s="14"/>
      <c r="J6" s="14"/>
      <c r="K6" s="14"/>
      <c r="L6" s="14"/>
      <c r="M6" s="14"/>
      <c r="N6" s="14"/>
      <c r="O6" s="14"/>
      <c r="P6" s="14"/>
      <c r="Q6" s="14"/>
      <c r="R6" s="14"/>
      <c r="S6" s="93"/>
      <c r="T6" s="93"/>
      <c r="U6" s="93"/>
      <c r="V6" s="93"/>
      <c r="W6" s="93"/>
      <c r="X6" s="93"/>
      <c r="Y6" s="93"/>
      <c r="Z6" s="93"/>
      <c r="AA6" s="93"/>
      <c r="AB6" s="93"/>
      <c r="AD6" s="93"/>
      <c r="AE6" s="93"/>
      <c r="AF6" s="14"/>
      <c r="AG6" s="14"/>
      <c r="AH6" s="14"/>
      <c r="AI6" s="14"/>
      <c r="AJ6" s="14"/>
      <c r="AK6" s="14"/>
      <c r="AL6" s="14"/>
      <c r="AM6" s="14"/>
      <c r="AN6" s="14"/>
      <c r="AO6" s="14"/>
      <c r="CA6" s="93">
        <v>4</v>
      </c>
      <c r="CB6" s="93">
        <f>_xlfn.QUARTILE.INC(F$11:F$15,$CA6)</f>
        <v>12.881600000000001</v>
      </c>
      <c r="CC6" s="93">
        <f t="shared" si="1"/>
        <v>-1.5233000000000001</v>
      </c>
      <c r="CD6" s="93">
        <f t="shared" si="1"/>
        <v>-4.2529000000000003</v>
      </c>
      <c r="CE6" s="93">
        <f t="shared" si="1"/>
        <v>-4.7824</v>
      </c>
      <c r="CF6" s="93">
        <f t="shared" si="1"/>
        <v>2.3586999999999998</v>
      </c>
      <c r="CG6" s="93">
        <f t="shared" si="1"/>
        <v>7.7835000000000001</v>
      </c>
      <c r="CH6" s="93">
        <f t="shared" si="1"/>
        <v>18.010000000000002</v>
      </c>
      <c r="CI6" s="93">
        <f t="shared" si="1"/>
        <v>15.543100000000001</v>
      </c>
      <c r="CJ6" s="93">
        <f t="shared" si="1"/>
        <v>16.9648</v>
      </c>
      <c r="CK6" s="93">
        <f t="shared" si="1"/>
        <v>17.207899999999999</v>
      </c>
      <c r="CL6" s="93">
        <f t="shared" si="1"/>
        <v>13.895099999999999</v>
      </c>
      <c r="CM6" s="93">
        <f t="shared" si="1"/>
        <v>15.8965</v>
      </c>
      <c r="CN6" s="93">
        <f t="shared" si="1"/>
        <v>17.198499999999999</v>
      </c>
    </row>
    <row r="7" spans="1:92" ht="15.6">
      <c r="A7" s="17" t="str">
        <f>'Sec-Tech'!A8</f>
        <v>(As on 30 Apr 2026)</v>
      </c>
      <c r="B7" s="137" t="s">
        <v>37</v>
      </c>
      <c r="C7" s="138"/>
      <c r="D7" s="138"/>
      <c r="E7" s="138"/>
      <c r="F7" s="136" t="s">
        <v>633</v>
      </c>
      <c r="G7" s="136"/>
      <c r="H7" s="136"/>
      <c r="I7" s="136"/>
      <c r="J7" s="136" t="s">
        <v>241</v>
      </c>
      <c r="K7" s="136"/>
      <c r="L7" s="136"/>
      <c r="M7" s="136"/>
      <c r="N7" s="136"/>
      <c r="O7" s="136"/>
      <c r="P7" s="136"/>
      <c r="Q7" s="136"/>
      <c r="R7" s="139" t="s">
        <v>174</v>
      </c>
      <c r="S7" s="136" t="s">
        <v>175</v>
      </c>
      <c r="T7" s="136"/>
      <c r="U7" s="136"/>
      <c r="V7" s="136"/>
      <c r="W7" s="136"/>
      <c r="X7" s="136"/>
      <c r="Y7" s="136"/>
      <c r="Z7" s="136"/>
      <c r="AA7" s="136"/>
      <c r="AB7" s="136"/>
      <c r="AC7" s="136"/>
      <c r="AD7" s="136"/>
      <c r="AE7" s="136"/>
      <c r="AF7" s="136" t="s">
        <v>834</v>
      </c>
      <c r="AG7" s="136"/>
      <c r="AH7" s="136"/>
      <c r="AI7" s="136" t="s">
        <v>874</v>
      </c>
      <c r="AJ7" s="136"/>
      <c r="AK7" s="136"/>
      <c r="AL7" s="136"/>
      <c r="AM7" s="136"/>
      <c r="AN7" s="18" t="s">
        <v>54</v>
      </c>
      <c r="AO7" s="134" t="s">
        <v>179</v>
      </c>
    </row>
    <row r="8" spans="1:92" ht="40.950000000000003" customHeight="1">
      <c r="A8" s="19" t="s">
        <v>171</v>
      </c>
      <c r="B8" s="25" t="s">
        <v>172</v>
      </c>
      <c r="C8" s="26" t="s">
        <v>5077</v>
      </c>
      <c r="D8" s="26" t="s">
        <v>5105</v>
      </c>
      <c r="E8" s="26" t="s">
        <v>173</v>
      </c>
      <c r="F8" s="26" t="s">
        <v>184</v>
      </c>
      <c r="G8" s="26" t="s">
        <v>185</v>
      </c>
      <c r="H8" s="26" t="s">
        <v>186</v>
      </c>
      <c r="I8" s="26" t="s">
        <v>187</v>
      </c>
      <c r="J8" s="26" t="s">
        <v>188</v>
      </c>
      <c r="K8" s="26" t="s">
        <v>189</v>
      </c>
      <c r="L8" s="26" t="s">
        <v>190</v>
      </c>
      <c r="M8" s="26" t="s">
        <v>191</v>
      </c>
      <c r="N8" s="26" t="s">
        <v>192</v>
      </c>
      <c r="O8" s="26" t="s">
        <v>193</v>
      </c>
      <c r="P8" s="26" t="s">
        <v>194</v>
      </c>
      <c r="Q8" s="26" t="s">
        <v>2437</v>
      </c>
      <c r="R8" s="140"/>
      <c r="S8" s="27" t="s">
        <v>184</v>
      </c>
      <c r="T8" s="27" t="s">
        <v>185</v>
      </c>
      <c r="U8" s="27" t="s">
        <v>186</v>
      </c>
      <c r="V8" s="27" t="s">
        <v>187</v>
      </c>
      <c r="W8" s="27" t="s">
        <v>188</v>
      </c>
      <c r="X8" s="27" t="s">
        <v>189</v>
      </c>
      <c r="Y8" s="27" t="s">
        <v>190</v>
      </c>
      <c r="Z8" s="27" t="s">
        <v>191</v>
      </c>
      <c r="AA8" s="27" t="s">
        <v>192</v>
      </c>
      <c r="AB8" s="27" t="s">
        <v>193</v>
      </c>
      <c r="AC8" s="26" t="s">
        <v>194</v>
      </c>
      <c r="AD8" s="26" t="s">
        <v>2437</v>
      </c>
      <c r="AE8" s="27" t="s">
        <v>174</v>
      </c>
      <c r="AF8" s="26" t="s">
        <v>835</v>
      </c>
      <c r="AG8" s="26" t="s">
        <v>836</v>
      </c>
      <c r="AH8" s="26" t="s">
        <v>837</v>
      </c>
      <c r="AI8" s="26" t="s">
        <v>838</v>
      </c>
      <c r="AJ8" s="26" t="s">
        <v>839</v>
      </c>
      <c r="AK8" s="26" t="s">
        <v>3052</v>
      </c>
      <c r="AL8" s="26" t="s">
        <v>2436</v>
      </c>
      <c r="AM8" s="26" t="s">
        <v>3053</v>
      </c>
      <c r="AN8" s="26" t="s">
        <v>840</v>
      </c>
      <c r="AO8" s="135"/>
    </row>
    <row r="9" spans="1:92" ht="15" thickBot="1">
      <c r="A9" s="20" t="s">
        <v>38</v>
      </c>
      <c r="B9" s="93"/>
      <c r="C9" s="14"/>
      <c r="D9" s="14"/>
      <c r="E9" s="14"/>
      <c r="F9" s="14"/>
      <c r="G9" s="14"/>
      <c r="H9" s="14"/>
      <c r="I9" s="14"/>
      <c r="J9" s="14"/>
      <c r="K9" s="14"/>
      <c r="L9" s="14"/>
      <c r="M9" s="14"/>
      <c r="N9" s="14"/>
      <c r="O9" s="14"/>
      <c r="P9" s="14"/>
      <c r="Q9" s="14"/>
      <c r="R9" s="14"/>
      <c r="S9" s="93"/>
      <c r="T9" s="93"/>
      <c r="U9" s="93"/>
      <c r="V9" s="93"/>
      <c r="W9" s="93"/>
      <c r="X9" s="93"/>
      <c r="Y9" s="93"/>
      <c r="Z9" s="93"/>
      <c r="AA9" s="93"/>
      <c r="AB9" s="93"/>
      <c r="AD9" s="93"/>
      <c r="AE9" s="93"/>
      <c r="AF9" s="14"/>
      <c r="AG9" s="14"/>
      <c r="AH9" s="14"/>
      <c r="AI9" s="14"/>
      <c r="AJ9" s="14"/>
      <c r="AK9" s="14"/>
      <c r="AL9" s="14"/>
      <c r="AM9" s="14"/>
      <c r="AN9" s="14"/>
      <c r="AO9" s="14"/>
    </row>
    <row r="10" spans="1:92" ht="18.600000000000001" thickBot="1">
      <c r="A10" s="21" t="s">
        <v>3441</v>
      </c>
      <c r="B10" s="22"/>
      <c r="C10" s="23"/>
      <c r="D10" s="23"/>
      <c r="E10" s="23"/>
      <c r="F10" s="23"/>
      <c r="G10" s="23"/>
      <c r="H10" s="23"/>
      <c r="I10" s="23"/>
      <c r="J10" s="23"/>
      <c r="K10" s="23"/>
      <c r="L10" s="23"/>
      <c r="M10" s="23"/>
      <c r="N10" s="23"/>
      <c r="O10" s="23"/>
      <c r="P10" s="23"/>
      <c r="Q10" s="23"/>
      <c r="R10" s="23"/>
      <c r="S10" s="22"/>
      <c r="T10" s="22"/>
      <c r="U10" s="22"/>
      <c r="V10" s="22"/>
      <c r="W10" s="22"/>
      <c r="X10" s="22"/>
      <c r="Y10" s="22"/>
      <c r="Z10" s="22"/>
      <c r="AA10" s="22"/>
      <c r="AB10" s="22"/>
      <c r="AC10" s="22"/>
      <c r="AD10" s="22"/>
      <c r="AE10" s="22"/>
      <c r="AF10" s="23"/>
      <c r="AG10" s="23"/>
      <c r="AH10" s="23"/>
      <c r="AI10" s="23"/>
      <c r="AJ10" s="23"/>
      <c r="AK10" s="23"/>
      <c r="AL10" s="23"/>
      <c r="AM10" s="23"/>
      <c r="AN10" s="23"/>
      <c r="AO10" s="24"/>
    </row>
    <row r="11" spans="1:92">
      <c r="A11" s="48" t="s">
        <v>3442</v>
      </c>
      <c r="B11" s="29">
        <v>45862</v>
      </c>
      <c r="C11" s="30">
        <v>1678.0127</v>
      </c>
      <c r="D11" s="31">
        <v>1442.8317999999999</v>
      </c>
      <c r="E11" s="28">
        <v>9.15</v>
      </c>
      <c r="F11" s="28">
        <v>9.7121999999999993</v>
      </c>
      <c r="G11" s="28">
        <v>-2.9691999999999998</v>
      </c>
      <c r="H11" s="28">
        <v>-10.5572</v>
      </c>
      <c r="I11" s="32">
        <v>-7.5758000000000001</v>
      </c>
      <c r="J11" s="28"/>
      <c r="K11" s="28"/>
      <c r="L11" s="28"/>
      <c r="M11" s="28"/>
      <c r="N11" s="28"/>
      <c r="O11" s="28"/>
      <c r="P11" s="28"/>
      <c r="Q11" s="28"/>
      <c r="R11" s="28">
        <v>-10.9345</v>
      </c>
      <c r="S11" s="33">
        <f>IF(F11="",0,IF(F11&lt;=CB$3,4,IF(F11&gt;=CB$5,1,IF(F11&gt;=CB$4,2,3))))</f>
        <v>2</v>
      </c>
      <c r="T11" s="33">
        <f t="shared" ref="T11:AE11" si="2">IF(G11="",0,IF(G11&lt;=CC$3,4,IF(G11&gt;=CC$5,1,IF(G11&gt;=CC$4,2,3))))</f>
        <v>3</v>
      </c>
      <c r="U11" s="33">
        <f t="shared" si="2"/>
        <v>4</v>
      </c>
      <c r="V11" s="34">
        <f t="shared" si="2"/>
        <v>4</v>
      </c>
      <c r="W11" s="33">
        <f t="shared" si="2"/>
        <v>0</v>
      </c>
      <c r="X11" s="33">
        <f t="shared" si="2"/>
        <v>0</v>
      </c>
      <c r="Y11" s="33">
        <f t="shared" si="2"/>
        <v>0</v>
      </c>
      <c r="Z11" s="33">
        <f t="shared" si="2"/>
        <v>0</v>
      </c>
      <c r="AA11" s="33">
        <f t="shared" si="2"/>
        <v>0</v>
      </c>
      <c r="AB11" s="33">
        <f t="shared" si="2"/>
        <v>0</v>
      </c>
      <c r="AC11" s="33">
        <f t="shared" si="2"/>
        <v>0</v>
      </c>
      <c r="AD11" s="33">
        <f t="shared" si="2"/>
        <v>0</v>
      </c>
      <c r="AE11" s="33">
        <f t="shared" si="2"/>
        <v>4</v>
      </c>
      <c r="AF11" s="28">
        <v>55.215800000000002</v>
      </c>
      <c r="AG11" s="28">
        <v>25.366900000000001</v>
      </c>
      <c r="AH11" s="28">
        <v>15.2479</v>
      </c>
      <c r="AI11" s="28">
        <v>0.87780000000000002</v>
      </c>
      <c r="AJ11" s="28">
        <v>-0.49299999999999999</v>
      </c>
      <c r="AK11" s="28">
        <v>-0.79430000000000001</v>
      </c>
      <c r="AL11" s="28">
        <v>-0.58699999999999997</v>
      </c>
      <c r="AM11" s="28">
        <v>0.82750000000000001</v>
      </c>
      <c r="AN11" s="28">
        <v>4.1694000000000004</v>
      </c>
      <c r="AO11" s="35">
        <v>2.13</v>
      </c>
    </row>
    <row r="12" spans="1:92">
      <c r="A12" s="48" t="s">
        <v>3443</v>
      </c>
      <c r="B12" s="29">
        <v>38686</v>
      </c>
      <c r="C12" s="30">
        <v>1377.8894</v>
      </c>
      <c r="D12" s="31">
        <v>1250.7046</v>
      </c>
      <c r="E12" s="28">
        <v>161.87</v>
      </c>
      <c r="F12" s="28">
        <v>9.0989000000000004</v>
      </c>
      <c r="G12" s="28">
        <v>-1.6883999999999999</v>
      </c>
      <c r="H12" s="28">
        <v>-4.2529000000000003</v>
      </c>
      <c r="I12" s="32">
        <v>-4.7824</v>
      </c>
      <c r="J12" s="28">
        <v>2.3586999999999998</v>
      </c>
      <c r="K12" s="28">
        <v>7.4813999999999998</v>
      </c>
      <c r="L12" s="28">
        <v>18.010000000000002</v>
      </c>
      <c r="M12" s="28">
        <v>15.543100000000001</v>
      </c>
      <c r="N12" s="28">
        <v>16.9648</v>
      </c>
      <c r="O12" s="28">
        <v>16.130199999999999</v>
      </c>
      <c r="P12" s="28">
        <v>13.895099999999999</v>
      </c>
      <c r="Q12" s="28">
        <v>15.8965</v>
      </c>
      <c r="R12" s="28">
        <v>14.6023</v>
      </c>
      <c r="S12" s="33">
        <f>IF(F12="",0,IF(F12&lt;=CB$3,4,IF(F12&gt;=CB$5,1,IF(F12&gt;=CB$4,2,3))))</f>
        <v>4</v>
      </c>
      <c r="T12" s="33">
        <f t="shared" ref="T12:AE15" si="3">IF(G12="",0,IF(G12&lt;=CC$3,4,IF(G12&gt;=CC$5,1,IF(G12&gt;=CC$4,2,3))))</f>
        <v>2</v>
      </c>
      <c r="U12" s="33">
        <f t="shared" si="3"/>
        <v>1</v>
      </c>
      <c r="V12" s="34">
        <f t="shared" si="3"/>
        <v>1</v>
      </c>
      <c r="W12" s="33">
        <f t="shared" si="3"/>
        <v>1</v>
      </c>
      <c r="X12" s="33">
        <f t="shared" si="3"/>
        <v>4</v>
      </c>
      <c r="Y12" s="33">
        <f t="shared" si="3"/>
        <v>1</v>
      </c>
      <c r="Z12" s="33">
        <f t="shared" si="3"/>
        <v>1</v>
      </c>
      <c r="AA12" s="33">
        <f t="shared" si="3"/>
        <v>1</v>
      </c>
      <c r="AB12" s="33">
        <f t="shared" si="3"/>
        <v>4</v>
      </c>
      <c r="AC12" s="33">
        <f t="shared" si="3"/>
        <v>4</v>
      </c>
      <c r="AD12" s="33">
        <f t="shared" si="3"/>
        <v>4</v>
      </c>
      <c r="AE12" s="33">
        <f t="shared" si="3"/>
        <v>1</v>
      </c>
      <c r="AF12" s="28">
        <v>65.865799999999993</v>
      </c>
      <c r="AG12" s="28">
        <v>6.5193000000000003</v>
      </c>
      <c r="AH12" s="28">
        <v>22.695599999999999</v>
      </c>
      <c r="AI12" s="28">
        <v>0.90339999999999998</v>
      </c>
      <c r="AJ12" s="28">
        <v>0.3427</v>
      </c>
      <c r="AK12" s="28">
        <v>0.51149999999999995</v>
      </c>
      <c r="AL12" s="28">
        <v>0.64780000000000004</v>
      </c>
      <c r="AM12" s="28">
        <v>0.87680000000000002</v>
      </c>
      <c r="AN12" s="28">
        <v>3.6101999999999999</v>
      </c>
      <c r="AO12" s="35">
        <v>2.29</v>
      </c>
    </row>
    <row r="13" spans="1:92" s="124" customFormat="1">
      <c r="A13" s="48" t="s">
        <v>5063</v>
      </c>
      <c r="B13" s="29">
        <v>46078</v>
      </c>
      <c r="C13" s="30">
        <v>760.76059999999995</v>
      </c>
      <c r="D13" s="31">
        <v>712.06119999999999</v>
      </c>
      <c r="E13" s="28">
        <v>10.127000000000001</v>
      </c>
      <c r="F13" s="28">
        <v>5.8867000000000003</v>
      </c>
      <c r="G13" s="28"/>
      <c r="H13" s="28"/>
      <c r="I13" s="32"/>
      <c r="J13" s="28"/>
      <c r="K13" s="28"/>
      <c r="L13" s="28"/>
      <c r="M13" s="28"/>
      <c r="N13" s="28"/>
      <c r="O13" s="28"/>
      <c r="P13" s="28"/>
      <c r="Q13" s="28"/>
      <c r="R13" s="28">
        <v>7.4626999999999999</v>
      </c>
      <c r="S13" s="33">
        <f>IF(F13="",0,IF(F13&lt;=CB$3,4,IF(F13&gt;=CB$5,1,IF(F13&gt;=CB$4,2,3))))</f>
        <v>4</v>
      </c>
      <c r="T13" s="33">
        <f t="shared" ref="T13:AE13" si="4">IF(G13="",0,IF(G13&lt;=CC$3,4,IF(G13&gt;=CC$5,1,IF(G13&gt;=CC$4,2,3))))</f>
        <v>0</v>
      </c>
      <c r="U13" s="33">
        <f t="shared" si="4"/>
        <v>0</v>
      </c>
      <c r="V13" s="34">
        <f t="shared" si="4"/>
        <v>0</v>
      </c>
      <c r="W13" s="33">
        <f t="shared" si="4"/>
        <v>0</v>
      </c>
      <c r="X13" s="33">
        <f t="shared" si="4"/>
        <v>0</v>
      </c>
      <c r="Y13" s="33">
        <f t="shared" si="4"/>
        <v>0</v>
      </c>
      <c r="Z13" s="33">
        <f t="shared" si="4"/>
        <v>0</v>
      </c>
      <c r="AA13" s="33">
        <f t="shared" si="4"/>
        <v>0</v>
      </c>
      <c r="AB13" s="33">
        <f t="shared" si="4"/>
        <v>0</v>
      </c>
      <c r="AC13" s="33">
        <f t="shared" si="4"/>
        <v>0</v>
      </c>
      <c r="AD13" s="33">
        <f t="shared" si="4"/>
        <v>0</v>
      </c>
      <c r="AE13" s="33">
        <f t="shared" si="4"/>
        <v>2</v>
      </c>
      <c r="AF13" s="28">
        <v>59.724200000000003</v>
      </c>
      <c r="AG13" s="28">
        <v>1.2538</v>
      </c>
      <c r="AH13" s="28">
        <v>4.8806000000000003</v>
      </c>
      <c r="AI13" s="28">
        <v>0.52180000000000004</v>
      </c>
      <c r="AJ13" s="28">
        <v>6.2300000000000001E-2</v>
      </c>
      <c r="AK13" s="28">
        <v>2.1926999999999999</v>
      </c>
      <c r="AL13" s="28">
        <v>0.1326</v>
      </c>
      <c r="AM13" s="28">
        <v>0.83760000000000001</v>
      </c>
      <c r="AN13" s="28">
        <v>34.141399999999997</v>
      </c>
      <c r="AO13" s="35">
        <v>2.35</v>
      </c>
    </row>
    <row r="14" spans="1:92">
      <c r="A14" s="48" t="s">
        <v>3444</v>
      </c>
      <c r="B14" s="29">
        <v>45817</v>
      </c>
      <c r="C14" s="30">
        <v>103.4422</v>
      </c>
      <c r="D14" s="31">
        <v>96.526399999999995</v>
      </c>
      <c r="E14" s="28">
        <v>10.311400000000001</v>
      </c>
      <c r="F14" s="28">
        <v>12.881600000000001</v>
      </c>
      <c r="G14" s="28">
        <v>-1.5233000000000001</v>
      </c>
      <c r="H14" s="28">
        <v>-6.0978000000000003</v>
      </c>
      <c r="I14" s="32">
        <v>-5.2565999999999997</v>
      </c>
      <c r="J14" s="28"/>
      <c r="K14" s="28"/>
      <c r="L14" s="28"/>
      <c r="M14" s="28"/>
      <c r="N14" s="28"/>
      <c r="O14" s="28"/>
      <c r="P14" s="28"/>
      <c r="Q14" s="28"/>
      <c r="R14" s="28">
        <v>3.5038999999999998</v>
      </c>
      <c r="S14" s="33">
        <f>IF(F14="",0,IF(F14&lt;=CB$3,4,IF(F14&gt;=CB$5,1,IF(F14&gt;=CB$4,2,3))))</f>
        <v>1</v>
      </c>
      <c r="T14" s="33">
        <f t="shared" si="3"/>
        <v>1</v>
      </c>
      <c r="U14" s="33">
        <f t="shared" si="3"/>
        <v>2</v>
      </c>
      <c r="V14" s="34">
        <f t="shared" si="3"/>
        <v>2</v>
      </c>
      <c r="W14" s="33">
        <f t="shared" si="3"/>
        <v>0</v>
      </c>
      <c r="X14" s="33">
        <f t="shared" si="3"/>
        <v>0</v>
      </c>
      <c r="Y14" s="33">
        <f t="shared" si="3"/>
        <v>0</v>
      </c>
      <c r="Z14" s="33">
        <f t="shared" si="3"/>
        <v>0</v>
      </c>
      <c r="AA14" s="33">
        <f t="shared" si="3"/>
        <v>0</v>
      </c>
      <c r="AB14" s="33">
        <f t="shared" si="3"/>
        <v>0</v>
      </c>
      <c r="AC14" s="33">
        <f t="shared" si="3"/>
        <v>0</v>
      </c>
      <c r="AD14" s="33">
        <f t="shared" si="3"/>
        <v>0</v>
      </c>
      <c r="AE14" s="33">
        <f t="shared" si="3"/>
        <v>4</v>
      </c>
      <c r="AF14" s="28">
        <v>23.222899999999999</v>
      </c>
      <c r="AG14" s="28">
        <v>22.933299999999999</v>
      </c>
      <c r="AH14" s="28">
        <v>37.957000000000001</v>
      </c>
      <c r="AI14" s="28">
        <v>0.88149999999999995</v>
      </c>
      <c r="AJ14" s="28">
        <v>-0.15720000000000001</v>
      </c>
      <c r="AK14" s="28">
        <v>0.45140000000000002</v>
      </c>
      <c r="AL14" s="28">
        <v>-0.25130000000000002</v>
      </c>
      <c r="AM14" s="28">
        <v>0.64480000000000004</v>
      </c>
      <c r="AN14" s="28">
        <v>5.4817</v>
      </c>
      <c r="AO14" s="35">
        <v>2.36</v>
      </c>
    </row>
    <row r="15" spans="1:92">
      <c r="A15" s="48" t="s">
        <v>3445</v>
      </c>
      <c r="B15" s="29">
        <v>43364</v>
      </c>
      <c r="C15" s="30">
        <v>4613.8278</v>
      </c>
      <c r="D15" s="31">
        <v>4146.3503000000001</v>
      </c>
      <c r="E15" s="28">
        <v>33.462800000000001</v>
      </c>
      <c r="F15" s="28">
        <v>10.5693</v>
      </c>
      <c r="G15" s="28">
        <v>-3.6143000000000001</v>
      </c>
      <c r="H15" s="28">
        <v>-8.0472999999999999</v>
      </c>
      <c r="I15" s="32">
        <v>-7.4954000000000001</v>
      </c>
      <c r="J15" s="28">
        <v>1.4735</v>
      </c>
      <c r="K15" s="28">
        <v>7.7835000000000001</v>
      </c>
      <c r="L15" s="28">
        <v>15.9152</v>
      </c>
      <c r="M15" s="28">
        <v>13.177099999999999</v>
      </c>
      <c r="N15" s="28">
        <v>16.3109</v>
      </c>
      <c r="O15" s="28">
        <v>17.207899999999999</v>
      </c>
      <c r="P15" s="28"/>
      <c r="Q15" s="28"/>
      <c r="R15" s="28">
        <v>17.198499999999999</v>
      </c>
      <c r="S15" s="33">
        <f>IF(F15="",0,IF(F15&lt;=CB$3,4,IF(F15&gt;=CB$5,1,IF(F15&gt;=CB$4,2,3))))</f>
        <v>1</v>
      </c>
      <c r="T15" s="33">
        <f t="shared" si="3"/>
        <v>4</v>
      </c>
      <c r="U15" s="33">
        <f t="shared" si="3"/>
        <v>3</v>
      </c>
      <c r="V15" s="34">
        <f t="shared" si="3"/>
        <v>3</v>
      </c>
      <c r="W15" s="33">
        <f t="shared" si="3"/>
        <v>4</v>
      </c>
      <c r="X15" s="33">
        <f t="shared" si="3"/>
        <v>1</v>
      </c>
      <c r="Y15" s="33">
        <f t="shared" si="3"/>
        <v>4</v>
      </c>
      <c r="Z15" s="33">
        <f t="shared" si="3"/>
        <v>4</v>
      </c>
      <c r="AA15" s="33">
        <f t="shared" si="3"/>
        <v>4</v>
      </c>
      <c r="AB15" s="33">
        <f t="shared" si="3"/>
        <v>1</v>
      </c>
      <c r="AC15" s="33">
        <f t="shared" si="3"/>
        <v>0</v>
      </c>
      <c r="AD15" s="33">
        <f t="shared" si="3"/>
        <v>0</v>
      </c>
      <c r="AE15" s="33">
        <f t="shared" si="3"/>
        <v>1</v>
      </c>
      <c r="AF15" s="28">
        <v>50.801200000000001</v>
      </c>
      <c r="AG15" s="28">
        <v>16.517399999999999</v>
      </c>
      <c r="AH15" s="28">
        <v>27.535599999999999</v>
      </c>
      <c r="AI15" s="28">
        <v>0.97460000000000002</v>
      </c>
      <c r="AJ15" s="28">
        <v>0.25750000000000001</v>
      </c>
      <c r="AK15" s="28">
        <v>0.41449999999999998</v>
      </c>
      <c r="AL15" s="28">
        <v>0.4617</v>
      </c>
      <c r="AM15" s="28">
        <v>0.82099999999999995</v>
      </c>
      <c r="AN15" s="28">
        <v>1.4622999999999999</v>
      </c>
      <c r="AO15" s="35">
        <v>1.88</v>
      </c>
    </row>
    <row r="16" spans="1:92">
      <c r="A16" s="58" t="s">
        <v>235</v>
      </c>
      <c r="B16" s="59"/>
      <c r="C16" s="60"/>
      <c r="D16" s="60"/>
      <c r="E16" s="60"/>
      <c r="F16" s="60">
        <f>SUMPRODUCT($D11:$D15,F11:F15)/SUMIF(F11:F15,"&lt;&gt;"&amp;"",$D11:$D15)</f>
        <v>9.7604083547708331</v>
      </c>
      <c r="G16" s="60">
        <f t="shared" ref="G16:R16" si="5">SUMPRODUCT($D11:$D15,G11:G15)/SUMIF(G11:G15,"&lt;&gt;"&amp;"",$D11:$D15)</f>
        <v>-3.1037566637445511</v>
      </c>
      <c r="H16" s="60">
        <f t="shared" si="5"/>
        <v>-7.8580828646739631</v>
      </c>
      <c r="I16" s="60">
        <f t="shared" si="5"/>
        <v>-6.991787951951709</v>
      </c>
      <c r="J16" s="60">
        <f t="shared" si="5"/>
        <v>1.6786347878488319</v>
      </c>
      <c r="K16" s="60">
        <f t="shared" si="5"/>
        <v>7.7134918443186491</v>
      </c>
      <c r="L16" s="60">
        <f t="shared" si="5"/>
        <v>16.400645496594819</v>
      </c>
      <c r="M16" s="60">
        <f t="shared" si="5"/>
        <v>13.7253929372462</v>
      </c>
      <c r="N16" s="60">
        <f t="shared" si="5"/>
        <v>16.462433707381781</v>
      </c>
      <c r="O16" s="60">
        <f t="shared" si="5"/>
        <v>16.958155579682909</v>
      </c>
      <c r="P16" s="60">
        <f t="shared" si="5"/>
        <v>13.895099999999999</v>
      </c>
      <c r="Q16" s="60">
        <f t="shared" si="5"/>
        <v>15.8965</v>
      </c>
      <c r="R16" s="60">
        <f t="shared" si="5"/>
        <v>10.387645947666973</v>
      </c>
      <c r="S16" s="61"/>
      <c r="T16" s="61"/>
      <c r="U16" s="61"/>
      <c r="V16" s="61"/>
      <c r="W16" s="61"/>
      <c r="X16" s="61"/>
      <c r="Y16" s="61"/>
      <c r="Z16" s="61"/>
      <c r="AA16" s="61"/>
      <c r="AB16" s="61"/>
      <c r="AC16" s="61"/>
      <c r="AD16" s="61"/>
      <c r="AE16" s="61"/>
      <c r="AF16" s="60"/>
      <c r="AG16" s="60"/>
      <c r="AH16" s="60"/>
      <c r="AI16" s="60"/>
      <c r="AJ16" s="60"/>
      <c r="AK16" s="60"/>
      <c r="AL16" s="60"/>
      <c r="AM16" s="60"/>
      <c r="AN16" s="60"/>
      <c r="AO16" s="62"/>
    </row>
    <row r="17" spans="1:41">
      <c r="A17" s="56" t="s">
        <v>236</v>
      </c>
      <c r="B17" s="51"/>
      <c r="C17" s="52"/>
      <c r="D17" s="53"/>
      <c r="E17" s="54"/>
      <c r="F17" s="54">
        <f>MIN(F11:F15)</f>
        <v>5.8867000000000003</v>
      </c>
      <c r="G17" s="54">
        <f t="shared" ref="G17:R17" si="6">MIN(G11:G15)</f>
        <v>-3.6143000000000001</v>
      </c>
      <c r="H17" s="54">
        <f t="shared" si="6"/>
        <v>-10.5572</v>
      </c>
      <c r="I17" s="54">
        <f t="shared" si="6"/>
        <v>-7.5758000000000001</v>
      </c>
      <c r="J17" s="54">
        <f t="shared" si="6"/>
        <v>1.4735</v>
      </c>
      <c r="K17" s="54">
        <f t="shared" si="6"/>
        <v>7.4813999999999998</v>
      </c>
      <c r="L17" s="54">
        <f t="shared" si="6"/>
        <v>15.9152</v>
      </c>
      <c r="M17" s="54">
        <f t="shared" si="6"/>
        <v>13.177099999999999</v>
      </c>
      <c r="N17" s="54">
        <f t="shared" si="6"/>
        <v>16.3109</v>
      </c>
      <c r="O17" s="54">
        <f t="shared" si="6"/>
        <v>16.130199999999999</v>
      </c>
      <c r="P17" s="54">
        <f t="shared" si="6"/>
        <v>13.895099999999999</v>
      </c>
      <c r="Q17" s="54">
        <f t="shared" si="6"/>
        <v>15.8965</v>
      </c>
      <c r="R17" s="54">
        <f t="shared" si="6"/>
        <v>-10.9345</v>
      </c>
      <c r="S17" s="55"/>
      <c r="T17" s="55"/>
      <c r="U17" s="55"/>
      <c r="V17" s="55"/>
      <c r="W17" s="55"/>
      <c r="X17" s="55"/>
      <c r="Y17" s="55"/>
      <c r="Z17" s="55"/>
      <c r="AA17" s="55"/>
      <c r="AB17" s="55"/>
      <c r="AC17" s="55"/>
      <c r="AD17" s="55"/>
      <c r="AE17" s="55"/>
      <c r="AF17" s="54"/>
      <c r="AG17" s="54"/>
      <c r="AH17" s="54"/>
      <c r="AI17" s="54"/>
      <c r="AJ17" s="54"/>
      <c r="AK17" s="54"/>
      <c r="AL17" s="54"/>
      <c r="AM17" s="54"/>
      <c r="AN17" s="54"/>
      <c r="AO17" s="57"/>
    </row>
    <row r="18" spans="1:41">
      <c r="A18" s="63" t="s">
        <v>237</v>
      </c>
      <c r="B18" s="51"/>
      <c r="C18" s="52"/>
      <c r="D18" s="53"/>
      <c r="E18" s="54"/>
      <c r="F18" s="54">
        <f>MAX(F11:F15)</f>
        <v>12.881600000000001</v>
      </c>
      <c r="G18" s="54">
        <f t="shared" ref="G18:R18" si="7">MAX(G11:G15)</f>
        <v>-1.5233000000000001</v>
      </c>
      <c r="H18" s="54">
        <f t="shared" si="7"/>
        <v>-4.2529000000000003</v>
      </c>
      <c r="I18" s="54">
        <f t="shared" si="7"/>
        <v>-4.7824</v>
      </c>
      <c r="J18" s="54">
        <f t="shared" si="7"/>
        <v>2.3586999999999998</v>
      </c>
      <c r="K18" s="54">
        <f t="shared" si="7"/>
        <v>7.7835000000000001</v>
      </c>
      <c r="L18" s="54">
        <f t="shared" si="7"/>
        <v>18.010000000000002</v>
      </c>
      <c r="M18" s="54">
        <f t="shared" si="7"/>
        <v>15.543100000000001</v>
      </c>
      <c r="N18" s="54">
        <f t="shared" si="7"/>
        <v>16.9648</v>
      </c>
      <c r="O18" s="54">
        <f t="shared" si="7"/>
        <v>17.207899999999999</v>
      </c>
      <c r="P18" s="54">
        <f t="shared" si="7"/>
        <v>13.895099999999999</v>
      </c>
      <c r="Q18" s="54">
        <f t="shared" si="7"/>
        <v>15.8965</v>
      </c>
      <c r="R18" s="54">
        <f t="shared" si="7"/>
        <v>17.198499999999999</v>
      </c>
      <c r="S18" s="55"/>
      <c r="T18" s="55"/>
      <c r="U18" s="55"/>
      <c r="V18" s="55"/>
      <c r="W18" s="55"/>
      <c r="X18" s="55"/>
      <c r="Y18" s="55"/>
      <c r="Z18" s="55"/>
      <c r="AA18" s="55"/>
      <c r="AB18" s="55"/>
      <c r="AC18" s="55"/>
      <c r="AD18" s="55"/>
      <c r="AE18" s="55"/>
      <c r="AF18" s="54"/>
      <c r="AG18" s="54"/>
      <c r="AH18" s="54"/>
      <c r="AI18" s="54"/>
      <c r="AJ18" s="54"/>
      <c r="AK18" s="54"/>
      <c r="AL18" s="54"/>
      <c r="AM18" s="54"/>
      <c r="AN18" s="54"/>
      <c r="AO18" s="57"/>
    </row>
    <row r="19" spans="1:41">
      <c r="A19" s="56" t="s">
        <v>238</v>
      </c>
      <c r="B19" s="51"/>
      <c r="C19" s="52"/>
      <c r="D19" s="53"/>
      <c r="E19" s="54"/>
      <c r="F19" s="54">
        <f>MEDIAN(F11:F15)</f>
        <v>9.7121999999999993</v>
      </c>
      <c r="G19" s="54">
        <f t="shared" ref="G19:R19" si="8">MEDIAN(G11:G15)</f>
        <v>-2.3287999999999998</v>
      </c>
      <c r="H19" s="54">
        <f t="shared" si="8"/>
        <v>-7.0725499999999997</v>
      </c>
      <c r="I19" s="54">
        <f t="shared" si="8"/>
        <v>-6.3759999999999994</v>
      </c>
      <c r="J19" s="54">
        <f t="shared" si="8"/>
        <v>1.9160999999999999</v>
      </c>
      <c r="K19" s="54">
        <f t="shared" si="8"/>
        <v>7.6324500000000004</v>
      </c>
      <c r="L19" s="54">
        <f t="shared" si="8"/>
        <v>16.962600000000002</v>
      </c>
      <c r="M19" s="54">
        <f t="shared" si="8"/>
        <v>14.360099999999999</v>
      </c>
      <c r="N19" s="54">
        <f t="shared" si="8"/>
        <v>16.63785</v>
      </c>
      <c r="O19" s="54">
        <f t="shared" si="8"/>
        <v>16.669049999999999</v>
      </c>
      <c r="P19" s="54">
        <f t="shared" si="8"/>
        <v>13.895099999999999</v>
      </c>
      <c r="Q19" s="54">
        <f t="shared" si="8"/>
        <v>15.8965</v>
      </c>
      <c r="R19" s="54">
        <f t="shared" si="8"/>
        <v>7.4626999999999999</v>
      </c>
      <c r="S19" s="55"/>
      <c r="T19" s="55"/>
      <c r="U19" s="55"/>
      <c r="V19" s="55"/>
      <c r="W19" s="55"/>
      <c r="X19" s="55"/>
      <c r="Y19" s="55"/>
      <c r="Z19" s="55"/>
      <c r="AA19" s="55"/>
      <c r="AB19" s="55"/>
      <c r="AC19" s="55"/>
      <c r="AD19" s="55"/>
      <c r="AE19" s="55"/>
      <c r="AF19" s="54"/>
      <c r="AG19" s="54"/>
      <c r="AH19" s="54"/>
      <c r="AI19" s="54"/>
      <c r="AJ19" s="54"/>
      <c r="AK19" s="54"/>
      <c r="AL19" s="54"/>
      <c r="AM19" s="54"/>
      <c r="AN19" s="54"/>
      <c r="AO19" s="57"/>
    </row>
    <row r="20" spans="1:41">
      <c r="A20" s="66" t="s">
        <v>265</v>
      </c>
      <c r="B20" s="67"/>
      <c r="C20" s="68"/>
      <c r="D20" s="69"/>
      <c r="E20" s="66"/>
      <c r="F20" s="66"/>
      <c r="G20" s="66"/>
      <c r="H20" s="66"/>
      <c r="I20" s="66"/>
      <c r="J20" s="66"/>
      <c r="K20" s="66"/>
      <c r="L20" s="66"/>
      <c r="M20" s="66"/>
      <c r="N20" s="66"/>
      <c r="O20" s="66"/>
      <c r="P20" s="66"/>
      <c r="Q20" s="66"/>
      <c r="R20" s="66"/>
      <c r="S20" s="70"/>
      <c r="T20" s="70"/>
      <c r="U20" s="70"/>
      <c r="V20" s="70"/>
      <c r="W20" s="70"/>
      <c r="X20" s="70"/>
      <c r="Y20" s="70"/>
      <c r="Z20" s="70"/>
      <c r="AA20" s="70"/>
      <c r="AB20" s="70"/>
      <c r="AC20" s="70"/>
      <c r="AD20" s="70"/>
      <c r="AE20" s="70"/>
      <c r="AF20" s="66"/>
      <c r="AG20" s="66"/>
      <c r="AH20" s="66"/>
      <c r="AI20" s="66"/>
      <c r="AJ20" s="66"/>
      <c r="AK20" s="66"/>
      <c r="AL20" s="66"/>
      <c r="AM20" s="66"/>
      <c r="AN20" s="66"/>
      <c r="AO20" s="71"/>
    </row>
    <row r="21" spans="1:41">
      <c r="A21" s="48"/>
      <c r="B21" s="29"/>
      <c r="C21" s="30"/>
      <c r="D21" s="31"/>
      <c r="E21" s="28"/>
      <c r="F21" s="28"/>
      <c r="G21" s="28"/>
      <c r="H21" s="28"/>
      <c r="I21" s="32"/>
      <c r="J21" s="28"/>
      <c r="K21" s="28"/>
      <c r="L21" s="28"/>
      <c r="M21" s="28"/>
      <c r="N21" s="28"/>
      <c r="O21" s="28"/>
      <c r="P21" s="28"/>
      <c r="Q21" s="28"/>
      <c r="R21" s="28"/>
      <c r="S21" s="33"/>
      <c r="T21" s="33"/>
      <c r="U21" s="33"/>
      <c r="V21" s="34"/>
      <c r="W21" s="33"/>
      <c r="X21" s="33"/>
      <c r="Y21" s="33"/>
      <c r="Z21" s="33"/>
      <c r="AA21" s="33"/>
      <c r="AB21" s="33"/>
      <c r="AC21" s="33"/>
      <c r="AD21" s="33"/>
      <c r="AE21" s="33"/>
      <c r="AF21" s="28"/>
      <c r="AG21" s="28"/>
      <c r="AH21" s="28"/>
      <c r="AI21" s="28"/>
      <c r="AJ21" s="28"/>
      <c r="AK21" s="28"/>
      <c r="AL21" s="28"/>
      <c r="AM21" s="28"/>
      <c r="AN21" s="28"/>
      <c r="AO21" s="35"/>
    </row>
    <row r="22" spans="1:41" ht="15" thickBot="1">
      <c r="A22" s="49"/>
      <c r="B22" s="37"/>
      <c r="C22" s="38"/>
      <c r="D22" s="39"/>
      <c r="E22" s="36"/>
      <c r="F22" s="36"/>
      <c r="G22" s="36"/>
      <c r="H22" s="36"/>
      <c r="I22" s="40"/>
      <c r="J22" s="36"/>
      <c r="K22" s="36"/>
      <c r="L22" s="36"/>
      <c r="M22" s="36"/>
      <c r="N22" s="36"/>
      <c r="O22" s="36"/>
      <c r="P22" s="36"/>
      <c r="Q22" s="36"/>
      <c r="R22" s="36"/>
      <c r="S22" s="41"/>
      <c r="T22" s="41"/>
      <c r="U22" s="41"/>
      <c r="V22" s="42"/>
      <c r="W22" s="41"/>
      <c r="X22" s="41"/>
      <c r="Y22" s="41"/>
      <c r="Z22" s="41"/>
      <c r="AA22" s="41"/>
      <c r="AB22" s="41"/>
      <c r="AC22" s="41"/>
      <c r="AD22" s="41"/>
      <c r="AE22" s="41"/>
      <c r="AF22" s="36"/>
      <c r="AG22" s="36"/>
      <c r="AH22" s="36"/>
      <c r="AI22" s="36"/>
      <c r="AJ22" s="36"/>
      <c r="AK22" s="36"/>
      <c r="AL22" s="36"/>
      <c r="AM22" s="36"/>
      <c r="AN22" s="36"/>
      <c r="AO22" s="43"/>
    </row>
    <row r="23" spans="1:41">
      <c r="A23" s="50" t="s">
        <v>239</v>
      </c>
      <c r="B23" s="45"/>
      <c r="C23" s="44"/>
      <c r="D23" s="44"/>
      <c r="E23" s="44"/>
      <c r="F23" s="44"/>
      <c r="G23" s="44"/>
      <c r="H23" s="44"/>
      <c r="I23" s="46"/>
      <c r="J23" s="44"/>
      <c r="K23" s="44"/>
      <c r="L23" s="44"/>
      <c r="M23" s="44"/>
      <c r="N23" s="44"/>
      <c r="O23" s="44"/>
      <c r="P23" s="44"/>
      <c r="Q23" s="44"/>
      <c r="R23" s="44"/>
      <c r="S23" s="45"/>
      <c r="T23" s="45"/>
      <c r="U23" s="45"/>
      <c r="V23" s="47"/>
      <c r="W23" s="45"/>
      <c r="X23" s="45"/>
      <c r="Y23" s="45"/>
      <c r="Z23" s="45"/>
      <c r="AA23" s="45"/>
      <c r="AB23" s="45"/>
      <c r="AC23" s="45"/>
      <c r="AD23" s="45"/>
      <c r="AE23" s="45"/>
      <c r="AF23" s="44"/>
      <c r="AG23" s="44"/>
      <c r="AH23" s="44"/>
      <c r="AI23" s="44"/>
      <c r="AJ23" s="44"/>
      <c r="AK23" s="44"/>
      <c r="AL23" s="44"/>
      <c r="AM23" s="44"/>
      <c r="AN23" s="44"/>
      <c r="AO23" s="44"/>
    </row>
    <row r="24" spans="1:41">
      <c r="A24" s="50" t="s">
        <v>240</v>
      </c>
      <c r="B24" s="45"/>
      <c r="C24" s="44"/>
      <c r="D24" s="44"/>
      <c r="E24" s="44"/>
      <c r="F24" s="44"/>
      <c r="G24" s="44"/>
      <c r="H24" s="44"/>
      <c r="I24" s="46"/>
      <c r="J24" s="44"/>
      <c r="K24" s="44"/>
      <c r="L24" s="44"/>
      <c r="M24" s="44"/>
      <c r="N24" s="44"/>
      <c r="O24" s="44"/>
      <c r="P24" s="44"/>
      <c r="Q24" s="44"/>
      <c r="R24" s="44"/>
      <c r="S24" s="45"/>
      <c r="T24" s="45"/>
      <c r="U24" s="45"/>
      <c r="V24" s="47"/>
      <c r="W24" s="45"/>
      <c r="X24" s="45"/>
      <c r="Y24" s="45"/>
      <c r="Z24" s="45"/>
      <c r="AA24" s="45"/>
      <c r="AB24" s="45"/>
      <c r="AC24" s="45"/>
      <c r="AD24" s="45"/>
      <c r="AE24" s="45"/>
      <c r="AF24" s="44"/>
      <c r="AG24" s="44"/>
      <c r="AH24" s="44"/>
      <c r="AI24" s="44"/>
      <c r="AJ24" s="44"/>
      <c r="AK24" s="44"/>
      <c r="AL24" s="44"/>
      <c r="AM24" s="44"/>
      <c r="AN24" s="44"/>
      <c r="AO24" s="44"/>
    </row>
  </sheetData>
  <mergeCells count="8">
    <mergeCell ref="AI7:AM7"/>
    <mergeCell ref="AO7:AO8"/>
    <mergeCell ref="B7:E7"/>
    <mergeCell ref="F7:I7"/>
    <mergeCell ref="J7:Q7"/>
    <mergeCell ref="R7:R8"/>
    <mergeCell ref="S7:AE7"/>
    <mergeCell ref="AF7:AH7"/>
  </mergeCells>
  <hyperlinks>
    <hyperlink ref="A1" location="'Main Page'!A1" tooltip="E:\ACEMFV2\AceCustomTemplates - #'Main Page'!A1" display="'Main Page'!A1"/>
    <hyperlink ref="A9" location="'Load'!A1" tooltip="E:\ACEMFV2\AceCustomTemplates - #'Load'!A1" display="'Load'!A1"/>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33"/>
  <sheetViews>
    <sheetView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24"/>
    </sheetView>
  </sheetViews>
  <sheetFormatPr defaultRowHeight="14.4"/>
  <cols>
    <col min="1" max="1" width="35.88671875" customWidth="1"/>
    <col min="2" max="2" width="10.77734375" customWidth="1"/>
    <col min="16" max="16" width="8.77734375" style="93" customWidth="1"/>
    <col min="29" max="29" width="8.77734375" style="93" customWidth="1"/>
  </cols>
  <sheetData>
    <row r="1" spans="1:92">
      <c r="A1" s="13" t="s">
        <v>0</v>
      </c>
      <c r="B1" s="93"/>
      <c r="C1" s="14"/>
      <c r="D1" s="14"/>
      <c r="E1" s="15" t="s">
        <v>3953</v>
      </c>
      <c r="F1" s="14"/>
      <c r="G1" s="14"/>
      <c r="H1" s="14"/>
      <c r="I1" s="14"/>
      <c r="J1" s="14"/>
      <c r="K1" s="14"/>
      <c r="L1" s="14"/>
      <c r="M1" s="14"/>
      <c r="N1" s="14"/>
      <c r="O1" s="14"/>
      <c r="P1" s="14"/>
      <c r="Q1" s="14"/>
      <c r="R1" s="14"/>
      <c r="S1" s="93"/>
      <c r="T1" s="93"/>
      <c r="U1" s="93"/>
      <c r="V1" s="93"/>
      <c r="W1" s="93"/>
      <c r="X1" s="93"/>
      <c r="Y1" s="93"/>
      <c r="Z1" s="93"/>
      <c r="AA1" s="93"/>
      <c r="AB1" s="93"/>
      <c r="AD1" s="93"/>
      <c r="AE1" s="93"/>
      <c r="AF1" s="14"/>
      <c r="AG1" s="14"/>
      <c r="AH1" s="14"/>
      <c r="AI1" s="14"/>
      <c r="AJ1" s="14"/>
      <c r="AK1" s="14"/>
      <c r="AL1" s="14"/>
      <c r="AM1" s="14"/>
      <c r="AN1" s="14"/>
      <c r="AO1" s="14"/>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A2" s="14"/>
      <c r="B2" s="93"/>
      <c r="C2" s="14"/>
      <c r="D2" s="14"/>
      <c r="E2" s="14"/>
      <c r="F2" s="14"/>
      <c r="G2" s="14"/>
      <c r="H2" s="14"/>
      <c r="I2" s="14"/>
      <c r="J2" s="14"/>
      <c r="K2" s="14"/>
      <c r="L2" s="14"/>
      <c r="M2" s="14"/>
      <c r="N2" s="14"/>
      <c r="O2" s="14"/>
      <c r="P2" s="14"/>
      <c r="Q2" s="14"/>
      <c r="R2" s="14"/>
      <c r="S2" s="93"/>
      <c r="T2" s="93"/>
      <c r="U2" s="93"/>
      <c r="V2" s="93"/>
      <c r="W2" s="93"/>
      <c r="X2" s="93"/>
      <c r="Y2" s="93"/>
      <c r="Z2" s="93"/>
      <c r="AA2" s="93"/>
      <c r="AB2" s="93"/>
      <c r="AD2" s="93"/>
      <c r="AE2" s="93"/>
      <c r="AF2" s="14"/>
      <c r="AG2" s="14"/>
      <c r="AH2" s="14"/>
      <c r="AI2" s="14"/>
      <c r="AJ2" s="14"/>
      <c r="AK2" s="14"/>
      <c r="AL2" s="14"/>
      <c r="AM2" s="14"/>
      <c r="AN2" s="14"/>
      <c r="AO2" s="14"/>
      <c r="CA2" s="93">
        <v>0</v>
      </c>
      <c r="CB2" s="93">
        <f t="shared" ref="CB2:CB7" si="0">_xlfn.QUARTILE.INC(F$12:F$24,$CA2)</f>
        <v>3.0564</v>
      </c>
      <c r="CC2" s="93">
        <f t="shared" ref="CC2:CN2" si="1">_xlfn.QUARTILE.INC(G$12:G$24,$CA2)</f>
        <v>-19.011199999999999</v>
      </c>
      <c r="CD2" s="93">
        <f t="shared" si="1"/>
        <v>-20.883800000000001</v>
      </c>
      <c r="CE2" s="93">
        <f t="shared" si="1"/>
        <v>-21.050699999999999</v>
      </c>
      <c r="CF2" s="93">
        <f t="shared" si="1"/>
        <v>-15.9748</v>
      </c>
      <c r="CG2" s="93">
        <f t="shared" si="1"/>
        <v>-9.7433999999999994</v>
      </c>
      <c r="CH2" s="93">
        <f t="shared" si="1"/>
        <v>7.7217000000000002</v>
      </c>
      <c r="CI2" s="93">
        <f t="shared" si="1"/>
        <v>3.3268</v>
      </c>
      <c r="CJ2" s="93">
        <f t="shared" si="1"/>
        <v>7.8353000000000002</v>
      </c>
      <c r="CK2" s="93">
        <f t="shared" si="1"/>
        <v>13.9901</v>
      </c>
      <c r="CL2" s="93">
        <f t="shared" si="1"/>
        <v>14.251899999999999</v>
      </c>
      <c r="CM2" s="93">
        <f t="shared" si="1"/>
        <v>13.731400000000001</v>
      </c>
      <c r="CN2" s="93">
        <f t="shared" si="1"/>
        <v>-11</v>
      </c>
    </row>
    <row r="3" spans="1:92">
      <c r="A3" s="14"/>
      <c r="B3" s="93"/>
      <c r="C3" s="14"/>
      <c r="D3" s="14"/>
      <c r="E3" s="14"/>
      <c r="F3" s="14"/>
      <c r="G3" s="14"/>
      <c r="H3" s="14"/>
      <c r="I3" s="14"/>
      <c r="J3" s="14"/>
      <c r="K3" s="14"/>
      <c r="L3" s="14"/>
      <c r="M3" s="14"/>
      <c r="N3" s="14"/>
      <c r="O3" s="14"/>
      <c r="P3" s="14"/>
      <c r="Q3" s="14"/>
      <c r="R3" s="14"/>
      <c r="S3" s="93"/>
      <c r="T3" s="93"/>
      <c r="U3" s="93"/>
      <c r="V3" s="93"/>
      <c r="W3" s="93"/>
      <c r="X3" s="93"/>
      <c r="Y3" s="93"/>
      <c r="Z3" s="93"/>
      <c r="AA3" s="93"/>
      <c r="AB3" s="93"/>
      <c r="AD3" s="93"/>
      <c r="AE3" s="93"/>
      <c r="AF3" s="14"/>
      <c r="AG3" s="14"/>
      <c r="AH3" s="14"/>
      <c r="AI3" s="14"/>
      <c r="AJ3" s="14"/>
      <c r="AK3" s="14"/>
      <c r="AL3" s="14"/>
      <c r="AM3" s="14"/>
      <c r="AN3" s="14"/>
      <c r="AO3" s="14"/>
      <c r="CA3" s="93">
        <v>1</v>
      </c>
      <c r="CB3" s="93">
        <f t="shared" si="0"/>
        <v>4.9183000000000003</v>
      </c>
      <c r="CC3" s="93">
        <f t="shared" ref="CC3:CN7" si="2">_xlfn.QUARTILE.INC(G$12:G$24,$CA3)</f>
        <v>-16.8292</v>
      </c>
      <c r="CD3" s="93">
        <f t="shared" si="2"/>
        <v>-17.303725</v>
      </c>
      <c r="CE3" s="93">
        <f t="shared" si="2"/>
        <v>-18.758649999999999</v>
      </c>
      <c r="CF3" s="93">
        <f t="shared" si="2"/>
        <v>-11.436925</v>
      </c>
      <c r="CG3" s="93">
        <f t="shared" si="2"/>
        <v>-2.3517000000000001</v>
      </c>
      <c r="CH3" s="93">
        <f t="shared" si="2"/>
        <v>8.3902999999999999</v>
      </c>
      <c r="CI3" s="93">
        <f t="shared" si="2"/>
        <v>3.5693999999999999</v>
      </c>
      <c r="CJ3" s="93">
        <f t="shared" si="2"/>
        <v>8.2322000000000006</v>
      </c>
      <c r="CK3" s="93">
        <f t="shared" si="2"/>
        <v>14.765499999999999</v>
      </c>
      <c r="CL3" s="93">
        <f t="shared" si="2"/>
        <v>14.5319</v>
      </c>
      <c r="CM3" s="93">
        <f t="shared" si="2"/>
        <v>13.9213</v>
      </c>
      <c r="CN3" s="93">
        <f t="shared" si="2"/>
        <v>-1.3509</v>
      </c>
    </row>
    <row r="4" spans="1:92">
      <c r="A4" s="14"/>
      <c r="B4" s="93"/>
      <c r="C4" s="14"/>
      <c r="D4" s="14"/>
      <c r="E4" s="14"/>
      <c r="F4" s="14"/>
      <c r="G4" s="14"/>
      <c r="H4" s="14"/>
      <c r="I4" s="14"/>
      <c r="J4" s="14"/>
      <c r="K4" s="14"/>
      <c r="L4" s="14"/>
      <c r="M4" s="14"/>
      <c r="N4" s="14"/>
      <c r="O4" s="14"/>
      <c r="P4" s="14"/>
      <c r="Q4" s="14"/>
      <c r="R4" s="14"/>
      <c r="S4" s="93"/>
      <c r="T4" s="93"/>
      <c r="U4" s="93"/>
      <c r="V4" s="93"/>
      <c r="W4" s="93"/>
      <c r="X4" s="93"/>
      <c r="Y4" s="93"/>
      <c r="Z4" s="93"/>
      <c r="AA4" s="93"/>
      <c r="AB4" s="93"/>
      <c r="AD4" s="93"/>
      <c r="AE4" s="93"/>
      <c r="AF4" s="14"/>
      <c r="AG4" s="14"/>
      <c r="AH4" s="14"/>
      <c r="AI4" s="14"/>
      <c r="AJ4" s="14"/>
      <c r="AK4" s="14"/>
      <c r="AL4" s="14"/>
      <c r="AM4" s="14"/>
      <c r="AN4" s="14"/>
      <c r="AO4" s="14"/>
      <c r="CA4" s="93">
        <v>2</v>
      </c>
      <c r="CB4" s="93">
        <f t="shared" si="0"/>
        <v>5.7664</v>
      </c>
      <c r="CC4" s="93">
        <f t="shared" si="2"/>
        <v>-14.88275</v>
      </c>
      <c r="CD4" s="93">
        <f t="shared" si="2"/>
        <v>-16.523849999999999</v>
      </c>
      <c r="CE4" s="93">
        <f t="shared" si="2"/>
        <v>-18.257399999999997</v>
      </c>
      <c r="CF4" s="93">
        <f t="shared" si="2"/>
        <v>-7.7397999999999998</v>
      </c>
      <c r="CG4" s="93">
        <f t="shared" si="2"/>
        <v>-1.2723</v>
      </c>
      <c r="CH4" s="93">
        <f t="shared" si="2"/>
        <v>9.7050999999999998</v>
      </c>
      <c r="CI4" s="93">
        <f t="shared" si="2"/>
        <v>4.1821999999999999</v>
      </c>
      <c r="CJ4" s="93">
        <f t="shared" si="2"/>
        <v>9.0708000000000002</v>
      </c>
      <c r="CK4" s="93">
        <f t="shared" si="2"/>
        <v>14.8187</v>
      </c>
      <c r="CL4" s="93">
        <f t="shared" si="2"/>
        <v>14.7455</v>
      </c>
      <c r="CM4" s="93">
        <f t="shared" si="2"/>
        <v>14.1112</v>
      </c>
      <c r="CN4" s="93">
        <f t="shared" si="2"/>
        <v>6.2263999999999999</v>
      </c>
    </row>
    <row r="5" spans="1:92">
      <c r="A5" s="14"/>
      <c r="B5" s="93"/>
      <c r="C5" s="14"/>
      <c r="D5" s="14"/>
      <c r="E5" s="14"/>
      <c r="F5" s="14"/>
      <c r="G5" s="14"/>
      <c r="H5" s="14"/>
      <c r="I5" s="14"/>
      <c r="J5" s="14"/>
      <c r="K5" s="14"/>
      <c r="L5" s="14"/>
      <c r="M5" s="14"/>
      <c r="N5" s="14"/>
      <c r="O5" s="14"/>
      <c r="P5" s="14"/>
      <c r="Q5" s="14"/>
      <c r="R5" s="14"/>
      <c r="S5" s="93"/>
      <c r="T5" s="93"/>
      <c r="U5" s="93"/>
      <c r="V5" s="93"/>
      <c r="W5" s="93"/>
      <c r="X5" s="93"/>
      <c r="Y5" s="93"/>
      <c r="Z5" s="93"/>
      <c r="AA5" s="93"/>
      <c r="AB5" s="93"/>
      <c r="AD5" s="93"/>
      <c r="AE5" s="93"/>
      <c r="AF5" s="14"/>
      <c r="AG5" s="14"/>
      <c r="AH5" s="14"/>
      <c r="AI5" s="14"/>
      <c r="AJ5" s="14"/>
      <c r="AK5" s="14"/>
      <c r="AL5" s="14"/>
      <c r="AM5" s="14"/>
      <c r="AN5" s="14"/>
      <c r="AO5" s="14"/>
      <c r="CA5" s="93">
        <v>3</v>
      </c>
      <c r="CB5" s="93">
        <f t="shared" si="0"/>
        <v>11.1424</v>
      </c>
      <c r="CC5" s="93">
        <f t="shared" si="2"/>
        <v>-11.068474999999999</v>
      </c>
      <c r="CD5" s="93">
        <f t="shared" si="2"/>
        <v>-15.932474999999998</v>
      </c>
      <c r="CE5" s="93">
        <f t="shared" si="2"/>
        <v>-15.74535</v>
      </c>
      <c r="CF5" s="93">
        <f t="shared" si="2"/>
        <v>-4.9416250000000002</v>
      </c>
      <c r="CG5" s="93">
        <f t="shared" si="2"/>
        <v>0.41449999999999998</v>
      </c>
      <c r="CH5" s="93">
        <f t="shared" si="2"/>
        <v>10.8345</v>
      </c>
      <c r="CI5" s="93">
        <f t="shared" si="2"/>
        <v>7.5473999999999997</v>
      </c>
      <c r="CJ5" s="93">
        <f t="shared" si="2"/>
        <v>9.7462</v>
      </c>
      <c r="CK5" s="93">
        <f t="shared" si="2"/>
        <v>15.718</v>
      </c>
      <c r="CL5" s="93">
        <f t="shared" si="2"/>
        <v>14.954700000000001</v>
      </c>
      <c r="CM5" s="93">
        <f t="shared" si="2"/>
        <v>15.059050000000001</v>
      </c>
      <c r="CN5" s="93">
        <f t="shared" si="2"/>
        <v>14.085800000000001</v>
      </c>
    </row>
    <row r="6" spans="1:92" hidden="1">
      <c r="A6" s="14"/>
      <c r="B6" s="93"/>
      <c r="C6" s="14"/>
      <c r="D6" s="14"/>
      <c r="E6" s="14"/>
      <c r="F6" s="14"/>
      <c r="G6" s="14"/>
      <c r="H6" s="14"/>
      <c r="I6" s="14"/>
      <c r="J6" s="14"/>
      <c r="K6" s="14"/>
      <c r="L6" s="14"/>
      <c r="M6" s="14"/>
      <c r="N6" s="14"/>
      <c r="O6" s="14"/>
      <c r="P6" s="14"/>
      <c r="Q6" s="14"/>
      <c r="R6" s="14"/>
      <c r="S6" s="93"/>
      <c r="T6" s="93"/>
      <c r="U6" s="93"/>
      <c r="V6" s="93"/>
      <c r="W6" s="93"/>
      <c r="X6" s="93"/>
      <c r="Y6" s="93"/>
      <c r="Z6" s="93"/>
      <c r="AA6" s="93"/>
      <c r="AB6" s="93"/>
      <c r="AD6" s="93"/>
      <c r="AE6" s="93"/>
      <c r="AF6" s="14"/>
      <c r="AG6" s="14"/>
      <c r="AH6" s="14"/>
      <c r="AI6" s="14"/>
      <c r="AJ6" s="14"/>
      <c r="AK6" s="14"/>
      <c r="AL6" s="14"/>
      <c r="AM6" s="14"/>
      <c r="AN6" s="14"/>
      <c r="AO6" s="14"/>
      <c r="CA6" s="93"/>
      <c r="CB6" s="93">
        <f t="shared" si="0"/>
        <v>3.0564</v>
      </c>
      <c r="CC6" s="93">
        <f t="shared" si="2"/>
        <v>-19.011199999999999</v>
      </c>
      <c r="CD6" s="93">
        <f t="shared" si="2"/>
        <v>-20.883800000000001</v>
      </c>
      <c r="CE6" s="93">
        <f t="shared" si="2"/>
        <v>-21.050699999999999</v>
      </c>
      <c r="CF6" s="93">
        <f t="shared" si="2"/>
        <v>-15.9748</v>
      </c>
      <c r="CG6" s="93">
        <f t="shared" si="2"/>
        <v>-9.7433999999999994</v>
      </c>
      <c r="CH6" s="93">
        <f t="shared" si="2"/>
        <v>7.7217000000000002</v>
      </c>
      <c r="CI6" s="93">
        <f t="shared" si="2"/>
        <v>3.3268</v>
      </c>
      <c r="CJ6" s="93">
        <f t="shared" si="2"/>
        <v>7.8353000000000002</v>
      </c>
      <c r="CK6" s="93">
        <f t="shared" si="2"/>
        <v>13.9901</v>
      </c>
      <c r="CL6" s="93">
        <f t="shared" si="2"/>
        <v>14.251899999999999</v>
      </c>
      <c r="CM6" s="93">
        <f t="shared" si="2"/>
        <v>13.731400000000001</v>
      </c>
      <c r="CN6" s="93">
        <f t="shared" si="2"/>
        <v>-11</v>
      </c>
    </row>
    <row r="7" spans="1:92" ht="21" thickBot="1">
      <c r="A7" s="16" t="s">
        <v>3446</v>
      </c>
      <c r="B7" s="93"/>
      <c r="C7" s="14"/>
      <c r="D7" s="14"/>
      <c r="E7" s="14"/>
      <c r="F7" s="14"/>
      <c r="G7" s="14"/>
      <c r="H7" s="14"/>
      <c r="I7" s="14"/>
      <c r="J7" s="14"/>
      <c r="K7" s="14"/>
      <c r="L7" s="14"/>
      <c r="M7" s="14"/>
      <c r="N7" s="14"/>
      <c r="O7" s="14"/>
      <c r="P7" s="14"/>
      <c r="Q7" s="14"/>
      <c r="R7" s="14"/>
      <c r="S7" s="93"/>
      <c r="T7" s="93"/>
      <c r="U7" s="93"/>
      <c r="V7" s="93"/>
      <c r="W7" s="93"/>
      <c r="X7" s="93"/>
      <c r="Y7" s="93"/>
      <c r="Z7" s="93"/>
      <c r="AA7" s="93"/>
      <c r="AB7" s="93"/>
      <c r="AD7" s="93"/>
      <c r="AE7" s="93"/>
      <c r="AF7" s="14"/>
      <c r="AG7" s="14"/>
      <c r="AH7" s="14"/>
      <c r="AI7" s="14"/>
      <c r="AJ7" s="14"/>
      <c r="AK7" s="14"/>
      <c r="AL7" s="14"/>
      <c r="AM7" s="14"/>
      <c r="AN7" s="14"/>
      <c r="AO7" s="14"/>
      <c r="CA7" s="93">
        <v>4</v>
      </c>
      <c r="CB7" s="93">
        <f t="shared" si="0"/>
        <v>22.540400000000002</v>
      </c>
      <c r="CC7" s="93">
        <f t="shared" si="2"/>
        <v>-5.61</v>
      </c>
      <c r="CD7" s="93">
        <f t="shared" si="2"/>
        <v>-7.9073000000000002</v>
      </c>
      <c r="CE7" s="93">
        <f t="shared" si="2"/>
        <v>-7.1536</v>
      </c>
      <c r="CF7" s="93">
        <f t="shared" si="2"/>
        <v>8.6320999999999994</v>
      </c>
      <c r="CG7" s="93">
        <f t="shared" si="2"/>
        <v>8.3423999999999996</v>
      </c>
      <c r="CH7" s="93">
        <f t="shared" si="2"/>
        <v>15.5016</v>
      </c>
      <c r="CI7" s="93">
        <f t="shared" si="2"/>
        <v>9.9590999999999994</v>
      </c>
      <c r="CJ7" s="93">
        <f t="shared" si="2"/>
        <v>11.1211</v>
      </c>
      <c r="CK7" s="93">
        <f t="shared" si="2"/>
        <v>15.869899999999999</v>
      </c>
      <c r="CL7" s="93">
        <f t="shared" si="2"/>
        <v>15.08</v>
      </c>
      <c r="CM7" s="93">
        <f t="shared" si="2"/>
        <v>16.006900000000002</v>
      </c>
      <c r="CN7" s="93">
        <f t="shared" si="2"/>
        <v>38.306100000000001</v>
      </c>
    </row>
    <row r="8" spans="1:92" ht="15.6">
      <c r="A8" s="17" t="str">
        <f>Thematic!A8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t="s">
        <v>874</v>
      </c>
      <c r="AJ8" s="136"/>
      <c r="AK8" s="136"/>
      <c r="AL8" s="136"/>
      <c r="AM8" s="136"/>
      <c r="AN8" s="18" t="s">
        <v>54</v>
      </c>
      <c r="AO8" s="134" t="s">
        <v>179</v>
      </c>
    </row>
    <row r="9" spans="1:92" ht="38.549999999999997"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6" t="s">
        <v>194</v>
      </c>
      <c r="AD9" s="26" t="s">
        <v>2437</v>
      </c>
      <c r="AE9" s="27" t="s">
        <v>174</v>
      </c>
      <c r="AF9" s="26" t="s">
        <v>835</v>
      </c>
      <c r="AG9" s="26" t="s">
        <v>836</v>
      </c>
      <c r="AH9" s="26" t="s">
        <v>837</v>
      </c>
      <c r="AI9" s="26" t="s">
        <v>838</v>
      </c>
      <c r="AJ9" s="26" t="s">
        <v>839</v>
      </c>
      <c r="AK9" s="26" t="s">
        <v>3052</v>
      </c>
      <c r="AL9" s="26" t="s">
        <v>2436</v>
      </c>
      <c r="AM9" s="26" t="s">
        <v>3053</v>
      </c>
      <c r="AN9" s="26" t="s">
        <v>840</v>
      </c>
      <c r="AO9" s="135"/>
    </row>
    <row r="10" spans="1:92" ht="15" thickBot="1">
      <c r="A10" s="20" t="s">
        <v>38</v>
      </c>
      <c r="B10" s="93"/>
      <c r="C10" s="14"/>
      <c r="D10" s="14"/>
      <c r="E10" s="14"/>
      <c r="F10" s="14"/>
      <c r="G10" s="14"/>
      <c r="H10" s="14"/>
      <c r="I10" s="14"/>
      <c r="J10" s="14"/>
      <c r="K10" s="14"/>
      <c r="L10" s="14"/>
      <c r="M10" s="14"/>
      <c r="N10" s="14"/>
      <c r="O10" s="14"/>
      <c r="P10" s="14"/>
      <c r="Q10" s="14"/>
      <c r="R10" s="14"/>
      <c r="S10" s="93"/>
      <c r="T10" s="93"/>
      <c r="U10" s="93"/>
      <c r="V10" s="93"/>
      <c r="W10" s="93"/>
      <c r="X10" s="93"/>
      <c r="Y10" s="93"/>
      <c r="Z10" s="93"/>
      <c r="AA10" s="93"/>
      <c r="AB10" s="93"/>
      <c r="AD10" s="93"/>
      <c r="AE10" s="93"/>
      <c r="AF10" s="14"/>
      <c r="AG10" s="14"/>
      <c r="AH10" s="14"/>
      <c r="AI10" s="14"/>
      <c r="AJ10" s="14"/>
      <c r="AK10" s="14"/>
      <c r="AL10" s="14"/>
      <c r="AM10" s="14"/>
      <c r="AN10" s="14"/>
      <c r="AO10" s="14"/>
    </row>
    <row r="11" spans="1:92" ht="18.600000000000001" thickBot="1">
      <c r="A11" s="21" t="s">
        <v>3447</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4"/>
    </row>
    <row r="12" spans="1:92">
      <c r="A12" s="48" t="s">
        <v>5111</v>
      </c>
      <c r="B12" s="29">
        <v>36540</v>
      </c>
      <c r="C12" s="30">
        <v>3882.5054</v>
      </c>
      <c r="D12" s="31">
        <v>3589.8881999999999</v>
      </c>
      <c r="E12" s="28">
        <v>143.6</v>
      </c>
      <c r="F12" s="28">
        <v>6.1973000000000003</v>
      </c>
      <c r="G12" s="28">
        <v>-17.027799999999999</v>
      </c>
      <c r="H12" s="28">
        <v>-16.777699999999999</v>
      </c>
      <c r="I12" s="32">
        <v>-18.681699999999999</v>
      </c>
      <c r="J12" s="28">
        <v>-9.5603999999999996</v>
      </c>
      <c r="K12" s="28">
        <v>-2.3517000000000001</v>
      </c>
      <c r="L12" s="28">
        <v>7.7217000000000002</v>
      </c>
      <c r="M12" s="28">
        <v>3.5693999999999999</v>
      </c>
      <c r="N12" s="28">
        <v>7.8353000000000002</v>
      </c>
      <c r="O12" s="28">
        <v>14.765499999999999</v>
      </c>
      <c r="P12" s="28">
        <v>14.7455</v>
      </c>
      <c r="Q12" s="28">
        <v>14.1112</v>
      </c>
      <c r="R12" s="28">
        <v>10.659000000000001</v>
      </c>
      <c r="S12" s="33">
        <f>IF(F12="",0,IF(F12&lt;=CB$3,4,IF(F12&gt;=CB$5,1,IF(F12&gt;=CB$4,2,3))))</f>
        <v>2</v>
      </c>
      <c r="T12" s="33">
        <f t="shared" ref="T12:AE12" si="3">IF(G12="",0,IF(G12&lt;=CC$3,4,IF(G12&gt;=CC$5,1,IF(G12&gt;=CC$4,2,3))))</f>
        <v>4</v>
      </c>
      <c r="U12" s="33">
        <f t="shared" si="3"/>
        <v>3</v>
      </c>
      <c r="V12" s="34">
        <f t="shared" si="3"/>
        <v>3</v>
      </c>
      <c r="W12" s="33">
        <f t="shared" si="3"/>
        <v>3</v>
      </c>
      <c r="X12" s="33">
        <f t="shared" si="3"/>
        <v>4</v>
      </c>
      <c r="Y12" s="33">
        <f t="shared" si="3"/>
        <v>4</v>
      </c>
      <c r="Z12" s="33">
        <f t="shared" si="3"/>
        <v>4</v>
      </c>
      <c r="AA12" s="33">
        <f t="shared" si="3"/>
        <v>4</v>
      </c>
      <c r="AB12" s="33">
        <f t="shared" si="3"/>
        <v>4</v>
      </c>
      <c r="AC12" s="33">
        <f t="shared" si="3"/>
        <v>2</v>
      </c>
      <c r="AD12" s="33">
        <f t="shared" si="3"/>
        <v>2</v>
      </c>
      <c r="AE12" s="33">
        <f t="shared" si="3"/>
        <v>2</v>
      </c>
      <c r="AF12" s="28">
        <v>61.353000000000002</v>
      </c>
      <c r="AG12" s="28">
        <v>15.625500000000001</v>
      </c>
      <c r="AH12" s="28">
        <v>15.172000000000001</v>
      </c>
      <c r="AI12" s="28">
        <v>1.0825</v>
      </c>
      <c r="AJ12" s="28">
        <v>0.10589999999999999</v>
      </c>
      <c r="AK12" s="28">
        <v>-0.16980000000000001</v>
      </c>
      <c r="AL12" s="28">
        <v>0.18179999999999999</v>
      </c>
      <c r="AM12" s="28">
        <v>0.4506</v>
      </c>
      <c r="AN12" s="28">
        <v>1.3463000000000001</v>
      </c>
      <c r="AO12" s="35">
        <v>1.91</v>
      </c>
    </row>
    <row r="13" spans="1:92">
      <c r="A13" s="48" t="s">
        <v>3448</v>
      </c>
      <c r="B13" s="29">
        <v>45356</v>
      </c>
      <c r="C13" s="30">
        <v>647.72670000000005</v>
      </c>
      <c r="D13" s="31">
        <v>622.90560000000005</v>
      </c>
      <c r="E13" s="28">
        <v>11.389099999999999</v>
      </c>
      <c r="F13" s="28">
        <v>11.1424</v>
      </c>
      <c r="G13" s="28">
        <v>-5.61</v>
      </c>
      <c r="H13" s="28">
        <v>-7.9073000000000002</v>
      </c>
      <c r="I13" s="32">
        <v>-7.1536</v>
      </c>
      <c r="J13" s="28">
        <v>8.6320999999999994</v>
      </c>
      <c r="K13" s="28">
        <v>8.3423999999999996</v>
      </c>
      <c r="L13" s="28"/>
      <c r="M13" s="28"/>
      <c r="N13" s="28"/>
      <c r="O13" s="28"/>
      <c r="P13" s="28"/>
      <c r="Q13" s="28"/>
      <c r="R13" s="28">
        <v>6.2263999999999999</v>
      </c>
      <c r="S13" s="33">
        <f t="shared" ref="S13:S24" si="4">IF(F13="",0,IF(F13&lt;=CB$3,4,IF(F13&gt;=CB$5,1,IF(F13&gt;=CB$4,2,3))))</f>
        <v>1</v>
      </c>
      <c r="T13" s="33">
        <f t="shared" ref="T13:T24" si="5">IF(G13="",0,IF(G13&lt;=CC$3,4,IF(G13&gt;=CC$5,1,IF(G13&gt;=CC$4,2,3))))</f>
        <v>1</v>
      </c>
      <c r="U13" s="33">
        <f t="shared" ref="U13:U24" si="6">IF(H13="",0,IF(H13&lt;=CD$3,4,IF(H13&gt;=CD$5,1,IF(H13&gt;=CD$4,2,3))))</f>
        <v>1</v>
      </c>
      <c r="V13" s="34">
        <f t="shared" ref="V13:V24" si="7">IF(I13="",0,IF(I13&lt;=CE$3,4,IF(I13&gt;=CE$5,1,IF(I13&gt;=CE$4,2,3))))</f>
        <v>1</v>
      </c>
      <c r="W13" s="33">
        <f t="shared" ref="W13:W24" si="8">IF(J13="",0,IF(J13&lt;=CF$3,4,IF(J13&gt;=CF$5,1,IF(J13&gt;=CF$4,2,3))))</f>
        <v>1</v>
      </c>
      <c r="X13" s="33">
        <f t="shared" ref="X13:X24" si="9">IF(K13="",0,IF(K13&lt;=CG$3,4,IF(K13&gt;=CG$5,1,IF(K13&gt;=CG$4,2,3))))</f>
        <v>1</v>
      </c>
      <c r="Y13" s="33">
        <f t="shared" ref="Y13:Y24" si="10">IF(L13="",0,IF(L13&lt;=CH$3,4,IF(L13&gt;=CH$5,1,IF(L13&gt;=CH$4,2,3))))</f>
        <v>0</v>
      </c>
      <c r="Z13" s="33">
        <f t="shared" ref="Z13:Z24" si="11">IF(M13="",0,IF(M13&lt;=CI$3,4,IF(M13&gt;=CI$5,1,IF(M13&gt;=CI$4,2,3))))</f>
        <v>0</v>
      </c>
      <c r="AA13" s="33">
        <f t="shared" ref="AA13:AA24" si="12">IF(N13="",0,IF(N13&lt;=CJ$3,4,IF(N13&gt;=CJ$5,1,IF(N13&gt;=CJ$4,2,3))))</f>
        <v>0</v>
      </c>
      <c r="AB13" s="33">
        <f t="shared" ref="AB13:AB24" si="13">IF(O13="",0,IF(O13&lt;=CK$3,4,IF(O13&gt;=CK$5,1,IF(O13&gt;=CK$4,2,3))))</f>
        <v>0</v>
      </c>
      <c r="AC13" s="33">
        <f t="shared" ref="AC13:AC24" si="14">IF(P13="",0,IF(P13&lt;=CL$3,4,IF(P13&gt;=CL$5,1,IF(P13&gt;=CL$4,2,3))))</f>
        <v>0</v>
      </c>
      <c r="AD13" s="33">
        <f t="shared" ref="AD13:AD24" si="15">IF(Q13="",0,IF(Q13&lt;=CM$3,4,IF(Q13&gt;=CM$5,1,IF(Q13&gt;=CM$4,2,3))))</f>
        <v>0</v>
      </c>
      <c r="AE13" s="33">
        <f t="shared" ref="AE13:AE24" si="16">IF(R13="",0,IF(R13&lt;=CN$3,4,IF(R13&gt;=CN$5,1,IF(R13&gt;=CN$4,2,3))))</f>
        <v>2</v>
      </c>
      <c r="AF13" s="28">
        <v>41.358400000000003</v>
      </c>
      <c r="AG13" s="28">
        <v>16.8828</v>
      </c>
      <c r="AH13" s="28">
        <v>12.1816</v>
      </c>
      <c r="AI13" s="28">
        <v>0.99860000000000004</v>
      </c>
      <c r="AJ13" s="28">
        <v>6.9500000000000006E-2</v>
      </c>
      <c r="AK13" s="28">
        <v>0.26929999999999998</v>
      </c>
      <c r="AL13" s="28">
        <v>0.12909999999999999</v>
      </c>
      <c r="AM13" s="28">
        <v>0.46710000000000002</v>
      </c>
      <c r="AN13" s="28">
        <v>2.9462000000000002</v>
      </c>
      <c r="AO13" s="35">
        <v>2.34</v>
      </c>
    </row>
    <row r="14" spans="1:92">
      <c r="A14" s="48" t="s">
        <v>3449</v>
      </c>
      <c r="B14" s="29">
        <v>36029</v>
      </c>
      <c r="C14" s="30">
        <v>1670.1893</v>
      </c>
      <c r="D14" s="31">
        <v>1556.2408</v>
      </c>
      <c r="E14" s="28">
        <v>447.43029999999999</v>
      </c>
      <c r="F14" s="28">
        <v>5.7664</v>
      </c>
      <c r="G14" s="28">
        <v>-14.113</v>
      </c>
      <c r="H14" s="28">
        <v>-15.4536</v>
      </c>
      <c r="I14" s="32">
        <v>-16.839500000000001</v>
      </c>
      <c r="J14" s="28">
        <v>-5.2206000000000001</v>
      </c>
      <c r="K14" s="28">
        <v>-1.726</v>
      </c>
      <c r="L14" s="28">
        <v>15.5016</v>
      </c>
      <c r="M14" s="28">
        <v>9.9590999999999994</v>
      </c>
      <c r="N14" s="28">
        <v>9.7462</v>
      </c>
      <c r="O14" s="28">
        <v>14.8187</v>
      </c>
      <c r="P14" s="28">
        <v>14.5319</v>
      </c>
      <c r="Q14" s="28">
        <v>13.731400000000001</v>
      </c>
      <c r="R14" s="28">
        <v>17.6097</v>
      </c>
      <c r="S14" s="33">
        <f t="shared" si="4"/>
        <v>2</v>
      </c>
      <c r="T14" s="33">
        <f t="shared" si="5"/>
        <v>2</v>
      </c>
      <c r="U14" s="33">
        <f t="shared" si="6"/>
        <v>1</v>
      </c>
      <c r="V14" s="34">
        <f t="shared" si="7"/>
        <v>2</v>
      </c>
      <c r="W14" s="33">
        <f t="shared" si="8"/>
        <v>2</v>
      </c>
      <c r="X14" s="33">
        <f t="shared" si="9"/>
        <v>3</v>
      </c>
      <c r="Y14" s="33">
        <f t="shared" si="10"/>
        <v>1</v>
      </c>
      <c r="Z14" s="33">
        <f t="shared" si="11"/>
        <v>1</v>
      </c>
      <c r="AA14" s="33">
        <f t="shared" si="12"/>
        <v>1</v>
      </c>
      <c r="AB14" s="33">
        <f t="shared" si="13"/>
        <v>2</v>
      </c>
      <c r="AC14" s="33">
        <f t="shared" si="14"/>
        <v>4</v>
      </c>
      <c r="AD14" s="33">
        <f t="shared" si="15"/>
        <v>4</v>
      </c>
      <c r="AE14" s="33">
        <f t="shared" si="16"/>
        <v>1</v>
      </c>
      <c r="AF14" s="28">
        <v>55.5794</v>
      </c>
      <c r="AG14" s="28">
        <v>14.4854</v>
      </c>
      <c r="AH14" s="28">
        <v>5.5372000000000003</v>
      </c>
      <c r="AI14" s="28">
        <v>0.86219999999999997</v>
      </c>
      <c r="AJ14" s="28">
        <v>0.22009999999999999</v>
      </c>
      <c r="AK14" s="28">
        <v>0.69769999999999999</v>
      </c>
      <c r="AL14" s="28">
        <v>0.40029999999999999</v>
      </c>
      <c r="AM14" s="28">
        <v>0.79930000000000001</v>
      </c>
      <c r="AN14" s="28">
        <v>2.4056999999999999</v>
      </c>
      <c r="AO14" s="35">
        <v>2.12</v>
      </c>
    </row>
    <row r="15" spans="1:92">
      <c r="A15" s="48" t="s">
        <v>3450</v>
      </c>
      <c r="B15" s="29">
        <v>45177</v>
      </c>
      <c r="C15" s="30">
        <v>1363.4073000000001</v>
      </c>
      <c r="D15" s="31">
        <v>1264.2801999999999</v>
      </c>
      <c r="E15" s="28">
        <v>10.91</v>
      </c>
      <c r="F15" s="28">
        <v>3.246</v>
      </c>
      <c r="G15" s="28">
        <v>-19.011199999999999</v>
      </c>
      <c r="H15" s="28">
        <v>-20.1493</v>
      </c>
      <c r="I15" s="32">
        <v>-21.050699999999999</v>
      </c>
      <c r="J15" s="28">
        <v>-15.3804</v>
      </c>
      <c r="K15" s="28">
        <v>-1.2723</v>
      </c>
      <c r="L15" s="28"/>
      <c r="M15" s="28"/>
      <c r="N15" s="28"/>
      <c r="O15" s="28"/>
      <c r="P15" s="28"/>
      <c r="Q15" s="28"/>
      <c r="R15" s="28">
        <v>3.3218000000000001</v>
      </c>
      <c r="S15" s="33">
        <f t="shared" si="4"/>
        <v>4</v>
      </c>
      <c r="T15" s="33">
        <f t="shared" si="5"/>
        <v>4</v>
      </c>
      <c r="U15" s="33">
        <f t="shared" si="6"/>
        <v>4</v>
      </c>
      <c r="V15" s="34">
        <f t="shared" si="7"/>
        <v>4</v>
      </c>
      <c r="W15" s="33">
        <f t="shared" si="8"/>
        <v>4</v>
      </c>
      <c r="X15" s="33">
        <f t="shared" si="9"/>
        <v>2</v>
      </c>
      <c r="Y15" s="33">
        <f t="shared" si="10"/>
        <v>0</v>
      </c>
      <c r="Z15" s="33">
        <f t="shared" si="11"/>
        <v>0</v>
      </c>
      <c r="AA15" s="33">
        <f t="shared" si="12"/>
        <v>0</v>
      </c>
      <c r="AB15" s="33">
        <f t="shared" si="13"/>
        <v>0</v>
      </c>
      <c r="AC15" s="33">
        <f t="shared" si="14"/>
        <v>0</v>
      </c>
      <c r="AD15" s="33">
        <f t="shared" si="15"/>
        <v>0</v>
      </c>
      <c r="AE15" s="33">
        <f t="shared" si="16"/>
        <v>3</v>
      </c>
      <c r="AF15" s="28">
        <v>60.242199999999997</v>
      </c>
      <c r="AG15" s="28">
        <v>19.381499999999999</v>
      </c>
      <c r="AH15" s="28">
        <v>17.753299999999999</v>
      </c>
      <c r="AI15" s="28">
        <v>1.0867</v>
      </c>
      <c r="AJ15" s="28">
        <v>6.0699999999999997E-2</v>
      </c>
      <c r="AK15" s="28">
        <v>-0.1138</v>
      </c>
      <c r="AL15" s="28">
        <v>0.10390000000000001</v>
      </c>
      <c r="AM15" s="28">
        <v>0.48930000000000001</v>
      </c>
      <c r="AN15" s="28">
        <v>0.84470000000000001</v>
      </c>
      <c r="AO15" s="35">
        <v>2.19</v>
      </c>
    </row>
    <row r="16" spans="1:92">
      <c r="A16" s="48" t="s">
        <v>3451</v>
      </c>
      <c r="B16" s="29">
        <v>36588</v>
      </c>
      <c r="C16" s="30">
        <v>13572.3987</v>
      </c>
      <c r="D16" s="31">
        <v>12574.567999999999</v>
      </c>
      <c r="E16" s="28">
        <v>169.87</v>
      </c>
      <c r="F16" s="28">
        <v>5.4438000000000004</v>
      </c>
      <c r="G16" s="28">
        <v>-16.763000000000002</v>
      </c>
      <c r="H16" s="28">
        <v>-16.146699999999999</v>
      </c>
      <c r="I16" s="32">
        <v>-18.808</v>
      </c>
      <c r="J16" s="28">
        <v>-9.4026999999999994</v>
      </c>
      <c r="K16" s="28">
        <v>0.37890000000000001</v>
      </c>
      <c r="L16" s="28">
        <v>9.7050999999999998</v>
      </c>
      <c r="M16" s="28">
        <v>4.1821999999999999</v>
      </c>
      <c r="N16" s="28">
        <v>9.0708000000000002</v>
      </c>
      <c r="O16" s="28">
        <v>15.869899999999999</v>
      </c>
      <c r="P16" s="28">
        <v>15.08</v>
      </c>
      <c r="Q16" s="28">
        <v>16.006900000000002</v>
      </c>
      <c r="R16" s="28">
        <v>11.4282</v>
      </c>
      <c r="S16" s="33">
        <f t="shared" si="4"/>
        <v>3</v>
      </c>
      <c r="T16" s="33">
        <f t="shared" si="5"/>
        <v>3</v>
      </c>
      <c r="U16" s="33">
        <f t="shared" si="6"/>
        <v>2</v>
      </c>
      <c r="V16" s="34">
        <f t="shared" si="7"/>
        <v>4</v>
      </c>
      <c r="W16" s="33">
        <f t="shared" si="8"/>
        <v>3</v>
      </c>
      <c r="X16" s="33">
        <f t="shared" si="9"/>
        <v>2</v>
      </c>
      <c r="Y16" s="33">
        <f t="shared" si="10"/>
        <v>2</v>
      </c>
      <c r="Z16" s="33">
        <f t="shared" si="11"/>
        <v>2</v>
      </c>
      <c r="AA16" s="33">
        <f t="shared" si="12"/>
        <v>2</v>
      </c>
      <c r="AB16" s="33">
        <f t="shared" si="13"/>
        <v>1</v>
      </c>
      <c r="AC16" s="33">
        <f t="shared" si="14"/>
        <v>1</v>
      </c>
      <c r="AD16" s="33">
        <f t="shared" si="15"/>
        <v>1</v>
      </c>
      <c r="AE16" s="33">
        <f t="shared" si="16"/>
        <v>2</v>
      </c>
      <c r="AF16" s="28">
        <v>55.458799999999997</v>
      </c>
      <c r="AG16" s="28">
        <v>16.8049</v>
      </c>
      <c r="AH16" s="28">
        <v>19.273299999999999</v>
      </c>
      <c r="AI16" s="28">
        <v>1.0525</v>
      </c>
      <c r="AJ16" s="28">
        <v>0.13469999999999999</v>
      </c>
      <c r="AK16" s="28">
        <v>-1.46E-2</v>
      </c>
      <c r="AL16" s="28">
        <v>0.23530000000000001</v>
      </c>
      <c r="AM16" s="28">
        <v>0.45879999999999999</v>
      </c>
      <c r="AN16" s="28">
        <v>0.70569999999999999</v>
      </c>
      <c r="AO16" s="35">
        <v>1.78</v>
      </c>
    </row>
    <row r="17" spans="1:41">
      <c r="A17" s="48" t="s">
        <v>3452</v>
      </c>
      <c r="B17" s="29">
        <v>45558</v>
      </c>
      <c r="C17" s="30">
        <v>275.69220000000001</v>
      </c>
      <c r="D17" s="31">
        <v>257.17910000000001</v>
      </c>
      <c r="E17" s="28">
        <v>8.83</v>
      </c>
      <c r="F17" s="28">
        <v>11.349299999999999</v>
      </c>
      <c r="G17" s="28">
        <v>-7.1504000000000003</v>
      </c>
      <c r="H17" s="28">
        <v>-11.2563</v>
      </c>
      <c r="I17" s="32">
        <v>-10.6275</v>
      </c>
      <c r="J17" s="28">
        <v>1.0297000000000001</v>
      </c>
      <c r="K17" s="28"/>
      <c r="L17" s="28"/>
      <c r="M17" s="28"/>
      <c r="N17" s="28"/>
      <c r="O17" s="28"/>
      <c r="P17" s="28"/>
      <c r="Q17" s="28"/>
      <c r="R17" s="28">
        <v>-7.4821999999999997</v>
      </c>
      <c r="S17" s="33">
        <f t="shared" si="4"/>
        <v>1</v>
      </c>
      <c r="T17" s="33">
        <f t="shared" si="5"/>
        <v>1</v>
      </c>
      <c r="U17" s="33">
        <f t="shared" si="6"/>
        <v>1</v>
      </c>
      <c r="V17" s="34">
        <f t="shared" si="7"/>
        <v>1</v>
      </c>
      <c r="W17" s="33">
        <f t="shared" si="8"/>
        <v>1</v>
      </c>
      <c r="X17" s="33">
        <f t="shared" si="9"/>
        <v>0</v>
      </c>
      <c r="Y17" s="33">
        <f t="shared" si="10"/>
        <v>0</v>
      </c>
      <c r="Z17" s="33">
        <f t="shared" si="11"/>
        <v>0</v>
      </c>
      <c r="AA17" s="33">
        <f t="shared" si="12"/>
        <v>0</v>
      </c>
      <c r="AB17" s="33">
        <f t="shared" si="13"/>
        <v>0</v>
      </c>
      <c r="AC17" s="33">
        <f t="shared" si="14"/>
        <v>0</v>
      </c>
      <c r="AD17" s="33">
        <f t="shared" si="15"/>
        <v>0</v>
      </c>
      <c r="AE17" s="33">
        <f t="shared" si="16"/>
        <v>4</v>
      </c>
      <c r="AF17" s="28">
        <v>28.185700000000001</v>
      </c>
      <c r="AG17" s="28">
        <v>47.276299999999999</v>
      </c>
      <c r="AH17" s="28">
        <v>15.0557</v>
      </c>
      <c r="AI17" s="28">
        <v>0.71150000000000002</v>
      </c>
      <c r="AJ17" s="28">
        <v>-0.13539999999999999</v>
      </c>
      <c r="AK17" s="28">
        <v>0.1067</v>
      </c>
      <c r="AL17" s="28">
        <v>-0.21929999999999999</v>
      </c>
      <c r="AM17" s="28">
        <v>0.66010000000000002</v>
      </c>
      <c r="AN17" s="28">
        <v>0.15229999999999999</v>
      </c>
      <c r="AO17" s="35">
        <v>2.39</v>
      </c>
    </row>
    <row r="18" spans="1:41">
      <c r="A18" s="48" t="s">
        <v>3453</v>
      </c>
      <c r="B18" s="29">
        <v>45355</v>
      </c>
      <c r="C18" s="30">
        <v>574.46870000000001</v>
      </c>
      <c r="D18" s="31">
        <v>504.01659999999998</v>
      </c>
      <c r="E18" s="28">
        <v>9.7110000000000003</v>
      </c>
      <c r="F18" s="28">
        <v>3.0564</v>
      </c>
      <c r="G18" s="28">
        <v>-15.82</v>
      </c>
      <c r="H18" s="28">
        <v>-16.27</v>
      </c>
      <c r="I18" s="32">
        <v>-17.988299999999999</v>
      </c>
      <c r="J18" s="28">
        <v>-11.169</v>
      </c>
      <c r="K18" s="28">
        <v>0.41449999999999998</v>
      </c>
      <c r="L18" s="28"/>
      <c r="M18" s="28"/>
      <c r="N18" s="28"/>
      <c r="O18" s="28"/>
      <c r="P18" s="28"/>
      <c r="Q18" s="28"/>
      <c r="R18" s="28">
        <v>-1.3509</v>
      </c>
      <c r="S18" s="33">
        <f t="shared" si="4"/>
        <v>4</v>
      </c>
      <c r="T18" s="33">
        <f t="shared" si="5"/>
        <v>3</v>
      </c>
      <c r="U18" s="33">
        <f t="shared" si="6"/>
        <v>2</v>
      </c>
      <c r="V18" s="34">
        <f t="shared" si="7"/>
        <v>2</v>
      </c>
      <c r="W18" s="33">
        <f t="shared" si="8"/>
        <v>3</v>
      </c>
      <c r="X18" s="33">
        <f t="shared" si="9"/>
        <v>1</v>
      </c>
      <c r="Y18" s="33">
        <f t="shared" si="10"/>
        <v>0</v>
      </c>
      <c r="Z18" s="33">
        <f t="shared" si="11"/>
        <v>0</v>
      </c>
      <c r="AA18" s="33">
        <f t="shared" si="12"/>
        <v>0</v>
      </c>
      <c r="AB18" s="33">
        <f t="shared" si="13"/>
        <v>0</v>
      </c>
      <c r="AC18" s="33">
        <f t="shared" si="14"/>
        <v>0</v>
      </c>
      <c r="AD18" s="33">
        <f t="shared" si="15"/>
        <v>0</v>
      </c>
      <c r="AE18" s="33">
        <f t="shared" si="16"/>
        <v>4</v>
      </c>
      <c r="AF18" s="28">
        <v>63.954300000000003</v>
      </c>
      <c r="AG18" s="28">
        <v>27.971900000000002</v>
      </c>
      <c r="AH18" s="28">
        <v>3.7543000000000002</v>
      </c>
      <c r="AI18" s="28">
        <v>1.1166</v>
      </c>
      <c r="AJ18" s="28">
        <v>6.7000000000000002E-3</v>
      </c>
      <c r="AK18" s="28">
        <v>-8.0500000000000002E-2</v>
      </c>
      <c r="AL18" s="28">
        <v>1.1599999999999999E-2</v>
      </c>
      <c r="AM18" s="28">
        <v>0.48749999999999999</v>
      </c>
      <c r="AN18" s="28">
        <v>1.1511</v>
      </c>
      <c r="AO18" s="35">
        <v>2.38</v>
      </c>
    </row>
    <row r="19" spans="1:41" s="124" customFormat="1">
      <c r="A19" s="48" t="s">
        <v>5081</v>
      </c>
      <c r="B19" s="29">
        <v>46094</v>
      </c>
      <c r="C19" s="30"/>
      <c r="D19" s="31">
        <v>75.946600000000004</v>
      </c>
      <c r="E19" s="28">
        <v>10.435700000000001</v>
      </c>
      <c r="F19" s="28">
        <v>4.9183000000000003</v>
      </c>
      <c r="G19" s="28"/>
      <c r="H19" s="28"/>
      <c r="I19" s="32"/>
      <c r="J19" s="28"/>
      <c r="K19" s="28"/>
      <c r="L19" s="28"/>
      <c r="M19" s="28"/>
      <c r="N19" s="28"/>
      <c r="O19" s="28"/>
      <c r="P19" s="28"/>
      <c r="Q19" s="28"/>
      <c r="R19" s="28">
        <v>38.306100000000001</v>
      </c>
      <c r="S19" s="33"/>
      <c r="T19" s="33"/>
      <c r="U19" s="33"/>
      <c r="V19" s="34"/>
      <c r="W19" s="33"/>
      <c r="X19" s="33"/>
      <c r="Y19" s="33"/>
      <c r="Z19" s="33"/>
      <c r="AA19" s="33"/>
      <c r="AB19" s="33"/>
      <c r="AC19" s="33"/>
      <c r="AD19" s="33"/>
      <c r="AE19" s="33"/>
      <c r="AF19" s="28">
        <v>21.413900000000002</v>
      </c>
      <c r="AG19" s="28">
        <v>11.8728</v>
      </c>
      <c r="AH19" s="28">
        <v>3.8334000000000001</v>
      </c>
      <c r="AI19" s="28">
        <v>0.65159999999999996</v>
      </c>
      <c r="AJ19" s="28">
        <v>4.0145</v>
      </c>
      <c r="AK19" s="28">
        <v>1.1318999999999999</v>
      </c>
      <c r="AL19" s="28">
        <v>2.0958000000000001</v>
      </c>
      <c r="AM19" s="28">
        <v>0.2074</v>
      </c>
      <c r="AN19" s="28">
        <v>62.107300000000002</v>
      </c>
      <c r="AO19" s="35">
        <v>2.37</v>
      </c>
    </row>
    <row r="20" spans="1:41">
      <c r="A20" s="48" t="s">
        <v>3454</v>
      </c>
      <c r="B20" s="29">
        <v>45600</v>
      </c>
      <c r="C20" s="30">
        <v>730.42909999999995</v>
      </c>
      <c r="D20" s="31">
        <v>654.73659999999995</v>
      </c>
      <c r="E20" s="28">
        <v>8.4109999999999996</v>
      </c>
      <c r="F20" s="28">
        <v>12.7949</v>
      </c>
      <c r="G20" s="28">
        <v>-13.4902</v>
      </c>
      <c r="H20" s="28">
        <v>-20.883800000000001</v>
      </c>
      <c r="I20" s="32">
        <v>-18.7422</v>
      </c>
      <c r="J20" s="28">
        <v>-6.0769000000000002</v>
      </c>
      <c r="K20" s="28"/>
      <c r="L20" s="28"/>
      <c r="M20" s="28"/>
      <c r="N20" s="28"/>
      <c r="O20" s="28"/>
      <c r="P20" s="28"/>
      <c r="Q20" s="28"/>
      <c r="R20" s="28">
        <v>-11</v>
      </c>
      <c r="S20" s="33">
        <f t="shared" si="4"/>
        <v>1</v>
      </c>
      <c r="T20" s="33">
        <f t="shared" si="5"/>
        <v>2</v>
      </c>
      <c r="U20" s="33">
        <f t="shared" si="6"/>
        <v>4</v>
      </c>
      <c r="V20" s="34">
        <f t="shared" si="7"/>
        <v>3</v>
      </c>
      <c r="W20" s="33">
        <f t="shared" si="8"/>
        <v>2</v>
      </c>
      <c r="X20" s="33">
        <f t="shared" si="9"/>
        <v>0</v>
      </c>
      <c r="Y20" s="33">
        <f t="shared" si="10"/>
        <v>0</v>
      </c>
      <c r="Z20" s="33">
        <f t="shared" si="11"/>
        <v>0</v>
      </c>
      <c r="AA20" s="33">
        <f t="shared" si="12"/>
        <v>0</v>
      </c>
      <c r="AB20" s="33">
        <f t="shared" si="13"/>
        <v>0</v>
      </c>
      <c r="AC20" s="33">
        <f t="shared" si="14"/>
        <v>0</v>
      </c>
      <c r="AD20" s="33">
        <f t="shared" si="15"/>
        <v>0</v>
      </c>
      <c r="AE20" s="33">
        <f t="shared" si="16"/>
        <v>4</v>
      </c>
      <c r="AF20" s="28">
        <v>5.9866999999999999</v>
      </c>
      <c r="AG20" s="28">
        <v>30.6782</v>
      </c>
      <c r="AH20" s="28">
        <v>59.6203</v>
      </c>
      <c r="AI20" s="28">
        <v>1.3868</v>
      </c>
      <c r="AJ20" s="28">
        <v>-0.16170000000000001</v>
      </c>
      <c r="AK20" s="28">
        <v>-0.8085</v>
      </c>
      <c r="AL20" s="28">
        <v>-0.25629999999999997</v>
      </c>
      <c r="AM20" s="28">
        <v>0.48599999999999999</v>
      </c>
      <c r="AN20" s="28">
        <v>-0.26379999999999998</v>
      </c>
      <c r="AO20" s="35">
        <v>2.37</v>
      </c>
    </row>
    <row r="21" spans="1:41">
      <c r="A21" s="48" t="s">
        <v>3455</v>
      </c>
      <c r="B21" s="29">
        <v>45180</v>
      </c>
      <c r="C21" s="30">
        <v>225.7587</v>
      </c>
      <c r="D21" s="31">
        <v>191.0898</v>
      </c>
      <c r="E21" s="28">
        <v>9.7949000000000002</v>
      </c>
      <c r="F21" s="28">
        <v>22.540400000000002</v>
      </c>
      <c r="G21" s="28">
        <v>-6.1252000000000004</v>
      </c>
      <c r="H21" s="28">
        <v>-16.092099999999999</v>
      </c>
      <c r="I21" s="32">
        <v>-13.0563</v>
      </c>
      <c r="J21" s="28">
        <v>-15.9748</v>
      </c>
      <c r="K21" s="28">
        <v>-9.7433999999999994</v>
      </c>
      <c r="L21" s="28"/>
      <c r="M21" s="28"/>
      <c r="N21" s="28"/>
      <c r="O21" s="28"/>
      <c r="P21" s="28"/>
      <c r="Q21" s="28"/>
      <c r="R21" s="28">
        <v>-0.78320000000000001</v>
      </c>
      <c r="S21" s="33">
        <f t="shared" si="4"/>
        <v>1</v>
      </c>
      <c r="T21" s="33">
        <f t="shared" si="5"/>
        <v>1</v>
      </c>
      <c r="U21" s="33">
        <f t="shared" si="6"/>
        <v>2</v>
      </c>
      <c r="V21" s="34">
        <f t="shared" si="7"/>
        <v>1</v>
      </c>
      <c r="W21" s="33">
        <f t="shared" si="8"/>
        <v>4</v>
      </c>
      <c r="X21" s="33">
        <f t="shared" si="9"/>
        <v>4</v>
      </c>
      <c r="Y21" s="33">
        <f t="shared" si="10"/>
        <v>0</v>
      </c>
      <c r="Z21" s="33">
        <f t="shared" si="11"/>
        <v>0</v>
      </c>
      <c r="AA21" s="33">
        <f t="shared" si="12"/>
        <v>0</v>
      </c>
      <c r="AB21" s="33">
        <f t="shared" si="13"/>
        <v>0</v>
      </c>
      <c r="AC21" s="33">
        <f t="shared" si="14"/>
        <v>0</v>
      </c>
      <c r="AD21" s="33">
        <f t="shared" si="15"/>
        <v>0</v>
      </c>
      <c r="AE21" s="33">
        <f t="shared" si="16"/>
        <v>3</v>
      </c>
      <c r="AF21" s="28">
        <v>17.732900000000001</v>
      </c>
      <c r="AG21" s="28">
        <v>7.5435999999999996</v>
      </c>
      <c r="AH21" s="28">
        <v>51.363799999999998</v>
      </c>
      <c r="AI21" s="28">
        <v>0.67630000000000001</v>
      </c>
      <c r="AJ21" s="28">
        <v>-7.7899999999999997E-2</v>
      </c>
      <c r="AK21" s="28">
        <v>-0.55789999999999995</v>
      </c>
      <c r="AL21" s="28">
        <v>-0.12870000000000001</v>
      </c>
      <c r="AM21" s="28">
        <v>0.56599999999999995</v>
      </c>
      <c r="AN21" s="28">
        <v>-7.0557999999999996</v>
      </c>
      <c r="AO21" s="35">
        <v>2.4300000000000002</v>
      </c>
    </row>
    <row r="22" spans="1:41">
      <c r="A22" s="48" t="s">
        <v>3456</v>
      </c>
      <c r="B22" s="29">
        <v>41281</v>
      </c>
      <c r="C22" s="30">
        <v>4273.3707000000004</v>
      </c>
      <c r="D22" s="31">
        <v>4026.5167000000001</v>
      </c>
      <c r="E22" s="28">
        <v>186.37950000000001</v>
      </c>
      <c r="F22" s="28">
        <v>4.9191000000000003</v>
      </c>
      <c r="G22" s="28">
        <v>-15.6525</v>
      </c>
      <c r="H22" s="28">
        <v>-16.928699999999999</v>
      </c>
      <c r="I22" s="32">
        <v>-18.526499999999999</v>
      </c>
      <c r="J22" s="28">
        <v>-5.8391999999999999</v>
      </c>
      <c r="K22" s="28">
        <v>4.1086999999999998</v>
      </c>
      <c r="L22" s="28">
        <v>10.8345</v>
      </c>
      <c r="M22" s="28">
        <v>7.5473999999999997</v>
      </c>
      <c r="N22" s="28">
        <v>11.1211</v>
      </c>
      <c r="O22" s="28">
        <v>15.718</v>
      </c>
      <c r="P22" s="28">
        <v>14.954700000000001</v>
      </c>
      <c r="Q22" s="28"/>
      <c r="R22" s="28">
        <v>16.966100000000001</v>
      </c>
      <c r="S22" s="33">
        <f t="shared" si="4"/>
        <v>3</v>
      </c>
      <c r="T22" s="33">
        <f t="shared" si="5"/>
        <v>3</v>
      </c>
      <c r="U22" s="33">
        <f t="shared" si="6"/>
        <v>3</v>
      </c>
      <c r="V22" s="34">
        <f t="shared" si="7"/>
        <v>3</v>
      </c>
      <c r="W22" s="33">
        <f t="shared" si="8"/>
        <v>2</v>
      </c>
      <c r="X22" s="33">
        <f t="shared" si="9"/>
        <v>1</v>
      </c>
      <c r="Y22" s="33">
        <f t="shared" si="10"/>
        <v>1</v>
      </c>
      <c r="Z22" s="33">
        <f t="shared" si="11"/>
        <v>1</v>
      </c>
      <c r="AA22" s="33">
        <f t="shared" si="12"/>
        <v>1</v>
      </c>
      <c r="AB22" s="33">
        <f t="shared" si="13"/>
        <v>1</v>
      </c>
      <c r="AC22" s="33">
        <f t="shared" si="14"/>
        <v>1</v>
      </c>
      <c r="AD22" s="33">
        <f t="shared" si="15"/>
        <v>0</v>
      </c>
      <c r="AE22" s="33">
        <f t="shared" si="16"/>
        <v>1</v>
      </c>
      <c r="AF22" s="28">
        <v>44.563699999999997</v>
      </c>
      <c r="AG22" s="28">
        <v>19.0261</v>
      </c>
      <c r="AH22" s="28">
        <v>15.7193</v>
      </c>
      <c r="AI22" s="28">
        <v>0.93110000000000004</v>
      </c>
      <c r="AJ22" s="28">
        <v>0.15690000000000001</v>
      </c>
      <c r="AK22" s="28">
        <v>0.35520000000000002</v>
      </c>
      <c r="AL22" s="28">
        <v>0.28110000000000002</v>
      </c>
      <c r="AM22" s="28">
        <v>0.91900000000000004</v>
      </c>
      <c r="AN22" s="28">
        <v>4.9660000000000002</v>
      </c>
      <c r="AO22" s="35">
        <v>1.93</v>
      </c>
    </row>
    <row r="23" spans="1:41">
      <c r="A23" s="48" t="s">
        <v>3457</v>
      </c>
      <c r="B23" s="29">
        <v>42366</v>
      </c>
      <c r="C23" s="30">
        <v>9896.3012999999992</v>
      </c>
      <c r="D23" s="31">
        <v>9238.5820000000003</v>
      </c>
      <c r="E23" s="28">
        <v>39.090699999999998</v>
      </c>
      <c r="F23" s="28">
        <v>4.7107000000000001</v>
      </c>
      <c r="G23" s="28">
        <v>-18.054300000000001</v>
      </c>
      <c r="H23" s="28">
        <v>-17.453199999999999</v>
      </c>
      <c r="I23" s="32">
        <v>-19.686900000000001</v>
      </c>
      <c r="J23" s="28">
        <v>-12.2407</v>
      </c>
      <c r="K23" s="28">
        <v>-2.7629000000000001</v>
      </c>
      <c r="L23" s="28">
        <v>8.3902999999999999</v>
      </c>
      <c r="M23" s="28">
        <v>3.3268</v>
      </c>
      <c r="N23" s="28">
        <v>8.2322000000000006</v>
      </c>
      <c r="O23" s="28">
        <v>13.9901</v>
      </c>
      <c r="P23" s="28">
        <v>14.251899999999999</v>
      </c>
      <c r="Q23" s="28"/>
      <c r="R23" s="28">
        <v>14.085800000000001</v>
      </c>
      <c r="S23" s="33">
        <f t="shared" si="4"/>
        <v>4</v>
      </c>
      <c r="T23" s="33">
        <f t="shared" si="5"/>
        <v>4</v>
      </c>
      <c r="U23" s="33">
        <f t="shared" si="6"/>
        <v>4</v>
      </c>
      <c r="V23" s="34">
        <f t="shared" si="7"/>
        <v>4</v>
      </c>
      <c r="W23" s="33">
        <f t="shared" si="8"/>
        <v>4</v>
      </c>
      <c r="X23" s="33">
        <f t="shared" si="9"/>
        <v>4</v>
      </c>
      <c r="Y23" s="33">
        <f t="shared" si="10"/>
        <v>4</v>
      </c>
      <c r="Z23" s="33">
        <f t="shared" si="11"/>
        <v>4</v>
      </c>
      <c r="AA23" s="33">
        <f t="shared" si="12"/>
        <v>4</v>
      </c>
      <c r="AB23" s="33">
        <f t="shared" si="13"/>
        <v>4</v>
      </c>
      <c r="AC23" s="33">
        <f t="shared" si="14"/>
        <v>4</v>
      </c>
      <c r="AD23" s="33">
        <f t="shared" si="15"/>
        <v>0</v>
      </c>
      <c r="AE23" s="33">
        <f t="shared" si="16"/>
        <v>1</v>
      </c>
      <c r="AF23" s="28">
        <v>64.958799999999997</v>
      </c>
      <c r="AG23" s="28">
        <v>14.690099999999999</v>
      </c>
      <c r="AH23" s="28">
        <v>14.842499999999999</v>
      </c>
      <c r="AI23" s="28">
        <v>0.85360000000000003</v>
      </c>
      <c r="AJ23" s="28">
        <v>0.1163</v>
      </c>
      <c r="AK23" s="28">
        <v>0.23430000000000001</v>
      </c>
      <c r="AL23" s="28">
        <v>0.2009</v>
      </c>
      <c r="AM23" s="28">
        <v>0.93379999999999996</v>
      </c>
      <c r="AN23" s="28">
        <v>5.1174999999999997</v>
      </c>
      <c r="AO23" s="35">
        <v>1.74</v>
      </c>
    </row>
    <row r="24" spans="1:41">
      <c r="A24" s="48" t="s">
        <v>3458</v>
      </c>
      <c r="B24" s="29">
        <v>45576</v>
      </c>
      <c r="C24" s="30">
        <v>389.00569999999999</v>
      </c>
      <c r="D24" s="31">
        <v>363.90699999999998</v>
      </c>
      <c r="E24" s="28">
        <v>8.9009999999999998</v>
      </c>
      <c r="F24" s="28">
        <v>8.8009000000000004</v>
      </c>
      <c r="G24" s="28">
        <v>-12.374499999999999</v>
      </c>
      <c r="H24" s="28">
        <v>-17.253900000000002</v>
      </c>
      <c r="I24" s="32">
        <v>-16.6417</v>
      </c>
      <c r="J24" s="28">
        <v>-4.1047000000000002</v>
      </c>
      <c r="K24" s="28"/>
      <c r="L24" s="28"/>
      <c r="M24" s="28"/>
      <c r="N24" s="28"/>
      <c r="O24" s="28"/>
      <c r="P24" s="28"/>
      <c r="Q24" s="28"/>
      <c r="R24" s="28">
        <v>-7.2328000000000001</v>
      </c>
      <c r="S24" s="33">
        <f t="shared" si="4"/>
        <v>2</v>
      </c>
      <c r="T24" s="33">
        <f t="shared" si="5"/>
        <v>2</v>
      </c>
      <c r="U24" s="33">
        <f t="shared" si="6"/>
        <v>3</v>
      </c>
      <c r="V24" s="34">
        <f t="shared" si="7"/>
        <v>2</v>
      </c>
      <c r="W24" s="33">
        <f t="shared" si="8"/>
        <v>1</v>
      </c>
      <c r="X24" s="33">
        <f t="shared" si="9"/>
        <v>0</v>
      </c>
      <c r="Y24" s="33">
        <f t="shared" si="10"/>
        <v>0</v>
      </c>
      <c r="Z24" s="33">
        <f t="shared" si="11"/>
        <v>0</v>
      </c>
      <c r="AA24" s="33">
        <f t="shared" si="12"/>
        <v>0</v>
      </c>
      <c r="AB24" s="33">
        <f t="shared" si="13"/>
        <v>0</v>
      </c>
      <c r="AC24" s="33">
        <f t="shared" si="14"/>
        <v>0</v>
      </c>
      <c r="AD24" s="33">
        <f t="shared" si="15"/>
        <v>0</v>
      </c>
      <c r="AE24" s="33">
        <f t="shared" si="16"/>
        <v>4</v>
      </c>
      <c r="AF24" s="28">
        <v>28.781600000000001</v>
      </c>
      <c r="AG24" s="28">
        <v>20.757100000000001</v>
      </c>
      <c r="AH24" s="28">
        <v>31.492799999999999</v>
      </c>
      <c r="AI24" s="28">
        <v>1.0035000000000001</v>
      </c>
      <c r="AJ24" s="28">
        <v>-8.77E-2</v>
      </c>
      <c r="AK24" s="28">
        <v>0.65249999999999997</v>
      </c>
      <c r="AL24" s="28">
        <v>-0.14499999999999999</v>
      </c>
      <c r="AM24" s="28">
        <v>0.73089999999999999</v>
      </c>
      <c r="AN24" s="28">
        <v>12.016400000000001</v>
      </c>
      <c r="AO24" s="35">
        <v>2.39</v>
      </c>
    </row>
    <row r="25" spans="1:41">
      <c r="A25" s="58" t="s">
        <v>235</v>
      </c>
      <c r="B25" s="59"/>
      <c r="C25" s="60"/>
      <c r="D25" s="60"/>
      <c r="E25" s="60"/>
      <c r="F25" s="60">
        <f>SUMPRODUCT($D12:$D24,F12:F24)/SUMIF(F12:F24,"&lt;&gt;"&amp;"",$D12:$D24)</f>
        <v>5.5775297961012287</v>
      </c>
      <c r="G25" s="60">
        <f t="shared" ref="G25:R25" si="17">SUMPRODUCT($D12:$D24,G12:G24)/SUMIF(G12:G24,"&lt;&gt;"&amp;"",$D12:$D24)</f>
        <v>-16.517905141059856</v>
      </c>
      <c r="H25" s="60">
        <f t="shared" si="17"/>
        <v>-16.681428888247119</v>
      </c>
      <c r="I25" s="60">
        <f t="shared" si="17"/>
        <v>-18.652959191078278</v>
      </c>
      <c r="J25" s="60">
        <f t="shared" si="17"/>
        <v>-9.334093817022076</v>
      </c>
      <c r="K25" s="60">
        <f t="shared" si="17"/>
        <v>-0.39949854950451336</v>
      </c>
      <c r="L25" s="60">
        <f t="shared" si="17"/>
        <v>9.5211843062907047</v>
      </c>
      <c r="M25" s="60">
        <f t="shared" si="17"/>
        <v>4.5836005341357096</v>
      </c>
      <c r="N25" s="60">
        <f t="shared" si="17"/>
        <v>8.9779790978738685</v>
      </c>
      <c r="O25" s="60">
        <f t="shared" si="17"/>
        <v>15.108941417052586</v>
      </c>
      <c r="P25" s="60">
        <f t="shared" si="17"/>
        <v>14.750533376617788</v>
      </c>
      <c r="Q25" s="60">
        <f t="shared" si="17"/>
        <v>15.423030358690745</v>
      </c>
      <c r="R25" s="60">
        <f t="shared" si="17"/>
        <v>11.632914826443509</v>
      </c>
      <c r="S25" s="61"/>
      <c r="T25" s="61"/>
      <c r="U25" s="61"/>
      <c r="V25" s="61"/>
      <c r="W25" s="61"/>
      <c r="X25" s="61"/>
      <c r="Y25" s="61"/>
      <c r="Z25" s="61"/>
      <c r="AA25" s="61"/>
      <c r="AB25" s="61"/>
      <c r="AC25" s="61"/>
      <c r="AD25" s="61"/>
      <c r="AE25" s="61"/>
      <c r="AF25" s="60"/>
      <c r="AG25" s="60"/>
      <c r="AH25" s="60"/>
      <c r="AI25" s="60"/>
      <c r="AJ25" s="60"/>
      <c r="AK25" s="60"/>
      <c r="AL25" s="60"/>
      <c r="AM25" s="60"/>
      <c r="AN25" s="60"/>
      <c r="AO25" s="62"/>
    </row>
    <row r="26" spans="1:41">
      <c r="A26" s="56" t="s">
        <v>236</v>
      </c>
      <c r="B26" s="51"/>
      <c r="C26" s="52"/>
      <c r="D26" s="53"/>
      <c r="E26" s="54"/>
      <c r="F26" s="54">
        <f>MIN(F12:F24)</f>
        <v>3.0564</v>
      </c>
      <c r="G26" s="54">
        <f t="shared" ref="G26:R26" si="18">MIN(G12:G24)</f>
        <v>-19.011199999999999</v>
      </c>
      <c r="H26" s="54">
        <f t="shared" si="18"/>
        <v>-20.883800000000001</v>
      </c>
      <c r="I26" s="54">
        <f t="shared" si="18"/>
        <v>-21.050699999999999</v>
      </c>
      <c r="J26" s="54">
        <f t="shared" si="18"/>
        <v>-15.9748</v>
      </c>
      <c r="K26" s="54">
        <f t="shared" si="18"/>
        <v>-9.7433999999999994</v>
      </c>
      <c r="L26" s="54">
        <f t="shared" si="18"/>
        <v>7.7217000000000002</v>
      </c>
      <c r="M26" s="54">
        <f t="shared" si="18"/>
        <v>3.3268</v>
      </c>
      <c r="N26" s="54">
        <f t="shared" si="18"/>
        <v>7.8353000000000002</v>
      </c>
      <c r="O26" s="54">
        <f t="shared" si="18"/>
        <v>13.9901</v>
      </c>
      <c r="P26" s="54">
        <f t="shared" si="18"/>
        <v>14.251899999999999</v>
      </c>
      <c r="Q26" s="54">
        <f t="shared" si="18"/>
        <v>13.731400000000001</v>
      </c>
      <c r="R26" s="54">
        <f t="shared" si="18"/>
        <v>-11</v>
      </c>
      <c r="S26" s="55"/>
      <c r="T26" s="55"/>
      <c r="U26" s="55"/>
      <c r="V26" s="55"/>
      <c r="W26" s="55"/>
      <c r="X26" s="55"/>
      <c r="Y26" s="55"/>
      <c r="Z26" s="55"/>
      <c r="AA26" s="55"/>
      <c r="AB26" s="55"/>
      <c r="AC26" s="55"/>
      <c r="AD26" s="55"/>
      <c r="AE26" s="55"/>
      <c r="AF26" s="54"/>
      <c r="AG26" s="54"/>
      <c r="AH26" s="54"/>
      <c r="AI26" s="54"/>
      <c r="AJ26" s="54"/>
      <c r="AK26" s="54"/>
      <c r="AL26" s="54"/>
      <c r="AM26" s="54"/>
      <c r="AN26" s="54"/>
      <c r="AO26" s="57"/>
    </row>
    <row r="27" spans="1:41">
      <c r="A27" s="63" t="s">
        <v>237</v>
      </c>
      <c r="B27" s="51"/>
      <c r="C27" s="52"/>
      <c r="D27" s="53"/>
      <c r="E27" s="54"/>
      <c r="F27" s="54">
        <f>MAX(F12:F24)</f>
        <v>22.540400000000002</v>
      </c>
      <c r="G27" s="54">
        <f t="shared" ref="G27:R27" si="19">MAX(G12:G24)</f>
        <v>-5.61</v>
      </c>
      <c r="H27" s="54">
        <f t="shared" si="19"/>
        <v>-7.9073000000000002</v>
      </c>
      <c r="I27" s="54">
        <f t="shared" si="19"/>
        <v>-7.1536</v>
      </c>
      <c r="J27" s="54">
        <f t="shared" si="19"/>
        <v>8.6320999999999994</v>
      </c>
      <c r="K27" s="54">
        <f t="shared" si="19"/>
        <v>8.3423999999999996</v>
      </c>
      <c r="L27" s="54">
        <f t="shared" si="19"/>
        <v>15.5016</v>
      </c>
      <c r="M27" s="54">
        <f t="shared" si="19"/>
        <v>9.9590999999999994</v>
      </c>
      <c r="N27" s="54">
        <f t="shared" si="19"/>
        <v>11.1211</v>
      </c>
      <c r="O27" s="54">
        <f t="shared" si="19"/>
        <v>15.869899999999999</v>
      </c>
      <c r="P27" s="54">
        <f t="shared" si="19"/>
        <v>15.08</v>
      </c>
      <c r="Q27" s="54">
        <f t="shared" si="19"/>
        <v>16.006900000000002</v>
      </c>
      <c r="R27" s="54">
        <f t="shared" si="19"/>
        <v>38.306100000000001</v>
      </c>
      <c r="S27" s="55"/>
      <c r="T27" s="55"/>
      <c r="U27" s="55"/>
      <c r="V27" s="55"/>
      <c r="W27" s="55"/>
      <c r="X27" s="55"/>
      <c r="Y27" s="55"/>
      <c r="Z27" s="55"/>
      <c r="AA27" s="55"/>
      <c r="AB27" s="55"/>
      <c r="AC27" s="55"/>
      <c r="AD27" s="55"/>
      <c r="AE27" s="55"/>
      <c r="AF27" s="54"/>
      <c r="AG27" s="54"/>
      <c r="AH27" s="54"/>
      <c r="AI27" s="54"/>
      <c r="AJ27" s="54"/>
      <c r="AK27" s="54"/>
      <c r="AL27" s="54"/>
      <c r="AM27" s="54"/>
      <c r="AN27" s="54"/>
      <c r="AO27" s="57"/>
    </row>
    <row r="28" spans="1:41">
      <c r="A28" s="56" t="s">
        <v>238</v>
      </c>
      <c r="B28" s="51"/>
      <c r="C28" s="52"/>
      <c r="D28" s="53"/>
      <c r="E28" s="54"/>
      <c r="F28" s="54">
        <f>MEDIAN(F12:F24)</f>
        <v>5.7664</v>
      </c>
      <c r="G28" s="54">
        <f t="shared" ref="G28:R28" si="20">MEDIAN(G12:G24)</f>
        <v>-14.88275</v>
      </c>
      <c r="H28" s="54">
        <f t="shared" si="20"/>
        <v>-16.523849999999999</v>
      </c>
      <c r="I28" s="54">
        <f t="shared" si="20"/>
        <v>-18.257399999999997</v>
      </c>
      <c r="J28" s="54">
        <f t="shared" si="20"/>
        <v>-7.7397999999999998</v>
      </c>
      <c r="K28" s="54">
        <f t="shared" si="20"/>
        <v>-1.2723</v>
      </c>
      <c r="L28" s="54">
        <f t="shared" si="20"/>
        <v>9.7050999999999998</v>
      </c>
      <c r="M28" s="54">
        <f t="shared" si="20"/>
        <v>4.1821999999999999</v>
      </c>
      <c r="N28" s="54">
        <f t="shared" si="20"/>
        <v>9.0708000000000002</v>
      </c>
      <c r="O28" s="54">
        <f t="shared" si="20"/>
        <v>14.8187</v>
      </c>
      <c r="P28" s="54">
        <f t="shared" si="20"/>
        <v>14.7455</v>
      </c>
      <c r="Q28" s="54">
        <f t="shared" si="20"/>
        <v>14.1112</v>
      </c>
      <c r="R28" s="54">
        <f t="shared" si="20"/>
        <v>6.2263999999999999</v>
      </c>
      <c r="S28" s="55"/>
      <c r="T28" s="55"/>
      <c r="U28" s="55"/>
      <c r="V28" s="55"/>
      <c r="W28" s="55"/>
      <c r="X28" s="55"/>
      <c r="Y28" s="55"/>
      <c r="Z28" s="55"/>
      <c r="AA28" s="55"/>
      <c r="AB28" s="55"/>
      <c r="AC28" s="55"/>
      <c r="AD28" s="55"/>
      <c r="AE28" s="55"/>
      <c r="AF28" s="54"/>
      <c r="AG28" s="54"/>
      <c r="AH28" s="54"/>
      <c r="AI28" s="54"/>
      <c r="AJ28" s="54"/>
      <c r="AK28" s="54"/>
      <c r="AL28" s="54"/>
      <c r="AM28" s="54"/>
      <c r="AN28" s="54"/>
      <c r="AO28" s="57"/>
    </row>
    <row r="29" spans="1:41">
      <c r="A29" s="66" t="s">
        <v>265</v>
      </c>
      <c r="B29" s="67"/>
      <c r="C29" s="68"/>
      <c r="D29" s="69"/>
      <c r="E29" s="66"/>
      <c r="F29" s="66"/>
      <c r="G29" s="66"/>
      <c r="H29" s="66"/>
      <c r="I29" s="66"/>
      <c r="J29" s="66"/>
      <c r="K29" s="66"/>
      <c r="L29" s="66"/>
      <c r="M29" s="66"/>
      <c r="N29" s="66"/>
      <c r="O29" s="66"/>
      <c r="P29" s="66"/>
      <c r="Q29" s="66"/>
      <c r="R29" s="66"/>
      <c r="S29" s="70"/>
      <c r="T29" s="70"/>
      <c r="U29" s="70"/>
      <c r="V29" s="70"/>
      <c r="W29" s="70"/>
      <c r="X29" s="70"/>
      <c r="Y29" s="70"/>
      <c r="Z29" s="70"/>
      <c r="AA29" s="70"/>
      <c r="AB29" s="70"/>
      <c r="AC29" s="70"/>
      <c r="AD29" s="70"/>
      <c r="AE29" s="70"/>
      <c r="AF29" s="66"/>
      <c r="AG29" s="66"/>
      <c r="AH29" s="66"/>
      <c r="AI29" s="66"/>
      <c r="AJ29" s="66"/>
      <c r="AK29" s="66"/>
      <c r="AL29" s="66"/>
      <c r="AM29" s="66"/>
      <c r="AN29" s="66"/>
      <c r="AO29" s="71"/>
    </row>
    <row r="30" spans="1:41">
      <c r="A30" s="48"/>
      <c r="B30" s="29"/>
      <c r="C30" s="30"/>
      <c r="D30" s="31"/>
      <c r="E30" s="28"/>
      <c r="F30" s="28"/>
      <c r="G30" s="28"/>
      <c r="H30" s="28"/>
      <c r="I30" s="32"/>
      <c r="J30" s="28"/>
      <c r="K30" s="28"/>
      <c r="L30" s="28"/>
      <c r="M30" s="28"/>
      <c r="N30" s="28"/>
      <c r="O30" s="28"/>
      <c r="P30" s="28"/>
      <c r="Q30" s="28"/>
      <c r="R30" s="28"/>
      <c r="S30" s="33"/>
      <c r="T30" s="33"/>
      <c r="U30" s="33"/>
      <c r="V30" s="34"/>
      <c r="W30" s="33"/>
      <c r="X30" s="33"/>
      <c r="Y30" s="33"/>
      <c r="Z30" s="33"/>
      <c r="AA30" s="33"/>
      <c r="AB30" s="33"/>
      <c r="AC30" s="33"/>
      <c r="AD30" s="33"/>
      <c r="AE30" s="33"/>
      <c r="AF30" s="28"/>
      <c r="AG30" s="28"/>
      <c r="AH30" s="28"/>
      <c r="AI30" s="28"/>
      <c r="AJ30" s="28"/>
      <c r="AK30" s="28"/>
      <c r="AL30" s="28"/>
      <c r="AM30" s="28"/>
      <c r="AN30" s="28"/>
      <c r="AO30" s="35"/>
    </row>
    <row r="31" spans="1:41" ht="15" thickBot="1">
      <c r="A31" s="49"/>
      <c r="B31" s="37"/>
      <c r="C31" s="38"/>
      <c r="D31" s="39"/>
      <c r="E31" s="36"/>
      <c r="F31" s="36"/>
      <c r="G31" s="36"/>
      <c r="H31" s="36"/>
      <c r="I31" s="40"/>
      <c r="J31" s="36"/>
      <c r="K31" s="36"/>
      <c r="L31" s="36"/>
      <c r="M31" s="36"/>
      <c r="N31" s="36"/>
      <c r="O31" s="36"/>
      <c r="P31" s="36"/>
      <c r="Q31" s="36"/>
      <c r="R31" s="36"/>
      <c r="S31" s="41"/>
      <c r="T31" s="41"/>
      <c r="U31" s="41"/>
      <c r="V31" s="42"/>
      <c r="W31" s="41"/>
      <c r="X31" s="41"/>
      <c r="Y31" s="41"/>
      <c r="Z31" s="41"/>
      <c r="AA31" s="41"/>
      <c r="AB31" s="41"/>
      <c r="AC31" s="41"/>
      <c r="AD31" s="41"/>
      <c r="AE31" s="41"/>
      <c r="AF31" s="36"/>
      <c r="AG31" s="36"/>
      <c r="AH31" s="36"/>
      <c r="AI31" s="36"/>
      <c r="AJ31" s="36"/>
      <c r="AK31" s="36"/>
      <c r="AL31" s="36"/>
      <c r="AM31" s="36"/>
      <c r="AN31" s="36"/>
      <c r="AO31" s="43"/>
    </row>
    <row r="32" spans="1:41">
      <c r="A32" s="50" t="s">
        <v>239</v>
      </c>
      <c r="B32" s="45"/>
      <c r="C32" s="44"/>
      <c r="D32" s="44"/>
      <c r="E32" s="44"/>
      <c r="F32" s="44"/>
      <c r="G32" s="44"/>
      <c r="H32" s="44"/>
      <c r="I32" s="46"/>
      <c r="J32" s="44"/>
      <c r="K32" s="44"/>
      <c r="L32" s="44"/>
      <c r="M32" s="44"/>
      <c r="N32" s="44"/>
      <c r="O32" s="44"/>
      <c r="P32" s="44"/>
      <c r="Q32" s="44"/>
      <c r="R32" s="44"/>
      <c r="S32" s="45"/>
      <c r="T32" s="45"/>
      <c r="U32" s="45"/>
      <c r="V32" s="47"/>
      <c r="W32" s="45"/>
      <c r="X32" s="45"/>
      <c r="Y32" s="45"/>
      <c r="Z32" s="45"/>
      <c r="AA32" s="45"/>
      <c r="AB32" s="45"/>
      <c r="AC32" s="45"/>
      <c r="AD32" s="45"/>
      <c r="AE32" s="45"/>
      <c r="AF32" s="44"/>
      <c r="AG32" s="44"/>
      <c r="AH32" s="44"/>
      <c r="AI32" s="44"/>
      <c r="AJ32" s="44"/>
      <c r="AK32" s="44"/>
      <c r="AL32" s="44"/>
      <c r="AM32" s="44"/>
      <c r="AN32" s="44"/>
      <c r="AO32" s="44"/>
    </row>
    <row r="33" spans="1:41">
      <c r="A33" s="50" t="s">
        <v>240</v>
      </c>
      <c r="B33" s="45"/>
      <c r="C33" s="44"/>
      <c r="D33" s="44"/>
      <c r="E33" s="44"/>
      <c r="F33" s="44"/>
      <c r="G33" s="44"/>
      <c r="H33" s="44"/>
      <c r="I33" s="46"/>
      <c r="J33" s="44"/>
      <c r="K33" s="44"/>
      <c r="L33" s="44"/>
      <c r="M33" s="44"/>
      <c r="N33" s="44"/>
      <c r="O33" s="44"/>
      <c r="P33" s="44"/>
      <c r="Q33" s="44"/>
      <c r="R33" s="44"/>
      <c r="S33" s="45"/>
      <c r="T33" s="45"/>
      <c r="U33" s="45"/>
      <c r="V33" s="47"/>
      <c r="W33" s="45"/>
      <c r="X33" s="45"/>
      <c r="Y33" s="45"/>
      <c r="Z33" s="45"/>
      <c r="AA33" s="45"/>
      <c r="AB33" s="45"/>
      <c r="AC33" s="45"/>
      <c r="AD33" s="45"/>
      <c r="AE33" s="45"/>
      <c r="AF33" s="44"/>
      <c r="AG33" s="44"/>
      <c r="AH33" s="44"/>
      <c r="AI33" s="44"/>
      <c r="AJ33" s="44"/>
      <c r="AK33" s="44"/>
      <c r="AL33" s="44"/>
      <c r="AM33" s="44"/>
      <c r="AN33" s="44"/>
      <c r="AO33" s="44"/>
    </row>
  </sheetData>
  <mergeCells count="8">
    <mergeCell ref="AI8:AM8"/>
    <mergeCell ref="AO8:AO9"/>
    <mergeCell ref="B8:E8"/>
    <mergeCell ref="F8:I8"/>
    <mergeCell ref="J8:Q8"/>
    <mergeCell ref="R8:R9"/>
    <mergeCell ref="S8:AE8"/>
    <mergeCell ref="AF8:AH8"/>
  </mergeCells>
  <hyperlinks>
    <hyperlink ref="A1" location="'Main Page'!A1" tooltip="E:\ACEMFV2\AceCustomTemplates - #'Main Page'!A1" display="'Main Page'!A1"/>
    <hyperlink ref="A10" location="'Load'!A1" tooltip="E:\ACEMFV2\AceCustomTemplates - #'Load'!A1" display="'Load'!A1"/>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CN143"/>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131"/>
    </sheetView>
  </sheetViews>
  <sheetFormatPr defaultRowHeight="14.4"/>
  <cols>
    <col min="1" max="1" width="33.6640625" style="14" customWidth="1"/>
    <col min="2" max="2" width="9.109375" customWidth="1"/>
    <col min="3" max="18" width="9.109375" style="14" customWidth="1"/>
    <col min="19" max="28" width="9.109375" customWidth="1"/>
    <col min="29" max="29" width="9.109375" style="93" customWidth="1"/>
    <col min="30" max="31" width="9.109375" customWidth="1"/>
    <col min="32" max="41"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_xlfn.QUARTILE.INC(F$12:F$131,$CA2)</f>
        <v>4.3837999999999999</v>
      </c>
      <c r="CC2" s="93">
        <f t="shared" ref="CC2:CN2" si="1">_xlfn.QUARTILE.INC(G$12:G$131,$CA2)</f>
        <v>-6.6395999999999997</v>
      </c>
      <c r="CD2" s="93">
        <f t="shared" si="1"/>
        <v>-16.455400000000001</v>
      </c>
      <c r="CE2" s="93">
        <f t="shared" si="1"/>
        <v>-11.920999999999999</v>
      </c>
      <c r="CF2" s="93">
        <f t="shared" si="1"/>
        <v>-6.9904999999999999</v>
      </c>
      <c r="CG2" s="93">
        <f t="shared" si="1"/>
        <v>-1.7194</v>
      </c>
      <c r="CH2" s="93">
        <f t="shared" si="1"/>
        <v>8.9062999999999999</v>
      </c>
      <c r="CI2" s="93">
        <f t="shared" si="1"/>
        <v>6.6525999999999996</v>
      </c>
      <c r="CJ2" s="93">
        <f t="shared" si="1"/>
        <v>7.8848000000000003</v>
      </c>
      <c r="CK2" s="93">
        <f t="shared" si="1"/>
        <v>11.7561</v>
      </c>
      <c r="CL2" s="93">
        <f t="shared" si="1"/>
        <v>11.075200000000001</v>
      </c>
      <c r="CM2" s="93">
        <f t="shared" si="1"/>
        <v>8.8995999999999995</v>
      </c>
      <c r="CN2" s="93">
        <f t="shared" si="1"/>
        <v>-17.829999999999998</v>
      </c>
    </row>
    <row r="3" spans="1:92">
      <c r="CA3" s="93">
        <v>1</v>
      </c>
      <c r="CB3" s="93">
        <f t="shared" si="0"/>
        <v>9.2238000000000007</v>
      </c>
      <c r="CC3" s="93">
        <f t="shared" ref="CC3:CN7" si="2">_xlfn.QUARTILE.INC(G$12:G$131,$CA3)</f>
        <v>-2.8727</v>
      </c>
      <c r="CD3" s="93">
        <f t="shared" si="2"/>
        <v>-6.0244999999999997</v>
      </c>
      <c r="CE3" s="93">
        <f t="shared" si="2"/>
        <v>-6.1317500000000003</v>
      </c>
      <c r="CF3" s="93">
        <f t="shared" si="2"/>
        <v>2.2679999999999998</v>
      </c>
      <c r="CG3" s="93">
        <f t="shared" si="2"/>
        <v>2.3115000000000001</v>
      </c>
      <c r="CH3" s="93">
        <f t="shared" si="2"/>
        <v>13.52515</v>
      </c>
      <c r="CI3" s="93">
        <f t="shared" si="2"/>
        <v>10.690850000000001</v>
      </c>
      <c r="CJ3" s="93">
        <f t="shared" si="2"/>
        <v>11.610775</v>
      </c>
      <c r="CK3" s="93">
        <f t="shared" si="2"/>
        <v>13.190624999999999</v>
      </c>
      <c r="CL3" s="93">
        <f t="shared" si="2"/>
        <v>12.34075</v>
      </c>
      <c r="CM3" s="93">
        <f t="shared" si="2"/>
        <v>11.5351</v>
      </c>
      <c r="CN3" s="93">
        <f t="shared" si="2"/>
        <v>1.112325</v>
      </c>
    </row>
    <row r="4" spans="1:92">
      <c r="CA4" s="93">
        <v>2</v>
      </c>
      <c r="CB4" s="93">
        <f t="shared" si="0"/>
        <v>10.498149999999999</v>
      </c>
      <c r="CC4" s="93">
        <f t="shared" si="2"/>
        <v>-0.34065000000000001</v>
      </c>
      <c r="CD4" s="93">
        <f t="shared" si="2"/>
        <v>-3.5962000000000001</v>
      </c>
      <c r="CE4" s="93">
        <f t="shared" si="2"/>
        <v>-3.6596000000000002</v>
      </c>
      <c r="CF4" s="93">
        <f t="shared" si="2"/>
        <v>5.7514000000000003</v>
      </c>
      <c r="CG4" s="93">
        <f t="shared" si="2"/>
        <v>5.5044000000000004</v>
      </c>
      <c r="CH4" s="93">
        <f t="shared" si="2"/>
        <v>16.761500000000002</v>
      </c>
      <c r="CI4" s="93">
        <f t="shared" si="2"/>
        <v>14.6333</v>
      </c>
      <c r="CJ4" s="93">
        <f t="shared" si="2"/>
        <v>15.159050000000001</v>
      </c>
      <c r="CK4" s="93">
        <f t="shared" si="2"/>
        <v>15.961449999999999</v>
      </c>
      <c r="CL4" s="93">
        <f t="shared" si="2"/>
        <v>13.9253</v>
      </c>
      <c r="CM4" s="93">
        <f t="shared" si="2"/>
        <v>11.7324</v>
      </c>
      <c r="CN4" s="93">
        <f t="shared" si="2"/>
        <v>11.04045</v>
      </c>
    </row>
    <row r="5" spans="1:92">
      <c r="CA5" s="93">
        <v>3</v>
      </c>
      <c r="CB5" s="93">
        <f t="shared" si="0"/>
        <v>12.61</v>
      </c>
      <c r="CC5" s="93">
        <f t="shared" si="2"/>
        <v>3.9271500000000001</v>
      </c>
      <c r="CD5" s="93">
        <f t="shared" si="2"/>
        <v>3.8399999999999997E-2</v>
      </c>
      <c r="CE5" s="93">
        <f t="shared" si="2"/>
        <v>0.22515000000000002</v>
      </c>
      <c r="CF5" s="93">
        <f t="shared" si="2"/>
        <v>12.90615</v>
      </c>
      <c r="CG5" s="93">
        <f t="shared" si="2"/>
        <v>8.4613499999999995</v>
      </c>
      <c r="CH5" s="93">
        <f t="shared" si="2"/>
        <v>21.393749999999997</v>
      </c>
      <c r="CI5" s="93">
        <f t="shared" si="2"/>
        <v>17.0764</v>
      </c>
      <c r="CJ5" s="93">
        <f t="shared" si="2"/>
        <v>19.021049999999999</v>
      </c>
      <c r="CK5" s="93">
        <f t="shared" si="2"/>
        <v>18.49775</v>
      </c>
      <c r="CL5" s="93">
        <f t="shared" si="2"/>
        <v>15.8948</v>
      </c>
      <c r="CM5" s="93">
        <f t="shared" si="2"/>
        <v>12.862</v>
      </c>
      <c r="CN5" s="93">
        <f t="shared" si="2"/>
        <v>15.933475</v>
      </c>
    </row>
    <row r="6" spans="1:92" hidden="1">
      <c r="CA6" s="93"/>
      <c r="CB6" s="93">
        <f t="shared" si="0"/>
        <v>4.3837999999999999</v>
      </c>
      <c r="CC6" s="93">
        <f t="shared" si="2"/>
        <v>-6.6395999999999997</v>
      </c>
      <c r="CD6" s="93">
        <f t="shared" si="2"/>
        <v>-16.455400000000001</v>
      </c>
      <c r="CE6" s="93">
        <f t="shared" si="2"/>
        <v>-11.920999999999999</v>
      </c>
      <c r="CF6" s="93">
        <f t="shared" si="2"/>
        <v>-6.9904999999999999</v>
      </c>
      <c r="CG6" s="93">
        <f t="shared" si="2"/>
        <v>-1.7194</v>
      </c>
      <c r="CH6" s="93">
        <f t="shared" si="2"/>
        <v>8.9062999999999999</v>
      </c>
      <c r="CI6" s="93">
        <f t="shared" si="2"/>
        <v>6.6525999999999996</v>
      </c>
      <c r="CJ6" s="93">
        <f t="shared" si="2"/>
        <v>7.8848000000000003</v>
      </c>
      <c r="CK6" s="93">
        <f t="shared" si="2"/>
        <v>11.7561</v>
      </c>
      <c r="CL6" s="93">
        <f t="shared" si="2"/>
        <v>11.075200000000001</v>
      </c>
      <c r="CM6" s="93">
        <f t="shared" si="2"/>
        <v>8.8995999999999995</v>
      </c>
      <c r="CN6" s="93">
        <f t="shared" si="2"/>
        <v>-17.829999999999998</v>
      </c>
    </row>
    <row r="7" spans="1:92" ht="21" thickBot="1">
      <c r="A7" s="16" t="s">
        <v>153</v>
      </c>
      <c r="CA7" s="93">
        <v>4</v>
      </c>
      <c r="CB7" s="93">
        <f t="shared" si="0"/>
        <v>23.487500000000001</v>
      </c>
      <c r="CC7" s="93">
        <f t="shared" si="2"/>
        <v>16.7651</v>
      </c>
      <c r="CD7" s="93">
        <f t="shared" si="2"/>
        <v>7.9877000000000002</v>
      </c>
      <c r="CE7" s="93">
        <f t="shared" si="2"/>
        <v>13.9819</v>
      </c>
      <c r="CF7" s="93">
        <f t="shared" si="2"/>
        <v>27.0962</v>
      </c>
      <c r="CG7" s="93">
        <f t="shared" si="2"/>
        <v>19.051600000000001</v>
      </c>
      <c r="CH7" s="93">
        <f t="shared" si="2"/>
        <v>30.774699999999999</v>
      </c>
      <c r="CI7" s="93">
        <f t="shared" si="2"/>
        <v>27.528600000000001</v>
      </c>
      <c r="CJ7" s="93">
        <f t="shared" si="2"/>
        <v>26.917200000000001</v>
      </c>
      <c r="CK7" s="93">
        <f t="shared" si="2"/>
        <v>21.276800000000001</v>
      </c>
      <c r="CL7" s="93">
        <f t="shared" si="2"/>
        <v>17.754200000000001</v>
      </c>
      <c r="CM7" s="93">
        <f t="shared" si="2"/>
        <v>16.473099999999999</v>
      </c>
      <c r="CN7" s="93">
        <f t="shared" si="2"/>
        <v>39.9831</v>
      </c>
    </row>
    <row r="8" spans="1:92" ht="15.6">
      <c r="A8" s="17" t="str">
        <f>'Them-Infra'!A8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t="s">
        <v>874</v>
      </c>
      <c r="AJ8" s="136"/>
      <c r="AK8" s="136"/>
      <c r="AL8" s="136"/>
      <c r="AM8" s="136"/>
      <c r="AN8" s="18" t="s">
        <v>54</v>
      </c>
      <c r="AO8" s="134"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835</v>
      </c>
      <c r="AG9" s="26" t="s">
        <v>836</v>
      </c>
      <c r="AH9" s="26" t="s">
        <v>837</v>
      </c>
      <c r="AI9" s="26" t="s">
        <v>838</v>
      </c>
      <c r="AJ9" s="26" t="s">
        <v>839</v>
      </c>
      <c r="AK9" s="26" t="s">
        <v>3052</v>
      </c>
      <c r="AL9" s="26" t="s">
        <v>2436</v>
      </c>
      <c r="AM9" s="26" t="s">
        <v>3053</v>
      </c>
      <c r="AN9" s="26" t="s">
        <v>840</v>
      </c>
      <c r="AO9" s="135"/>
    </row>
    <row r="10" spans="1:92" ht="15" customHeight="1" thickBot="1">
      <c r="A10" s="20" t="s">
        <v>38</v>
      </c>
    </row>
    <row r="11" spans="1:92" ht="18.600000000000001" thickBot="1">
      <c r="A11" s="21" t="s">
        <v>152</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4"/>
    </row>
    <row r="12" spans="1:92">
      <c r="A12" s="48" t="s">
        <v>3206</v>
      </c>
      <c r="B12" s="29">
        <v>44529</v>
      </c>
      <c r="C12" s="30">
        <v>924.72310000000004</v>
      </c>
      <c r="D12" s="31">
        <v>807.40250000000003</v>
      </c>
      <c r="E12" s="28">
        <v>18.267800000000001</v>
      </c>
      <c r="F12" s="28">
        <v>7.4393000000000002</v>
      </c>
      <c r="G12" s="28">
        <v>-4.8437999999999999</v>
      </c>
      <c r="H12" s="28">
        <v>-6.6550000000000002</v>
      </c>
      <c r="I12" s="32">
        <v>-7.8323999999999998</v>
      </c>
      <c r="J12" s="28">
        <v>-1.1488</v>
      </c>
      <c r="K12" s="28">
        <v>3.6833999999999998</v>
      </c>
      <c r="L12" s="28">
        <v>20.336400000000001</v>
      </c>
      <c r="M12" s="28">
        <v>16.861899999999999</v>
      </c>
      <c r="N12" s="28"/>
      <c r="O12" s="28"/>
      <c r="P12" s="28"/>
      <c r="Q12" s="28"/>
      <c r="R12" s="28">
        <v>14.5793</v>
      </c>
      <c r="S12" s="33">
        <f>IF(F12="",0,IF(F12&lt;=CB$3,4,IF(F12&gt;=CB$5,1,IF(F12&gt;=CB$4,2,3))))</f>
        <v>4</v>
      </c>
      <c r="T12" s="33">
        <f t="shared" ref="T12:AE12" si="3">IF(G12="",0,IF(G12&lt;=CC$3,4,IF(G12&gt;=CC$5,1,IF(G12&gt;=CC$4,2,3))))</f>
        <v>4</v>
      </c>
      <c r="U12" s="33">
        <f t="shared" si="3"/>
        <v>4</v>
      </c>
      <c r="V12" s="34">
        <f t="shared" si="3"/>
        <v>4</v>
      </c>
      <c r="W12" s="33">
        <f t="shared" si="3"/>
        <v>4</v>
      </c>
      <c r="X12" s="33">
        <f t="shared" si="3"/>
        <v>3</v>
      </c>
      <c r="Y12" s="33">
        <f t="shared" si="3"/>
        <v>2</v>
      </c>
      <c r="Z12" s="33">
        <f t="shared" si="3"/>
        <v>2</v>
      </c>
      <c r="AA12" s="33">
        <f t="shared" si="3"/>
        <v>0</v>
      </c>
      <c r="AB12" s="33">
        <f t="shared" si="3"/>
        <v>0</v>
      </c>
      <c r="AC12" s="33">
        <f t="shared" si="3"/>
        <v>0</v>
      </c>
      <c r="AD12" s="33">
        <f t="shared" si="3"/>
        <v>0</v>
      </c>
      <c r="AE12" s="33">
        <f t="shared" si="3"/>
        <v>2</v>
      </c>
      <c r="AF12" s="28">
        <v>64.066900000000004</v>
      </c>
      <c r="AG12" s="28">
        <v>34.830500000000001</v>
      </c>
      <c r="AH12" s="28"/>
      <c r="AI12" s="28">
        <v>1.1896</v>
      </c>
      <c r="AJ12" s="28">
        <v>0.32229999999999998</v>
      </c>
      <c r="AK12" s="28">
        <v>0.52690000000000003</v>
      </c>
      <c r="AL12" s="28">
        <v>0.57540000000000002</v>
      </c>
      <c r="AM12" s="28">
        <v>0.89470000000000005</v>
      </c>
      <c r="AN12" s="28">
        <v>1.0729</v>
      </c>
      <c r="AO12" s="35">
        <v>2.06</v>
      </c>
      <c r="AP12" s="121"/>
    </row>
    <row r="13" spans="1:92">
      <c r="A13" s="48" t="s">
        <v>3207</v>
      </c>
      <c r="B13" s="29">
        <v>44533</v>
      </c>
      <c r="C13" s="30">
        <v>1730.3119999999999</v>
      </c>
      <c r="D13" s="31">
        <v>1540.4275</v>
      </c>
      <c r="E13" s="28">
        <v>14.91</v>
      </c>
      <c r="F13" s="28">
        <v>9.4713999999999992</v>
      </c>
      <c r="G13" s="28">
        <v>-1.8432999999999999</v>
      </c>
      <c r="H13" s="28">
        <v>-4.5454999999999997</v>
      </c>
      <c r="I13" s="32">
        <v>-4.1158000000000001</v>
      </c>
      <c r="J13" s="28">
        <v>3.9024000000000001</v>
      </c>
      <c r="K13" s="28">
        <v>5.6417999999999999</v>
      </c>
      <c r="L13" s="28">
        <v>13.2302</v>
      </c>
      <c r="M13" s="28">
        <v>11.073700000000001</v>
      </c>
      <c r="N13" s="28"/>
      <c r="O13" s="28"/>
      <c r="P13" s="28"/>
      <c r="Q13" s="28"/>
      <c r="R13" s="28">
        <v>9.4846000000000004</v>
      </c>
      <c r="S13" s="33">
        <f t="shared" ref="S13:S77" si="4">IF(F13="",0,IF(F13&lt;=CB$3,4,IF(F13&gt;=CB$5,1,IF(F13&gt;=CB$4,2,3))))</f>
        <v>3</v>
      </c>
      <c r="T13" s="33">
        <f t="shared" ref="T13:T77" si="5">IF(G13="",0,IF(G13&lt;=CC$3,4,IF(G13&gt;=CC$5,1,IF(G13&gt;=CC$4,2,3))))</f>
        <v>3</v>
      </c>
      <c r="U13" s="33">
        <f t="shared" ref="U13:U77" si="6">IF(H13="",0,IF(H13&lt;=CD$3,4,IF(H13&gt;=CD$5,1,IF(H13&gt;=CD$4,2,3))))</f>
        <v>3</v>
      </c>
      <c r="V13" s="34">
        <f t="shared" ref="V13:V77" si="7">IF(I13="",0,IF(I13&lt;=CE$3,4,IF(I13&gt;=CE$5,1,IF(I13&gt;=CE$4,2,3))))</f>
        <v>3</v>
      </c>
      <c r="W13" s="33">
        <f t="shared" ref="W13:W77" si="8">IF(J13="",0,IF(J13&lt;=CF$3,4,IF(J13&gt;=CF$5,1,IF(J13&gt;=CF$4,2,3))))</f>
        <v>3</v>
      </c>
      <c r="X13" s="33">
        <f t="shared" ref="X13:X77" si="9">IF(K13="",0,IF(K13&lt;=CG$3,4,IF(K13&gt;=CG$5,1,IF(K13&gt;=CG$4,2,3))))</f>
        <v>2</v>
      </c>
      <c r="Y13" s="33">
        <f t="shared" ref="Y13:Y77" si="10">IF(L13="",0,IF(L13&lt;=CH$3,4,IF(L13&gt;=CH$5,1,IF(L13&gt;=CH$4,2,3))))</f>
        <v>4</v>
      </c>
      <c r="Z13" s="33">
        <f t="shared" ref="Z13:Z77" si="11">IF(M13="",0,IF(M13&lt;=CI$3,4,IF(M13&gt;=CI$5,1,IF(M13&gt;=CI$4,2,3))))</f>
        <v>3</v>
      </c>
      <c r="AA13" s="33">
        <f t="shared" ref="AA13:AA77" si="12">IF(N13="",0,IF(N13&lt;=CJ$3,4,IF(N13&gt;=CJ$5,1,IF(N13&gt;=CJ$4,2,3))))</f>
        <v>0</v>
      </c>
      <c r="AB13" s="33">
        <f t="shared" ref="AB13:AB77" si="13">IF(O13="",0,IF(O13&lt;=CK$3,4,IF(O13&gt;=CK$5,1,IF(O13&gt;=CK$4,2,3))))</f>
        <v>0</v>
      </c>
      <c r="AC13" s="33">
        <f t="shared" ref="AC13:AC77" si="14">IF(P13="",0,IF(P13&lt;=CL$3,4,IF(P13&gt;=CL$5,1,IF(P13&gt;=CL$4,2,3))))</f>
        <v>0</v>
      </c>
      <c r="AD13" s="33">
        <f t="shared" ref="AD13:AD77" si="15">IF(Q13="",0,IF(Q13&lt;=CM$3,4,IF(Q13&gt;=CM$5,1,IF(Q13&gt;=CM$4,2,3))))</f>
        <v>0</v>
      </c>
      <c r="AE13" s="33">
        <f t="shared" ref="AE13:AE77" si="16">IF(R13="",0,IF(R13&lt;=CN$3,4,IF(R13&gt;=CN$5,1,IF(R13&gt;=CN$4,2,3))))</f>
        <v>3</v>
      </c>
      <c r="AF13" s="28">
        <v>48.3294</v>
      </c>
      <c r="AG13" s="28">
        <v>24.072900000000001</v>
      </c>
      <c r="AH13" s="28">
        <v>24.959800000000001</v>
      </c>
      <c r="AI13" s="28">
        <v>1.0271999999999999</v>
      </c>
      <c r="AJ13" s="28">
        <v>0.21920000000000001</v>
      </c>
      <c r="AK13" s="28">
        <v>0.1022</v>
      </c>
      <c r="AL13" s="28">
        <v>0.39190000000000003</v>
      </c>
      <c r="AM13" s="28">
        <v>0.89570000000000005</v>
      </c>
      <c r="AN13" s="28">
        <v>0.57820000000000005</v>
      </c>
      <c r="AO13" s="35">
        <v>2.14</v>
      </c>
      <c r="AP13" s="121"/>
    </row>
    <row r="14" spans="1:92">
      <c r="A14" s="48" t="s">
        <v>3208</v>
      </c>
      <c r="B14" s="29">
        <v>45653</v>
      </c>
      <c r="C14" s="30">
        <v>1636.4575</v>
      </c>
      <c r="D14" s="31">
        <v>1437.6033</v>
      </c>
      <c r="E14" s="28">
        <v>10.46</v>
      </c>
      <c r="F14" s="28">
        <v>13.6957</v>
      </c>
      <c r="G14" s="28">
        <v>1.5533999999999999</v>
      </c>
      <c r="H14" s="28">
        <v>-5.0816999999999997</v>
      </c>
      <c r="I14" s="32">
        <v>-3.7717999999999998</v>
      </c>
      <c r="J14" s="28">
        <v>4.2870999999999997</v>
      </c>
      <c r="K14" s="28"/>
      <c r="L14" s="28"/>
      <c r="M14" s="28"/>
      <c r="N14" s="28"/>
      <c r="O14" s="28"/>
      <c r="P14" s="28"/>
      <c r="Q14" s="28"/>
      <c r="R14" s="28">
        <v>3.4138999999999999</v>
      </c>
      <c r="S14" s="33">
        <f t="shared" si="4"/>
        <v>1</v>
      </c>
      <c r="T14" s="33">
        <f t="shared" si="5"/>
        <v>2</v>
      </c>
      <c r="U14" s="33">
        <f t="shared" si="6"/>
        <v>3</v>
      </c>
      <c r="V14" s="34">
        <f t="shared" si="7"/>
        <v>3</v>
      </c>
      <c r="W14" s="33">
        <f t="shared" si="8"/>
        <v>3</v>
      </c>
      <c r="X14" s="33">
        <f t="shared" si="9"/>
        <v>0</v>
      </c>
      <c r="Y14" s="33">
        <f t="shared" si="10"/>
        <v>0</v>
      </c>
      <c r="Z14" s="33">
        <f t="shared" si="11"/>
        <v>0</v>
      </c>
      <c r="AA14" s="33">
        <f t="shared" si="12"/>
        <v>0</v>
      </c>
      <c r="AB14" s="33">
        <f t="shared" si="13"/>
        <v>0</v>
      </c>
      <c r="AC14" s="33">
        <f t="shared" si="14"/>
        <v>0</v>
      </c>
      <c r="AD14" s="33">
        <f t="shared" si="15"/>
        <v>0</v>
      </c>
      <c r="AE14" s="33">
        <f t="shared" si="16"/>
        <v>3</v>
      </c>
      <c r="AF14" s="28">
        <v>67.593299999999999</v>
      </c>
      <c r="AG14" s="28">
        <v>11.2369</v>
      </c>
      <c r="AH14" s="28">
        <v>20.4682</v>
      </c>
      <c r="AI14" s="28">
        <v>1.0622</v>
      </c>
      <c r="AJ14" s="28">
        <v>-5.7799999999999997E-2</v>
      </c>
      <c r="AK14" s="28">
        <v>-0.157</v>
      </c>
      <c r="AL14" s="28">
        <v>-9.6799999999999997E-2</v>
      </c>
      <c r="AM14" s="28">
        <v>0.87309999999999999</v>
      </c>
      <c r="AN14" s="28">
        <v>0.70150000000000001</v>
      </c>
      <c r="AO14" s="35">
        <v>2.09</v>
      </c>
      <c r="AP14" s="121"/>
    </row>
    <row r="15" spans="1:92">
      <c r="A15" s="48" t="s">
        <v>3209</v>
      </c>
      <c r="B15" s="29">
        <v>44189</v>
      </c>
      <c r="C15" s="30">
        <v>592.38810000000001</v>
      </c>
      <c r="D15" s="31">
        <v>521.58590000000004</v>
      </c>
      <c r="E15" s="28">
        <v>17.3</v>
      </c>
      <c r="F15" s="28">
        <v>8.7365999999999993</v>
      </c>
      <c r="G15" s="28">
        <v>-4.6832000000000003</v>
      </c>
      <c r="H15" s="28">
        <v>-5.6707000000000001</v>
      </c>
      <c r="I15" s="32">
        <v>-6.5369999999999999</v>
      </c>
      <c r="J15" s="28">
        <v>2.1855000000000002</v>
      </c>
      <c r="K15" s="28">
        <v>7.5008999999999997</v>
      </c>
      <c r="L15" s="28">
        <v>13.8201</v>
      </c>
      <c r="M15" s="28">
        <v>9.2682000000000002</v>
      </c>
      <c r="N15" s="28">
        <v>10.750400000000001</v>
      </c>
      <c r="O15" s="28"/>
      <c r="P15" s="28"/>
      <c r="Q15" s="28"/>
      <c r="R15" s="28">
        <v>10.787000000000001</v>
      </c>
      <c r="S15" s="33">
        <f t="shared" si="4"/>
        <v>4</v>
      </c>
      <c r="T15" s="33">
        <f t="shared" si="5"/>
        <v>4</v>
      </c>
      <c r="U15" s="33">
        <f t="shared" si="6"/>
        <v>3</v>
      </c>
      <c r="V15" s="34">
        <f t="shared" si="7"/>
        <v>4</v>
      </c>
      <c r="W15" s="33">
        <f t="shared" si="8"/>
        <v>4</v>
      </c>
      <c r="X15" s="33">
        <f t="shared" si="9"/>
        <v>2</v>
      </c>
      <c r="Y15" s="33">
        <f t="shared" si="10"/>
        <v>3</v>
      </c>
      <c r="Z15" s="33">
        <f t="shared" si="11"/>
        <v>4</v>
      </c>
      <c r="AA15" s="33">
        <f t="shared" si="12"/>
        <v>4</v>
      </c>
      <c r="AB15" s="33">
        <f t="shared" si="13"/>
        <v>0</v>
      </c>
      <c r="AC15" s="33">
        <f t="shared" si="14"/>
        <v>0</v>
      </c>
      <c r="AD15" s="33">
        <f t="shared" si="15"/>
        <v>0</v>
      </c>
      <c r="AE15" s="33">
        <f t="shared" si="16"/>
        <v>3</v>
      </c>
      <c r="AF15" s="28">
        <v>75.014799999999994</v>
      </c>
      <c r="AG15" s="28">
        <v>15.255100000000001</v>
      </c>
      <c r="AH15" s="28">
        <v>8.3857999999999997</v>
      </c>
      <c r="AI15" s="28">
        <v>1.0174000000000001</v>
      </c>
      <c r="AJ15" s="28">
        <v>0.22370000000000001</v>
      </c>
      <c r="AK15" s="28">
        <v>-7.8700000000000006E-2</v>
      </c>
      <c r="AL15" s="28">
        <v>0.40110000000000001</v>
      </c>
      <c r="AM15" s="28">
        <v>0.89900000000000002</v>
      </c>
      <c r="AN15" s="28">
        <v>1.2818000000000001</v>
      </c>
      <c r="AO15" s="35">
        <v>2.4700000000000002</v>
      </c>
      <c r="AP15" s="121"/>
    </row>
    <row r="16" spans="1:92">
      <c r="A16" s="48" t="s">
        <v>3210</v>
      </c>
      <c r="B16" s="29">
        <v>42038</v>
      </c>
      <c r="C16" s="30">
        <v>1107.0716</v>
      </c>
      <c r="D16" s="31">
        <v>1015.6564</v>
      </c>
      <c r="E16" s="28">
        <v>35.299999999999997</v>
      </c>
      <c r="F16" s="28">
        <v>13.7242</v>
      </c>
      <c r="G16" s="28">
        <v>9.9345999999999997</v>
      </c>
      <c r="H16" s="28">
        <v>4.4996999999999998</v>
      </c>
      <c r="I16" s="32">
        <v>5.6886000000000001</v>
      </c>
      <c r="J16" s="28">
        <v>20.601299999999998</v>
      </c>
      <c r="K16" s="28">
        <v>10.1579</v>
      </c>
      <c r="L16" s="28">
        <v>22.374700000000001</v>
      </c>
      <c r="M16" s="28">
        <v>16.254200000000001</v>
      </c>
      <c r="N16" s="28">
        <v>15.1363</v>
      </c>
      <c r="O16" s="28">
        <v>15.517300000000001</v>
      </c>
      <c r="P16" s="28">
        <v>13.7887</v>
      </c>
      <c r="Q16" s="28"/>
      <c r="R16" s="28">
        <v>11.8711</v>
      </c>
      <c r="S16" s="33">
        <f t="shared" si="4"/>
        <v>1</v>
      </c>
      <c r="T16" s="33">
        <f t="shared" si="5"/>
        <v>1</v>
      </c>
      <c r="U16" s="33">
        <f t="shared" si="6"/>
        <v>1</v>
      </c>
      <c r="V16" s="34">
        <f t="shared" si="7"/>
        <v>1</v>
      </c>
      <c r="W16" s="33">
        <f t="shared" si="8"/>
        <v>1</v>
      </c>
      <c r="X16" s="33">
        <f t="shared" si="9"/>
        <v>1</v>
      </c>
      <c r="Y16" s="33">
        <f t="shared" si="10"/>
        <v>1</v>
      </c>
      <c r="Z16" s="33">
        <f t="shared" si="11"/>
        <v>2</v>
      </c>
      <c r="AA16" s="33">
        <f t="shared" si="12"/>
        <v>3</v>
      </c>
      <c r="AB16" s="33">
        <f t="shared" si="13"/>
        <v>3</v>
      </c>
      <c r="AC16" s="33">
        <f t="shared" si="14"/>
        <v>3</v>
      </c>
      <c r="AD16" s="33">
        <f t="shared" si="15"/>
        <v>0</v>
      </c>
      <c r="AE16" s="33">
        <f t="shared" si="16"/>
        <v>2</v>
      </c>
      <c r="AF16" s="28">
        <v>42.074800000000003</v>
      </c>
      <c r="AG16" s="28">
        <v>25.020399999999999</v>
      </c>
      <c r="AH16" s="28">
        <v>32.257599999999996</v>
      </c>
      <c r="AI16" s="28">
        <v>1.0249999999999999</v>
      </c>
      <c r="AJ16" s="28">
        <v>0.32840000000000003</v>
      </c>
      <c r="AK16" s="28">
        <v>0.70589999999999997</v>
      </c>
      <c r="AL16" s="28">
        <v>0.62009999999999998</v>
      </c>
      <c r="AM16" s="28">
        <v>0.6694</v>
      </c>
      <c r="AN16" s="28">
        <v>0.6472</v>
      </c>
      <c r="AO16" s="35">
        <v>2.27</v>
      </c>
      <c r="AP16" s="121"/>
    </row>
    <row r="17" spans="1:41">
      <c r="A17" s="48" t="s">
        <v>3211</v>
      </c>
      <c r="B17" s="29">
        <v>43829</v>
      </c>
      <c r="C17" s="30">
        <v>6085.6549000000005</v>
      </c>
      <c r="D17" s="31">
        <v>5334.0105000000003</v>
      </c>
      <c r="E17" s="28">
        <v>36.96</v>
      </c>
      <c r="F17" s="28">
        <v>12.101900000000001</v>
      </c>
      <c r="G17" s="28">
        <v>3.5874000000000001</v>
      </c>
      <c r="H17" s="28">
        <v>7.3170999999999999</v>
      </c>
      <c r="I17" s="32">
        <v>6.6051000000000002</v>
      </c>
      <c r="J17" s="28">
        <v>16.116900000000001</v>
      </c>
      <c r="K17" s="28">
        <v>3.5638999999999998</v>
      </c>
      <c r="L17" s="28">
        <v>28.141100000000002</v>
      </c>
      <c r="M17" s="28">
        <v>25.2287</v>
      </c>
      <c r="N17" s="28">
        <v>26.638999999999999</v>
      </c>
      <c r="O17" s="28"/>
      <c r="P17" s="28"/>
      <c r="Q17" s="28"/>
      <c r="R17" s="28">
        <v>22.910799999999998</v>
      </c>
      <c r="S17" s="33">
        <f t="shared" si="4"/>
        <v>2</v>
      </c>
      <c r="T17" s="33">
        <f t="shared" si="5"/>
        <v>2</v>
      </c>
      <c r="U17" s="33">
        <f t="shared" si="6"/>
        <v>1</v>
      </c>
      <c r="V17" s="34">
        <f t="shared" si="7"/>
        <v>1</v>
      </c>
      <c r="W17" s="33">
        <f t="shared" si="8"/>
        <v>1</v>
      </c>
      <c r="X17" s="33">
        <f t="shared" si="9"/>
        <v>3</v>
      </c>
      <c r="Y17" s="33">
        <f t="shared" si="10"/>
        <v>1</v>
      </c>
      <c r="Z17" s="33">
        <f t="shared" si="11"/>
        <v>1</v>
      </c>
      <c r="AA17" s="33">
        <f t="shared" si="12"/>
        <v>1</v>
      </c>
      <c r="AB17" s="33">
        <f t="shared" si="13"/>
        <v>0</v>
      </c>
      <c r="AC17" s="33">
        <f t="shared" si="14"/>
        <v>0</v>
      </c>
      <c r="AD17" s="33">
        <f t="shared" si="15"/>
        <v>0</v>
      </c>
      <c r="AE17" s="33">
        <f t="shared" si="16"/>
        <v>1</v>
      </c>
      <c r="AF17" s="28">
        <v>67.783900000000003</v>
      </c>
      <c r="AG17" s="28">
        <v>22.864899999999999</v>
      </c>
      <c r="AH17" s="28">
        <v>6.4207999999999998</v>
      </c>
      <c r="AI17" s="28">
        <v>1.2129000000000001</v>
      </c>
      <c r="AJ17" s="28">
        <v>0.33110000000000001</v>
      </c>
      <c r="AK17" s="28">
        <v>1.1046</v>
      </c>
      <c r="AL17" s="28">
        <v>0.72589999999999999</v>
      </c>
      <c r="AM17" s="28">
        <v>0.50639999999999996</v>
      </c>
      <c r="AN17" s="28">
        <v>2.9304000000000001</v>
      </c>
      <c r="AO17" s="35">
        <v>1.82</v>
      </c>
    </row>
    <row r="18" spans="1:41">
      <c r="A18" s="48" t="s">
        <v>3212</v>
      </c>
      <c r="B18" s="29">
        <v>45471</v>
      </c>
      <c r="C18" s="30">
        <v>2161.2501999999999</v>
      </c>
      <c r="D18" s="31">
        <v>1867.5317</v>
      </c>
      <c r="E18" s="28">
        <v>9.6999999999999993</v>
      </c>
      <c r="F18" s="28">
        <v>8.8664000000000005</v>
      </c>
      <c r="G18" s="28">
        <v>-3.1936</v>
      </c>
      <c r="H18" s="28">
        <v>-1.6227</v>
      </c>
      <c r="I18" s="32">
        <v>-4.3392999999999997</v>
      </c>
      <c r="J18" s="28">
        <v>6.9459999999999997</v>
      </c>
      <c r="K18" s="28"/>
      <c r="L18" s="28"/>
      <c r="M18" s="28"/>
      <c r="N18" s="28"/>
      <c r="O18" s="28"/>
      <c r="P18" s="28"/>
      <c r="Q18" s="28"/>
      <c r="R18" s="28">
        <v>-1.6432</v>
      </c>
      <c r="S18" s="33">
        <f t="shared" si="4"/>
        <v>4</v>
      </c>
      <c r="T18" s="33">
        <f t="shared" si="5"/>
        <v>4</v>
      </c>
      <c r="U18" s="33">
        <f t="shared" si="6"/>
        <v>2</v>
      </c>
      <c r="V18" s="34">
        <f t="shared" si="7"/>
        <v>3</v>
      </c>
      <c r="W18" s="33">
        <f t="shared" si="8"/>
        <v>2</v>
      </c>
      <c r="X18" s="33">
        <f t="shared" si="9"/>
        <v>0</v>
      </c>
      <c r="Y18" s="33">
        <f t="shared" si="10"/>
        <v>0</v>
      </c>
      <c r="Z18" s="33">
        <f t="shared" si="11"/>
        <v>0</v>
      </c>
      <c r="AA18" s="33">
        <f t="shared" si="12"/>
        <v>0</v>
      </c>
      <c r="AB18" s="33">
        <f t="shared" si="13"/>
        <v>0</v>
      </c>
      <c r="AC18" s="33">
        <f t="shared" si="14"/>
        <v>0</v>
      </c>
      <c r="AD18" s="33">
        <f t="shared" si="15"/>
        <v>0</v>
      </c>
      <c r="AE18" s="33">
        <f t="shared" si="16"/>
        <v>4</v>
      </c>
      <c r="AF18" s="28">
        <v>61.6265</v>
      </c>
      <c r="AG18" s="28">
        <v>34.345399999999998</v>
      </c>
      <c r="AH18" s="28"/>
      <c r="AI18" s="28">
        <v>1.0709</v>
      </c>
      <c r="AJ18" s="28">
        <v>-0.1036</v>
      </c>
      <c r="AK18" s="28">
        <v>-0.1237</v>
      </c>
      <c r="AL18" s="28">
        <v>-0.1464</v>
      </c>
      <c r="AM18" s="28">
        <v>0.87719999999999998</v>
      </c>
      <c r="AN18" s="28">
        <v>0.82989999999999997</v>
      </c>
      <c r="AO18" s="35">
        <v>2.0299999999999998</v>
      </c>
    </row>
    <row r="19" spans="1:41">
      <c r="A19" s="48" t="s">
        <v>3213</v>
      </c>
      <c r="B19" s="29">
        <v>44127</v>
      </c>
      <c r="C19" s="30">
        <v>944.40470000000005</v>
      </c>
      <c r="D19" s="31">
        <v>890.11800000000005</v>
      </c>
      <c r="E19" s="28">
        <v>26.03</v>
      </c>
      <c r="F19" s="28">
        <v>11.3345</v>
      </c>
      <c r="G19" s="28">
        <v>-0.26819999999999999</v>
      </c>
      <c r="H19" s="28">
        <v>3.8399999999999997E-2</v>
      </c>
      <c r="I19" s="32">
        <v>-2.8731</v>
      </c>
      <c r="J19" s="28">
        <v>13.1739</v>
      </c>
      <c r="K19" s="28">
        <v>10.495200000000001</v>
      </c>
      <c r="L19" s="28">
        <v>20.918600000000001</v>
      </c>
      <c r="M19" s="28">
        <v>14.829499999999999</v>
      </c>
      <c r="N19" s="28">
        <v>15.5161</v>
      </c>
      <c r="O19" s="28"/>
      <c r="P19" s="28"/>
      <c r="Q19" s="28"/>
      <c r="R19" s="28">
        <v>18.921299999999999</v>
      </c>
      <c r="S19" s="33">
        <f t="shared" si="4"/>
        <v>2</v>
      </c>
      <c r="T19" s="33">
        <f t="shared" si="5"/>
        <v>2</v>
      </c>
      <c r="U19" s="33">
        <f t="shared" si="6"/>
        <v>1</v>
      </c>
      <c r="V19" s="34">
        <f t="shared" si="7"/>
        <v>2</v>
      </c>
      <c r="W19" s="33">
        <f t="shared" si="8"/>
        <v>1</v>
      </c>
      <c r="X19" s="33">
        <f t="shared" si="9"/>
        <v>1</v>
      </c>
      <c r="Y19" s="33">
        <f t="shared" si="10"/>
        <v>2</v>
      </c>
      <c r="Z19" s="33">
        <f t="shared" si="11"/>
        <v>2</v>
      </c>
      <c r="AA19" s="33">
        <f t="shared" si="12"/>
        <v>2</v>
      </c>
      <c r="AB19" s="33">
        <f t="shared" si="13"/>
        <v>0</v>
      </c>
      <c r="AC19" s="33">
        <f t="shared" si="14"/>
        <v>0</v>
      </c>
      <c r="AD19" s="33">
        <f t="shared" si="15"/>
        <v>0</v>
      </c>
      <c r="AE19" s="33">
        <f t="shared" si="16"/>
        <v>1</v>
      </c>
      <c r="AF19" s="28">
        <v>44.458100000000002</v>
      </c>
      <c r="AG19" s="28">
        <v>22.245000000000001</v>
      </c>
      <c r="AH19" s="28">
        <v>25.652699999999999</v>
      </c>
      <c r="AI19" s="28">
        <v>1.0271999999999999</v>
      </c>
      <c r="AJ19" s="28">
        <v>0.35249999999999998</v>
      </c>
      <c r="AK19" s="28">
        <v>0.62509999999999999</v>
      </c>
      <c r="AL19" s="28">
        <v>0.6542</v>
      </c>
      <c r="AM19" s="28">
        <v>0.86850000000000005</v>
      </c>
      <c r="AN19" s="28">
        <v>5.6628999999999996</v>
      </c>
      <c r="AO19" s="35">
        <v>2.3199999999999998</v>
      </c>
    </row>
    <row r="20" spans="1:41">
      <c r="A20" s="48" t="s">
        <v>3214</v>
      </c>
      <c r="B20" s="29">
        <v>45247</v>
      </c>
      <c r="C20" s="30">
        <v>1540.2257</v>
      </c>
      <c r="D20" s="31">
        <v>1319.6265000000001</v>
      </c>
      <c r="E20" s="28">
        <v>14.32</v>
      </c>
      <c r="F20" s="28">
        <v>10.2386</v>
      </c>
      <c r="G20" s="28">
        <v>-1.7159</v>
      </c>
      <c r="H20" s="28">
        <v>-5.6032000000000002</v>
      </c>
      <c r="I20" s="32">
        <v>-6.4051999999999998</v>
      </c>
      <c r="J20" s="28">
        <v>15.112500000000001</v>
      </c>
      <c r="K20" s="28">
        <v>4.8333000000000004</v>
      </c>
      <c r="L20" s="28"/>
      <c r="M20" s="28"/>
      <c r="N20" s="28"/>
      <c r="O20" s="28"/>
      <c r="P20" s="28"/>
      <c r="Q20" s="28"/>
      <c r="R20" s="28">
        <v>15.770200000000001</v>
      </c>
      <c r="S20" s="33">
        <f t="shared" si="4"/>
        <v>3</v>
      </c>
      <c r="T20" s="33">
        <f t="shared" si="5"/>
        <v>3</v>
      </c>
      <c r="U20" s="33">
        <f t="shared" si="6"/>
        <v>3</v>
      </c>
      <c r="V20" s="34">
        <f t="shared" si="7"/>
        <v>4</v>
      </c>
      <c r="W20" s="33">
        <f t="shared" si="8"/>
        <v>1</v>
      </c>
      <c r="X20" s="33">
        <f t="shared" si="9"/>
        <v>3</v>
      </c>
      <c r="Y20" s="33">
        <f t="shared" si="10"/>
        <v>0</v>
      </c>
      <c r="Z20" s="33">
        <f t="shared" si="11"/>
        <v>0</v>
      </c>
      <c r="AA20" s="33">
        <f t="shared" si="12"/>
        <v>0</v>
      </c>
      <c r="AB20" s="33">
        <f t="shared" si="13"/>
        <v>0</v>
      </c>
      <c r="AC20" s="33">
        <f t="shared" si="14"/>
        <v>0</v>
      </c>
      <c r="AD20" s="33">
        <f t="shared" si="15"/>
        <v>0</v>
      </c>
      <c r="AE20" s="33">
        <f t="shared" si="16"/>
        <v>2</v>
      </c>
      <c r="AF20" s="28">
        <v>65.675399999999996</v>
      </c>
      <c r="AG20" s="28">
        <v>6.4119000000000002</v>
      </c>
      <c r="AH20" s="28">
        <v>23.8294</v>
      </c>
      <c r="AI20" s="28">
        <v>0.97030000000000005</v>
      </c>
      <c r="AJ20" s="28">
        <v>0.1784</v>
      </c>
      <c r="AK20" s="28">
        <v>-0.1101</v>
      </c>
      <c r="AL20" s="28">
        <v>0.28949999999999998</v>
      </c>
      <c r="AM20" s="28">
        <v>0.96120000000000005</v>
      </c>
      <c r="AN20" s="28">
        <v>0.91</v>
      </c>
      <c r="AO20" s="35">
        <v>2.11</v>
      </c>
    </row>
    <row r="21" spans="1:41">
      <c r="A21" s="48" t="s">
        <v>3215</v>
      </c>
      <c r="B21" s="29">
        <v>44979</v>
      </c>
      <c r="C21" s="30">
        <v>2145.1080999999999</v>
      </c>
      <c r="D21" s="31">
        <v>1866.2401</v>
      </c>
      <c r="E21" s="28">
        <v>16.170000000000002</v>
      </c>
      <c r="F21" s="28">
        <v>11.594200000000001</v>
      </c>
      <c r="G21" s="28">
        <v>-0.79749999999999999</v>
      </c>
      <c r="H21" s="28">
        <v>-3.8643999999999998</v>
      </c>
      <c r="I21" s="32">
        <v>-2.8245</v>
      </c>
      <c r="J21" s="28">
        <v>4.9318999999999997</v>
      </c>
      <c r="K21" s="28">
        <v>4.7385000000000002</v>
      </c>
      <c r="L21" s="28">
        <v>15.988099999999999</v>
      </c>
      <c r="M21" s="28"/>
      <c r="N21" s="28"/>
      <c r="O21" s="28"/>
      <c r="P21" s="28"/>
      <c r="Q21" s="28"/>
      <c r="R21" s="28">
        <v>16.279299999999999</v>
      </c>
      <c r="S21" s="33">
        <f t="shared" si="4"/>
        <v>2</v>
      </c>
      <c r="T21" s="33">
        <f t="shared" si="5"/>
        <v>3</v>
      </c>
      <c r="U21" s="33">
        <f t="shared" si="6"/>
        <v>3</v>
      </c>
      <c r="V21" s="34">
        <f t="shared" si="7"/>
        <v>2</v>
      </c>
      <c r="W21" s="33">
        <f t="shared" si="8"/>
        <v>3</v>
      </c>
      <c r="X21" s="33">
        <f t="shared" si="9"/>
        <v>3</v>
      </c>
      <c r="Y21" s="33">
        <f t="shared" si="10"/>
        <v>3</v>
      </c>
      <c r="Z21" s="33">
        <f t="shared" si="11"/>
        <v>0</v>
      </c>
      <c r="AA21" s="33">
        <f t="shared" si="12"/>
        <v>0</v>
      </c>
      <c r="AB21" s="33">
        <f t="shared" si="13"/>
        <v>0</v>
      </c>
      <c r="AC21" s="33">
        <f t="shared" si="14"/>
        <v>0</v>
      </c>
      <c r="AD21" s="33">
        <f t="shared" si="15"/>
        <v>0</v>
      </c>
      <c r="AE21" s="33">
        <f t="shared" si="16"/>
        <v>1</v>
      </c>
      <c r="AF21" s="28">
        <v>52.9572</v>
      </c>
      <c r="AG21" s="28">
        <v>22.4847</v>
      </c>
      <c r="AH21" s="28">
        <v>19.529399999999999</v>
      </c>
      <c r="AI21" s="28">
        <v>0.99419999999999997</v>
      </c>
      <c r="AJ21" s="28">
        <v>0.25190000000000001</v>
      </c>
      <c r="AK21" s="28">
        <v>2.75E-2</v>
      </c>
      <c r="AL21" s="28">
        <v>0.43919999999999998</v>
      </c>
      <c r="AM21" s="28">
        <v>0.93799999999999994</v>
      </c>
      <c r="AN21" s="28">
        <v>4.3289</v>
      </c>
      <c r="AO21" s="35">
        <v>2.11</v>
      </c>
    </row>
    <row r="22" spans="1:41">
      <c r="A22" s="48" t="s">
        <v>3216</v>
      </c>
      <c r="B22" s="29">
        <v>43873</v>
      </c>
      <c r="C22" s="30">
        <v>1133.1782000000001</v>
      </c>
      <c r="D22" s="31">
        <v>1006.4934</v>
      </c>
      <c r="E22" s="28">
        <v>20.29</v>
      </c>
      <c r="F22" s="28">
        <v>7.2409999999999997</v>
      </c>
      <c r="G22" s="28">
        <v>-4.7417999999999996</v>
      </c>
      <c r="H22" s="28">
        <v>-7.3939000000000004</v>
      </c>
      <c r="I22" s="32">
        <v>-7.4782999999999999</v>
      </c>
      <c r="J22" s="28">
        <v>-1.4570000000000001</v>
      </c>
      <c r="K22" s="28">
        <v>2.2945000000000002</v>
      </c>
      <c r="L22" s="28">
        <v>10.5632</v>
      </c>
      <c r="M22" s="28">
        <v>8.0496999999999996</v>
      </c>
      <c r="N22" s="28">
        <v>7.8848000000000003</v>
      </c>
      <c r="O22" s="28"/>
      <c r="P22" s="28"/>
      <c r="Q22" s="28"/>
      <c r="R22" s="28">
        <v>12.0548</v>
      </c>
      <c r="S22" s="33">
        <f t="shared" si="4"/>
        <v>4</v>
      </c>
      <c r="T22" s="33">
        <f t="shared" si="5"/>
        <v>4</v>
      </c>
      <c r="U22" s="33">
        <f t="shared" si="6"/>
        <v>4</v>
      </c>
      <c r="V22" s="34">
        <f t="shared" si="7"/>
        <v>4</v>
      </c>
      <c r="W22" s="33">
        <f t="shared" si="8"/>
        <v>4</v>
      </c>
      <c r="X22" s="33">
        <f t="shared" si="9"/>
        <v>4</v>
      </c>
      <c r="Y22" s="33">
        <f t="shared" si="10"/>
        <v>4</v>
      </c>
      <c r="Z22" s="33">
        <f t="shared" si="11"/>
        <v>4</v>
      </c>
      <c r="AA22" s="33">
        <f t="shared" si="12"/>
        <v>4</v>
      </c>
      <c r="AB22" s="33">
        <f t="shared" si="13"/>
        <v>0</v>
      </c>
      <c r="AC22" s="33">
        <f t="shared" si="14"/>
        <v>0</v>
      </c>
      <c r="AD22" s="33">
        <f t="shared" si="15"/>
        <v>0</v>
      </c>
      <c r="AE22" s="33">
        <f t="shared" si="16"/>
        <v>2</v>
      </c>
      <c r="AF22" s="28">
        <v>61.592300000000002</v>
      </c>
      <c r="AG22" s="28">
        <v>6.1406000000000001</v>
      </c>
      <c r="AH22" s="28">
        <v>17.802700000000002</v>
      </c>
      <c r="AI22" s="28">
        <v>0.88929999999999998</v>
      </c>
      <c r="AJ22" s="28">
        <v>0.18590000000000001</v>
      </c>
      <c r="AK22" s="28">
        <v>-0.2034</v>
      </c>
      <c r="AL22" s="28">
        <v>0.313</v>
      </c>
      <c r="AM22" s="28">
        <v>0.92259999999999998</v>
      </c>
      <c r="AN22" s="28">
        <v>14.426299999999999</v>
      </c>
      <c r="AO22" s="35">
        <v>2.31</v>
      </c>
    </row>
    <row r="23" spans="1:41">
      <c r="A23" s="48" t="s">
        <v>3217</v>
      </c>
      <c r="B23" s="29">
        <v>45281</v>
      </c>
      <c r="C23" s="30">
        <v>5175.6086999999998</v>
      </c>
      <c r="D23" s="31">
        <v>4681.3953000000001</v>
      </c>
      <c r="E23" s="28">
        <v>14.6</v>
      </c>
      <c r="F23" s="28">
        <v>11.1111</v>
      </c>
      <c r="G23" s="28">
        <v>6.4139999999999997</v>
      </c>
      <c r="H23" s="28">
        <v>1.7422</v>
      </c>
      <c r="I23" s="32">
        <v>3.2532000000000001</v>
      </c>
      <c r="J23" s="28">
        <v>13.9735</v>
      </c>
      <c r="K23" s="28">
        <v>9.5745000000000005</v>
      </c>
      <c r="L23" s="28"/>
      <c r="M23" s="28"/>
      <c r="N23" s="28"/>
      <c r="O23" s="28"/>
      <c r="P23" s="28"/>
      <c r="Q23" s="28"/>
      <c r="R23" s="28">
        <v>17.401399999999999</v>
      </c>
      <c r="S23" s="33">
        <f t="shared" si="4"/>
        <v>2</v>
      </c>
      <c r="T23" s="33">
        <f t="shared" si="5"/>
        <v>1</v>
      </c>
      <c r="U23" s="33">
        <f t="shared" si="6"/>
        <v>1</v>
      </c>
      <c r="V23" s="34">
        <f t="shared" si="7"/>
        <v>1</v>
      </c>
      <c r="W23" s="33">
        <f t="shared" si="8"/>
        <v>1</v>
      </c>
      <c r="X23" s="33">
        <f t="shared" si="9"/>
        <v>1</v>
      </c>
      <c r="Y23" s="33">
        <f t="shared" si="10"/>
        <v>0</v>
      </c>
      <c r="Z23" s="33">
        <f t="shared" si="11"/>
        <v>0</v>
      </c>
      <c r="AA23" s="33">
        <f t="shared" si="12"/>
        <v>0</v>
      </c>
      <c r="AB23" s="33">
        <f t="shared" si="13"/>
        <v>0</v>
      </c>
      <c r="AC23" s="33">
        <f t="shared" si="14"/>
        <v>0</v>
      </c>
      <c r="AD23" s="33">
        <f t="shared" si="15"/>
        <v>0</v>
      </c>
      <c r="AE23" s="33">
        <f t="shared" si="16"/>
        <v>1</v>
      </c>
      <c r="AF23" s="28">
        <v>56.145600000000002</v>
      </c>
      <c r="AG23" s="28">
        <v>19.296199999999999</v>
      </c>
      <c r="AH23" s="28">
        <v>15.9185</v>
      </c>
      <c r="AI23" s="28">
        <v>1.0082</v>
      </c>
      <c r="AJ23" s="28">
        <v>0.20680000000000001</v>
      </c>
      <c r="AK23" s="28">
        <v>-5.0500000000000003E-2</v>
      </c>
      <c r="AL23" s="28">
        <v>0.38250000000000001</v>
      </c>
      <c r="AM23" s="28">
        <v>0.94679999999999997</v>
      </c>
      <c r="AN23" s="28">
        <v>8.6057000000000006</v>
      </c>
      <c r="AO23" s="35">
        <v>1.84</v>
      </c>
    </row>
    <row r="24" spans="1:41">
      <c r="A24" s="48" t="s">
        <v>3218</v>
      </c>
      <c r="B24" s="29">
        <v>44189</v>
      </c>
      <c r="C24" s="30">
        <v>1120.9174</v>
      </c>
      <c r="D24" s="31">
        <v>1039.2811999999999</v>
      </c>
      <c r="E24" s="28">
        <v>18.97</v>
      </c>
      <c r="F24" s="28">
        <v>14.071</v>
      </c>
      <c r="G24" s="28">
        <v>3.8313999999999999</v>
      </c>
      <c r="H24" s="28">
        <v>-1.9638</v>
      </c>
      <c r="I24" s="32">
        <v>-0.15790000000000001</v>
      </c>
      <c r="J24" s="28">
        <v>10.6122</v>
      </c>
      <c r="K24" s="28">
        <v>8.6828000000000003</v>
      </c>
      <c r="L24" s="28">
        <v>16.734999999999999</v>
      </c>
      <c r="M24" s="28">
        <v>11.811199999999999</v>
      </c>
      <c r="N24" s="28">
        <v>12.126799999999999</v>
      </c>
      <c r="O24" s="28"/>
      <c r="P24" s="28"/>
      <c r="Q24" s="28"/>
      <c r="R24" s="28">
        <v>12.711600000000001</v>
      </c>
      <c r="S24" s="33">
        <f t="shared" si="4"/>
        <v>1</v>
      </c>
      <c r="T24" s="33">
        <f t="shared" si="5"/>
        <v>2</v>
      </c>
      <c r="U24" s="33">
        <f t="shared" si="6"/>
        <v>2</v>
      </c>
      <c r="V24" s="34">
        <f t="shared" si="7"/>
        <v>2</v>
      </c>
      <c r="W24" s="33">
        <f t="shared" si="8"/>
        <v>2</v>
      </c>
      <c r="X24" s="33">
        <f t="shared" si="9"/>
        <v>1</v>
      </c>
      <c r="Y24" s="33">
        <f t="shared" si="10"/>
        <v>3</v>
      </c>
      <c r="Z24" s="33">
        <f t="shared" si="11"/>
        <v>3</v>
      </c>
      <c r="AA24" s="33">
        <f t="shared" si="12"/>
        <v>3</v>
      </c>
      <c r="AB24" s="33">
        <f t="shared" si="13"/>
        <v>0</v>
      </c>
      <c r="AC24" s="33">
        <f t="shared" si="14"/>
        <v>0</v>
      </c>
      <c r="AD24" s="33">
        <f t="shared" si="15"/>
        <v>0</v>
      </c>
      <c r="AE24" s="33">
        <f t="shared" si="16"/>
        <v>2</v>
      </c>
      <c r="AF24" s="28">
        <v>20.837</v>
      </c>
      <c r="AG24" s="28">
        <v>26.580400000000001</v>
      </c>
      <c r="AH24" s="28">
        <v>35.174399999999999</v>
      </c>
      <c r="AI24" s="28">
        <v>0.86629999999999996</v>
      </c>
      <c r="AJ24" s="28">
        <v>0.2666</v>
      </c>
      <c r="AK24" s="28">
        <v>0.15959999999999999</v>
      </c>
      <c r="AL24" s="28">
        <v>0.50229999999999997</v>
      </c>
      <c r="AM24" s="28">
        <v>0.7853</v>
      </c>
      <c r="AN24" s="28">
        <v>1.3804000000000001</v>
      </c>
      <c r="AO24" s="35">
        <v>2.2799999999999998</v>
      </c>
    </row>
    <row r="25" spans="1:41">
      <c r="A25" s="48" t="s">
        <v>3219</v>
      </c>
      <c r="B25" s="29">
        <v>45638</v>
      </c>
      <c r="C25" s="30">
        <v>1070.8965000000001</v>
      </c>
      <c r="D25" s="31">
        <v>924.26710000000003</v>
      </c>
      <c r="E25" s="28">
        <v>8.9</v>
      </c>
      <c r="F25" s="28">
        <v>10.8344</v>
      </c>
      <c r="G25" s="28">
        <v>-0.44740000000000002</v>
      </c>
      <c r="H25" s="28">
        <v>-4.5064000000000002</v>
      </c>
      <c r="I25" s="32">
        <v>-4.7108999999999996</v>
      </c>
      <c r="J25" s="28">
        <v>2.2989000000000002</v>
      </c>
      <c r="K25" s="28"/>
      <c r="L25" s="28"/>
      <c r="M25" s="28"/>
      <c r="N25" s="28"/>
      <c r="O25" s="28"/>
      <c r="P25" s="28"/>
      <c r="Q25" s="28"/>
      <c r="R25" s="28">
        <v>-8.0930999999999997</v>
      </c>
      <c r="S25" s="33">
        <f t="shared" si="4"/>
        <v>2</v>
      </c>
      <c r="T25" s="33">
        <f t="shared" si="5"/>
        <v>3</v>
      </c>
      <c r="U25" s="33">
        <f t="shared" si="6"/>
        <v>3</v>
      </c>
      <c r="V25" s="34">
        <f t="shared" si="7"/>
        <v>3</v>
      </c>
      <c r="W25" s="33">
        <f t="shared" si="8"/>
        <v>3</v>
      </c>
      <c r="X25" s="33">
        <f t="shared" si="9"/>
        <v>0</v>
      </c>
      <c r="Y25" s="33">
        <f t="shared" si="10"/>
        <v>0</v>
      </c>
      <c r="Z25" s="33">
        <f t="shared" si="11"/>
        <v>0</v>
      </c>
      <c r="AA25" s="33">
        <f t="shared" si="12"/>
        <v>0</v>
      </c>
      <c r="AB25" s="33">
        <f t="shared" si="13"/>
        <v>0</v>
      </c>
      <c r="AC25" s="33">
        <f t="shared" si="14"/>
        <v>0</v>
      </c>
      <c r="AD25" s="33">
        <f t="shared" si="15"/>
        <v>0</v>
      </c>
      <c r="AE25" s="33">
        <f t="shared" si="16"/>
        <v>4</v>
      </c>
      <c r="AF25" s="28">
        <v>49.165900000000001</v>
      </c>
      <c r="AG25" s="28">
        <v>32.080199999999998</v>
      </c>
      <c r="AH25" s="28">
        <v>13.439399999999999</v>
      </c>
      <c r="AI25" s="28">
        <v>1.1834</v>
      </c>
      <c r="AJ25" s="28">
        <v>-0.20549999999999999</v>
      </c>
      <c r="AK25" s="28">
        <v>-0.63739999999999997</v>
      </c>
      <c r="AL25" s="28">
        <v>-0.29220000000000002</v>
      </c>
      <c r="AM25" s="28">
        <v>0.86770000000000003</v>
      </c>
      <c r="AN25" s="28">
        <v>0.63580000000000003</v>
      </c>
      <c r="AO25" s="35">
        <v>2.2599999999999998</v>
      </c>
    </row>
    <row r="26" spans="1:41">
      <c r="A26" s="48" t="s">
        <v>3220</v>
      </c>
      <c r="B26" s="29">
        <v>44378</v>
      </c>
      <c r="C26" s="30">
        <v>882.43920000000003</v>
      </c>
      <c r="D26" s="31">
        <v>756.25490000000002</v>
      </c>
      <c r="E26" s="28">
        <v>15.28</v>
      </c>
      <c r="F26" s="28">
        <v>9.3772000000000002</v>
      </c>
      <c r="G26" s="28">
        <v>-2.9224999999999999</v>
      </c>
      <c r="H26" s="28">
        <v>-3.5962000000000001</v>
      </c>
      <c r="I26" s="32">
        <v>-6.2576999999999998</v>
      </c>
      <c r="J26" s="28">
        <v>0.85809999999999997</v>
      </c>
      <c r="K26" s="28">
        <v>-1.1892</v>
      </c>
      <c r="L26" s="28">
        <v>10.911</v>
      </c>
      <c r="M26" s="28">
        <v>9.7408999999999999</v>
      </c>
      <c r="N26" s="28"/>
      <c r="O26" s="28"/>
      <c r="P26" s="28"/>
      <c r="Q26" s="28"/>
      <c r="R26" s="28">
        <v>9.1686999999999994</v>
      </c>
      <c r="S26" s="33">
        <f t="shared" si="4"/>
        <v>3</v>
      </c>
      <c r="T26" s="33">
        <f t="shared" si="5"/>
        <v>4</v>
      </c>
      <c r="U26" s="33">
        <f t="shared" si="6"/>
        <v>2</v>
      </c>
      <c r="V26" s="34">
        <f t="shared" si="7"/>
        <v>4</v>
      </c>
      <c r="W26" s="33">
        <f t="shared" si="8"/>
        <v>4</v>
      </c>
      <c r="X26" s="33">
        <f t="shared" si="9"/>
        <v>4</v>
      </c>
      <c r="Y26" s="33">
        <f t="shared" si="10"/>
        <v>4</v>
      </c>
      <c r="Z26" s="33">
        <f t="shared" si="11"/>
        <v>4</v>
      </c>
      <c r="AA26" s="33">
        <f t="shared" si="12"/>
        <v>0</v>
      </c>
      <c r="AB26" s="33">
        <f t="shared" si="13"/>
        <v>0</v>
      </c>
      <c r="AC26" s="33">
        <f t="shared" si="14"/>
        <v>0</v>
      </c>
      <c r="AD26" s="33">
        <f t="shared" si="15"/>
        <v>0</v>
      </c>
      <c r="AE26" s="33">
        <f t="shared" si="16"/>
        <v>3</v>
      </c>
      <c r="AF26" s="28">
        <v>68.501400000000004</v>
      </c>
      <c r="AG26" s="28">
        <v>10.7935</v>
      </c>
      <c r="AH26" s="28">
        <v>0.68679999999999997</v>
      </c>
      <c r="AI26" s="28">
        <v>1.0634999999999999</v>
      </c>
      <c r="AJ26" s="28">
        <v>0.17319999999999999</v>
      </c>
      <c r="AK26" s="28">
        <v>-3.5299999999999998E-2</v>
      </c>
      <c r="AL26" s="28">
        <v>0.28299999999999997</v>
      </c>
      <c r="AM26" s="28">
        <v>0.82440000000000002</v>
      </c>
      <c r="AN26" s="28">
        <v>19.508600000000001</v>
      </c>
      <c r="AO26" s="35">
        <v>2.3199999999999998</v>
      </c>
    </row>
    <row r="27" spans="1:41">
      <c r="A27" s="48" t="s">
        <v>3221</v>
      </c>
      <c r="B27" s="29">
        <v>45565</v>
      </c>
      <c r="C27" s="30">
        <v>1292.2726</v>
      </c>
      <c r="D27" s="31">
        <v>1108.4287999999999</v>
      </c>
      <c r="E27" s="28">
        <v>9.48</v>
      </c>
      <c r="F27" s="28">
        <v>11.7529</v>
      </c>
      <c r="G27" s="28">
        <v>-3.2456</v>
      </c>
      <c r="H27" s="28">
        <v>-7.9701000000000004</v>
      </c>
      <c r="I27" s="32">
        <v>-7.0678999999999998</v>
      </c>
      <c r="J27" s="28">
        <v>1.6076999999999999</v>
      </c>
      <c r="K27" s="28"/>
      <c r="L27" s="28"/>
      <c r="M27" s="28"/>
      <c r="N27" s="28"/>
      <c r="O27" s="28"/>
      <c r="P27" s="28"/>
      <c r="Q27" s="28"/>
      <c r="R27" s="28">
        <v>-3.3216000000000001</v>
      </c>
      <c r="S27" s="33">
        <f t="shared" si="4"/>
        <v>2</v>
      </c>
      <c r="T27" s="33">
        <f t="shared" si="5"/>
        <v>4</v>
      </c>
      <c r="U27" s="33">
        <f t="shared" si="6"/>
        <v>4</v>
      </c>
      <c r="V27" s="34">
        <f t="shared" si="7"/>
        <v>4</v>
      </c>
      <c r="W27" s="33">
        <f t="shared" si="8"/>
        <v>4</v>
      </c>
      <c r="X27" s="33">
        <f t="shared" si="9"/>
        <v>0</v>
      </c>
      <c r="Y27" s="33">
        <f t="shared" si="10"/>
        <v>0</v>
      </c>
      <c r="Z27" s="33">
        <f t="shared" si="11"/>
        <v>0</v>
      </c>
      <c r="AA27" s="33">
        <f t="shared" si="12"/>
        <v>0</v>
      </c>
      <c r="AB27" s="33">
        <f t="shared" si="13"/>
        <v>0</v>
      </c>
      <c r="AC27" s="33">
        <f t="shared" si="14"/>
        <v>0</v>
      </c>
      <c r="AD27" s="33">
        <f t="shared" si="15"/>
        <v>0</v>
      </c>
      <c r="AE27" s="33">
        <f t="shared" si="16"/>
        <v>4</v>
      </c>
      <c r="AF27" s="28">
        <v>57.752499999999998</v>
      </c>
      <c r="AG27" s="28">
        <v>18.703399999999998</v>
      </c>
      <c r="AH27" s="28">
        <v>21.135899999999999</v>
      </c>
      <c r="AI27" s="28">
        <v>1.0336000000000001</v>
      </c>
      <c r="AJ27" s="28">
        <v>-0.1479</v>
      </c>
      <c r="AK27" s="28">
        <v>-0.1192</v>
      </c>
      <c r="AL27" s="28">
        <v>-0.22389999999999999</v>
      </c>
      <c r="AM27" s="28">
        <v>0.94520000000000004</v>
      </c>
      <c r="AN27" s="28">
        <v>2.2635000000000001</v>
      </c>
      <c r="AO27" s="35">
        <v>2.1800000000000002</v>
      </c>
    </row>
    <row r="28" spans="1:41">
      <c r="A28" s="48" t="s">
        <v>3222</v>
      </c>
      <c r="B28" s="29">
        <v>45412</v>
      </c>
      <c r="C28" s="30">
        <v>1994.2072000000001</v>
      </c>
      <c r="D28" s="31">
        <v>1799.9619</v>
      </c>
      <c r="E28" s="28">
        <v>13.260999999999999</v>
      </c>
      <c r="F28" s="28">
        <v>13.8088</v>
      </c>
      <c r="G28" s="28">
        <v>5.0126999999999997</v>
      </c>
      <c r="H28" s="28">
        <v>-3.0345</v>
      </c>
      <c r="I28" s="32">
        <v>-0.25569999999999998</v>
      </c>
      <c r="J28" s="28">
        <v>14.388</v>
      </c>
      <c r="K28" s="28">
        <v>15.1564</v>
      </c>
      <c r="L28" s="28"/>
      <c r="M28" s="28"/>
      <c r="N28" s="28"/>
      <c r="O28" s="28"/>
      <c r="P28" s="28"/>
      <c r="Q28" s="28"/>
      <c r="R28" s="28">
        <v>15.1564</v>
      </c>
      <c r="S28" s="33">
        <f t="shared" si="4"/>
        <v>1</v>
      </c>
      <c r="T28" s="33">
        <f t="shared" si="5"/>
        <v>1</v>
      </c>
      <c r="U28" s="33">
        <f t="shared" si="6"/>
        <v>2</v>
      </c>
      <c r="V28" s="34">
        <f t="shared" si="7"/>
        <v>2</v>
      </c>
      <c r="W28" s="33">
        <f t="shared" si="8"/>
        <v>1</v>
      </c>
      <c r="X28" s="33">
        <f t="shared" si="9"/>
        <v>1</v>
      </c>
      <c r="Y28" s="33">
        <f t="shared" si="10"/>
        <v>0</v>
      </c>
      <c r="Z28" s="33">
        <f t="shared" si="11"/>
        <v>0</v>
      </c>
      <c r="AA28" s="33">
        <f t="shared" si="12"/>
        <v>0</v>
      </c>
      <c r="AB28" s="33">
        <f t="shared" si="13"/>
        <v>0</v>
      </c>
      <c r="AC28" s="33">
        <f t="shared" si="14"/>
        <v>0</v>
      </c>
      <c r="AD28" s="33">
        <f t="shared" si="15"/>
        <v>0</v>
      </c>
      <c r="AE28" s="33">
        <f t="shared" si="16"/>
        <v>2</v>
      </c>
      <c r="AF28" s="28">
        <v>36.925899999999999</v>
      </c>
      <c r="AG28" s="28">
        <v>22.3383</v>
      </c>
      <c r="AH28" s="28">
        <v>36.231200000000001</v>
      </c>
      <c r="AI28" s="28">
        <v>1.1337999999999999</v>
      </c>
      <c r="AJ28" s="28">
        <v>0.1681</v>
      </c>
      <c r="AK28" s="28">
        <v>0.76439999999999997</v>
      </c>
      <c r="AL28" s="28">
        <v>0.29270000000000002</v>
      </c>
      <c r="AM28" s="28">
        <v>0.81989999999999996</v>
      </c>
      <c r="AN28" s="28">
        <v>3.6435</v>
      </c>
      <c r="AO28" s="35">
        <v>2.06</v>
      </c>
    </row>
    <row r="29" spans="1:41">
      <c r="A29" s="48" t="s">
        <v>3223</v>
      </c>
      <c r="B29" s="29">
        <v>45868</v>
      </c>
      <c r="C29" s="30">
        <v>649.61559999999997</v>
      </c>
      <c r="D29" s="31">
        <v>595.52260000000001</v>
      </c>
      <c r="E29" s="28">
        <v>9.9359999999999999</v>
      </c>
      <c r="F29" s="28">
        <v>5.4889000000000001</v>
      </c>
      <c r="G29" s="28">
        <v>-6.4583000000000004</v>
      </c>
      <c r="H29" s="28">
        <v>-1.3894</v>
      </c>
      <c r="I29" s="32">
        <v>-6.1313000000000004</v>
      </c>
      <c r="J29" s="28"/>
      <c r="K29" s="28"/>
      <c r="L29" s="28"/>
      <c r="M29" s="28"/>
      <c r="N29" s="28"/>
      <c r="O29" s="28"/>
      <c r="P29" s="28"/>
      <c r="Q29" s="28"/>
      <c r="R29" s="28">
        <v>-0.85160000000000002</v>
      </c>
      <c r="S29" s="33">
        <f t="shared" si="4"/>
        <v>4</v>
      </c>
      <c r="T29" s="33">
        <f t="shared" si="5"/>
        <v>4</v>
      </c>
      <c r="U29" s="33">
        <f t="shared" si="6"/>
        <v>2</v>
      </c>
      <c r="V29" s="34">
        <f t="shared" si="7"/>
        <v>3</v>
      </c>
      <c r="W29" s="33">
        <f t="shared" si="8"/>
        <v>0</v>
      </c>
      <c r="X29" s="33">
        <f t="shared" si="9"/>
        <v>0</v>
      </c>
      <c r="Y29" s="33">
        <f t="shared" si="10"/>
        <v>0</v>
      </c>
      <c r="Z29" s="33">
        <f t="shared" si="11"/>
        <v>0</v>
      </c>
      <c r="AA29" s="33">
        <f t="shared" si="12"/>
        <v>0</v>
      </c>
      <c r="AB29" s="33">
        <f t="shared" si="13"/>
        <v>0</v>
      </c>
      <c r="AC29" s="33">
        <f t="shared" si="14"/>
        <v>0</v>
      </c>
      <c r="AD29" s="33">
        <f t="shared" si="15"/>
        <v>0</v>
      </c>
      <c r="AE29" s="33">
        <f t="shared" si="16"/>
        <v>4</v>
      </c>
      <c r="AF29" s="28">
        <v>75.4529</v>
      </c>
      <c r="AG29" s="28">
        <v>23.2622</v>
      </c>
      <c r="AH29" s="28"/>
      <c r="AI29" s="28">
        <v>0.84440000000000004</v>
      </c>
      <c r="AJ29" s="28">
        <v>-9.01E-2</v>
      </c>
      <c r="AK29" s="28">
        <v>0.37619999999999998</v>
      </c>
      <c r="AL29" s="28">
        <v>-0.11799999999999999</v>
      </c>
      <c r="AM29" s="28">
        <v>0.71730000000000005</v>
      </c>
      <c r="AN29" s="28">
        <v>1.2848999999999999</v>
      </c>
      <c r="AO29" s="35">
        <v>2.37</v>
      </c>
    </row>
    <row r="30" spans="1:41">
      <c r="A30" s="48" t="s">
        <v>3224</v>
      </c>
      <c r="B30" s="29">
        <v>44859</v>
      </c>
      <c r="C30" s="30">
        <v>692.13040000000001</v>
      </c>
      <c r="D30" s="31">
        <v>589.12990000000002</v>
      </c>
      <c r="E30" s="28">
        <v>18.497</v>
      </c>
      <c r="F30" s="28">
        <v>9.3785000000000007</v>
      </c>
      <c r="G30" s="28">
        <v>-2.7242000000000002</v>
      </c>
      <c r="H30" s="28">
        <v>-4.6005000000000003</v>
      </c>
      <c r="I30" s="32">
        <v>-6.8254999999999999</v>
      </c>
      <c r="J30" s="28">
        <v>18.1313</v>
      </c>
      <c r="K30" s="28">
        <v>6.8743999999999996</v>
      </c>
      <c r="L30" s="28">
        <v>21.528300000000002</v>
      </c>
      <c r="M30" s="28"/>
      <c r="N30" s="28"/>
      <c r="O30" s="28"/>
      <c r="P30" s="28"/>
      <c r="Q30" s="28"/>
      <c r="R30" s="28">
        <v>19.120799999999999</v>
      </c>
      <c r="S30" s="33">
        <f t="shared" si="4"/>
        <v>3</v>
      </c>
      <c r="T30" s="33">
        <f t="shared" si="5"/>
        <v>3</v>
      </c>
      <c r="U30" s="33">
        <f t="shared" si="6"/>
        <v>3</v>
      </c>
      <c r="V30" s="34">
        <f t="shared" si="7"/>
        <v>4</v>
      </c>
      <c r="W30" s="33">
        <f t="shared" si="8"/>
        <v>1</v>
      </c>
      <c r="X30" s="33">
        <f t="shared" si="9"/>
        <v>2</v>
      </c>
      <c r="Y30" s="33">
        <f t="shared" si="10"/>
        <v>1</v>
      </c>
      <c r="Z30" s="33">
        <f t="shared" si="11"/>
        <v>0</v>
      </c>
      <c r="AA30" s="33">
        <f t="shared" si="12"/>
        <v>0</v>
      </c>
      <c r="AB30" s="33">
        <f t="shared" si="13"/>
        <v>0</v>
      </c>
      <c r="AC30" s="33">
        <f t="shared" si="14"/>
        <v>0</v>
      </c>
      <c r="AD30" s="33">
        <f t="shared" si="15"/>
        <v>0</v>
      </c>
      <c r="AE30" s="33">
        <f t="shared" si="16"/>
        <v>1</v>
      </c>
      <c r="AF30" s="28">
        <v>59.347000000000001</v>
      </c>
      <c r="AG30" s="28">
        <v>12.7455</v>
      </c>
      <c r="AH30" s="28">
        <v>21.678899999999999</v>
      </c>
      <c r="AI30" s="28">
        <v>0.8982</v>
      </c>
      <c r="AJ30" s="28">
        <v>0.3291</v>
      </c>
      <c r="AK30" s="28">
        <v>-5.2600000000000001E-2</v>
      </c>
      <c r="AL30" s="28">
        <v>0.57599999999999996</v>
      </c>
      <c r="AM30" s="28">
        <v>0.93479999999999996</v>
      </c>
      <c r="AN30" s="28">
        <v>6.2286999999999999</v>
      </c>
      <c r="AO30" s="35">
        <v>2.39</v>
      </c>
    </row>
    <row r="31" spans="1:41">
      <c r="A31" s="48" t="s">
        <v>3225</v>
      </c>
      <c r="B31" s="29">
        <v>45534</v>
      </c>
      <c r="C31" s="30">
        <v>464.98180000000002</v>
      </c>
      <c r="D31" s="31">
        <v>410.56240000000003</v>
      </c>
      <c r="E31" s="28">
        <v>9.17</v>
      </c>
      <c r="F31" s="28">
        <v>14.4819</v>
      </c>
      <c r="G31" s="28">
        <v>7.7556000000000003</v>
      </c>
      <c r="H31" s="28">
        <v>-3.1678999999999999</v>
      </c>
      <c r="I31" s="32">
        <v>2.1158000000000001</v>
      </c>
      <c r="J31" s="28">
        <v>6.2572000000000001</v>
      </c>
      <c r="K31" s="28"/>
      <c r="L31" s="28"/>
      <c r="M31" s="28"/>
      <c r="N31" s="28"/>
      <c r="O31" s="28"/>
      <c r="P31" s="28"/>
      <c r="Q31" s="28"/>
      <c r="R31" s="28">
        <v>-5.0686999999999998</v>
      </c>
      <c r="S31" s="33">
        <f t="shared" si="4"/>
        <v>1</v>
      </c>
      <c r="T31" s="33">
        <f t="shared" si="5"/>
        <v>1</v>
      </c>
      <c r="U31" s="33">
        <f t="shared" si="6"/>
        <v>2</v>
      </c>
      <c r="V31" s="34">
        <f t="shared" si="7"/>
        <v>1</v>
      </c>
      <c r="W31" s="33">
        <f t="shared" si="8"/>
        <v>2</v>
      </c>
      <c r="X31" s="33">
        <f t="shared" si="9"/>
        <v>0</v>
      </c>
      <c r="Y31" s="33">
        <f t="shared" si="10"/>
        <v>0</v>
      </c>
      <c r="Z31" s="33">
        <f t="shared" si="11"/>
        <v>0</v>
      </c>
      <c r="AA31" s="33">
        <f t="shared" si="12"/>
        <v>0</v>
      </c>
      <c r="AB31" s="33">
        <f t="shared" si="13"/>
        <v>0</v>
      </c>
      <c r="AC31" s="33">
        <f t="shared" si="14"/>
        <v>0</v>
      </c>
      <c r="AD31" s="33">
        <f t="shared" si="15"/>
        <v>0</v>
      </c>
      <c r="AE31" s="33">
        <f t="shared" si="16"/>
        <v>4</v>
      </c>
      <c r="AF31" s="28">
        <v>57.939700000000002</v>
      </c>
      <c r="AG31" s="28">
        <v>13.3964</v>
      </c>
      <c r="AH31" s="28">
        <v>24.0488</v>
      </c>
      <c r="AI31" s="28">
        <v>1.0390999999999999</v>
      </c>
      <c r="AJ31" s="28">
        <v>-0.2152</v>
      </c>
      <c r="AK31" s="28">
        <v>-0.42580000000000001</v>
      </c>
      <c r="AL31" s="28">
        <v>-0.309</v>
      </c>
      <c r="AM31" s="28">
        <v>0.71409999999999996</v>
      </c>
      <c r="AN31" s="28">
        <v>3.3477000000000001</v>
      </c>
      <c r="AO31" s="35">
        <v>2.27</v>
      </c>
    </row>
    <row r="32" spans="1:41">
      <c r="A32" s="48" t="s">
        <v>3226</v>
      </c>
      <c r="B32" s="29">
        <v>45922</v>
      </c>
      <c r="C32" s="30">
        <v>713.90290000000005</v>
      </c>
      <c r="D32" s="31">
        <v>621.81539999999995</v>
      </c>
      <c r="E32" s="28">
        <v>9.7950999999999997</v>
      </c>
      <c r="F32" s="28">
        <v>9.9658999999999995</v>
      </c>
      <c r="G32" s="28">
        <v>-2.1918000000000002</v>
      </c>
      <c r="H32" s="28">
        <v>-4.1585000000000001</v>
      </c>
      <c r="I32" s="32">
        <v>-5.4398999999999997</v>
      </c>
      <c r="J32" s="28"/>
      <c r="K32" s="28"/>
      <c r="L32" s="28"/>
      <c r="M32" s="28"/>
      <c r="N32" s="28"/>
      <c r="O32" s="28"/>
      <c r="P32" s="28"/>
      <c r="Q32" s="28"/>
      <c r="R32" s="28">
        <v>-3.3765000000000001</v>
      </c>
      <c r="S32" s="33">
        <f t="shared" si="4"/>
        <v>3</v>
      </c>
      <c r="T32" s="33">
        <f t="shared" si="5"/>
        <v>3</v>
      </c>
      <c r="U32" s="33">
        <f t="shared" si="6"/>
        <v>3</v>
      </c>
      <c r="V32" s="34">
        <f t="shared" si="7"/>
        <v>3</v>
      </c>
      <c r="W32" s="33">
        <f t="shared" si="8"/>
        <v>0</v>
      </c>
      <c r="X32" s="33">
        <f t="shared" si="9"/>
        <v>0</v>
      </c>
      <c r="Y32" s="33">
        <f t="shared" si="10"/>
        <v>0</v>
      </c>
      <c r="Z32" s="33">
        <f t="shared" si="11"/>
        <v>0</v>
      </c>
      <c r="AA32" s="33">
        <f t="shared" si="12"/>
        <v>0</v>
      </c>
      <c r="AB32" s="33">
        <f t="shared" si="13"/>
        <v>0</v>
      </c>
      <c r="AC32" s="33">
        <f t="shared" si="14"/>
        <v>0</v>
      </c>
      <c r="AD32" s="33">
        <f t="shared" si="15"/>
        <v>0</v>
      </c>
      <c r="AE32" s="33">
        <f t="shared" si="16"/>
        <v>4</v>
      </c>
      <c r="AF32" s="28">
        <v>74.236900000000006</v>
      </c>
      <c r="AG32" s="28">
        <v>9.2390000000000008</v>
      </c>
      <c r="AH32" s="28">
        <v>9.4392999999999994</v>
      </c>
      <c r="AI32" s="28">
        <v>0.80740000000000001</v>
      </c>
      <c r="AJ32" s="28">
        <v>-0.36820000000000003</v>
      </c>
      <c r="AK32" s="28">
        <v>-0.54800000000000004</v>
      </c>
      <c r="AL32" s="28">
        <v>-0.44140000000000001</v>
      </c>
      <c r="AM32" s="28">
        <v>0.94140000000000001</v>
      </c>
      <c r="AN32" s="28">
        <v>3.4148999999999998</v>
      </c>
      <c r="AO32" s="35">
        <v>2.2799999999999998</v>
      </c>
    </row>
    <row r="33" spans="1:41">
      <c r="A33" s="48" t="s">
        <v>3227</v>
      </c>
      <c r="B33" s="29">
        <v>44454</v>
      </c>
      <c r="C33" s="30">
        <v>567.5797</v>
      </c>
      <c r="D33" s="31">
        <v>507.1585</v>
      </c>
      <c r="E33" s="28">
        <v>15.609</v>
      </c>
      <c r="F33" s="28">
        <v>10.732799999999999</v>
      </c>
      <c r="G33" s="28">
        <v>0.26529999999999998</v>
      </c>
      <c r="H33" s="28">
        <v>-1.4938</v>
      </c>
      <c r="I33" s="32">
        <v>-2.9803999999999999</v>
      </c>
      <c r="J33" s="28">
        <v>4.5220000000000002</v>
      </c>
      <c r="K33" s="28">
        <v>3.2071000000000001</v>
      </c>
      <c r="L33" s="28">
        <v>15.202</v>
      </c>
      <c r="M33" s="28">
        <v>12.8756</v>
      </c>
      <c r="N33" s="28"/>
      <c r="O33" s="28"/>
      <c r="P33" s="28"/>
      <c r="Q33" s="28"/>
      <c r="R33" s="28">
        <v>10.1067</v>
      </c>
      <c r="S33" s="33">
        <f t="shared" si="4"/>
        <v>2</v>
      </c>
      <c r="T33" s="33">
        <f t="shared" si="5"/>
        <v>2</v>
      </c>
      <c r="U33" s="33">
        <f t="shared" si="6"/>
        <v>2</v>
      </c>
      <c r="V33" s="34">
        <f t="shared" si="7"/>
        <v>2</v>
      </c>
      <c r="W33" s="33">
        <f t="shared" si="8"/>
        <v>3</v>
      </c>
      <c r="X33" s="33">
        <f t="shared" si="9"/>
        <v>3</v>
      </c>
      <c r="Y33" s="33">
        <f t="shared" si="10"/>
        <v>3</v>
      </c>
      <c r="Z33" s="33">
        <f t="shared" si="11"/>
        <v>3</v>
      </c>
      <c r="AA33" s="33">
        <f t="shared" si="12"/>
        <v>0</v>
      </c>
      <c r="AB33" s="33">
        <f t="shared" si="13"/>
        <v>0</v>
      </c>
      <c r="AC33" s="33">
        <f t="shared" si="14"/>
        <v>0</v>
      </c>
      <c r="AD33" s="33">
        <f t="shared" si="15"/>
        <v>0</v>
      </c>
      <c r="AE33" s="33">
        <f t="shared" si="16"/>
        <v>3</v>
      </c>
      <c r="AF33" s="28">
        <v>62.676499999999997</v>
      </c>
      <c r="AG33" s="28">
        <v>20.146899999999999</v>
      </c>
      <c r="AH33" s="28">
        <v>10.364000000000001</v>
      </c>
      <c r="AI33" s="28">
        <v>1.0516000000000001</v>
      </c>
      <c r="AJ33" s="28">
        <v>0.2392</v>
      </c>
      <c r="AK33" s="28">
        <v>0.2077</v>
      </c>
      <c r="AL33" s="28">
        <v>0.4178</v>
      </c>
      <c r="AM33" s="28">
        <v>0.84760000000000002</v>
      </c>
      <c r="AN33" s="28">
        <v>3.4215</v>
      </c>
      <c r="AO33" s="35">
        <v>2.39</v>
      </c>
    </row>
    <row r="34" spans="1:41" s="124" customFormat="1">
      <c r="A34" s="48" t="s">
        <v>5069</v>
      </c>
      <c r="B34" s="29">
        <v>46086</v>
      </c>
      <c r="C34" s="30"/>
      <c r="D34" s="31">
        <v>634.61919999999998</v>
      </c>
      <c r="E34" s="28">
        <v>10.2294</v>
      </c>
      <c r="F34" s="28">
        <v>4.3837999999999999</v>
      </c>
      <c r="G34" s="28"/>
      <c r="H34" s="28"/>
      <c r="I34" s="32"/>
      <c r="J34" s="28"/>
      <c r="K34" s="28"/>
      <c r="L34" s="28"/>
      <c r="M34" s="28"/>
      <c r="N34" s="28"/>
      <c r="O34" s="28"/>
      <c r="P34" s="28"/>
      <c r="Q34" s="28"/>
      <c r="R34" s="28">
        <v>15.9316</v>
      </c>
      <c r="S34" s="33"/>
      <c r="T34" s="33"/>
      <c r="U34" s="33"/>
      <c r="V34" s="34"/>
      <c r="W34" s="33"/>
      <c r="X34" s="33"/>
      <c r="Y34" s="33"/>
      <c r="Z34" s="33"/>
      <c r="AA34" s="33"/>
      <c r="AB34" s="33"/>
      <c r="AC34" s="33"/>
      <c r="AD34" s="33"/>
      <c r="AE34" s="33"/>
      <c r="AF34" s="28">
        <v>34.149900000000002</v>
      </c>
      <c r="AG34" s="28">
        <v>8.7428000000000008</v>
      </c>
      <c r="AH34" s="28">
        <v>3.4988999999999999</v>
      </c>
      <c r="AI34" s="28">
        <v>0.3856</v>
      </c>
      <c r="AJ34" s="28">
        <v>1.1845000000000001</v>
      </c>
      <c r="AK34" s="28">
        <v>1.4401999999999999</v>
      </c>
      <c r="AL34" s="28">
        <v>2.1536</v>
      </c>
      <c r="AM34" s="28">
        <v>0.7853</v>
      </c>
      <c r="AN34" s="28">
        <v>52.1036</v>
      </c>
      <c r="AO34" s="35">
        <v>2.3199999999999998</v>
      </c>
    </row>
    <row r="35" spans="1:41">
      <c r="A35" s="48" t="s">
        <v>3228</v>
      </c>
      <c r="B35" s="29">
        <v>45356</v>
      </c>
      <c r="C35" s="30">
        <v>865.45759999999996</v>
      </c>
      <c r="D35" s="31">
        <v>779.37829999999997</v>
      </c>
      <c r="E35" s="28">
        <v>12.691700000000001</v>
      </c>
      <c r="F35" s="28">
        <v>11.5921</v>
      </c>
      <c r="G35" s="28">
        <v>4.5807000000000002</v>
      </c>
      <c r="H35" s="28">
        <v>0.26150000000000001</v>
      </c>
      <c r="I35" s="32">
        <v>0.85829999999999995</v>
      </c>
      <c r="J35" s="28">
        <v>12.8432</v>
      </c>
      <c r="K35" s="28">
        <v>8.7667999999999999</v>
      </c>
      <c r="L35" s="28"/>
      <c r="M35" s="28"/>
      <c r="N35" s="28"/>
      <c r="O35" s="28"/>
      <c r="P35" s="28"/>
      <c r="Q35" s="28"/>
      <c r="R35" s="28">
        <v>11.7049</v>
      </c>
      <c r="S35" s="33">
        <f t="shared" si="4"/>
        <v>2</v>
      </c>
      <c r="T35" s="33">
        <f t="shared" si="5"/>
        <v>1</v>
      </c>
      <c r="U35" s="33">
        <f t="shared" si="6"/>
        <v>1</v>
      </c>
      <c r="V35" s="34">
        <f t="shared" si="7"/>
        <v>1</v>
      </c>
      <c r="W35" s="33">
        <f t="shared" si="8"/>
        <v>2</v>
      </c>
      <c r="X35" s="33">
        <f t="shared" si="9"/>
        <v>1</v>
      </c>
      <c r="Y35" s="33">
        <f t="shared" si="10"/>
        <v>0</v>
      </c>
      <c r="Z35" s="33">
        <f t="shared" si="11"/>
        <v>0</v>
      </c>
      <c r="AA35" s="33">
        <f t="shared" si="12"/>
        <v>0</v>
      </c>
      <c r="AB35" s="33">
        <f t="shared" si="13"/>
        <v>0</v>
      </c>
      <c r="AC35" s="33">
        <f t="shared" si="14"/>
        <v>0</v>
      </c>
      <c r="AD35" s="33">
        <f t="shared" si="15"/>
        <v>0</v>
      </c>
      <c r="AE35" s="33">
        <f t="shared" si="16"/>
        <v>2</v>
      </c>
      <c r="AF35" s="28">
        <v>31.7285</v>
      </c>
      <c r="AG35" s="28">
        <v>32.869199999999999</v>
      </c>
      <c r="AH35" s="28">
        <v>24.491900000000001</v>
      </c>
      <c r="AI35" s="28">
        <v>1.0815999999999999</v>
      </c>
      <c r="AJ35" s="28">
        <v>0.1174</v>
      </c>
      <c r="AK35" s="28">
        <v>0.34449999999999997</v>
      </c>
      <c r="AL35" s="28">
        <v>0.19420000000000001</v>
      </c>
      <c r="AM35" s="28">
        <v>0.81930000000000003</v>
      </c>
      <c r="AN35" s="28">
        <v>2.4514</v>
      </c>
      <c r="AO35" s="35">
        <v>2.2799999999999998</v>
      </c>
    </row>
    <row r="36" spans="1:41">
      <c r="A36" s="48" t="s">
        <v>3229</v>
      </c>
      <c r="B36" s="29">
        <v>45471</v>
      </c>
      <c r="C36" s="30">
        <v>907.23779999999999</v>
      </c>
      <c r="D36" s="31">
        <v>804.30060000000003</v>
      </c>
      <c r="E36" s="28">
        <v>10.6487</v>
      </c>
      <c r="F36" s="28">
        <v>11.968999999999999</v>
      </c>
      <c r="G36" s="28">
        <v>7.4584000000000001</v>
      </c>
      <c r="H36" s="28">
        <v>7.0587</v>
      </c>
      <c r="I36" s="32">
        <v>5.2961</v>
      </c>
      <c r="J36" s="28">
        <v>18.656400000000001</v>
      </c>
      <c r="K36" s="28"/>
      <c r="L36" s="28"/>
      <c r="M36" s="28"/>
      <c r="N36" s="28"/>
      <c r="O36" s="28"/>
      <c r="P36" s="28"/>
      <c r="Q36" s="28"/>
      <c r="R36" s="28">
        <v>3.4781</v>
      </c>
      <c r="S36" s="33">
        <f t="shared" si="4"/>
        <v>2</v>
      </c>
      <c r="T36" s="33">
        <f t="shared" si="5"/>
        <v>1</v>
      </c>
      <c r="U36" s="33">
        <f t="shared" si="6"/>
        <v>1</v>
      </c>
      <c r="V36" s="34">
        <f t="shared" si="7"/>
        <v>1</v>
      </c>
      <c r="W36" s="33">
        <f t="shared" si="8"/>
        <v>1</v>
      </c>
      <c r="X36" s="33">
        <f t="shared" si="9"/>
        <v>0</v>
      </c>
      <c r="Y36" s="33">
        <f t="shared" si="10"/>
        <v>0</v>
      </c>
      <c r="Z36" s="33">
        <f t="shared" si="11"/>
        <v>0</v>
      </c>
      <c r="AA36" s="33">
        <f t="shared" si="12"/>
        <v>0</v>
      </c>
      <c r="AB36" s="33">
        <f t="shared" si="13"/>
        <v>0</v>
      </c>
      <c r="AC36" s="33">
        <f t="shared" si="14"/>
        <v>0</v>
      </c>
      <c r="AD36" s="33">
        <f t="shared" si="15"/>
        <v>0</v>
      </c>
      <c r="AE36" s="33">
        <f t="shared" si="16"/>
        <v>3</v>
      </c>
      <c r="AF36" s="28">
        <v>47.965800000000002</v>
      </c>
      <c r="AG36" s="28">
        <v>24.892700000000001</v>
      </c>
      <c r="AH36" s="28">
        <v>17.8384</v>
      </c>
      <c r="AI36" s="28">
        <v>0.87309999999999999</v>
      </c>
      <c r="AJ36" s="28">
        <v>-3.9699999999999999E-2</v>
      </c>
      <c r="AK36" s="28">
        <v>-0.1178</v>
      </c>
      <c r="AL36" s="28">
        <v>-6.6799999999999998E-2</v>
      </c>
      <c r="AM36" s="28">
        <v>0.90090000000000003</v>
      </c>
      <c r="AN36" s="28">
        <v>5.1231999999999998</v>
      </c>
      <c r="AO36" s="35">
        <v>2.27</v>
      </c>
    </row>
    <row r="37" spans="1:41">
      <c r="A37" s="48" t="s">
        <v>3230</v>
      </c>
      <c r="B37" s="29">
        <v>45362</v>
      </c>
      <c r="C37" s="30">
        <v>1580.3568</v>
      </c>
      <c r="D37" s="31">
        <v>1405.3424</v>
      </c>
      <c r="E37" s="28">
        <v>13.01</v>
      </c>
      <c r="F37" s="28">
        <v>14.726599999999999</v>
      </c>
      <c r="G37" s="28">
        <v>8.7792999999999992</v>
      </c>
      <c r="H37" s="28">
        <v>0.93100000000000005</v>
      </c>
      <c r="I37" s="32">
        <v>4.9194000000000004</v>
      </c>
      <c r="J37" s="28">
        <v>16.577100000000002</v>
      </c>
      <c r="K37" s="28">
        <v>9.8574000000000002</v>
      </c>
      <c r="L37" s="28"/>
      <c r="M37" s="28"/>
      <c r="N37" s="28"/>
      <c r="O37" s="28"/>
      <c r="P37" s="28"/>
      <c r="Q37" s="28"/>
      <c r="R37" s="28">
        <v>13.1035</v>
      </c>
      <c r="S37" s="33">
        <f t="shared" si="4"/>
        <v>1</v>
      </c>
      <c r="T37" s="33">
        <f t="shared" si="5"/>
        <v>1</v>
      </c>
      <c r="U37" s="33">
        <f t="shared" si="6"/>
        <v>1</v>
      </c>
      <c r="V37" s="34">
        <f t="shared" si="7"/>
        <v>1</v>
      </c>
      <c r="W37" s="33">
        <f t="shared" si="8"/>
        <v>1</v>
      </c>
      <c r="X37" s="33">
        <f t="shared" si="9"/>
        <v>1</v>
      </c>
      <c r="Y37" s="33">
        <f t="shared" si="10"/>
        <v>0</v>
      </c>
      <c r="Z37" s="33">
        <f t="shared" si="11"/>
        <v>0</v>
      </c>
      <c r="AA37" s="33">
        <f t="shared" si="12"/>
        <v>0</v>
      </c>
      <c r="AB37" s="33">
        <f t="shared" si="13"/>
        <v>0</v>
      </c>
      <c r="AC37" s="33">
        <f t="shared" si="14"/>
        <v>0</v>
      </c>
      <c r="AD37" s="33">
        <f t="shared" si="15"/>
        <v>0</v>
      </c>
      <c r="AE37" s="33">
        <f t="shared" si="16"/>
        <v>2</v>
      </c>
      <c r="AF37" s="28">
        <v>47.690399999999997</v>
      </c>
      <c r="AG37" s="28">
        <v>19.293900000000001</v>
      </c>
      <c r="AH37" s="28">
        <v>30.6967</v>
      </c>
      <c r="AI37" s="28">
        <v>1.1045</v>
      </c>
      <c r="AJ37" s="28">
        <v>0.1147</v>
      </c>
      <c r="AK37" s="28">
        <v>-0.1835</v>
      </c>
      <c r="AL37" s="28">
        <v>0.21060000000000001</v>
      </c>
      <c r="AM37" s="28">
        <v>0.87909999999999999</v>
      </c>
      <c r="AN37" s="28">
        <v>2.3189000000000002</v>
      </c>
      <c r="AO37" s="35">
        <v>2.14</v>
      </c>
    </row>
    <row r="38" spans="1:41">
      <c r="A38" s="48" t="s">
        <v>3231</v>
      </c>
      <c r="B38" s="29">
        <v>45643</v>
      </c>
      <c r="C38" s="30">
        <v>1155.1478</v>
      </c>
      <c r="D38" s="31">
        <v>1027.8369</v>
      </c>
      <c r="E38" s="28">
        <v>10.125999999999999</v>
      </c>
      <c r="F38" s="28">
        <v>9.2812000000000001</v>
      </c>
      <c r="G38" s="28">
        <v>-0.41310000000000002</v>
      </c>
      <c r="H38" s="28">
        <v>-1.4789000000000001</v>
      </c>
      <c r="I38" s="32">
        <v>-1.4693000000000001</v>
      </c>
      <c r="J38" s="28">
        <v>6.3990999999999998</v>
      </c>
      <c r="K38" s="28"/>
      <c r="L38" s="28"/>
      <c r="M38" s="28"/>
      <c r="N38" s="28"/>
      <c r="O38" s="28"/>
      <c r="P38" s="28"/>
      <c r="Q38" s="28"/>
      <c r="R38" s="28">
        <v>0.92010000000000003</v>
      </c>
      <c r="S38" s="33">
        <f t="shared" si="4"/>
        <v>3</v>
      </c>
      <c r="T38" s="33">
        <f t="shared" si="5"/>
        <v>3</v>
      </c>
      <c r="U38" s="33">
        <f t="shared" si="6"/>
        <v>2</v>
      </c>
      <c r="V38" s="34">
        <f t="shared" si="7"/>
        <v>2</v>
      </c>
      <c r="W38" s="33">
        <f t="shared" si="8"/>
        <v>2</v>
      </c>
      <c r="X38" s="33">
        <f t="shared" si="9"/>
        <v>0</v>
      </c>
      <c r="Y38" s="33">
        <f t="shared" si="10"/>
        <v>0</v>
      </c>
      <c r="Z38" s="33">
        <f t="shared" si="11"/>
        <v>0</v>
      </c>
      <c r="AA38" s="33">
        <f t="shared" si="12"/>
        <v>0</v>
      </c>
      <c r="AB38" s="33">
        <f t="shared" si="13"/>
        <v>0</v>
      </c>
      <c r="AC38" s="33">
        <f t="shared" si="14"/>
        <v>0</v>
      </c>
      <c r="AD38" s="33">
        <f t="shared" si="15"/>
        <v>0</v>
      </c>
      <c r="AE38" s="33">
        <f t="shared" si="16"/>
        <v>4</v>
      </c>
      <c r="AF38" s="28">
        <v>49.4664</v>
      </c>
      <c r="AG38" s="28">
        <v>19.301300000000001</v>
      </c>
      <c r="AH38" s="28">
        <v>22.675799999999999</v>
      </c>
      <c r="AI38" s="28">
        <v>0.95799999999999996</v>
      </c>
      <c r="AJ38" s="28">
        <v>-6.3500000000000001E-2</v>
      </c>
      <c r="AK38" s="28">
        <v>-1.6299999999999999E-2</v>
      </c>
      <c r="AL38" s="28">
        <v>-9.6799999999999997E-2</v>
      </c>
      <c r="AM38" s="28">
        <v>0.91279999999999994</v>
      </c>
      <c r="AN38" s="28">
        <v>4.4775</v>
      </c>
      <c r="AO38" s="35">
        <v>2.2000000000000002</v>
      </c>
    </row>
    <row r="39" spans="1:41">
      <c r="A39" s="48" t="s">
        <v>3232</v>
      </c>
      <c r="B39" s="29">
        <v>43626</v>
      </c>
      <c r="C39" s="30">
        <v>837.85760000000005</v>
      </c>
      <c r="D39" s="31">
        <v>734.60159999999996</v>
      </c>
      <c r="E39" s="28">
        <v>20.908999999999999</v>
      </c>
      <c r="F39" s="28">
        <v>7.8951000000000002</v>
      </c>
      <c r="G39" s="28">
        <v>-5.3376999999999999</v>
      </c>
      <c r="H39" s="28">
        <v>-5.3376999999999999</v>
      </c>
      <c r="I39" s="32">
        <v>-7.8654999999999999</v>
      </c>
      <c r="J39" s="28">
        <v>2.6208999999999998</v>
      </c>
      <c r="K39" s="28">
        <v>3.9664999999999999</v>
      </c>
      <c r="L39" s="28">
        <v>9.6709999999999994</v>
      </c>
      <c r="M39" s="28">
        <v>7.4477000000000002</v>
      </c>
      <c r="N39" s="28">
        <v>8.5191999999999997</v>
      </c>
      <c r="O39" s="28"/>
      <c r="P39" s="28"/>
      <c r="Q39" s="28"/>
      <c r="R39" s="28">
        <v>11.293900000000001</v>
      </c>
      <c r="S39" s="33">
        <f t="shared" si="4"/>
        <v>4</v>
      </c>
      <c r="T39" s="33">
        <f t="shared" si="5"/>
        <v>4</v>
      </c>
      <c r="U39" s="33">
        <f t="shared" si="6"/>
        <v>3</v>
      </c>
      <c r="V39" s="34">
        <f t="shared" si="7"/>
        <v>4</v>
      </c>
      <c r="W39" s="33">
        <f t="shared" si="8"/>
        <v>3</v>
      </c>
      <c r="X39" s="33">
        <f t="shared" si="9"/>
        <v>3</v>
      </c>
      <c r="Y39" s="33">
        <f t="shared" si="10"/>
        <v>4</v>
      </c>
      <c r="Z39" s="33">
        <f t="shared" si="11"/>
        <v>4</v>
      </c>
      <c r="AA39" s="33">
        <f t="shared" si="12"/>
        <v>4</v>
      </c>
      <c r="AB39" s="33">
        <f t="shared" si="13"/>
        <v>0</v>
      </c>
      <c r="AC39" s="33">
        <f t="shared" si="14"/>
        <v>0</v>
      </c>
      <c r="AD39" s="33">
        <f t="shared" si="15"/>
        <v>0</v>
      </c>
      <c r="AE39" s="33">
        <f t="shared" si="16"/>
        <v>2</v>
      </c>
      <c r="AF39" s="28">
        <v>67.113900000000001</v>
      </c>
      <c r="AG39" s="28">
        <v>29.3596</v>
      </c>
      <c r="AH39" s="28"/>
      <c r="AI39" s="28">
        <v>0.97789999999999999</v>
      </c>
      <c r="AJ39" s="28">
        <v>0.1699</v>
      </c>
      <c r="AK39" s="28">
        <v>-8.3400000000000002E-2</v>
      </c>
      <c r="AL39" s="28">
        <v>0.29449999999999998</v>
      </c>
      <c r="AM39" s="28">
        <v>0.90790000000000004</v>
      </c>
      <c r="AN39" s="28">
        <v>3.4874999999999998</v>
      </c>
      <c r="AO39" s="35">
        <v>1.27</v>
      </c>
    </row>
    <row r="40" spans="1:41">
      <c r="A40" s="48" t="s">
        <v>3233</v>
      </c>
      <c r="B40" s="29">
        <v>45502</v>
      </c>
      <c r="C40" s="30">
        <v>1589.4337</v>
      </c>
      <c r="D40" s="31">
        <v>1381.3461</v>
      </c>
      <c r="E40" s="28">
        <v>8.6872000000000007</v>
      </c>
      <c r="F40" s="28">
        <v>8.9207999999999998</v>
      </c>
      <c r="G40" s="28">
        <v>-1.3771</v>
      </c>
      <c r="H40" s="28">
        <v>-3.2637999999999998</v>
      </c>
      <c r="I40" s="32">
        <v>-4.0034999999999998</v>
      </c>
      <c r="J40" s="28">
        <v>3.9039000000000001</v>
      </c>
      <c r="K40" s="28"/>
      <c r="L40" s="28"/>
      <c r="M40" s="28"/>
      <c r="N40" s="28"/>
      <c r="O40" s="28"/>
      <c r="P40" s="28"/>
      <c r="Q40" s="28"/>
      <c r="R40" s="28">
        <v>-7.7126000000000001</v>
      </c>
      <c r="S40" s="33">
        <f t="shared" si="4"/>
        <v>4</v>
      </c>
      <c r="T40" s="33">
        <f t="shared" si="5"/>
        <v>3</v>
      </c>
      <c r="U40" s="33">
        <f t="shared" si="6"/>
        <v>2</v>
      </c>
      <c r="V40" s="34">
        <f t="shared" si="7"/>
        <v>3</v>
      </c>
      <c r="W40" s="33">
        <f t="shared" si="8"/>
        <v>3</v>
      </c>
      <c r="X40" s="33">
        <f t="shared" si="9"/>
        <v>0</v>
      </c>
      <c r="Y40" s="33">
        <f t="shared" si="10"/>
        <v>0</v>
      </c>
      <c r="Z40" s="33">
        <f t="shared" si="11"/>
        <v>0</v>
      </c>
      <c r="AA40" s="33">
        <f t="shared" si="12"/>
        <v>0</v>
      </c>
      <c r="AB40" s="33">
        <f t="shared" si="13"/>
        <v>0</v>
      </c>
      <c r="AC40" s="33">
        <f t="shared" si="14"/>
        <v>0</v>
      </c>
      <c r="AD40" s="33">
        <f t="shared" si="15"/>
        <v>0</v>
      </c>
      <c r="AE40" s="33">
        <f t="shared" si="16"/>
        <v>4</v>
      </c>
      <c r="AF40" s="28">
        <v>43.317500000000003</v>
      </c>
      <c r="AG40" s="28">
        <v>48.068100000000001</v>
      </c>
      <c r="AH40" s="28">
        <v>3.3715999999999999</v>
      </c>
      <c r="AI40" s="28">
        <v>1.1648000000000001</v>
      </c>
      <c r="AJ40" s="28">
        <v>-0.17449999999999999</v>
      </c>
      <c r="AK40" s="28">
        <v>-0.40279999999999999</v>
      </c>
      <c r="AL40" s="28">
        <v>-0.24590000000000001</v>
      </c>
      <c r="AM40" s="28">
        <v>0.86399999999999999</v>
      </c>
      <c r="AN40" s="28">
        <v>1.7487999999999999</v>
      </c>
      <c r="AO40" s="35">
        <v>2.1</v>
      </c>
    </row>
    <row r="41" spans="1:41">
      <c r="A41" s="48" t="s">
        <v>3234</v>
      </c>
      <c r="B41" s="29">
        <v>43153</v>
      </c>
      <c r="C41" s="30">
        <v>881.97379999999998</v>
      </c>
      <c r="D41" s="31">
        <v>819.86779999999999</v>
      </c>
      <c r="E41" s="28">
        <v>28.5441</v>
      </c>
      <c r="F41" s="28">
        <v>20.171500000000002</v>
      </c>
      <c r="G41" s="28">
        <v>14.364000000000001</v>
      </c>
      <c r="H41" s="28">
        <v>3.1690999999999998</v>
      </c>
      <c r="I41" s="32">
        <v>5.5547000000000004</v>
      </c>
      <c r="J41" s="28">
        <v>19.398399999999999</v>
      </c>
      <c r="K41" s="28">
        <v>8.6533999999999995</v>
      </c>
      <c r="L41" s="28">
        <v>20.0412</v>
      </c>
      <c r="M41" s="28">
        <v>11.4849</v>
      </c>
      <c r="N41" s="28">
        <v>13.2774</v>
      </c>
      <c r="O41" s="28">
        <v>18.142499999999998</v>
      </c>
      <c r="P41" s="28"/>
      <c r="Q41" s="28"/>
      <c r="R41" s="28">
        <v>13.6646</v>
      </c>
      <c r="S41" s="33">
        <f t="shared" si="4"/>
        <v>1</v>
      </c>
      <c r="T41" s="33">
        <f t="shared" si="5"/>
        <v>1</v>
      </c>
      <c r="U41" s="33">
        <f t="shared" si="6"/>
        <v>1</v>
      </c>
      <c r="V41" s="34">
        <f t="shared" si="7"/>
        <v>1</v>
      </c>
      <c r="W41" s="33">
        <f t="shared" si="8"/>
        <v>1</v>
      </c>
      <c r="X41" s="33">
        <f t="shared" si="9"/>
        <v>1</v>
      </c>
      <c r="Y41" s="33">
        <f t="shared" si="10"/>
        <v>2</v>
      </c>
      <c r="Z41" s="33">
        <f t="shared" si="11"/>
        <v>3</v>
      </c>
      <c r="AA41" s="33">
        <f t="shared" si="12"/>
        <v>3</v>
      </c>
      <c r="AB41" s="33">
        <f t="shared" si="13"/>
        <v>2</v>
      </c>
      <c r="AC41" s="33">
        <f t="shared" si="14"/>
        <v>0</v>
      </c>
      <c r="AD41" s="33">
        <f t="shared" si="15"/>
        <v>0</v>
      </c>
      <c r="AE41" s="33">
        <f t="shared" si="16"/>
        <v>2</v>
      </c>
      <c r="AF41" s="28">
        <v>16.6144</v>
      </c>
      <c r="AG41" s="28">
        <v>20.793399999999998</v>
      </c>
      <c r="AH41" s="28">
        <v>53.582999999999998</v>
      </c>
      <c r="AI41" s="28">
        <v>0.9798</v>
      </c>
      <c r="AJ41" s="28">
        <v>0.2336</v>
      </c>
      <c r="AK41" s="28">
        <v>0.50060000000000004</v>
      </c>
      <c r="AL41" s="28">
        <v>0.40670000000000001</v>
      </c>
      <c r="AM41" s="28">
        <v>0.44529999999999997</v>
      </c>
      <c r="AN41" s="28">
        <v>1.9611000000000001</v>
      </c>
      <c r="AO41" s="35">
        <v>2.33</v>
      </c>
    </row>
    <row r="42" spans="1:41">
      <c r="A42" s="48" t="s">
        <v>4954</v>
      </c>
      <c r="B42" s="29">
        <v>45989</v>
      </c>
      <c r="C42" s="30">
        <v>520.66219999999998</v>
      </c>
      <c r="D42" s="31">
        <v>473.45490000000001</v>
      </c>
      <c r="E42" s="28">
        <v>9.4585000000000008</v>
      </c>
      <c r="F42" s="28">
        <v>8.5411999999999999</v>
      </c>
      <c r="G42" s="28">
        <v>-3.1149</v>
      </c>
      <c r="H42" s="28"/>
      <c r="I42" s="32">
        <v>-6.1322000000000001</v>
      </c>
      <c r="J42" s="28"/>
      <c r="K42" s="28"/>
      <c r="L42" s="28"/>
      <c r="M42" s="28"/>
      <c r="N42" s="28"/>
      <c r="O42" s="28"/>
      <c r="P42" s="28"/>
      <c r="Q42" s="28"/>
      <c r="R42" s="28">
        <v>-12.4369</v>
      </c>
      <c r="S42" s="33">
        <f t="shared" si="4"/>
        <v>4</v>
      </c>
      <c r="T42" s="33">
        <f t="shared" si="5"/>
        <v>4</v>
      </c>
      <c r="U42" s="33">
        <f t="shared" si="6"/>
        <v>0</v>
      </c>
      <c r="V42" s="34">
        <f t="shared" si="7"/>
        <v>4</v>
      </c>
      <c r="W42" s="33">
        <f t="shared" si="8"/>
        <v>0</v>
      </c>
      <c r="X42" s="33">
        <f t="shared" si="9"/>
        <v>0</v>
      </c>
      <c r="Y42" s="33">
        <f t="shared" si="10"/>
        <v>0</v>
      </c>
      <c r="Z42" s="33">
        <f t="shared" si="11"/>
        <v>0</v>
      </c>
      <c r="AA42" s="33">
        <f t="shared" si="12"/>
        <v>0</v>
      </c>
      <c r="AB42" s="33">
        <f t="shared" si="13"/>
        <v>0</v>
      </c>
      <c r="AC42" s="33">
        <f t="shared" si="14"/>
        <v>0</v>
      </c>
      <c r="AD42" s="33">
        <f t="shared" si="15"/>
        <v>0</v>
      </c>
      <c r="AE42" s="33">
        <f t="shared" si="16"/>
        <v>4</v>
      </c>
      <c r="AF42" s="28">
        <v>77.685299999999998</v>
      </c>
      <c r="AG42" s="28">
        <v>14.911899999999999</v>
      </c>
      <c r="AH42" s="28">
        <v>5.0086000000000004</v>
      </c>
      <c r="AI42" s="28">
        <v>0.98609999999999998</v>
      </c>
      <c r="AJ42" s="28">
        <v>-0.60460000000000003</v>
      </c>
      <c r="AK42" s="28">
        <v>0.52149999999999996</v>
      </c>
      <c r="AL42" s="28">
        <v>-0.69399999999999995</v>
      </c>
      <c r="AM42" s="28">
        <v>0.95309999999999995</v>
      </c>
      <c r="AN42" s="28">
        <v>2.3942000000000001</v>
      </c>
      <c r="AO42" s="35">
        <v>2.33</v>
      </c>
    </row>
    <row r="43" spans="1:41">
      <c r="A43" s="48" t="s">
        <v>3235</v>
      </c>
      <c r="B43" s="29">
        <v>36577</v>
      </c>
      <c r="C43" s="30">
        <v>8428.4778000000006</v>
      </c>
      <c r="D43" s="31">
        <v>7577.9268000000002</v>
      </c>
      <c r="E43" s="28">
        <v>246.51400000000001</v>
      </c>
      <c r="F43" s="28">
        <v>10.465400000000001</v>
      </c>
      <c r="G43" s="28">
        <v>-2.0741000000000001</v>
      </c>
      <c r="H43" s="28">
        <v>-6.7731000000000003</v>
      </c>
      <c r="I43" s="32">
        <v>-4.8316999999999997</v>
      </c>
      <c r="J43" s="28">
        <v>4.1527000000000003</v>
      </c>
      <c r="K43" s="28">
        <v>6.4992000000000001</v>
      </c>
      <c r="L43" s="28">
        <v>25.9786</v>
      </c>
      <c r="M43" s="28">
        <v>22.7499</v>
      </c>
      <c r="N43" s="28">
        <v>19.848099999999999</v>
      </c>
      <c r="O43" s="28">
        <v>18.585799999999999</v>
      </c>
      <c r="P43" s="28">
        <v>16.238700000000001</v>
      </c>
      <c r="Q43" s="28">
        <v>14.730499999999999</v>
      </c>
      <c r="R43" s="28">
        <v>13.008900000000001</v>
      </c>
      <c r="S43" s="33">
        <f t="shared" si="4"/>
        <v>3</v>
      </c>
      <c r="T43" s="33">
        <f t="shared" si="5"/>
        <v>3</v>
      </c>
      <c r="U43" s="33">
        <f t="shared" si="6"/>
        <v>4</v>
      </c>
      <c r="V43" s="34">
        <f t="shared" si="7"/>
        <v>3</v>
      </c>
      <c r="W43" s="33">
        <f t="shared" si="8"/>
        <v>3</v>
      </c>
      <c r="X43" s="33">
        <f t="shared" si="9"/>
        <v>2</v>
      </c>
      <c r="Y43" s="33">
        <f t="shared" si="10"/>
        <v>1</v>
      </c>
      <c r="Z43" s="33">
        <f t="shared" si="11"/>
        <v>1</v>
      </c>
      <c r="AA43" s="33">
        <f t="shared" si="12"/>
        <v>1</v>
      </c>
      <c r="AB43" s="33">
        <f t="shared" si="13"/>
        <v>1</v>
      </c>
      <c r="AC43" s="33">
        <f t="shared" si="14"/>
        <v>1</v>
      </c>
      <c r="AD43" s="33">
        <f t="shared" si="15"/>
        <v>1</v>
      </c>
      <c r="AE43" s="33">
        <f t="shared" si="16"/>
        <v>2</v>
      </c>
      <c r="AF43" s="28">
        <v>46.858600000000003</v>
      </c>
      <c r="AG43" s="28">
        <v>14.0131</v>
      </c>
      <c r="AH43" s="28">
        <v>31.974900000000002</v>
      </c>
      <c r="AI43" s="28">
        <v>1.1137999999999999</v>
      </c>
      <c r="AJ43" s="28">
        <v>0.37280000000000002</v>
      </c>
      <c r="AK43" s="28">
        <v>0.62729999999999997</v>
      </c>
      <c r="AL43" s="28">
        <v>0.71099999999999997</v>
      </c>
      <c r="AM43" s="28">
        <v>0.86199999999999999</v>
      </c>
      <c r="AN43" s="28">
        <v>3.1505999999999998</v>
      </c>
      <c r="AO43" s="35">
        <v>1.78</v>
      </c>
    </row>
    <row r="44" spans="1:41">
      <c r="A44" s="48" t="s">
        <v>3236</v>
      </c>
      <c r="B44" s="29">
        <v>44895</v>
      </c>
      <c r="C44" s="30">
        <v>2650.1370999999999</v>
      </c>
      <c r="D44" s="31">
        <v>2334.2527</v>
      </c>
      <c r="E44" s="28">
        <v>14.114000000000001</v>
      </c>
      <c r="F44" s="28">
        <v>12.194000000000001</v>
      </c>
      <c r="G44" s="28">
        <v>-0.1062</v>
      </c>
      <c r="H44" s="28">
        <v>-6.8075000000000001</v>
      </c>
      <c r="I44" s="32">
        <v>-3.6783999999999999</v>
      </c>
      <c r="J44" s="28">
        <v>3.3008999999999999</v>
      </c>
      <c r="K44" s="28">
        <v>3.0535000000000001</v>
      </c>
      <c r="L44" s="28">
        <v>11.9656</v>
      </c>
      <c r="M44" s="28"/>
      <c r="N44" s="28"/>
      <c r="O44" s="28"/>
      <c r="P44" s="28"/>
      <c r="Q44" s="28"/>
      <c r="R44" s="28">
        <v>10.6122</v>
      </c>
      <c r="S44" s="33">
        <f t="shared" si="4"/>
        <v>2</v>
      </c>
      <c r="T44" s="33">
        <f t="shared" si="5"/>
        <v>2</v>
      </c>
      <c r="U44" s="33">
        <f t="shared" si="6"/>
        <v>4</v>
      </c>
      <c r="V44" s="34">
        <f t="shared" si="7"/>
        <v>3</v>
      </c>
      <c r="W44" s="33">
        <f t="shared" si="8"/>
        <v>3</v>
      </c>
      <c r="X44" s="33">
        <f t="shared" si="9"/>
        <v>3</v>
      </c>
      <c r="Y44" s="33">
        <f t="shared" si="10"/>
        <v>4</v>
      </c>
      <c r="Z44" s="33">
        <f t="shared" si="11"/>
        <v>0</v>
      </c>
      <c r="AA44" s="33">
        <f t="shared" si="12"/>
        <v>0</v>
      </c>
      <c r="AB44" s="33">
        <f t="shared" si="13"/>
        <v>0</v>
      </c>
      <c r="AC44" s="33">
        <f t="shared" si="14"/>
        <v>0</v>
      </c>
      <c r="AD44" s="33">
        <f t="shared" si="15"/>
        <v>0</v>
      </c>
      <c r="AE44" s="33">
        <f t="shared" si="16"/>
        <v>3</v>
      </c>
      <c r="AF44" s="28">
        <v>46.631900000000002</v>
      </c>
      <c r="AG44" s="28">
        <v>20.5717</v>
      </c>
      <c r="AH44" s="28">
        <v>22.6892</v>
      </c>
      <c r="AI44" s="28">
        <v>0.9536</v>
      </c>
      <c r="AJ44" s="28">
        <v>0.18</v>
      </c>
      <c r="AK44" s="28">
        <v>-0.24690000000000001</v>
      </c>
      <c r="AL44" s="28">
        <v>0.30890000000000001</v>
      </c>
      <c r="AM44" s="28">
        <v>0.9153</v>
      </c>
      <c r="AN44" s="28">
        <v>5.6677</v>
      </c>
      <c r="AO44" s="35">
        <v>2.0299999999999998</v>
      </c>
    </row>
    <row r="45" spans="1:41">
      <c r="A45" s="48" t="s">
        <v>5074</v>
      </c>
      <c r="B45" s="29">
        <v>45119</v>
      </c>
      <c r="C45" s="30">
        <v>997.88239999999996</v>
      </c>
      <c r="D45" s="31">
        <v>877.43</v>
      </c>
      <c r="E45" s="28">
        <v>13.196999999999999</v>
      </c>
      <c r="F45" s="28">
        <v>10.6203</v>
      </c>
      <c r="G45" s="28">
        <v>-2.4035000000000002</v>
      </c>
      <c r="H45" s="28">
        <v>-10.358599999999999</v>
      </c>
      <c r="I45" s="32">
        <v>-6.8468999999999998</v>
      </c>
      <c r="J45" s="28">
        <v>-2.9845999999999999</v>
      </c>
      <c r="K45" s="28">
        <v>2.5575999999999999</v>
      </c>
      <c r="L45" s="28"/>
      <c r="M45" s="28"/>
      <c r="N45" s="28"/>
      <c r="O45" s="28"/>
      <c r="P45" s="28"/>
      <c r="Q45" s="28"/>
      <c r="R45" s="28">
        <v>10.404</v>
      </c>
      <c r="S45" s="33">
        <f t="shared" si="4"/>
        <v>2</v>
      </c>
      <c r="T45" s="33">
        <f t="shared" si="5"/>
        <v>3</v>
      </c>
      <c r="U45" s="33">
        <f t="shared" si="6"/>
        <v>4</v>
      </c>
      <c r="V45" s="34">
        <f t="shared" si="7"/>
        <v>4</v>
      </c>
      <c r="W45" s="33">
        <f t="shared" si="8"/>
        <v>4</v>
      </c>
      <c r="X45" s="33">
        <f t="shared" si="9"/>
        <v>3</v>
      </c>
      <c r="Y45" s="33">
        <f t="shared" si="10"/>
        <v>0</v>
      </c>
      <c r="Z45" s="33">
        <f t="shared" si="11"/>
        <v>0</v>
      </c>
      <c r="AA45" s="33">
        <f t="shared" si="12"/>
        <v>0</v>
      </c>
      <c r="AB45" s="33">
        <f t="shared" si="13"/>
        <v>0</v>
      </c>
      <c r="AC45" s="33">
        <f t="shared" si="14"/>
        <v>0</v>
      </c>
      <c r="AD45" s="33">
        <f t="shared" si="15"/>
        <v>0</v>
      </c>
      <c r="AE45" s="33">
        <f t="shared" si="16"/>
        <v>3</v>
      </c>
      <c r="AF45" s="28">
        <v>61.391300000000001</v>
      </c>
      <c r="AG45" s="28">
        <v>16.493200000000002</v>
      </c>
      <c r="AH45" s="28">
        <v>18.141999999999999</v>
      </c>
      <c r="AI45" s="28">
        <v>0.95589999999999997</v>
      </c>
      <c r="AJ45" s="28">
        <v>0.11070000000000001</v>
      </c>
      <c r="AK45" s="28">
        <v>-0.16109999999999999</v>
      </c>
      <c r="AL45" s="28">
        <v>0.1845</v>
      </c>
      <c r="AM45" s="28">
        <v>0.83499999999999996</v>
      </c>
      <c r="AN45" s="28">
        <v>2.1587000000000001</v>
      </c>
      <c r="AO45" s="35">
        <v>2.31</v>
      </c>
    </row>
    <row r="46" spans="1:41">
      <c r="A46" s="48" t="s">
        <v>3237</v>
      </c>
      <c r="B46" s="29">
        <v>45079</v>
      </c>
      <c r="C46" s="30">
        <v>8096.6570000000002</v>
      </c>
      <c r="D46" s="31">
        <v>7304.6115</v>
      </c>
      <c r="E46" s="28">
        <v>26.632999999999999</v>
      </c>
      <c r="F46" s="28">
        <v>22.338100000000001</v>
      </c>
      <c r="G46" s="28">
        <v>10.1858</v>
      </c>
      <c r="H46" s="28">
        <v>7.9877000000000002</v>
      </c>
      <c r="I46" s="32">
        <v>13.9819</v>
      </c>
      <c r="J46" s="28">
        <v>27.0962</v>
      </c>
      <c r="K46" s="28">
        <v>19.051600000000001</v>
      </c>
      <c r="L46" s="28"/>
      <c r="M46" s="28"/>
      <c r="N46" s="28"/>
      <c r="O46" s="28"/>
      <c r="P46" s="28"/>
      <c r="Q46" s="28"/>
      <c r="R46" s="28">
        <v>39.9831</v>
      </c>
      <c r="S46" s="33">
        <f t="shared" si="4"/>
        <v>1</v>
      </c>
      <c r="T46" s="33">
        <f t="shared" si="5"/>
        <v>1</v>
      </c>
      <c r="U46" s="33">
        <f t="shared" si="6"/>
        <v>1</v>
      </c>
      <c r="V46" s="34">
        <f t="shared" si="7"/>
        <v>1</v>
      </c>
      <c r="W46" s="33">
        <f t="shared" si="8"/>
        <v>1</v>
      </c>
      <c r="X46" s="33">
        <f t="shared" si="9"/>
        <v>1</v>
      </c>
      <c r="Y46" s="33">
        <f t="shared" si="10"/>
        <v>0</v>
      </c>
      <c r="Z46" s="33">
        <f t="shared" si="11"/>
        <v>0</v>
      </c>
      <c r="AA46" s="33">
        <f t="shared" si="12"/>
        <v>0</v>
      </c>
      <c r="AB46" s="33">
        <f t="shared" si="13"/>
        <v>0</v>
      </c>
      <c r="AC46" s="33">
        <f t="shared" si="14"/>
        <v>0</v>
      </c>
      <c r="AD46" s="33">
        <f t="shared" si="15"/>
        <v>0</v>
      </c>
      <c r="AE46" s="33">
        <f t="shared" si="16"/>
        <v>1</v>
      </c>
      <c r="AF46" s="28">
        <v>50.376600000000003</v>
      </c>
      <c r="AG46" s="28">
        <v>19.769600000000001</v>
      </c>
      <c r="AH46" s="28">
        <v>25.141200000000001</v>
      </c>
      <c r="AI46" s="28">
        <v>0.80410000000000004</v>
      </c>
      <c r="AJ46" s="28">
        <v>0.31969999999999998</v>
      </c>
      <c r="AK46" s="28">
        <v>-0.22700000000000001</v>
      </c>
      <c r="AL46" s="28">
        <v>0.70589999999999997</v>
      </c>
      <c r="AM46" s="28">
        <v>0.93149999999999999</v>
      </c>
      <c r="AN46" s="28">
        <v>3.8892000000000002</v>
      </c>
      <c r="AO46" s="35">
        <v>1.82</v>
      </c>
    </row>
    <row r="47" spans="1:41">
      <c r="A47" s="48" t="s">
        <v>3238</v>
      </c>
      <c r="B47" s="29">
        <v>43075</v>
      </c>
      <c r="C47" s="30">
        <v>1272.1269</v>
      </c>
      <c r="D47" s="31">
        <v>1086.2417</v>
      </c>
      <c r="E47" s="28">
        <v>21.667000000000002</v>
      </c>
      <c r="F47" s="28">
        <v>11.829700000000001</v>
      </c>
      <c r="G47" s="28">
        <v>-1.536</v>
      </c>
      <c r="H47" s="28">
        <v>-6.0244999999999997</v>
      </c>
      <c r="I47" s="32">
        <v>-3.0211999999999999</v>
      </c>
      <c r="J47" s="28">
        <v>2.5026000000000002</v>
      </c>
      <c r="K47" s="28">
        <v>-0.33069999999999999</v>
      </c>
      <c r="L47" s="28">
        <v>15.6248</v>
      </c>
      <c r="M47" s="28">
        <v>15.061999999999999</v>
      </c>
      <c r="N47" s="28">
        <v>15.766999999999999</v>
      </c>
      <c r="O47" s="28">
        <v>12.547499999999999</v>
      </c>
      <c r="P47" s="28"/>
      <c r="Q47" s="28"/>
      <c r="R47" s="28">
        <v>9.6385000000000005</v>
      </c>
      <c r="S47" s="33">
        <f t="shared" si="4"/>
        <v>2</v>
      </c>
      <c r="T47" s="33">
        <f t="shared" si="5"/>
        <v>3</v>
      </c>
      <c r="U47" s="33">
        <f t="shared" si="6"/>
        <v>4</v>
      </c>
      <c r="V47" s="34">
        <f t="shared" si="7"/>
        <v>2</v>
      </c>
      <c r="W47" s="33">
        <f t="shared" si="8"/>
        <v>3</v>
      </c>
      <c r="X47" s="33">
        <f t="shared" si="9"/>
        <v>4</v>
      </c>
      <c r="Y47" s="33">
        <f t="shared" si="10"/>
        <v>3</v>
      </c>
      <c r="Z47" s="33">
        <f t="shared" si="11"/>
        <v>2</v>
      </c>
      <c r="AA47" s="33">
        <f t="shared" si="12"/>
        <v>2</v>
      </c>
      <c r="AB47" s="33">
        <f t="shared" si="13"/>
        <v>4</v>
      </c>
      <c r="AC47" s="33">
        <f t="shared" si="14"/>
        <v>0</v>
      </c>
      <c r="AD47" s="33">
        <f t="shared" si="15"/>
        <v>0</v>
      </c>
      <c r="AE47" s="33">
        <f t="shared" si="16"/>
        <v>3</v>
      </c>
      <c r="AF47" s="28">
        <v>67.167699999999996</v>
      </c>
      <c r="AG47" s="28">
        <v>6.3548999999999998</v>
      </c>
      <c r="AH47" s="28">
        <v>24.055900000000001</v>
      </c>
      <c r="AI47" s="28">
        <v>1.0295000000000001</v>
      </c>
      <c r="AJ47" s="28">
        <v>0.21820000000000001</v>
      </c>
      <c r="AK47" s="28">
        <v>4.7800000000000002E-2</v>
      </c>
      <c r="AL47" s="28">
        <v>0.38369999999999999</v>
      </c>
      <c r="AM47" s="28">
        <v>0.87670000000000003</v>
      </c>
      <c r="AN47" s="28">
        <v>2.4214000000000002</v>
      </c>
      <c r="AO47" s="35">
        <v>2.27</v>
      </c>
    </row>
    <row r="48" spans="1:41">
      <c r="A48" s="48" t="s">
        <v>3239</v>
      </c>
      <c r="B48" s="29">
        <v>45855</v>
      </c>
      <c r="C48" s="30">
        <v>2566.1343000000002</v>
      </c>
      <c r="D48" s="31">
        <v>2355.8334</v>
      </c>
      <c r="E48" s="28">
        <v>10.192</v>
      </c>
      <c r="F48" s="28">
        <v>11.120799999999999</v>
      </c>
      <c r="G48" s="28">
        <v>3.1892</v>
      </c>
      <c r="H48" s="28">
        <v>-2.3380999999999998</v>
      </c>
      <c r="I48" s="32">
        <v>-0.18609999999999999</v>
      </c>
      <c r="J48" s="28"/>
      <c r="K48" s="28"/>
      <c r="L48" s="28"/>
      <c r="M48" s="28"/>
      <c r="N48" s="28"/>
      <c r="O48" s="28"/>
      <c r="P48" s="28"/>
      <c r="Q48" s="28"/>
      <c r="R48" s="28">
        <v>2.3050000000000002</v>
      </c>
      <c r="S48" s="33">
        <f t="shared" si="4"/>
        <v>2</v>
      </c>
      <c r="T48" s="33">
        <f t="shared" si="5"/>
        <v>2</v>
      </c>
      <c r="U48" s="33">
        <f t="shared" si="6"/>
        <v>2</v>
      </c>
      <c r="V48" s="34">
        <f t="shared" si="7"/>
        <v>2</v>
      </c>
      <c r="W48" s="33">
        <f t="shared" si="8"/>
        <v>0</v>
      </c>
      <c r="X48" s="33">
        <f t="shared" si="9"/>
        <v>0</v>
      </c>
      <c r="Y48" s="33">
        <f t="shared" si="10"/>
        <v>0</v>
      </c>
      <c r="Z48" s="33">
        <f t="shared" si="11"/>
        <v>0</v>
      </c>
      <c r="AA48" s="33">
        <f t="shared" si="12"/>
        <v>0</v>
      </c>
      <c r="AB48" s="33">
        <f t="shared" si="13"/>
        <v>0</v>
      </c>
      <c r="AC48" s="33">
        <f t="shared" si="14"/>
        <v>0</v>
      </c>
      <c r="AD48" s="33">
        <f t="shared" si="15"/>
        <v>0</v>
      </c>
      <c r="AE48" s="33">
        <f t="shared" si="16"/>
        <v>3</v>
      </c>
      <c r="AF48" s="28">
        <v>49.978999999999999</v>
      </c>
      <c r="AG48" s="28">
        <v>29.548500000000001</v>
      </c>
      <c r="AH48" s="28">
        <v>15.6013</v>
      </c>
      <c r="AI48" s="28">
        <v>0.78810000000000002</v>
      </c>
      <c r="AJ48" s="28">
        <v>-0.22620000000000001</v>
      </c>
      <c r="AK48" s="28">
        <v>-3.0599999999999999E-2</v>
      </c>
      <c r="AL48" s="28">
        <v>-0.34599999999999997</v>
      </c>
      <c r="AM48" s="28">
        <v>0.81020000000000003</v>
      </c>
      <c r="AN48" s="28">
        <v>3.2724000000000002</v>
      </c>
      <c r="AO48" s="35">
        <v>2</v>
      </c>
    </row>
    <row r="49" spans="1:41">
      <c r="A49" s="48" t="s">
        <v>3240</v>
      </c>
      <c r="B49" s="29">
        <v>45428</v>
      </c>
      <c r="C49" s="30">
        <v>10578.447099999999</v>
      </c>
      <c r="D49" s="31">
        <v>9255.0897999999997</v>
      </c>
      <c r="E49" s="28">
        <v>11.164999999999999</v>
      </c>
      <c r="F49" s="28">
        <v>12.8576</v>
      </c>
      <c r="G49" s="28">
        <v>4.4923000000000002</v>
      </c>
      <c r="H49" s="28">
        <v>-0.71140000000000003</v>
      </c>
      <c r="I49" s="32">
        <v>0.60370000000000001</v>
      </c>
      <c r="J49" s="28">
        <v>13.3157</v>
      </c>
      <c r="K49" s="28"/>
      <c r="L49" s="28"/>
      <c r="M49" s="28"/>
      <c r="N49" s="28"/>
      <c r="O49" s="28"/>
      <c r="P49" s="28"/>
      <c r="Q49" s="28"/>
      <c r="R49" s="28">
        <v>5.2050999999999998</v>
      </c>
      <c r="S49" s="33">
        <f t="shared" si="4"/>
        <v>1</v>
      </c>
      <c r="T49" s="33">
        <f t="shared" si="5"/>
        <v>1</v>
      </c>
      <c r="U49" s="33">
        <f t="shared" si="6"/>
        <v>2</v>
      </c>
      <c r="V49" s="34">
        <f t="shared" si="7"/>
        <v>1</v>
      </c>
      <c r="W49" s="33">
        <f t="shared" si="8"/>
        <v>1</v>
      </c>
      <c r="X49" s="33">
        <f t="shared" si="9"/>
        <v>0</v>
      </c>
      <c r="Y49" s="33">
        <f t="shared" si="10"/>
        <v>0</v>
      </c>
      <c r="Z49" s="33">
        <f t="shared" si="11"/>
        <v>0</v>
      </c>
      <c r="AA49" s="33">
        <f t="shared" si="12"/>
        <v>0</v>
      </c>
      <c r="AB49" s="33">
        <f t="shared" si="13"/>
        <v>0</v>
      </c>
      <c r="AC49" s="33">
        <f t="shared" si="14"/>
        <v>0</v>
      </c>
      <c r="AD49" s="33">
        <f t="shared" si="15"/>
        <v>0</v>
      </c>
      <c r="AE49" s="33">
        <f t="shared" si="16"/>
        <v>3</v>
      </c>
      <c r="AF49" s="28">
        <v>55.294600000000003</v>
      </c>
      <c r="AG49" s="28">
        <v>19.304099999999998</v>
      </c>
      <c r="AH49" s="28">
        <v>24.9133</v>
      </c>
      <c r="AI49" s="28">
        <v>0.93589999999999995</v>
      </c>
      <c r="AJ49" s="28">
        <v>-1.4200000000000001E-2</v>
      </c>
      <c r="AK49" s="28">
        <v>-0.24859999999999999</v>
      </c>
      <c r="AL49" s="28">
        <v>-2.3599999999999999E-2</v>
      </c>
      <c r="AM49" s="28">
        <v>0.9325</v>
      </c>
      <c r="AN49" s="28">
        <v>0.20949999999999999</v>
      </c>
      <c r="AO49" s="35">
        <v>1.79</v>
      </c>
    </row>
    <row r="50" spans="1:41">
      <c r="A50" s="48" t="s">
        <v>3241</v>
      </c>
      <c r="B50" s="29">
        <v>45155</v>
      </c>
      <c r="C50" s="30">
        <v>1758.4434000000001</v>
      </c>
      <c r="D50" s="31">
        <v>1497.2823000000001</v>
      </c>
      <c r="E50" s="28">
        <v>17.018000000000001</v>
      </c>
      <c r="F50" s="28">
        <v>10.5352</v>
      </c>
      <c r="G50" s="28">
        <v>-1.7833000000000001</v>
      </c>
      <c r="H50" s="28">
        <v>-6.8528000000000002</v>
      </c>
      <c r="I50" s="32">
        <v>-5.5867000000000004</v>
      </c>
      <c r="J50" s="28">
        <v>19.802900000000001</v>
      </c>
      <c r="K50" s="28">
        <v>9.8808000000000007</v>
      </c>
      <c r="L50" s="28"/>
      <c r="M50" s="28"/>
      <c r="N50" s="28"/>
      <c r="O50" s="28"/>
      <c r="P50" s="28"/>
      <c r="Q50" s="28"/>
      <c r="R50" s="28">
        <v>21.728300000000001</v>
      </c>
      <c r="S50" s="33">
        <f t="shared" si="4"/>
        <v>2</v>
      </c>
      <c r="T50" s="33">
        <f t="shared" si="5"/>
        <v>3</v>
      </c>
      <c r="U50" s="33">
        <f t="shared" si="6"/>
        <v>4</v>
      </c>
      <c r="V50" s="34">
        <f t="shared" si="7"/>
        <v>3</v>
      </c>
      <c r="W50" s="33">
        <f t="shared" si="8"/>
        <v>1</v>
      </c>
      <c r="X50" s="33">
        <f t="shared" si="9"/>
        <v>1</v>
      </c>
      <c r="Y50" s="33">
        <f t="shared" si="10"/>
        <v>0</v>
      </c>
      <c r="Z50" s="33">
        <f t="shared" si="11"/>
        <v>0</v>
      </c>
      <c r="AA50" s="33">
        <f t="shared" si="12"/>
        <v>0</v>
      </c>
      <c r="AB50" s="33">
        <f t="shared" si="13"/>
        <v>0</v>
      </c>
      <c r="AC50" s="33">
        <f t="shared" si="14"/>
        <v>0</v>
      </c>
      <c r="AD50" s="33">
        <f t="shared" si="15"/>
        <v>0</v>
      </c>
      <c r="AE50" s="33">
        <f t="shared" si="16"/>
        <v>1</v>
      </c>
      <c r="AF50" s="28">
        <v>47.799500000000002</v>
      </c>
      <c r="AG50" s="28">
        <v>12.2225</v>
      </c>
      <c r="AH50" s="28">
        <v>37.411700000000003</v>
      </c>
      <c r="AI50" s="28">
        <v>0.94159999999999999</v>
      </c>
      <c r="AJ50" s="28">
        <v>0.27589999999999998</v>
      </c>
      <c r="AK50" s="28">
        <v>0.23580000000000001</v>
      </c>
      <c r="AL50" s="28">
        <v>0.48730000000000001</v>
      </c>
      <c r="AM50" s="28">
        <v>0.92930000000000001</v>
      </c>
      <c r="AN50" s="28">
        <v>0.83509999999999995</v>
      </c>
      <c r="AO50" s="35">
        <v>2.15</v>
      </c>
    </row>
    <row r="51" spans="1:41">
      <c r="A51" s="48" t="s">
        <v>3242</v>
      </c>
      <c r="B51" s="29">
        <v>41871</v>
      </c>
      <c r="C51" s="30">
        <v>1101.4903999999999</v>
      </c>
      <c r="D51" s="31">
        <v>976.61580000000004</v>
      </c>
      <c r="E51" s="28">
        <v>41.754600000000003</v>
      </c>
      <c r="F51" s="28">
        <v>16.802</v>
      </c>
      <c r="G51" s="28">
        <v>3.8894000000000002</v>
      </c>
      <c r="H51" s="28">
        <v>-3.3138000000000001</v>
      </c>
      <c r="I51" s="32">
        <v>-0.51870000000000005</v>
      </c>
      <c r="J51" s="28">
        <v>5.4207000000000001</v>
      </c>
      <c r="K51" s="28">
        <v>5.7137000000000002</v>
      </c>
      <c r="L51" s="28">
        <v>18.5334</v>
      </c>
      <c r="M51" s="28">
        <v>16.655100000000001</v>
      </c>
      <c r="N51" s="28">
        <v>17.097999999999999</v>
      </c>
      <c r="O51" s="28">
        <v>15.756399999999999</v>
      </c>
      <c r="P51" s="28">
        <v>13.9253</v>
      </c>
      <c r="Q51" s="28"/>
      <c r="R51" s="28">
        <v>12.991400000000001</v>
      </c>
      <c r="S51" s="33">
        <f t="shared" si="4"/>
        <v>1</v>
      </c>
      <c r="T51" s="33">
        <f t="shared" si="5"/>
        <v>2</v>
      </c>
      <c r="U51" s="33">
        <f t="shared" si="6"/>
        <v>2</v>
      </c>
      <c r="V51" s="34">
        <f t="shared" si="7"/>
        <v>2</v>
      </c>
      <c r="W51" s="33">
        <f t="shared" si="8"/>
        <v>3</v>
      </c>
      <c r="X51" s="33">
        <f t="shared" si="9"/>
        <v>2</v>
      </c>
      <c r="Y51" s="33">
        <f t="shared" si="10"/>
        <v>2</v>
      </c>
      <c r="Z51" s="33">
        <f t="shared" si="11"/>
        <v>2</v>
      </c>
      <c r="AA51" s="33">
        <f t="shared" si="12"/>
        <v>2</v>
      </c>
      <c r="AB51" s="33">
        <f t="shared" si="13"/>
        <v>3</v>
      </c>
      <c r="AC51" s="33">
        <f t="shared" si="14"/>
        <v>2</v>
      </c>
      <c r="AD51" s="33">
        <f t="shared" si="15"/>
        <v>0</v>
      </c>
      <c r="AE51" s="33">
        <f t="shared" si="16"/>
        <v>2</v>
      </c>
      <c r="AF51" s="28">
        <v>47.086399999999998</v>
      </c>
      <c r="AG51" s="28">
        <v>12.466699999999999</v>
      </c>
      <c r="AH51" s="28">
        <v>33.7059</v>
      </c>
      <c r="AI51" s="28">
        <v>1.1994</v>
      </c>
      <c r="AJ51" s="28">
        <v>0.23519999999999999</v>
      </c>
      <c r="AK51" s="28">
        <v>2.7000000000000001E-3</v>
      </c>
      <c r="AL51" s="28">
        <v>0.4173</v>
      </c>
      <c r="AM51" s="28">
        <v>0.84499999999999997</v>
      </c>
      <c r="AN51" s="28">
        <v>3.0891999999999999</v>
      </c>
      <c r="AO51" s="35">
        <v>2.2400000000000002</v>
      </c>
    </row>
    <row r="52" spans="1:41">
      <c r="A52" s="48" t="s">
        <v>3243</v>
      </c>
      <c r="B52" s="29">
        <v>45560</v>
      </c>
      <c r="C52" s="30">
        <v>1262.6455000000001</v>
      </c>
      <c r="D52" s="31">
        <v>1086.1831</v>
      </c>
      <c r="E52" s="28">
        <v>9.8108000000000004</v>
      </c>
      <c r="F52" s="28">
        <v>10.4795</v>
      </c>
      <c r="G52" s="28">
        <v>0.90720000000000001</v>
      </c>
      <c r="H52" s="28">
        <v>-2.1171000000000002</v>
      </c>
      <c r="I52" s="32">
        <v>-2.7709999999999999</v>
      </c>
      <c r="J52" s="28">
        <v>9.4113000000000007</v>
      </c>
      <c r="K52" s="28"/>
      <c r="L52" s="28"/>
      <c r="M52" s="28"/>
      <c r="N52" s="28"/>
      <c r="O52" s="28"/>
      <c r="P52" s="28"/>
      <c r="Q52" s="28"/>
      <c r="R52" s="28">
        <v>-1.1908000000000001</v>
      </c>
      <c r="S52" s="33">
        <f t="shared" si="4"/>
        <v>3</v>
      </c>
      <c r="T52" s="33">
        <f t="shared" si="5"/>
        <v>2</v>
      </c>
      <c r="U52" s="33">
        <f t="shared" si="6"/>
        <v>2</v>
      </c>
      <c r="V52" s="34">
        <f t="shared" si="7"/>
        <v>2</v>
      </c>
      <c r="W52" s="33">
        <f t="shared" si="8"/>
        <v>2</v>
      </c>
      <c r="X52" s="33">
        <f t="shared" si="9"/>
        <v>0</v>
      </c>
      <c r="Y52" s="33">
        <f t="shared" si="10"/>
        <v>0</v>
      </c>
      <c r="Z52" s="33">
        <f t="shared" si="11"/>
        <v>0</v>
      </c>
      <c r="AA52" s="33">
        <f t="shared" si="12"/>
        <v>0</v>
      </c>
      <c r="AB52" s="33">
        <f t="shared" si="13"/>
        <v>0</v>
      </c>
      <c r="AC52" s="33">
        <f t="shared" si="14"/>
        <v>0</v>
      </c>
      <c r="AD52" s="33">
        <f t="shared" si="15"/>
        <v>0</v>
      </c>
      <c r="AE52" s="33">
        <f t="shared" si="16"/>
        <v>4</v>
      </c>
      <c r="AF52" s="28">
        <v>42.084800000000001</v>
      </c>
      <c r="AG52" s="28">
        <v>15.3384</v>
      </c>
      <c r="AH52" s="28">
        <v>40.308900000000001</v>
      </c>
      <c r="AI52" s="28">
        <v>0.98719999999999997</v>
      </c>
      <c r="AJ52" s="28">
        <v>-9.5399999999999999E-2</v>
      </c>
      <c r="AK52" s="28">
        <v>0.1278</v>
      </c>
      <c r="AL52" s="28">
        <v>-0.15190000000000001</v>
      </c>
      <c r="AM52" s="28">
        <v>0.83379999999999999</v>
      </c>
      <c r="AN52" s="28">
        <v>2.2679</v>
      </c>
      <c r="AO52" s="35">
        <v>2.2400000000000002</v>
      </c>
    </row>
    <row r="53" spans="1:41">
      <c r="A53" s="48" t="s">
        <v>3244</v>
      </c>
      <c r="B53" s="29">
        <v>45863</v>
      </c>
      <c r="C53" s="30">
        <v>1620.6304</v>
      </c>
      <c r="D53" s="31">
        <v>1691.0688</v>
      </c>
      <c r="E53" s="28">
        <v>10.54</v>
      </c>
      <c r="F53" s="28">
        <v>9.3361000000000001</v>
      </c>
      <c r="G53" s="28">
        <v>0.76480000000000004</v>
      </c>
      <c r="H53" s="28">
        <v>1.6393</v>
      </c>
      <c r="I53" s="32">
        <v>-0.93979999999999997</v>
      </c>
      <c r="J53" s="28"/>
      <c r="K53" s="28"/>
      <c r="L53" s="28"/>
      <c r="M53" s="28"/>
      <c r="N53" s="28"/>
      <c r="O53" s="28"/>
      <c r="P53" s="28"/>
      <c r="Q53" s="28"/>
      <c r="R53" s="28">
        <v>7.1226000000000003</v>
      </c>
      <c r="S53" s="33">
        <f t="shared" si="4"/>
        <v>3</v>
      </c>
      <c r="T53" s="33">
        <f t="shared" si="5"/>
        <v>2</v>
      </c>
      <c r="U53" s="33">
        <f t="shared" si="6"/>
        <v>1</v>
      </c>
      <c r="V53" s="34">
        <f t="shared" si="7"/>
        <v>2</v>
      </c>
      <c r="W53" s="33">
        <f t="shared" si="8"/>
        <v>0</v>
      </c>
      <c r="X53" s="33">
        <f t="shared" si="9"/>
        <v>0</v>
      </c>
      <c r="Y53" s="33">
        <f t="shared" si="10"/>
        <v>0</v>
      </c>
      <c r="Z53" s="33">
        <f t="shared" si="11"/>
        <v>0</v>
      </c>
      <c r="AA53" s="33">
        <f t="shared" si="12"/>
        <v>0</v>
      </c>
      <c r="AB53" s="33">
        <f t="shared" si="13"/>
        <v>0</v>
      </c>
      <c r="AC53" s="33">
        <f t="shared" si="14"/>
        <v>0</v>
      </c>
      <c r="AD53" s="33">
        <f t="shared" si="15"/>
        <v>0</v>
      </c>
      <c r="AE53" s="33">
        <f t="shared" si="16"/>
        <v>3</v>
      </c>
      <c r="AF53" s="28">
        <v>62.632300000000001</v>
      </c>
      <c r="AG53" s="28">
        <v>21.139099999999999</v>
      </c>
      <c r="AH53" s="28">
        <v>5.8137999999999996</v>
      </c>
      <c r="AI53" s="28">
        <v>0.88</v>
      </c>
      <c r="AJ53" s="28">
        <v>-4.5400000000000003E-2</v>
      </c>
      <c r="AK53" s="28">
        <v>0.60199999999999998</v>
      </c>
      <c r="AL53" s="28">
        <v>-6.0900000000000003E-2</v>
      </c>
      <c r="AM53" s="28">
        <v>0.92800000000000005</v>
      </c>
      <c r="AN53" s="28">
        <v>7.032</v>
      </c>
      <c r="AO53" s="35">
        <v>2.14</v>
      </c>
    </row>
    <row r="54" spans="1:41">
      <c r="A54" s="48" t="s">
        <v>3245</v>
      </c>
      <c r="B54" s="29">
        <v>44214</v>
      </c>
      <c r="C54" s="30">
        <v>16201.7971</v>
      </c>
      <c r="D54" s="31">
        <v>14359.016600000001</v>
      </c>
      <c r="E54" s="28">
        <v>24.36</v>
      </c>
      <c r="F54" s="28">
        <v>8.9932999999999996</v>
      </c>
      <c r="G54" s="28">
        <v>-2.9868999999999999</v>
      </c>
      <c r="H54" s="28">
        <v>-4.9550999999999998</v>
      </c>
      <c r="I54" s="32">
        <v>-5.3244999999999996</v>
      </c>
      <c r="J54" s="28">
        <v>5.5917000000000003</v>
      </c>
      <c r="K54" s="28">
        <v>6.8920000000000003</v>
      </c>
      <c r="L54" s="28">
        <v>20.131</v>
      </c>
      <c r="M54" s="28">
        <v>17.290900000000001</v>
      </c>
      <c r="N54" s="28">
        <v>17.918500000000002</v>
      </c>
      <c r="O54" s="28"/>
      <c r="P54" s="28"/>
      <c r="Q54" s="28"/>
      <c r="R54" s="28">
        <v>18.3597</v>
      </c>
      <c r="S54" s="33">
        <f t="shared" si="4"/>
        <v>4</v>
      </c>
      <c r="T54" s="33">
        <f t="shared" si="5"/>
        <v>4</v>
      </c>
      <c r="U54" s="33">
        <f t="shared" si="6"/>
        <v>3</v>
      </c>
      <c r="V54" s="34">
        <f t="shared" si="7"/>
        <v>3</v>
      </c>
      <c r="W54" s="33">
        <f t="shared" si="8"/>
        <v>3</v>
      </c>
      <c r="X54" s="33">
        <f t="shared" si="9"/>
        <v>2</v>
      </c>
      <c r="Y54" s="33">
        <f t="shared" si="10"/>
        <v>2</v>
      </c>
      <c r="Z54" s="33">
        <f t="shared" si="11"/>
        <v>1</v>
      </c>
      <c r="AA54" s="33">
        <f t="shared" si="12"/>
        <v>2</v>
      </c>
      <c r="AB54" s="33">
        <f t="shared" si="13"/>
        <v>0</v>
      </c>
      <c r="AC54" s="33">
        <f t="shared" si="14"/>
        <v>0</v>
      </c>
      <c r="AD54" s="33">
        <f t="shared" si="15"/>
        <v>0</v>
      </c>
      <c r="AE54" s="33">
        <f t="shared" si="16"/>
        <v>1</v>
      </c>
      <c r="AF54" s="28">
        <v>75.3048</v>
      </c>
      <c r="AG54" s="28">
        <v>10.2645</v>
      </c>
      <c r="AH54" s="28">
        <v>7.6345999999999998</v>
      </c>
      <c r="AI54" s="28">
        <v>0.88029999999999997</v>
      </c>
      <c r="AJ54" s="28">
        <v>0.37330000000000002</v>
      </c>
      <c r="AK54" s="28">
        <v>0.46889999999999998</v>
      </c>
      <c r="AL54" s="28">
        <v>0.66920000000000002</v>
      </c>
      <c r="AM54" s="28">
        <v>0.89929999999999999</v>
      </c>
      <c r="AN54" s="28">
        <v>1.4244000000000001</v>
      </c>
      <c r="AO54" s="35">
        <v>1.69</v>
      </c>
    </row>
    <row r="55" spans="1:41">
      <c r="A55" s="48" t="s">
        <v>3246</v>
      </c>
      <c r="B55" s="29">
        <v>43753</v>
      </c>
      <c r="C55" s="30">
        <v>3677.0940999999998</v>
      </c>
      <c r="D55" s="31">
        <v>3341.9520000000002</v>
      </c>
      <c r="E55" s="28">
        <v>47.16</v>
      </c>
      <c r="F55" s="28">
        <v>12.5806</v>
      </c>
      <c r="G55" s="28">
        <v>2.4994999999999998</v>
      </c>
      <c r="H55" s="28">
        <v>6.1205999999999996</v>
      </c>
      <c r="I55" s="32">
        <v>4.3825000000000003</v>
      </c>
      <c r="J55" s="28">
        <v>22.525300000000001</v>
      </c>
      <c r="K55" s="28">
        <v>8.9364000000000008</v>
      </c>
      <c r="L55" s="28">
        <v>20.015799999999999</v>
      </c>
      <c r="M55" s="28">
        <v>16.038799999999998</v>
      </c>
      <c r="N55" s="28">
        <v>18.681000000000001</v>
      </c>
      <c r="O55" s="28"/>
      <c r="P55" s="28"/>
      <c r="Q55" s="28"/>
      <c r="R55" s="28">
        <v>26.7392</v>
      </c>
      <c r="S55" s="33">
        <f t="shared" si="4"/>
        <v>2</v>
      </c>
      <c r="T55" s="33">
        <f t="shared" si="5"/>
        <v>2</v>
      </c>
      <c r="U55" s="33">
        <f t="shared" si="6"/>
        <v>1</v>
      </c>
      <c r="V55" s="34">
        <f t="shared" si="7"/>
        <v>1</v>
      </c>
      <c r="W55" s="33">
        <f t="shared" si="8"/>
        <v>1</v>
      </c>
      <c r="X55" s="33">
        <f t="shared" si="9"/>
        <v>1</v>
      </c>
      <c r="Y55" s="33">
        <f t="shared" si="10"/>
        <v>2</v>
      </c>
      <c r="Z55" s="33">
        <f t="shared" si="11"/>
        <v>2</v>
      </c>
      <c r="AA55" s="33">
        <f t="shared" si="12"/>
        <v>2</v>
      </c>
      <c r="AB55" s="33">
        <f t="shared" si="13"/>
        <v>0</v>
      </c>
      <c r="AC55" s="33">
        <f t="shared" si="14"/>
        <v>0</v>
      </c>
      <c r="AD55" s="33">
        <f t="shared" si="15"/>
        <v>0</v>
      </c>
      <c r="AE55" s="33">
        <f t="shared" si="16"/>
        <v>1</v>
      </c>
      <c r="AF55" s="28">
        <v>31.808399999999999</v>
      </c>
      <c r="AG55" s="28">
        <v>34.808599999999998</v>
      </c>
      <c r="AH55" s="28">
        <v>23.457100000000001</v>
      </c>
      <c r="AI55" s="28">
        <v>0.92</v>
      </c>
      <c r="AJ55" s="28">
        <v>0.29599999999999999</v>
      </c>
      <c r="AK55" s="28">
        <v>3.0800000000000001E-2</v>
      </c>
      <c r="AL55" s="28">
        <v>0.56240000000000001</v>
      </c>
      <c r="AM55" s="28">
        <v>0.80649999999999999</v>
      </c>
      <c r="AN55" s="28">
        <v>1.1874</v>
      </c>
      <c r="AO55" s="35">
        <v>1.96</v>
      </c>
    </row>
    <row r="56" spans="1:41">
      <c r="A56" s="48" t="s">
        <v>4904</v>
      </c>
      <c r="B56" s="29">
        <v>45954</v>
      </c>
      <c r="C56" s="30">
        <v>884.01919999999996</v>
      </c>
      <c r="D56" s="31">
        <v>736.28099999999995</v>
      </c>
      <c r="E56" s="28">
        <v>9.92</v>
      </c>
      <c r="F56" s="28">
        <v>11.7117</v>
      </c>
      <c r="G56" s="28">
        <v>1.3279000000000001</v>
      </c>
      <c r="H56" s="28">
        <v>-0.89910000000000001</v>
      </c>
      <c r="I56" s="32">
        <v>-1.2935000000000001</v>
      </c>
      <c r="J56" s="28"/>
      <c r="K56" s="28"/>
      <c r="L56" s="28"/>
      <c r="M56" s="28"/>
      <c r="N56" s="28"/>
      <c r="O56" s="28"/>
      <c r="P56" s="28"/>
      <c r="Q56" s="28"/>
      <c r="R56" s="28">
        <v>-1.5472999999999999</v>
      </c>
      <c r="S56" s="33">
        <f t="shared" si="4"/>
        <v>2</v>
      </c>
      <c r="T56" s="33">
        <f t="shared" si="5"/>
        <v>2</v>
      </c>
      <c r="U56" s="33">
        <f t="shared" si="6"/>
        <v>2</v>
      </c>
      <c r="V56" s="34">
        <f t="shared" si="7"/>
        <v>2</v>
      </c>
      <c r="W56" s="33">
        <f t="shared" si="8"/>
        <v>0</v>
      </c>
      <c r="X56" s="33">
        <f t="shared" si="9"/>
        <v>0</v>
      </c>
      <c r="Y56" s="33">
        <f t="shared" si="10"/>
        <v>0</v>
      </c>
      <c r="Z56" s="33">
        <f t="shared" si="11"/>
        <v>0</v>
      </c>
      <c r="AA56" s="33">
        <f t="shared" si="12"/>
        <v>0</v>
      </c>
      <c r="AB56" s="33">
        <f t="shared" si="13"/>
        <v>0</v>
      </c>
      <c r="AC56" s="33">
        <f t="shared" si="14"/>
        <v>0</v>
      </c>
      <c r="AD56" s="33">
        <f t="shared" si="15"/>
        <v>0</v>
      </c>
      <c r="AE56" s="33">
        <f t="shared" si="16"/>
        <v>4</v>
      </c>
      <c r="AF56" s="28">
        <v>60.618699999999997</v>
      </c>
      <c r="AG56" s="28">
        <v>23.721299999999999</v>
      </c>
      <c r="AH56" s="28">
        <v>13.637600000000001</v>
      </c>
      <c r="AI56" s="28">
        <v>1.1278999999999999</v>
      </c>
      <c r="AJ56" s="28">
        <v>-0.30280000000000001</v>
      </c>
      <c r="AK56" s="28">
        <v>1.0744</v>
      </c>
      <c r="AL56" s="28">
        <v>-0.40339999999999998</v>
      </c>
      <c r="AM56" s="28">
        <v>0.83220000000000005</v>
      </c>
      <c r="AN56" s="28">
        <v>2.0225</v>
      </c>
      <c r="AO56" s="35">
        <v>2.4</v>
      </c>
    </row>
    <row r="57" spans="1:41">
      <c r="A57" s="48" t="s">
        <v>3247</v>
      </c>
      <c r="B57" s="29">
        <v>45632</v>
      </c>
      <c r="C57" s="30">
        <v>3513.2891</v>
      </c>
      <c r="D57" s="31">
        <v>2919.8413</v>
      </c>
      <c r="E57" s="28">
        <v>10.41</v>
      </c>
      <c r="F57" s="28">
        <v>8.3247</v>
      </c>
      <c r="G57" s="28">
        <v>-3.3426</v>
      </c>
      <c r="H57" s="28">
        <v>-4.1436000000000002</v>
      </c>
      <c r="I57" s="32">
        <v>-6.0468999999999999</v>
      </c>
      <c r="J57" s="28">
        <v>1.1661999999999999</v>
      </c>
      <c r="K57" s="28"/>
      <c r="L57" s="28"/>
      <c r="M57" s="28"/>
      <c r="N57" s="28"/>
      <c r="O57" s="28"/>
      <c r="P57" s="28"/>
      <c r="Q57" s="28"/>
      <c r="R57" s="28">
        <v>2.9175</v>
      </c>
      <c r="S57" s="33">
        <f t="shared" si="4"/>
        <v>4</v>
      </c>
      <c r="T57" s="33">
        <f t="shared" si="5"/>
        <v>4</v>
      </c>
      <c r="U57" s="33">
        <f t="shared" si="6"/>
        <v>3</v>
      </c>
      <c r="V57" s="34">
        <f t="shared" si="7"/>
        <v>3</v>
      </c>
      <c r="W57" s="33">
        <f t="shared" si="8"/>
        <v>4</v>
      </c>
      <c r="X57" s="33">
        <f t="shared" si="9"/>
        <v>0</v>
      </c>
      <c r="Y57" s="33">
        <f t="shared" si="10"/>
        <v>0</v>
      </c>
      <c r="Z57" s="33">
        <f t="shared" si="11"/>
        <v>0</v>
      </c>
      <c r="AA57" s="33">
        <f t="shared" si="12"/>
        <v>0</v>
      </c>
      <c r="AB57" s="33">
        <f t="shared" si="13"/>
        <v>0</v>
      </c>
      <c r="AC57" s="33">
        <f t="shared" si="14"/>
        <v>0</v>
      </c>
      <c r="AD57" s="33">
        <f t="shared" si="15"/>
        <v>0</v>
      </c>
      <c r="AE57" s="33">
        <f t="shared" si="16"/>
        <v>3</v>
      </c>
      <c r="AF57" s="28">
        <v>96.004900000000006</v>
      </c>
      <c r="AG57" s="28">
        <v>0.58520000000000005</v>
      </c>
      <c r="AH57" s="28"/>
      <c r="AI57" s="28">
        <v>0.89580000000000004</v>
      </c>
      <c r="AJ57" s="28">
        <v>-3.5499999999999997E-2</v>
      </c>
      <c r="AK57" s="28">
        <v>0.15509999999999999</v>
      </c>
      <c r="AL57" s="28">
        <v>-5.2999999999999999E-2</v>
      </c>
      <c r="AM57" s="28">
        <v>0.94640000000000002</v>
      </c>
      <c r="AN57" s="28">
        <v>3.0996999999999999</v>
      </c>
      <c r="AO57" s="35">
        <v>1.98</v>
      </c>
    </row>
    <row r="58" spans="1:41">
      <c r="A58" s="48" t="s">
        <v>3248</v>
      </c>
      <c r="B58" s="29">
        <v>44113</v>
      </c>
      <c r="C58" s="30">
        <v>1400.2469000000001</v>
      </c>
      <c r="D58" s="31">
        <v>1246.1776</v>
      </c>
      <c r="E58" s="28">
        <v>20.96</v>
      </c>
      <c r="F58" s="28">
        <v>8.6010000000000009</v>
      </c>
      <c r="G58" s="28">
        <v>-4.0731999999999999</v>
      </c>
      <c r="H58" s="28">
        <v>-9.4208999999999996</v>
      </c>
      <c r="I58" s="32">
        <v>-7.7870999999999997</v>
      </c>
      <c r="J58" s="28">
        <v>-2.6475</v>
      </c>
      <c r="K58" s="28">
        <v>5.5044000000000004</v>
      </c>
      <c r="L58" s="28">
        <v>15.9765</v>
      </c>
      <c r="M58" s="28">
        <v>13.212999999999999</v>
      </c>
      <c r="N58" s="28">
        <v>12.322100000000001</v>
      </c>
      <c r="O58" s="28"/>
      <c r="P58" s="28"/>
      <c r="Q58" s="28"/>
      <c r="R58" s="28">
        <v>14.2393</v>
      </c>
      <c r="S58" s="33">
        <f t="shared" si="4"/>
        <v>4</v>
      </c>
      <c r="T58" s="33">
        <f t="shared" si="5"/>
        <v>4</v>
      </c>
      <c r="U58" s="33">
        <f t="shared" si="6"/>
        <v>4</v>
      </c>
      <c r="V58" s="34">
        <f t="shared" si="7"/>
        <v>4</v>
      </c>
      <c r="W58" s="33">
        <f t="shared" si="8"/>
        <v>4</v>
      </c>
      <c r="X58" s="33">
        <f t="shared" si="9"/>
        <v>2</v>
      </c>
      <c r="Y58" s="33">
        <f t="shared" si="10"/>
        <v>3</v>
      </c>
      <c r="Z58" s="33">
        <f t="shared" si="11"/>
        <v>3</v>
      </c>
      <c r="AA58" s="33">
        <f t="shared" si="12"/>
        <v>3</v>
      </c>
      <c r="AB58" s="33">
        <f t="shared" si="13"/>
        <v>0</v>
      </c>
      <c r="AC58" s="33">
        <f t="shared" si="14"/>
        <v>0</v>
      </c>
      <c r="AD58" s="33">
        <f t="shared" si="15"/>
        <v>0</v>
      </c>
      <c r="AE58" s="33">
        <f t="shared" si="16"/>
        <v>2</v>
      </c>
      <c r="AF58" s="28">
        <v>65.529899999999998</v>
      </c>
      <c r="AG58" s="28">
        <v>8.1747999999999994</v>
      </c>
      <c r="AH58" s="28">
        <v>20.849499999999999</v>
      </c>
      <c r="AI58" s="28">
        <v>0.95279999999999998</v>
      </c>
      <c r="AJ58" s="28">
        <v>0.26929999999999998</v>
      </c>
      <c r="AK58" s="28">
        <v>0.10970000000000001</v>
      </c>
      <c r="AL58" s="28">
        <v>0.4945</v>
      </c>
      <c r="AM58" s="28">
        <v>0.87739999999999996</v>
      </c>
      <c r="AN58" s="28">
        <v>5.3768000000000002</v>
      </c>
      <c r="AO58" s="35">
        <v>2.2000000000000002</v>
      </c>
    </row>
    <row r="59" spans="1:41">
      <c r="A59" s="48" t="s">
        <v>3249</v>
      </c>
      <c r="B59" s="29">
        <v>44669</v>
      </c>
      <c r="C59" s="30">
        <v>2436.6772000000001</v>
      </c>
      <c r="D59" s="31">
        <v>2423.5338999999999</v>
      </c>
      <c r="E59" s="28">
        <v>17.16</v>
      </c>
      <c r="F59" s="28">
        <v>10.7811</v>
      </c>
      <c r="G59" s="28">
        <v>0.35089999999999999</v>
      </c>
      <c r="H59" s="28">
        <v>-4.1875999999999998</v>
      </c>
      <c r="I59" s="32">
        <v>-1.3793</v>
      </c>
      <c r="J59" s="28">
        <v>5.2760999999999996</v>
      </c>
      <c r="K59" s="28">
        <v>5.4229000000000003</v>
      </c>
      <c r="L59" s="28">
        <v>15.582599999999999</v>
      </c>
      <c r="M59" s="28">
        <v>14.6333</v>
      </c>
      <c r="N59" s="28"/>
      <c r="O59" s="28"/>
      <c r="P59" s="28"/>
      <c r="Q59" s="28"/>
      <c r="R59" s="28">
        <v>14.317299999999999</v>
      </c>
      <c r="S59" s="33">
        <f t="shared" si="4"/>
        <v>2</v>
      </c>
      <c r="T59" s="33">
        <f t="shared" si="5"/>
        <v>2</v>
      </c>
      <c r="U59" s="33">
        <f t="shared" si="6"/>
        <v>3</v>
      </c>
      <c r="V59" s="34">
        <f t="shared" si="7"/>
        <v>2</v>
      </c>
      <c r="W59" s="33">
        <f t="shared" si="8"/>
        <v>3</v>
      </c>
      <c r="X59" s="33">
        <f t="shared" si="9"/>
        <v>3</v>
      </c>
      <c r="Y59" s="33">
        <f t="shared" si="10"/>
        <v>3</v>
      </c>
      <c r="Z59" s="33">
        <f t="shared" si="11"/>
        <v>2</v>
      </c>
      <c r="AA59" s="33">
        <f t="shared" si="12"/>
        <v>0</v>
      </c>
      <c r="AB59" s="33">
        <f t="shared" si="13"/>
        <v>0</v>
      </c>
      <c r="AC59" s="33">
        <f t="shared" si="14"/>
        <v>0</v>
      </c>
      <c r="AD59" s="33">
        <f t="shared" si="15"/>
        <v>0</v>
      </c>
      <c r="AE59" s="33">
        <f t="shared" si="16"/>
        <v>2</v>
      </c>
      <c r="AF59" s="28">
        <v>58.318199999999997</v>
      </c>
      <c r="AG59" s="28">
        <v>15.8606</v>
      </c>
      <c r="AH59" s="28">
        <v>19.777000000000001</v>
      </c>
      <c r="AI59" s="28">
        <v>0.84840000000000004</v>
      </c>
      <c r="AJ59" s="28">
        <v>0.24399999999999999</v>
      </c>
      <c r="AK59" s="28">
        <v>0.1116</v>
      </c>
      <c r="AL59" s="28">
        <v>0.45789999999999997</v>
      </c>
      <c r="AM59" s="28">
        <v>0.93240000000000001</v>
      </c>
      <c r="AN59" s="28">
        <v>4.9062999999999999</v>
      </c>
      <c r="AO59" s="35">
        <v>2.08</v>
      </c>
    </row>
    <row r="60" spans="1:41">
      <c r="A60" s="48" t="s">
        <v>3250</v>
      </c>
      <c r="B60" s="29">
        <v>43480</v>
      </c>
      <c r="C60" s="30">
        <v>35665.816200000001</v>
      </c>
      <c r="D60" s="31">
        <v>32925.446300000003</v>
      </c>
      <c r="E60" s="28">
        <v>35.6</v>
      </c>
      <c r="F60" s="28">
        <v>6.8106999999999998</v>
      </c>
      <c r="G60" s="28">
        <v>-4.4551999999999996</v>
      </c>
      <c r="H60" s="28">
        <v>-4.2496</v>
      </c>
      <c r="I60" s="32">
        <v>-5.7202999999999999</v>
      </c>
      <c r="J60" s="28">
        <v>3.4281999999999999</v>
      </c>
      <c r="K60" s="28">
        <v>8.3579000000000008</v>
      </c>
      <c r="L60" s="28">
        <v>20.7879</v>
      </c>
      <c r="M60" s="28">
        <v>18.3322</v>
      </c>
      <c r="N60" s="28">
        <v>21.442399999999999</v>
      </c>
      <c r="O60" s="28">
        <v>18.468399999999999</v>
      </c>
      <c r="P60" s="28"/>
      <c r="Q60" s="28"/>
      <c r="R60" s="28">
        <v>19.017800000000001</v>
      </c>
      <c r="S60" s="33">
        <f t="shared" si="4"/>
        <v>4</v>
      </c>
      <c r="T60" s="33">
        <f t="shared" si="5"/>
        <v>4</v>
      </c>
      <c r="U60" s="33">
        <f t="shared" si="6"/>
        <v>3</v>
      </c>
      <c r="V60" s="34">
        <f t="shared" si="7"/>
        <v>3</v>
      </c>
      <c r="W60" s="33">
        <f t="shared" si="8"/>
        <v>3</v>
      </c>
      <c r="X60" s="33">
        <f t="shared" si="9"/>
        <v>2</v>
      </c>
      <c r="Y60" s="33">
        <f t="shared" si="10"/>
        <v>2</v>
      </c>
      <c r="Z60" s="33">
        <f t="shared" si="11"/>
        <v>1</v>
      </c>
      <c r="AA60" s="33">
        <f t="shared" si="12"/>
        <v>1</v>
      </c>
      <c r="AB60" s="33">
        <f t="shared" si="13"/>
        <v>2</v>
      </c>
      <c r="AC60" s="33">
        <f t="shared" si="14"/>
        <v>0</v>
      </c>
      <c r="AD60" s="33">
        <f t="shared" si="15"/>
        <v>0</v>
      </c>
      <c r="AE60" s="33">
        <f t="shared" si="16"/>
        <v>1</v>
      </c>
      <c r="AF60" s="28">
        <v>68.662099999999995</v>
      </c>
      <c r="AG60" s="28">
        <v>13.995100000000001</v>
      </c>
      <c r="AH60" s="28">
        <v>11.3827</v>
      </c>
      <c r="AI60" s="28">
        <v>0.82950000000000002</v>
      </c>
      <c r="AJ60" s="28">
        <v>0.41760000000000003</v>
      </c>
      <c r="AK60" s="28">
        <v>0.58850000000000002</v>
      </c>
      <c r="AL60" s="28">
        <v>0.77139999999999997</v>
      </c>
      <c r="AM60" s="28">
        <v>0.90249999999999997</v>
      </c>
      <c r="AN60" s="28">
        <v>4.9600999999999997</v>
      </c>
      <c r="AO60" s="35">
        <v>1.58</v>
      </c>
    </row>
    <row r="61" spans="1:41">
      <c r="A61" s="48" t="s">
        <v>3251</v>
      </c>
      <c r="B61" s="29">
        <v>45044</v>
      </c>
      <c r="C61" s="30">
        <v>7486.6553000000004</v>
      </c>
      <c r="D61" s="31">
        <v>6799.1952000000001</v>
      </c>
      <c r="E61" s="28">
        <v>18.09</v>
      </c>
      <c r="F61" s="28">
        <v>9.5036000000000005</v>
      </c>
      <c r="G61" s="28">
        <v>-2.5323000000000002</v>
      </c>
      <c r="H61" s="28">
        <v>-5.9282000000000004</v>
      </c>
      <c r="I61" s="32">
        <v>-6.1234999999999999</v>
      </c>
      <c r="J61" s="28">
        <v>3.9655</v>
      </c>
      <c r="K61" s="28">
        <v>8.2420000000000009</v>
      </c>
      <c r="L61" s="28">
        <v>21.7807</v>
      </c>
      <c r="M61" s="28"/>
      <c r="N61" s="28"/>
      <c r="O61" s="28"/>
      <c r="P61" s="28"/>
      <c r="Q61" s="28"/>
      <c r="R61" s="28">
        <v>21.7807</v>
      </c>
      <c r="S61" s="33">
        <f t="shared" si="4"/>
        <v>3</v>
      </c>
      <c r="T61" s="33">
        <f t="shared" si="5"/>
        <v>3</v>
      </c>
      <c r="U61" s="33">
        <f t="shared" si="6"/>
        <v>3</v>
      </c>
      <c r="V61" s="34">
        <f t="shared" si="7"/>
        <v>3</v>
      </c>
      <c r="W61" s="33">
        <f t="shared" si="8"/>
        <v>3</v>
      </c>
      <c r="X61" s="33">
        <f t="shared" si="9"/>
        <v>2</v>
      </c>
      <c r="Y61" s="33">
        <f t="shared" si="10"/>
        <v>1</v>
      </c>
      <c r="Z61" s="33">
        <f t="shared" si="11"/>
        <v>0</v>
      </c>
      <c r="AA61" s="33">
        <f t="shared" si="12"/>
        <v>0</v>
      </c>
      <c r="AB61" s="33">
        <f t="shared" si="13"/>
        <v>0</v>
      </c>
      <c r="AC61" s="33">
        <f t="shared" si="14"/>
        <v>0</v>
      </c>
      <c r="AD61" s="33">
        <f t="shared" si="15"/>
        <v>0</v>
      </c>
      <c r="AE61" s="33">
        <f t="shared" si="16"/>
        <v>1</v>
      </c>
      <c r="AF61" s="28">
        <v>44.2562</v>
      </c>
      <c r="AG61" s="28">
        <v>26.846499999999999</v>
      </c>
      <c r="AH61" s="28">
        <v>23.9908</v>
      </c>
      <c r="AI61" s="28">
        <v>0.95499999999999996</v>
      </c>
      <c r="AJ61" s="28">
        <v>0.35899999999999999</v>
      </c>
      <c r="AK61" s="28">
        <v>0.57620000000000005</v>
      </c>
      <c r="AL61" s="28">
        <v>0.67869999999999997</v>
      </c>
      <c r="AM61" s="28">
        <v>0.89070000000000005</v>
      </c>
      <c r="AN61" s="28">
        <v>1.8404</v>
      </c>
      <c r="AO61" s="35">
        <v>1.82</v>
      </c>
    </row>
    <row r="62" spans="1:41">
      <c r="A62" s="48" t="s">
        <v>3252</v>
      </c>
      <c r="B62" s="29">
        <v>43384</v>
      </c>
      <c r="C62" s="30">
        <v>6600.7232000000004</v>
      </c>
      <c r="D62" s="31">
        <v>5867.4174999999996</v>
      </c>
      <c r="E62" s="28">
        <v>37.130000000000003</v>
      </c>
      <c r="F62" s="28">
        <v>12.754300000000001</v>
      </c>
      <c r="G62" s="28">
        <v>5.5728999999999997</v>
      </c>
      <c r="H62" s="28">
        <v>2.2583000000000002</v>
      </c>
      <c r="I62" s="32">
        <v>3.3974000000000002</v>
      </c>
      <c r="J62" s="28">
        <v>17.055499999999999</v>
      </c>
      <c r="K62" s="28">
        <v>8.2263000000000002</v>
      </c>
      <c r="L62" s="28">
        <v>24.534300000000002</v>
      </c>
      <c r="M62" s="28">
        <v>20.728000000000002</v>
      </c>
      <c r="N62" s="28">
        <v>21.475100000000001</v>
      </c>
      <c r="O62" s="28">
        <v>19.7896</v>
      </c>
      <c r="P62" s="28"/>
      <c r="Q62" s="28"/>
      <c r="R62" s="28">
        <v>18.959399999999999</v>
      </c>
      <c r="S62" s="33">
        <f t="shared" si="4"/>
        <v>1</v>
      </c>
      <c r="T62" s="33">
        <f t="shared" si="5"/>
        <v>1</v>
      </c>
      <c r="U62" s="33">
        <f t="shared" si="6"/>
        <v>1</v>
      </c>
      <c r="V62" s="34">
        <f t="shared" si="7"/>
        <v>1</v>
      </c>
      <c r="W62" s="33">
        <f t="shared" si="8"/>
        <v>1</v>
      </c>
      <c r="X62" s="33">
        <f t="shared" si="9"/>
        <v>2</v>
      </c>
      <c r="Y62" s="33">
        <f t="shared" si="10"/>
        <v>1</v>
      </c>
      <c r="Z62" s="33">
        <f t="shared" si="11"/>
        <v>1</v>
      </c>
      <c r="AA62" s="33">
        <f t="shared" si="12"/>
        <v>1</v>
      </c>
      <c r="AB62" s="33">
        <f t="shared" si="13"/>
        <v>1</v>
      </c>
      <c r="AC62" s="33">
        <f t="shared" si="14"/>
        <v>0</v>
      </c>
      <c r="AD62" s="33">
        <f t="shared" si="15"/>
        <v>0</v>
      </c>
      <c r="AE62" s="33">
        <f t="shared" si="16"/>
        <v>1</v>
      </c>
      <c r="AF62" s="28">
        <v>48.967599999999997</v>
      </c>
      <c r="AG62" s="28">
        <v>25.072500000000002</v>
      </c>
      <c r="AH62" s="28">
        <v>21.802600000000002</v>
      </c>
      <c r="AI62" s="28">
        <v>0.99199999999999999</v>
      </c>
      <c r="AJ62" s="28">
        <v>0.37030000000000002</v>
      </c>
      <c r="AK62" s="28">
        <v>5.7000000000000002E-2</v>
      </c>
      <c r="AL62" s="28">
        <v>0.72909999999999997</v>
      </c>
      <c r="AM62" s="28">
        <v>0.91359999999999997</v>
      </c>
      <c r="AN62" s="28">
        <v>3.8182999999999998</v>
      </c>
      <c r="AO62" s="35">
        <v>1.86</v>
      </c>
    </row>
    <row r="63" spans="1:41">
      <c r="A63" s="48" t="s">
        <v>3253</v>
      </c>
      <c r="B63" s="29">
        <v>44816</v>
      </c>
      <c r="C63" s="30">
        <v>2021.8409999999999</v>
      </c>
      <c r="D63" s="31">
        <v>1798.2130999999999</v>
      </c>
      <c r="E63" s="28">
        <v>22.48</v>
      </c>
      <c r="F63" s="28">
        <v>10.3584</v>
      </c>
      <c r="G63" s="28">
        <v>3.0247000000000002</v>
      </c>
      <c r="H63" s="28">
        <v>4.6067999999999998</v>
      </c>
      <c r="I63" s="32">
        <v>5.5399000000000003</v>
      </c>
      <c r="J63" s="28">
        <v>12.568899999999999</v>
      </c>
      <c r="K63" s="28">
        <v>5.6760000000000002</v>
      </c>
      <c r="L63" s="28">
        <v>26.972899999999999</v>
      </c>
      <c r="M63" s="28"/>
      <c r="N63" s="28"/>
      <c r="O63" s="28"/>
      <c r="P63" s="28"/>
      <c r="Q63" s="28"/>
      <c r="R63" s="28">
        <v>24.978899999999999</v>
      </c>
      <c r="S63" s="33">
        <f t="shared" si="4"/>
        <v>3</v>
      </c>
      <c r="T63" s="33">
        <f t="shared" si="5"/>
        <v>2</v>
      </c>
      <c r="U63" s="33">
        <f t="shared" si="6"/>
        <v>1</v>
      </c>
      <c r="V63" s="34">
        <f t="shared" si="7"/>
        <v>1</v>
      </c>
      <c r="W63" s="33">
        <f t="shared" si="8"/>
        <v>2</v>
      </c>
      <c r="X63" s="33">
        <f t="shared" si="9"/>
        <v>2</v>
      </c>
      <c r="Y63" s="33">
        <f t="shared" si="10"/>
        <v>1</v>
      </c>
      <c r="Z63" s="33">
        <f t="shared" si="11"/>
        <v>0</v>
      </c>
      <c r="AA63" s="33">
        <f t="shared" si="12"/>
        <v>0</v>
      </c>
      <c r="AB63" s="33">
        <f t="shared" si="13"/>
        <v>0</v>
      </c>
      <c r="AC63" s="33">
        <f t="shared" si="14"/>
        <v>0</v>
      </c>
      <c r="AD63" s="33">
        <f t="shared" si="15"/>
        <v>0</v>
      </c>
      <c r="AE63" s="33">
        <f t="shared" si="16"/>
        <v>1</v>
      </c>
      <c r="AF63" s="28">
        <v>65.481200000000001</v>
      </c>
      <c r="AG63" s="28">
        <v>18.070399999999999</v>
      </c>
      <c r="AH63" s="28">
        <v>9.7059999999999995</v>
      </c>
      <c r="AI63" s="28">
        <v>1.0432999999999999</v>
      </c>
      <c r="AJ63" s="28">
        <v>0.35449999999999998</v>
      </c>
      <c r="AK63" s="28">
        <v>1.1283000000000001</v>
      </c>
      <c r="AL63" s="28">
        <v>0.79879999999999995</v>
      </c>
      <c r="AM63" s="28">
        <v>0.47460000000000002</v>
      </c>
      <c r="AN63" s="28">
        <v>4.6397000000000004</v>
      </c>
      <c r="AO63" s="35">
        <v>2.1</v>
      </c>
    </row>
    <row r="64" spans="1:41">
      <c r="A64" s="48" t="s">
        <v>3254</v>
      </c>
      <c r="B64" s="29">
        <v>45800</v>
      </c>
      <c r="C64" s="30">
        <v>2265.6795999999999</v>
      </c>
      <c r="D64" s="31">
        <v>2011.0573999999999</v>
      </c>
      <c r="E64" s="28">
        <v>10.02</v>
      </c>
      <c r="F64" s="28">
        <v>7.8578999999999999</v>
      </c>
      <c r="G64" s="28">
        <v>-2.7183999999999999</v>
      </c>
      <c r="H64" s="28">
        <v>-4.2065000000000001</v>
      </c>
      <c r="I64" s="32">
        <v>-5.4717000000000002</v>
      </c>
      <c r="J64" s="28"/>
      <c r="K64" s="28"/>
      <c r="L64" s="28"/>
      <c r="M64" s="28"/>
      <c r="N64" s="28"/>
      <c r="O64" s="28"/>
      <c r="P64" s="28"/>
      <c r="Q64" s="28"/>
      <c r="R64" s="28">
        <v>0.2135</v>
      </c>
      <c r="S64" s="33">
        <f t="shared" si="4"/>
        <v>4</v>
      </c>
      <c r="T64" s="33">
        <f t="shared" si="5"/>
        <v>3</v>
      </c>
      <c r="U64" s="33">
        <f t="shared" si="6"/>
        <v>3</v>
      </c>
      <c r="V64" s="34">
        <f t="shared" si="7"/>
        <v>3</v>
      </c>
      <c r="W64" s="33">
        <f t="shared" si="8"/>
        <v>0</v>
      </c>
      <c r="X64" s="33">
        <f t="shared" si="9"/>
        <v>0</v>
      </c>
      <c r="Y64" s="33">
        <f t="shared" si="10"/>
        <v>0</v>
      </c>
      <c r="Z64" s="33">
        <f t="shared" si="11"/>
        <v>0</v>
      </c>
      <c r="AA64" s="33">
        <f t="shared" si="12"/>
        <v>0</v>
      </c>
      <c r="AB64" s="33">
        <f t="shared" si="13"/>
        <v>0</v>
      </c>
      <c r="AC64" s="33">
        <f t="shared" si="14"/>
        <v>0</v>
      </c>
      <c r="AD64" s="33">
        <f t="shared" si="15"/>
        <v>0</v>
      </c>
      <c r="AE64" s="33">
        <f t="shared" si="16"/>
        <v>4</v>
      </c>
      <c r="AF64" s="28">
        <v>69.255899999999997</v>
      </c>
      <c r="AG64" s="28">
        <v>10.3727</v>
      </c>
      <c r="AH64" s="28">
        <v>15.1524</v>
      </c>
      <c r="AI64" s="28">
        <v>0.78959999999999997</v>
      </c>
      <c r="AJ64" s="28">
        <v>-0.21360000000000001</v>
      </c>
      <c r="AK64" s="28">
        <v>1.9900000000000001E-2</v>
      </c>
      <c r="AL64" s="28">
        <v>-0.28839999999999999</v>
      </c>
      <c r="AM64" s="28">
        <v>0.80779999999999996</v>
      </c>
      <c r="AN64" s="28">
        <v>4.6304999999999996</v>
      </c>
      <c r="AO64" s="35">
        <v>2.09</v>
      </c>
    </row>
    <row r="65" spans="1:41">
      <c r="A65" s="48" t="s">
        <v>3255</v>
      </c>
      <c r="B65" s="29">
        <v>44176</v>
      </c>
      <c r="C65" s="30">
        <v>153.3982</v>
      </c>
      <c r="D65" s="31">
        <v>138.29820000000001</v>
      </c>
      <c r="E65" s="28">
        <v>22.18</v>
      </c>
      <c r="F65" s="28">
        <v>7.6177000000000001</v>
      </c>
      <c r="G65" s="28">
        <v>-3.3130000000000002</v>
      </c>
      <c r="H65" s="28">
        <v>-4.6840999999999999</v>
      </c>
      <c r="I65" s="32">
        <v>-5.335</v>
      </c>
      <c r="J65" s="28">
        <v>1.1399999999999999</v>
      </c>
      <c r="K65" s="28">
        <v>6.5686999999999998</v>
      </c>
      <c r="L65" s="28">
        <v>14.9396</v>
      </c>
      <c r="M65" s="28">
        <v>12.334</v>
      </c>
      <c r="N65" s="28">
        <v>13.464399999999999</v>
      </c>
      <c r="O65" s="28"/>
      <c r="P65" s="28"/>
      <c r="Q65" s="28"/>
      <c r="R65" s="28">
        <v>15.9391</v>
      </c>
      <c r="S65" s="33">
        <f t="shared" si="4"/>
        <v>4</v>
      </c>
      <c r="T65" s="33">
        <f t="shared" si="5"/>
        <v>4</v>
      </c>
      <c r="U65" s="33">
        <f t="shared" si="6"/>
        <v>3</v>
      </c>
      <c r="V65" s="34">
        <f t="shared" si="7"/>
        <v>3</v>
      </c>
      <c r="W65" s="33">
        <f t="shared" si="8"/>
        <v>4</v>
      </c>
      <c r="X65" s="33">
        <f t="shared" si="9"/>
        <v>2</v>
      </c>
      <c r="Y65" s="33">
        <f t="shared" si="10"/>
        <v>3</v>
      </c>
      <c r="Z65" s="33">
        <f t="shared" si="11"/>
        <v>3</v>
      </c>
      <c r="AA65" s="33">
        <f t="shared" si="12"/>
        <v>3</v>
      </c>
      <c r="AB65" s="33">
        <f t="shared" si="13"/>
        <v>0</v>
      </c>
      <c r="AC65" s="33">
        <f t="shared" si="14"/>
        <v>0</v>
      </c>
      <c r="AD65" s="33">
        <f t="shared" si="15"/>
        <v>0</v>
      </c>
      <c r="AE65" s="33">
        <f t="shared" si="16"/>
        <v>1</v>
      </c>
      <c r="AF65" s="28">
        <v>70.137600000000006</v>
      </c>
      <c r="AG65" s="28">
        <v>20.6904</v>
      </c>
      <c r="AH65" s="28">
        <v>4.1211000000000002</v>
      </c>
      <c r="AI65" s="28">
        <v>0.88060000000000005</v>
      </c>
      <c r="AJ65" s="28">
        <v>0.3029</v>
      </c>
      <c r="AK65" s="28">
        <v>0.35620000000000002</v>
      </c>
      <c r="AL65" s="28">
        <v>0.54600000000000004</v>
      </c>
      <c r="AM65" s="28">
        <v>0.89929999999999999</v>
      </c>
      <c r="AN65" s="28">
        <v>5.0509000000000004</v>
      </c>
      <c r="AO65" s="35">
        <v>2.54</v>
      </c>
    </row>
    <row r="66" spans="1:41">
      <c r="A66" s="48" t="s">
        <v>3256</v>
      </c>
      <c r="B66" s="29">
        <v>45685</v>
      </c>
      <c r="C66" s="30">
        <v>2261.8146999999999</v>
      </c>
      <c r="D66" s="31">
        <v>1937.9355</v>
      </c>
      <c r="E66" s="28">
        <v>10.92</v>
      </c>
      <c r="F66" s="28">
        <v>8.6567000000000007</v>
      </c>
      <c r="G66" s="28">
        <v>-3.9578000000000002</v>
      </c>
      <c r="H66" s="28">
        <v>-6.3464999999999998</v>
      </c>
      <c r="I66" s="32">
        <v>-6.5068000000000001</v>
      </c>
      <c r="J66" s="28">
        <v>3.2136</v>
      </c>
      <c r="K66" s="28"/>
      <c r="L66" s="28"/>
      <c r="M66" s="28"/>
      <c r="N66" s="28"/>
      <c r="O66" s="28"/>
      <c r="P66" s="28"/>
      <c r="Q66" s="28"/>
      <c r="R66" s="28">
        <v>7.2823000000000002</v>
      </c>
      <c r="S66" s="33">
        <f t="shared" si="4"/>
        <v>4</v>
      </c>
      <c r="T66" s="33">
        <f t="shared" si="5"/>
        <v>4</v>
      </c>
      <c r="U66" s="33">
        <f t="shared" si="6"/>
        <v>4</v>
      </c>
      <c r="V66" s="34">
        <f t="shared" si="7"/>
        <v>4</v>
      </c>
      <c r="W66" s="33">
        <f t="shared" si="8"/>
        <v>3</v>
      </c>
      <c r="X66" s="33">
        <f t="shared" si="9"/>
        <v>0</v>
      </c>
      <c r="Y66" s="33">
        <f t="shared" si="10"/>
        <v>0</v>
      </c>
      <c r="Z66" s="33">
        <f t="shared" si="11"/>
        <v>0</v>
      </c>
      <c r="AA66" s="33">
        <f t="shared" si="12"/>
        <v>0</v>
      </c>
      <c r="AB66" s="33">
        <f t="shared" si="13"/>
        <v>0</v>
      </c>
      <c r="AC66" s="33">
        <f t="shared" si="14"/>
        <v>0</v>
      </c>
      <c r="AD66" s="33">
        <f t="shared" si="15"/>
        <v>0</v>
      </c>
      <c r="AE66" s="33">
        <f t="shared" si="16"/>
        <v>3</v>
      </c>
      <c r="AF66" s="28">
        <v>76.971199999999996</v>
      </c>
      <c r="AG66" s="28">
        <v>11.6198</v>
      </c>
      <c r="AH66" s="28">
        <v>7.9474</v>
      </c>
      <c r="AI66" s="28">
        <v>0.93710000000000004</v>
      </c>
      <c r="AJ66" s="28">
        <v>8.2100000000000006E-2</v>
      </c>
      <c r="AK66" s="28">
        <v>-7.8399999999999997E-2</v>
      </c>
      <c r="AL66" s="28">
        <v>0.1217</v>
      </c>
      <c r="AM66" s="28">
        <v>0.94730000000000003</v>
      </c>
      <c r="AN66" s="28">
        <v>1.6712</v>
      </c>
      <c r="AO66" s="35">
        <v>2.08</v>
      </c>
    </row>
    <row r="67" spans="1:41">
      <c r="A67" s="48" t="s">
        <v>3257</v>
      </c>
      <c r="B67" s="29">
        <v>44862</v>
      </c>
      <c r="C67" s="30">
        <v>3039.5446000000002</v>
      </c>
      <c r="D67" s="31">
        <v>2593.5342999999998</v>
      </c>
      <c r="E67" s="28">
        <v>19.61</v>
      </c>
      <c r="F67" s="28">
        <v>10.1685</v>
      </c>
      <c r="G67" s="28">
        <v>-2.1945000000000001</v>
      </c>
      <c r="H67" s="28">
        <v>-4.8057999999999996</v>
      </c>
      <c r="I67" s="32">
        <v>-6.6635</v>
      </c>
      <c r="J67" s="28">
        <v>15.488799999999999</v>
      </c>
      <c r="K67" s="28">
        <v>9.5836000000000006</v>
      </c>
      <c r="L67" s="28">
        <v>24.229800000000001</v>
      </c>
      <c r="M67" s="28"/>
      <c r="N67" s="28"/>
      <c r="O67" s="28"/>
      <c r="P67" s="28"/>
      <c r="Q67" s="28"/>
      <c r="R67" s="28">
        <v>21.171900000000001</v>
      </c>
      <c r="S67" s="33">
        <f t="shared" si="4"/>
        <v>3</v>
      </c>
      <c r="T67" s="33">
        <f t="shared" si="5"/>
        <v>3</v>
      </c>
      <c r="U67" s="33">
        <f t="shared" si="6"/>
        <v>3</v>
      </c>
      <c r="V67" s="34">
        <f t="shared" si="7"/>
        <v>4</v>
      </c>
      <c r="W67" s="33">
        <f t="shared" si="8"/>
        <v>1</v>
      </c>
      <c r="X67" s="33">
        <f t="shared" si="9"/>
        <v>1</v>
      </c>
      <c r="Y67" s="33">
        <f t="shared" si="10"/>
        <v>1</v>
      </c>
      <c r="Z67" s="33">
        <f t="shared" si="11"/>
        <v>0</v>
      </c>
      <c r="AA67" s="33">
        <f t="shared" si="12"/>
        <v>0</v>
      </c>
      <c r="AB67" s="33">
        <f t="shared" si="13"/>
        <v>0</v>
      </c>
      <c r="AC67" s="33">
        <f t="shared" si="14"/>
        <v>0</v>
      </c>
      <c r="AD67" s="33">
        <f t="shared" si="15"/>
        <v>0</v>
      </c>
      <c r="AE67" s="33">
        <f t="shared" si="16"/>
        <v>1</v>
      </c>
      <c r="AF67" s="28">
        <v>68.132499999999993</v>
      </c>
      <c r="AG67" s="28">
        <v>5.6090999999999998</v>
      </c>
      <c r="AH67" s="28">
        <v>20.726099999999999</v>
      </c>
      <c r="AI67" s="28">
        <v>0.90539999999999998</v>
      </c>
      <c r="AJ67" s="28">
        <v>0.3674</v>
      </c>
      <c r="AK67" s="28">
        <v>0.10630000000000001</v>
      </c>
      <c r="AL67" s="28">
        <v>0.62680000000000002</v>
      </c>
      <c r="AM67" s="28">
        <v>0.96289999999999998</v>
      </c>
      <c r="AN67" s="28">
        <v>3.8742999999999999</v>
      </c>
      <c r="AO67" s="35">
        <v>2.0299999999999998</v>
      </c>
    </row>
    <row r="68" spans="1:41">
      <c r="A68" s="48" t="s">
        <v>3258</v>
      </c>
      <c r="B68" s="29">
        <v>45715</v>
      </c>
      <c r="C68" s="30">
        <v>946.97850000000005</v>
      </c>
      <c r="D68" s="31">
        <v>841.07410000000004</v>
      </c>
      <c r="E68" s="28">
        <v>12.61</v>
      </c>
      <c r="F68" s="28">
        <v>15.3705</v>
      </c>
      <c r="G68" s="28">
        <v>5.7885999999999997</v>
      </c>
      <c r="H68" s="28">
        <v>-3.3715999999999999</v>
      </c>
      <c r="I68" s="32">
        <v>-0.55210000000000004</v>
      </c>
      <c r="J68" s="28">
        <v>15.900700000000001</v>
      </c>
      <c r="K68" s="28"/>
      <c r="L68" s="28"/>
      <c r="M68" s="28"/>
      <c r="N68" s="28"/>
      <c r="O68" s="28"/>
      <c r="P68" s="28"/>
      <c r="Q68" s="28"/>
      <c r="R68" s="28">
        <v>21.924600000000002</v>
      </c>
      <c r="S68" s="33">
        <f t="shared" si="4"/>
        <v>1</v>
      </c>
      <c r="T68" s="33">
        <f t="shared" si="5"/>
        <v>1</v>
      </c>
      <c r="U68" s="33">
        <f t="shared" si="6"/>
        <v>2</v>
      </c>
      <c r="V68" s="34">
        <f t="shared" si="7"/>
        <v>2</v>
      </c>
      <c r="W68" s="33">
        <f t="shared" si="8"/>
        <v>1</v>
      </c>
      <c r="X68" s="33">
        <f t="shared" si="9"/>
        <v>0</v>
      </c>
      <c r="Y68" s="33">
        <f t="shared" si="10"/>
        <v>0</v>
      </c>
      <c r="Z68" s="33">
        <f t="shared" si="11"/>
        <v>0</v>
      </c>
      <c r="AA68" s="33">
        <f t="shared" si="12"/>
        <v>0</v>
      </c>
      <c r="AB68" s="33">
        <f t="shared" si="13"/>
        <v>0</v>
      </c>
      <c r="AC68" s="33">
        <f t="shared" si="14"/>
        <v>0</v>
      </c>
      <c r="AD68" s="33">
        <f t="shared" si="15"/>
        <v>0</v>
      </c>
      <c r="AE68" s="33">
        <f t="shared" si="16"/>
        <v>1</v>
      </c>
      <c r="AF68" s="28">
        <v>31.163699999999999</v>
      </c>
      <c r="AG68" s="28">
        <v>38.011400000000002</v>
      </c>
      <c r="AH68" s="28">
        <v>29.377600000000001</v>
      </c>
      <c r="AI68" s="28">
        <v>1.1404000000000001</v>
      </c>
      <c r="AJ68" s="28">
        <v>0.22059999999999999</v>
      </c>
      <c r="AK68" s="28">
        <v>0.67800000000000005</v>
      </c>
      <c r="AL68" s="28">
        <v>0.39129999999999998</v>
      </c>
      <c r="AM68" s="28">
        <v>0.79669999999999996</v>
      </c>
      <c r="AN68" s="28">
        <v>1.4473</v>
      </c>
      <c r="AO68" s="35">
        <v>2.25</v>
      </c>
    </row>
    <row r="69" spans="1:41">
      <c r="A69" s="48" t="s">
        <v>3259</v>
      </c>
      <c r="B69" s="29">
        <v>44275</v>
      </c>
      <c r="C69" s="30">
        <v>399.56310000000002</v>
      </c>
      <c r="D69" s="31">
        <v>348.40170000000001</v>
      </c>
      <c r="E69" s="28">
        <v>15.7</v>
      </c>
      <c r="F69" s="28">
        <v>9.1793999999999993</v>
      </c>
      <c r="G69" s="28">
        <v>-6.3803999999999998</v>
      </c>
      <c r="H69" s="28">
        <v>-11.5991</v>
      </c>
      <c r="I69" s="32">
        <v>-9.3533000000000008</v>
      </c>
      <c r="J69" s="28">
        <v>-6.9904999999999999</v>
      </c>
      <c r="K69" s="28">
        <v>-0.72450000000000003</v>
      </c>
      <c r="L69" s="28">
        <v>10.206799999999999</v>
      </c>
      <c r="M69" s="28">
        <v>6.6525999999999996</v>
      </c>
      <c r="N69" s="28">
        <v>9.2180999999999997</v>
      </c>
      <c r="O69" s="28"/>
      <c r="P69" s="28"/>
      <c r="Q69" s="28"/>
      <c r="R69" s="28">
        <v>9.2190999999999992</v>
      </c>
      <c r="S69" s="33">
        <f t="shared" si="4"/>
        <v>4</v>
      </c>
      <c r="T69" s="33">
        <f t="shared" si="5"/>
        <v>4</v>
      </c>
      <c r="U69" s="33">
        <f t="shared" si="6"/>
        <v>4</v>
      </c>
      <c r="V69" s="34">
        <f t="shared" si="7"/>
        <v>4</v>
      </c>
      <c r="W69" s="33">
        <f t="shared" si="8"/>
        <v>4</v>
      </c>
      <c r="X69" s="33">
        <f t="shared" si="9"/>
        <v>4</v>
      </c>
      <c r="Y69" s="33">
        <f t="shared" si="10"/>
        <v>4</v>
      </c>
      <c r="Z69" s="33">
        <f t="shared" si="11"/>
        <v>4</v>
      </c>
      <c r="AA69" s="33">
        <f t="shared" si="12"/>
        <v>4</v>
      </c>
      <c r="AB69" s="33">
        <f t="shared" si="13"/>
        <v>0</v>
      </c>
      <c r="AC69" s="33">
        <f t="shared" si="14"/>
        <v>0</v>
      </c>
      <c r="AD69" s="33">
        <f t="shared" si="15"/>
        <v>0</v>
      </c>
      <c r="AE69" s="33">
        <f t="shared" si="16"/>
        <v>3</v>
      </c>
      <c r="AF69" s="28">
        <v>78.307199999999995</v>
      </c>
      <c r="AG69" s="28">
        <v>6.3319000000000001</v>
      </c>
      <c r="AH69" s="28">
        <v>14.6275</v>
      </c>
      <c r="AI69" s="28">
        <v>0.97929999999999995</v>
      </c>
      <c r="AJ69" s="28">
        <v>0.15060000000000001</v>
      </c>
      <c r="AK69" s="28">
        <v>-0.3392</v>
      </c>
      <c r="AL69" s="28">
        <v>0.25340000000000001</v>
      </c>
      <c r="AM69" s="28">
        <v>0.84319999999999995</v>
      </c>
      <c r="AN69" s="28">
        <v>0.73340000000000005</v>
      </c>
      <c r="AO69" s="35">
        <v>2.44</v>
      </c>
    </row>
    <row r="70" spans="1:41">
      <c r="A70" s="48" t="s">
        <v>3260</v>
      </c>
      <c r="B70" s="29">
        <v>45518</v>
      </c>
      <c r="C70" s="30">
        <v>689.72580000000005</v>
      </c>
      <c r="D70" s="31">
        <v>583.96630000000005</v>
      </c>
      <c r="E70" s="28">
        <v>10.220000000000001</v>
      </c>
      <c r="F70" s="28">
        <v>12.555099999999999</v>
      </c>
      <c r="G70" s="28">
        <v>6.9038000000000004</v>
      </c>
      <c r="H70" s="28">
        <v>-0.4869</v>
      </c>
      <c r="I70" s="32">
        <v>2.5074999999999998</v>
      </c>
      <c r="J70" s="28">
        <v>8.2627000000000006</v>
      </c>
      <c r="K70" s="28"/>
      <c r="L70" s="28"/>
      <c r="M70" s="28"/>
      <c r="N70" s="28"/>
      <c r="O70" s="28"/>
      <c r="P70" s="28"/>
      <c r="Q70" s="28"/>
      <c r="R70" s="28">
        <v>1.2809999999999999</v>
      </c>
      <c r="S70" s="33">
        <f t="shared" si="4"/>
        <v>2</v>
      </c>
      <c r="T70" s="33">
        <f t="shared" si="5"/>
        <v>1</v>
      </c>
      <c r="U70" s="33">
        <f t="shared" si="6"/>
        <v>2</v>
      </c>
      <c r="V70" s="34">
        <f t="shared" si="7"/>
        <v>1</v>
      </c>
      <c r="W70" s="33">
        <f t="shared" si="8"/>
        <v>2</v>
      </c>
      <c r="X70" s="33">
        <f t="shared" si="9"/>
        <v>0</v>
      </c>
      <c r="Y70" s="33">
        <f t="shared" si="10"/>
        <v>0</v>
      </c>
      <c r="Z70" s="33">
        <f t="shared" si="11"/>
        <v>0</v>
      </c>
      <c r="AA70" s="33">
        <f t="shared" si="12"/>
        <v>0</v>
      </c>
      <c r="AB70" s="33">
        <f t="shared" si="13"/>
        <v>0</v>
      </c>
      <c r="AC70" s="33">
        <f t="shared" si="14"/>
        <v>0</v>
      </c>
      <c r="AD70" s="33">
        <f t="shared" si="15"/>
        <v>0</v>
      </c>
      <c r="AE70" s="33">
        <f t="shared" si="16"/>
        <v>3</v>
      </c>
      <c r="AF70" s="28">
        <v>44.3063</v>
      </c>
      <c r="AG70" s="28">
        <v>21.931999999999999</v>
      </c>
      <c r="AH70" s="28">
        <v>31.731200000000001</v>
      </c>
      <c r="AI70" s="28">
        <v>0.97119999999999995</v>
      </c>
      <c r="AJ70" s="28">
        <v>-8.6099999999999996E-2</v>
      </c>
      <c r="AK70" s="28">
        <v>-0.29449999999999998</v>
      </c>
      <c r="AL70" s="28">
        <v>-0.1368</v>
      </c>
      <c r="AM70" s="28">
        <v>0.75339999999999996</v>
      </c>
      <c r="AN70" s="28">
        <v>0.23200000000000001</v>
      </c>
      <c r="AO70" s="35">
        <v>2.36</v>
      </c>
    </row>
    <row r="71" spans="1:41">
      <c r="A71" s="48" t="s">
        <v>4938</v>
      </c>
      <c r="B71" s="29">
        <v>40135</v>
      </c>
      <c r="C71" s="30">
        <v>1510.7606000000001</v>
      </c>
      <c r="D71" s="31">
        <v>1334.5479</v>
      </c>
      <c r="E71" s="28">
        <v>67.290000000000006</v>
      </c>
      <c r="F71" s="28">
        <v>12.281000000000001</v>
      </c>
      <c r="G71" s="28">
        <v>-1.5795999999999999</v>
      </c>
      <c r="H71" s="28">
        <v>1.4779</v>
      </c>
      <c r="I71" s="32">
        <v>1.6465000000000001</v>
      </c>
      <c r="J71" s="28">
        <v>12.374700000000001</v>
      </c>
      <c r="K71" s="28">
        <v>6.2912999999999997</v>
      </c>
      <c r="L71" s="28">
        <v>28.2151</v>
      </c>
      <c r="M71" s="28">
        <v>25.780999999999999</v>
      </c>
      <c r="N71" s="28">
        <v>24.837499999999999</v>
      </c>
      <c r="O71" s="28">
        <v>21.276800000000001</v>
      </c>
      <c r="P71" s="28">
        <v>17.754200000000001</v>
      </c>
      <c r="Q71" s="28">
        <v>12.862</v>
      </c>
      <c r="R71" s="28">
        <v>12.281499999999999</v>
      </c>
      <c r="S71" s="33">
        <f t="shared" si="4"/>
        <v>2</v>
      </c>
      <c r="T71" s="33">
        <f t="shared" si="5"/>
        <v>3</v>
      </c>
      <c r="U71" s="33">
        <f t="shared" si="6"/>
        <v>1</v>
      </c>
      <c r="V71" s="34">
        <f t="shared" si="7"/>
        <v>1</v>
      </c>
      <c r="W71" s="33">
        <f t="shared" si="8"/>
        <v>2</v>
      </c>
      <c r="X71" s="33">
        <f t="shared" si="9"/>
        <v>2</v>
      </c>
      <c r="Y71" s="33">
        <f t="shared" si="10"/>
        <v>1</v>
      </c>
      <c r="Z71" s="33">
        <f t="shared" si="11"/>
        <v>1</v>
      </c>
      <c r="AA71" s="33">
        <f t="shared" si="12"/>
        <v>1</v>
      </c>
      <c r="AB71" s="33">
        <f t="shared" si="13"/>
        <v>1</v>
      </c>
      <c r="AC71" s="33">
        <f t="shared" si="14"/>
        <v>1</v>
      </c>
      <c r="AD71" s="33">
        <f t="shared" si="15"/>
        <v>1</v>
      </c>
      <c r="AE71" s="33">
        <f t="shared" si="16"/>
        <v>2</v>
      </c>
      <c r="AF71" s="28">
        <v>54.169199999999996</v>
      </c>
      <c r="AG71" s="28">
        <v>33.827199999999998</v>
      </c>
      <c r="AH71" s="28">
        <v>8.5341000000000005</v>
      </c>
      <c r="AI71" s="28">
        <v>1.2739</v>
      </c>
      <c r="AJ71" s="28">
        <v>0.34129999999999999</v>
      </c>
      <c r="AK71" s="28">
        <v>1.1539999999999999</v>
      </c>
      <c r="AL71" s="28">
        <v>0.72130000000000005</v>
      </c>
      <c r="AM71" s="28">
        <v>0.54139999999999999</v>
      </c>
      <c r="AN71" s="28">
        <v>3.4695</v>
      </c>
      <c r="AO71" s="35">
        <v>2.14</v>
      </c>
    </row>
    <row r="72" spans="1:41">
      <c r="A72" s="48" t="s">
        <v>5075</v>
      </c>
      <c r="B72" s="29">
        <v>46090</v>
      </c>
      <c r="C72" s="30"/>
      <c r="D72" s="31">
        <v>92.784300000000002</v>
      </c>
      <c r="E72" s="28">
        <v>10.2576</v>
      </c>
      <c r="F72" s="28">
        <v>6.6444999999999999</v>
      </c>
      <c r="G72" s="28"/>
      <c r="H72" s="28"/>
      <c r="I72" s="32"/>
      <c r="J72" s="28"/>
      <c r="K72" s="28"/>
      <c r="L72" s="28"/>
      <c r="M72" s="28"/>
      <c r="N72" s="28"/>
      <c r="O72" s="28"/>
      <c r="P72" s="28"/>
      <c r="Q72" s="28"/>
      <c r="R72" s="28">
        <v>19.545400000000001</v>
      </c>
      <c r="S72" s="33">
        <f t="shared" si="4"/>
        <v>4</v>
      </c>
      <c r="T72" s="33">
        <f t="shared" si="5"/>
        <v>0</v>
      </c>
      <c r="U72" s="33">
        <f t="shared" si="6"/>
        <v>0</v>
      </c>
      <c r="V72" s="34">
        <f t="shared" si="7"/>
        <v>0</v>
      </c>
      <c r="W72" s="33">
        <f t="shared" si="8"/>
        <v>0</v>
      </c>
      <c r="X72" s="33">
        <f t="shared" si="9"/>
        <v>0</v>
      </c>
      <c r="Y72" s="33">
        <f t="shared" si="10"/>
        <v>0</v>
      </c>
      <c r="Z72" s="33">
        <f t="shared" si="11"/>
        <v>0</v>
      </c>
      <c r="AA72" s="33">
        <f t="shared" si="12"/>
        <v>0</v>
      </c>
      <c r="AB72" s="33">
        <f t="shared" si="13"/>
        <v>0</v>
      </c>
      <c r="AC72" s="33">
        <f t="shared" si="14"/>
        <v>0</v>
      </c>
      <c r="AD72" s="33">
        <f t="shared" si="15"/>
        <v>0</v>
      </c>
      <c r="AE72" s="33">
        <f t="shared" si="16"/>
        <v>1</v>
      </c>
      <c r="AF72" s="28">
        <v>39.959499999999998</v>
      </c>
      <c r="AG72" s="28">
        <v>10.569599999999999</v>
      </c>
      <c r="AH72" s="28">
        <v>10.8391</v>
      </c>
      <c r="AI72" s="28">
        <v>0.52290000000000003</v>
      </c>
      <c r="AJ72" s="28">
        <v>1.1366000000000001</v>
      </c>
      <c r="AK72" s="28">
        <v>-0.13239999999999999</v>
      </c>
      <c r="AL72" s="28">
        <v>2.8855</v>
      </c>
      <c r="AM72" s="28">
        <v>0.70279999999999998</v>
      </c>
      <c r="AN72" s="28">
        <v>37.370800000000003</v>
      </c>
      <c r="AO72" s="35">
        <v>2.34</v>
      </c>
    </row>
    <row r="73" spans="1:41">
      <c r="A73" s="48" t="s">
        <v>5057</v>
      </c>
      <c r="B73" s="29">
        <v>46066</v>
      </c>
      <c r="C73" s="30">
        <v>110.5188</v>
      </c>
      <c r="D73" s="31">
        <v>117.9075</v>
      </c>
      <c r="E73" s="28">
        <v>9.6913</v>
      </c>
      <c r="F73" s="28">
        <v>9.9123000000000001</v>
      </c>
      <c r="G73" s="28"/>
      <c r="H73" s="28"/>
      <c r="I73" s="32"/>
      <c r="J73" s="28"/>
      <c r="K73" s="28"/>
      <c r="L73" s="28"/>
      <c r="M73" s="28"/>
      <c r="N73" s="28"/>
      <c r="O73" s="28"/>
      <c r="P73" s="28"/>
      <c r="Q73" s="28"/>
      <c r="R73" s="28">
        <v>-13.9803</v>
      </c>
      <c r="S73" s="33">
        <f t="shared" si="4"/>
        <v>3</v>
      </c>
      <c r="T73" s="33">
        <f t="shared" si="5"/>
        <v>0</v>
      </c>
      <c r="U73" s="33">
        <f t="shared" si="6"/>
        <v>0</v>
      </c>
      <c r="V73" s="34">
        <f t="shared" si="7"/>
        <v>0</v>
      </c>
      <c r="W73" s="33">
        <f t="shared" si="8"/>
        <v>0</v>
      </c>
      <c r="X73" s="33">
        <f t="shared" si="9"/>
        <v>0</v>
      </c>
      <c r="Y73" s="33">
        <f t="shared" si="10"/>
        <v>0</v>
      </c>
      <c r="Z73" s="33">
        <f t="shared" si="11"/>
        <v>0</v>
      </c>
      <c r="AA73" s="33">
        <f t="shared" si="12"/>
        <v>0</v>
      </c>
      <c r="AB73" s="33">
        <f t="shared" si="13"/>
        <v>0</v>
      </c>
      <c r="AC73" s="33">
        <f t="shared" si="14"/>
        <v>0</v>
      </c>
      <c r="AD73" s="33">
        <f t="shared" si="15"/>
        <v>0</v>
      </c>
      <c r="AE73" s="33">
        <f t="shared" si="16"/>
        <v>4</v>
      </c>
      <c r="AF73" s="28">
        <v>73.538600000000002</v>
      </c>
      <c r="AG73" s="28">
        <v>19.2042</v>
      </c>
      <c r="AH73" s="28">
        <v>5.0167000000000002</v>
      </c>
      <c r="AI73" s="28">
        <v>0.93710000000000004</v>
      </c>
      <c r="AJ73" s="28">
        <v>-0.89090000000000003</v>
      </c>
      <c r="AK73" s="28">
        <v>-0.4577</v>
      </c>
      <c r="AL73" s="28">
        <v>-1.1813</v>
      </c>
      <c r="AM73" s="28">
        <v>0.91390000000000005</v>
      </c>
      <c r="AN73" s="28">
        <v>1.9379</v>
      </c>
      <c r="AO73" s="35">
        <v>0.5</v>
      </c>
    </row>
    <row r="74" spans="1:41">
      <c r="A74" s="48" t="s">
        <v>3261</v>
      </c>
      <c r="B74" s="29">
        <v>45889</v>
      </c>
      <c r="C74" s="30">
        <v>1338.8335</v>
      </c>
      <c r="D74" s="31">
        <v>1303.7572</v>
      </c>
      <c r="E74" s="28">
        <v>10.162000000000001</v>
      </c>
      <c r="F74" s="28">
        <v>10.0022</v>
      </c>
      <c r="G74" s="28">
        <v>-1.2726999999999999</v>
      </c>
      <c r="H74" s="28">
        <v>-0.68410000000000004</v>
      </c>
      <c r="I74" s="32">
        <v>-3.5497000000000001</v>
      </c>
      <c r="J74" s="28"/>
      <c r="K74" s="28"/>
      <c r="L74" s="28"/>
      <c r="M74" s="28"/>
      <c r="N74" s="28"/>
      <c r="O74" s="28"/>
      <c r="P74" s="28"/>
      <c r="Q74" s="28"/>
      <c r="R74" s="28">
        <v>2.3454999999999999</v>
      </c>
      <c r="S74" s="33">
        <f t="shared" si="4"/>
        <v>3</v>
      </c>
      <c r="T74" s="33">
        <f t="shared" si="5"/>
        <v>3</v>
      </c>
      <c r="U74" s="33">
        <f t="shared" si="6"/>
        <v>2</v>
      </c>
      <c r="V74" s="34">
        <f t="shared" si="7"/>
        <v>2</v>
      </c>
      <c r="W74" s="33">
        <f t="shared" si="8"/>
        <v>0</v>
      </c>
      <c r="X74" s="33">
        <f t="shared" si="9"/>
        <v>0</v>
      </c>
      <c r="Y74" s="33">
        <f t="shared" si="10"/>
        <v>0</v>
      </c>
      <c r="Z74" s="33">
        <f t="shared" si="11"/>
        <v>0</v>
      </c>
      <c r="AA74" s="33">
        <f t="shared" si="12"/>
        <v>0</v>
      </c>
      <c r="AB74" s="33">
        <f t="shared" si="13"/>
        <v>0</v>
      </c>
      <c r="AC74" s="33">
        <f t="shared" si="14"/>
        <v>0</v>
      </c>
      <c r="AD74" s="33">
        <f t="shared" si="15"/>
        <v>0</v>
      </c>
      <c r="AE74" s="33">
        <f t="shared" si="16"/>
        <v>3</v>
      </c>
      <c r="AF74" s="28">
        <v>35.810200000000002</v>
      </c>
      <c r="AG74" s="28">
        <v>57.289900000000003</v>
      </c>
      <c r="AH74" s="28">
        <v>2.5905999999999998</v>
      </c>
      <c r="AI74" s="28">
        <v>0.99450000000000005</v>
      </c>
      <c r="AJ74" s="28">
        <v>-0.18360000000000001</v>
      </c>
      <c r="AK74" s="28">
        <v>0.36359999999999998</v>
      </c>
      <c r="AL74" s="28">
        <v>-0.23630000000000001</v>
      </c>
      <c r="AM74" s="28">
        <v>0.90129999999999999</v>
      </c>
      <c r="AN74" s="28">
        <v>4.3094000000000001</v>
      </c>
      <c r="AO74" s="35">
        <v>2.14</v>
      </c>
    </row>
    <row r="75" spans="1:41">
      <c r="A75" s="48" t="s">
        <v>3262</v>
      </c>
      <c r="B75" s="29">
        <v>44832</v>
      </c>
      <c r="C75" s="30">
        <v>3053.7422999999999</v>
      </c>
      <c r="D75" s="31">
        <v>2740.8090999999999</v>
      </c>
      <c r="E75" s="28">
        <v>15.851000000000001</v>
      </c>
      <c r="F75" s="28">
        <v>10.2372</v>
      </c>
      <c r="G75" s="28">
        <v>-0.41470000000000001</v>
      </c>
      <c r="H75" s="28">
        <v>-5.4744000000000002</v>
      </c>
      <c r="I75" s="32">
        <v>-4.4142000000000001</v>
      </c>
      <c r="J75" s="28">
        <v>6.1332000000000004</v>
      </c>
      <c r="K75" s="28">
        <v>8.8877000000000006</v>
      </c>
      <c r="L75" s="28">
        <v>16.761500000000002</v>
      </c>
      <c r="M75" s="28"/>
      <c r="N75" s="28"/>
      <c r="O75" s="28"/>
      <c r="P75" s="28"/>
      <c r="Q75" s="28"/>
      <c r="R75" s="28">
        <v>13.694900000000001</v>
      </c>
      <c r="S75" s="33">
        <f t="shared" si="4"/>
        <v>3</v>
      </c>
      <c r="T75" s="33">
        <f t="shared" si="5"/>
        <v>3</v>
      </c>
      <c r="U75" s="33">
        <f t="shared" si="6"/>
        <v>3</v>
      </c>
      <c r="V75" s="34">
        <f t="shared" si="7"/>
        <v>3</v>
      </c>
      <c r="W75" s="33">
        <f t="shared" si="8"/>
        <v>2</v>
      </c>
      <c r="X75" s="33">
        <f t="shared" si="9"/>
        <v>1</v>
      </c>
      <c r="Y75" s="33">
        <f t="shared" si="10"/>
        <v>2</v>
      </c>
      <c r="Z75" s="33">
        <f t="shared" si="11"/>
        <v>0</v>
      </c>
      <c r="AA75" s="33">
        <f t="shared" si="12"/>
        <v>0</v>
      </c>
      <c r="AB75" s="33">
        <f t="shared" si="13"/>
        <v>0</v>
      </c>
      <c r="AC75" s="33">
        <f t="shared" si="14"/>
        <v>0</v>
      </c>
      <c r="AD75" s="33">
        <f t="shared" si="15"/>
        <v>0</v>
      </c>
      <c r="AE75" s="33">
        <f t="shared" si="16"/>
        <v>2</v>
      </c>
      <c r="AF75" s="28">
        <v>47.469099999999997</v>
      </c>
      <c r="AG75" s="28">
        <v>24.205200000000001</v>
      </c>
      <c r="AH75" s="28">
        <v>28.142299999999999</v>
      </c>
      <c r="AI75" s="28">
        <v>0.97509999999999997</v>
      </c>
      <c r="AJ75" s="28">
        <v>0.26690000000000003</v>
      </c>
      <c r="AK75" s="28">
        <v>0.1137</v>
      </c>
      <c r="AL75" s="28">
        <v>0.47939999999999999</v>
      </c>
      <c r="AM75" s="28">
        <v>0.87339999999999995</v>
      </c>
      <c r="AN75" s="28">
        <v>0.18340000000000001</v>
      </c>
      <c r="AO75" s="35">
        <v>1.95</v>
      </c>
    </row>
    <row r="76" spans="1:41">
      <c r="A76" s="48" t="s">
        <v>3263</v>
      </c>
      <c r="B76" s="29">
        <v>44176</v>
      </c>
      <c r="C76" s="30">
        <v>809.60389999999995</v>
      </c>
      <c r="D76" s="31">
        <v>709.25350000000003</v>
      </c>
      <c r="E76" s="28">
        <v>16.314</v>
      </c>
      <c r="F76" s="28">
        <v>6.8578999999999999</v>
      </c>
      <c r="G76" s="28">
        <v>-6.4939999999999998</v>
      </c>
      <c r="H76" s="28">
        <v>-7.4592999999999998</v>
      </c>
      <c r="I76" s="32">
        <v>-7.9034000000000004</v>
      </c>
      <c r="J76" s="28">
        <v>7.3599999999999999E-2</v>
      </c>
      <c r="K76" s="28">
        <v>2.3285</v>
      </c>
      <c r="L76" s="28">
        <v>11.272</v>
      </c>
      <c r="M76" s="28">
        <v>8.9429999999999996</v>
      </c>
      <c r="N76" s="28">
        <v>9.1599000000000004</v>
      </c>
      <c r="O76" s="28"/>
      <c r="P76" s="28"/>
      <c r="Q76" s="28"/>
      <c r="R76" s="28">
        <v>9.4922000000000004</v>
      </c>
      <c r="S76" s="33">
        <f t="shared" si="4"/>
        <v>4</v>
      </c>
      <c r="T76" s="33">
        <f t="shared" si="5"/>
        <v>4</v>
      </c>
      <c r="U76" s="33">
        <f t="shared" si="6"/>
        <v>4</v>
      </c>
      <c r="V76" s="34">
        <f t="shared" si="7"/>
        <v>4</v>
      </c>
      <c r="W76" s="33">
        <f t="shared" si="8"/>
        <v>4</v>
      </c>
      <c r="X76" s="33">
        <f t="shared" si="9"/>
        <v>3</v>
      </c>
      <c r="Y76" s="33">
        <f t="shared" si="10"/>
        <v>4</v>
      </c>
      <c r="Z76" s="33">
        <f t="shared" si="11"/>
        <v>4</v>
      </c>
      <c r="AA76" s="33">
        <f t="shared" si="12"/>
        <v>4</v>
      </c>
      <c r="AB76" s="33">
        <f t="shared" si="13"/>
        <v>0</v>
      </c>
      <c r="AC76" s="33">
        <f t="shared" si="14"/>
        <v>0</v>
      </c>
      <c r="AD76" s="33">
        <f t="shared" si="15"/>
        <v>0</v>
      </c>
      <c r="AE76" s="33">
        <f t="shared" si="16"/>
        <v>3</v>
      </c>
      <c r="AF76" s="28">
        <v>78.974999999999994</v>
      </c>
      <c r="AG76" s="28">
        <v>15.527900000000001</v>
      </c>
      <c r="AH76" s="28">
        <v>3.3935</v>
      </c>
      <c r="AI76" s="28">
        <v>0.94550000000000001</v>
      </c>
      <c r="AJ76" s="28">
        <v>0.20680000000000001</v>
      </c>
      <c r="AK76" s="28">
        <v>-0.152</v>
      </c>
      <c r="AL76" s="28">
        <v>0.3417</v>
      </c>
      <c r="AM76" s="28">
        <v>0.93689999999999996</v>
      </c>
      <c r="AN76" s="28">
        <v>1.5209999999999999</v>
      </c>
      <c r="AO76" s="35">
        <v>2.35</v>
      </c>
    </row>
    <row r="77" spans="1:41">
      <c r="A77" s="48" t="s">
        <v>3264</v>
      </c>
      <c r="B77" s="29">
        <v>44614</v>
      </c>
      <c r="C77" s="30">
        <v>2647.7458000000001</v>
      </c>
      <c r="D77" s="31">
        <v>2400.8888999999999</v>
      </c>
      <c r="E77" s="28">
        <v>20.145</v>
      </c>
      <c r="F77" s="28">
        <v>10.5168</v>
      </c>
      <c r="G77" s="28">
        <v>4.8781999999999996</v>
      </c>
      <c r="H77" s="28">
        <v>2.093</v>
      </c>
      <c r="I77" s="32">
        <v>1.8607</v>
      </c>
      <c r="J77" s="28">
        <v>17.013200000000001</v>
      </c>
      <c r="K77" s="28">
        <v>9.7752999999999997</v>
      </c>
      <c r="L77" s="28">
        <v>21.462399999999999</v>
      </c>
      <c r="M77" s="28">
        <v>17.695900000000002</v>
      </c>
      <c r="N77" s="28"/>
      <c r="O77" s="28"/>
      <c r="P77" s="28"/>
      <c r="Q77" s="28"/>
      <c r="R77" s="28">
        <v>18.210999999999999</v>
      </c>
      <c r="S77" s="33">
        <f t="shared" si="4"/>
        <v>2</v>
      </c>
      <c r="T77" s="33">
        <f t="shared" si="5"/>
        <v>1</v>
      </c>
      <c r="U77" s="33">
        <f t="shared" si="6"/>
        <v>1</v>
      </c>
      <c r="V77" s="34">
        <f t="shared" si="7"/>
        <v>1</v>
      </c>
      <c r="W77" s="33">
        <f t="shared" si="8"/>
        <v>1</v>
      </c>
      <c r="X77" s="33">
        <f t="shared" si="9"/>
        <v>1</v>
      </c>
      <c r="Y77" s="33">
        <f t="shared" si="10"/>
        <v>1</v>
      </c>
      <c r="Z77" s="33">
        <f t="shared" si="11"/>
        <v>1</v>
      </c>
      <c r="AA77" s="33">
        <f t="shared" si="12"/>
        <v>0</v>
      </c>
      <c r="AB77" s="33">
        <f t="shared" si="13"/>
        <v>0</v>
      </c>
      <c r="AC77" s="33">
        <f t="shared" si="14"/>
        <v>0</v>
      </c>
      <c r="AD77" s="33">
        <f t="shared" si="15"/>
        <v>0</v>
      </c>
      <c r="AE77" s="33">
        <f t="shared" si="16"/>
        <v>1</v>
      </c>
      <c r="AF77" s="28">
        <v>55.394100000000002</v>
      </c>
      <c r="AG77" s="28">
        <v>19.584199999999999</v>
      </c>
      <c r="AH77" s="28">
        <v>17.1722</v>
      </c>
      <c r="AI77" s="28">
        <v>0.94079999999999997</v>
      </c>
      <c r="AJ77" s="28">
        <v>0.33610000000000001</v>
      </c>
      <c r="AK77" s="28">
        <v>-8.8099999999999998E-2</v>
      </c>
      <c r="AL77" s="28">
        <v>0.6129</v>
      </c>
      <c r="AM77" s="28">
        <v>0.91349999999999998</v>
      </c>
      <c r="AN77" s="28">
        <v>5.7640000000000002</v>
      </c>
      <c r="AO77" s="35">
        <v>1.98</v>
      </c>
    </row>
    <row r="78" spans="1:41">
      <c r="A78" s="48" t="s">
        <v>3265</v>
      </c>
      <c r="B78" s="29">
        <v>43769</v>
      </c>
      <c r="C78" s="30">
        <v>3318.0563000000002</v>
      </c>
      <c r="D78" s="31">
        <v>3082.8092000000001</v>
      </c>
      <c r="E78" s="28">
        <v>31.984999999999999</v>
      </c>
      <c r="F78" s="28">
        <v>10.693899999999999</v>
      </c>
      <c r="G78" s="28">
        <v>5.1066000000000003</v>
      </c>
      <c r="H78" s="28">
        <v>-2.8342999999999998</v>
      </c>
      <c r="I78" s="32">
        <v>-0.1779</v>
      </c>
      <c r="J78" s="28">
        <v>12.5519</v>
      </c>
      <c r="K78" s="28">
        <v>11.362500000000001</v>
      </c>
      <c r="L78" s="28">
        <v>21.325099999999999</v>
      </c>
      <c r="M78" s="28">
        <v>16.4756</v>
      </c>
      <c r="N78" s="28">
        <v>15.181800000000001</v>
      </c>
      <c r="O78" s="28"/>
      <c r="P78" s="28"/>
      <c r="Q78" s="28"/>
      <c r="R78" s="28">
        <v>19.537600000000001</v>
      </c>
      <c r="S78" s="33">
        <f t="shared" ref="S78:S131" si="17">IF(F78="",0,IF(F78&lt;=CB$3,4,IF(F78&gt;=CB$5,1,IF(F78&gt;=CB$4,2,3))))</f>
        <v>2</v>
      </c>
      <c r="T78" s="33">
        <f t="shared" ref="T78:T131" si="18">IF(G78="",0,IF(G78&lt;=CC$3,4,IF(G78&gt;=CC$5,1,IF(G78&gt;=CC$4,2,3))))</f>
        <v>1</v>
      </c>
      <c r="U78" s="33">
        <f t="shared" ref="U78:U131" si="19">IF(H78="",0,IF(H78&lt;=CD$3,4,IF(H78&gt;=CD$5,1,IF(H78&gt;=CD$4,2,3))))</f>
        <v>2</v>
      </c>
      <c r="V78" s="34">
        <f t="shared" ref="V78:V131" si="20">IF(I78="",0,IF(I78&lt;=CE$3,4,IF(I78&gt;=CE$5,1,IF(I78&gt;=CE$4,2,3))))</f>
        <v>2</v>
      </c>
      <c r="W78" s="33">
        <f t="shared" ref="W78:W131" si="21">IF(J78="",0,IF(J78&lt;=CF$3,4,IF(J78&gt;=CF$5,1,IF(J78&gt;=CF$4,2,3))))</f>
        <v>2</v>
      </c>
      <c r="X78" s="33">
        <f t="shared" ref="X78:X131" si="22">IF(K78="",0,IF(K78&lt;=CG$3,4,IF(K78&gt;=CG$5,1,IF(K78&gt;=CG$4,2,3))))</f>
        <v>1</v>
      </c>
      <c r="Y78" s="33">
        <f t="shared" ref="Y78:Y131" si="23">IF(L78="",0,IF(L78&lt;=CH$3,4,IF(L78&gt;=CH$5,1,IF(L78&gt;=CH$4,2,3))))</f>
        <v>2</v>
      </c>
      <c r="Z78" s="33">
        <f t="shared" ref="Z78:Z131" si="24">IF(M78="",0,IF(M78&lt;=CI$3,4,IF(M78&gt;=CI$5,1,IF(M78&gt;=CI$4,2,3))))</f>
        <v>2</v>
      </c>
      <c r="AA78" s="33">
        <f t="shared" ref="AA78:AA131" si="25">IF(N78="",0,IF(N78&lt;=CJ$3,4,IF(N78&gt;=CJ$5,1,IF(N78&gt;=CJ$4,2,3))))</f>
        <v>2</v>
      </c>
      <c r="AB78" s="33">
        <f t="shared" ref="AB78:AB131" si="26">IF(O78="",0,IF(O78&lt;=CK$3,4,IF(O78&gt;=CK$5,1,IF(O78&gt;=CK$4,2,3))))</f>
        <v>0</v>
      </c>
      <c r="AC78" s="33">
        <f t="shared" ref="AC78:AC131" si="27">IF(P78="",0,IF(P78&lt;=CL$3,4,IF(P78&gt;=CL$5,1,IF(P78&gt;=CL$4,2,3))))</f>
        <v>0</v>
      </c>
      <c r="AD78" s="33">
        <f t="shared" ref="AD78:AD131" si="28">IF(Q78="",0,IF(Q78&lt;=CM$3,4,IF(Q78&gt;=CM$5,1,IF(Q78&gt;=CM$4,2,3))))</f>
        <v>0</v>
      </c>
      <c r="AE78" s="33">
        <f t="shared" ref="AE78:AE131" si="29">IF(R78="",0,IF(R78&lt;=CN$3,4,IF(R78&gt;=CN$5,1,IF(R78&gt;=CN$4,2,3))))</f>
        <v>1</v>
      </c>
      <c r="AF78" s="28">
        <v>32.154600000000002</v>
      </c>
      <c r="AG78" s="28">
        <v>25.01</v>
      </c>
      <c r="AH78" s="28">
        <v>21.486599999999999</v>
      </c>
      <c r="AI78" s="28">
        <v>0.94179999999999997</v>
      </c>
      <c r="AJ78" s="28">
        <v>0.33450000000000002</v>
      </c>
      <c r="AK78" s="28">
        <v>0.4168</v>
      </c>
      <c r="AL78" s="28">
        <v>0.64449999999999996</v>
      </c>
      <c r="AM78" s="28">
        <v>0.82450000000000001</v>
      </c>
      <c r="AN78" s="28">
        <v>2.7621000000000002</v>
      </c>
      <c r="AO78" s="35">
        <v>1.91</v>
      </c>
    </row>
    <row r="79" spans="1:41">
      <c r="A79" s="48" t="s">
        <v>3266</v>
      </c>
      <c r="B79" s="29">
        <v>45140</v>
      </c>
      <c r="C79" s="30">
        <v>545.95910000000003</v>
      </c>
      <c r="D79" s="31">
        <v>483.9701</v>
      </c>
      <c r="E79" s="28">
        <v>14.737</v>
      </c>
      <c r="F79" s="28">
        <v>8.8323999999999998</v>
      </c>
      <c r="G79" s="28">
        <v>-1.5104</v>
      </c>
      <c r="H79" s="28">
        <v>-3.2370000000000001</v>
      </c>
      <c r="I79" s="32">
        <v>-3.8243</v>
      </c>
      <c r="J79" s="28">
        <v>3.0198999999999998</v>
      </c>
      <c r="K79" s="28">
        <v>1.6267</v>
      </c>
      <c r="L79" s="28"/>
      <c r="M79" s="28"/>
      <c r="N79" s="28"/>
      <c r="O79" s="28"/>
      <c r="P79" s="28"/>
      <c r="Q79" s="28"/>
      <c r="R79" s="28">
        <v>15.171900000000001</v>
      </c>
      <c r="S79" s="33">
        <f t="shared" si="17"/>
        <v>4</v>
      </c>
      <c r="T79" s="33">
        <f t="shared" si="18"/>
        <v>3</v>
      </c>
      <c r="U79" s="33">
        <f t="shared" si="19"/>
        <v>2</v>
      </c>
      <c r="V79" s="34">
        <f t="shared" si="20"/>
        <v>3</v>
      </c>
      <c r="W79" s="33">
        <f t="shared" si="21"/>
        <v>3</v>
      </c>
      <c r="X79" s="33">
        <f t="shared" si="22"/>
        <v>4</v>
      </c>
      <c r="Y79" s="33">
        <f t="shared" si="23"/>
        <v>0</v>
      </c>
      <c r="Z79" s="33">
        <f t="shared" si="24"/>
        <v>0</v>
      </c>
      <c r="AA79" s="33">
        <f t="shared" si="25"/>
        <v>0</v>
      </c>
      <c r="AB79" s="33">
        <f t="shared" si="26"/>
        <v>0</v>
      </c>
      <c r="AC79" s="33">
        <f t="shared" si="27"/>
        <v>0</v>
      </c>
      <c r="AD79" s="33">
        <f t="shared" si="28"/>
        <v>0</v>
      </c>
      <c r="AE79" s="33">
        <f t="shared" si="29"/>
        <v>2</v>
      </c>
      <c r="AF79" s="28">
        <v>55.697099999999999</v>
      </c>
      <c r="AG79" s="28">
        <v>33.445</v>
      </c>
      <c r="AH79" s="28">
        <v>5.0564999999999998</v>
      </c>
      <c r="AI79" s="28">
        <v>1.0901000000000001</v>
      </c>
      <c r="AJ79" s="28">
        <v>0.19600000000000001</v>
      </c>
      <c r="AK79" s="28">
        <v>0.21229999999999999</v>
      </c>
      <c r="AL79" s="28">
        <v>0.35680000000000001</v>
      </c>
      <c r="AM79" s="28">
        <v>0.81840000000000002</v>
      </c>
      <c r="AN79" s="28">
        <v>5.6344000000000003</v>
      </c>
      <c r="AO79" s="35">
        <v>1.81</v>
      </c>
    </row>
    <row r="80" spans="1:41">
      <c r="A80" s="48" t="s">
        <v>4971</v>
      </c>
      <c r="B80" s="29">
        <v>45988</v>
      </c>
      <c r="C80" s="30">
        <v>889.65390000000002</v>
      </c>
      <c r="D80" s="31">
        <v>759.92510000000004</v>
      </c>
      <c r="E80" s="28">
        <v>9.8070000000000004</v>
      </c>
      <c r="F80" s="28">
        <v>8.4484999999999992</v>
      </c>
      <c r="G80" s="28">
        <v>-0.52739999999999998</v>
      </c>
      <c r="H80" s="28"/>
      <c r="I80" s="32">
        <v>-3.9</v>
      </c>
      <c r="J80" s="28"/>
      <c r="K80" s="28"/>
      <c r="L80" s="28"/>
      <c r="M80" s="28"/>
      <c r="N80" s="28"/>
      <c r="O80" s="28"/>
      <c r="P80" s="28"/>
      <c r="Q80" s="28"/>
      <c r="R80" s="28">
        <v>-4.5140000000000002</v>
      </c>
      <c r="S80" s="33">
        <f t="shared" si="17"/>
        <v>4</v>
      </c>
      <c r="T80" s="33">
        <f t="shared" si="18"/>
        <v>3</v>
      </c>
      <c r="U80" s="33">
        <f t="shared" si="19"/>
        <v>0</v>
      </c>
      <c r="V80" s="34">
        <f t="shared" si="20"/>
        <v>3</v>
      </c>
      <c r="W80" s="33">
        <f t="shared" si="21"/>
        <v>0</v>
      </c>
      <c r="X80" s="33">
        <f t="shared" si="22"/>
        <v>0</v>
      </c>
      <c r="Y80" s="33">
        <f t="shared" si="23"/>
        <v>0</v>
      </c>
      <c r="Z80" s="33">
        <f t="shared" si="24"/>
        <v>0</v>
      </c>
      <c r="AA80" s="33">
        <f t="shared" si="25"/>
        <v>0</v>
      </c>
      <c r="AB80" s="33">
        <f t="shared" si="26"/>
        <v>0</v>
      </c>
      <c r="AC80" s="33">
        <f t="shared" si="27"/>
        <v>0</v>
      </c>
      <c r="AD80" s="33">
        <f t="shared" si="28"/>
        <v>0</v>
      </c>
      <c r="AE80" s="33">
        <f t="shared" si="29"/>
        <v>4</v>
      </c>
      <c r="AF80" s="28">
        <v>65.579099999999997</v>
      </c>
      <c r="AG80" s="28">
        <v>14.430999999999999</v>
      </c>
      <c r="AH80" s="28">
        <v>17.107199999999999</v>
      </c>
      <c r="AI80" s="28">
        <v>1.0703</v>
      </c>
      <c r="AJ80" s="28">
        <v>-0.307</v>
      </c>
      <c r="AK80" s="28">
        <v>1.1292</v>
      </c>
      <c r="AL80" s="28">
        <v>-0.42170000000000002</v>
      </c>
      <c r="AM80" s="28">
        <v>0.95130000000000003</v>
      </c>
      <c r="AN80" s="28">
        <v>2.8826999999999998</v>
      </c>
      <c r="AO80" s="35">
        <v>2.3199999999999998</v>
      </c>
    </row>
    <row r="81" spans="1:41">
      <c r="A81" s="48" t="s">
        <v>3267</v>
      </c>
      <c r="B81" s="29">
        <v>45472</v>
      </c>
      <c r="C81" s="30">
        <v>1410.7885000000001</v>
      </c>
      <c r="D81" s="31">
        <v>1232.8562999999999</v>
      </c>
      <c r="E81" s="28">
        <v>10.016</v>
      </c>
      <c r="F81" s="28">
        <v>17.0914</v>
      </c>
      <c r="G81" s="28">
        <v>8.6097999999999999</v>
      </c>
      <c r="H81" s="28">
        <v>0.52190000000000003</v>
      </c>
      <c r="I81" s="32">
        <v>-0.28870000000000001</v>
      </c>
      <c r="J81" s="28">
        <v>11.6486</v>
      </c>
      <c r="K81" s="28"/>
      <c r="L81" s="28"/>
      <c r="M81" s="28"/>
      <c r="N81" s="28"/>
      <c r="O81" s="28"/>
      <c r="P81" s="28"/>
      <c r="Q81" s="28"/>
      <c r="R81" s="28">
        <v>8.7099999999999997E-2</v>
      </c>
      <c r="S81" s="33">
        <f t="shared" si="17"/>
        <v>1</v>
      </c>
      <c r="T81" s="33">
        <f t="shared" si="18"/>
        <v>1</v>
      </c>
      <c r="U81" s="33">
        <f t="shared" si="19"/>
        <v>1</v>
      </c>
      <c r="V81" s="34">
        <f t="shared" si="20"/>
        <v>2</v>
      </c>
      <c r="W81" s="33">
        <f t="shared" si="21"/>
        <v>2</v>
      </c>
      <c r="X81" s="33">
        <f t="shared" si="22"/>
        <v>0</v>
      </c>
      <c r="Y81" s="33">
        <f t="shared" si="23"/>
        <v>0</v>
      </c>
      <c r="Z81" s="33">
        <f t="shared" si="24"/>
        <v>0</v>
      </c>
      <c r="AA81" s="33">
        <f t="shared" si="25"/>
        <v>0</v>
      </c>
      <c r="AB81" s="33">
        <f t="shared" si="26"/>
        <v>0</v>
      </c>
      <c r="AC81" s="33">
        <f t="shared" si="27"/>
        <v>0</v>
      </c>
      <c r="AD81" s="33">
        <f t="shared" si="28"/>
        <v>0</v>
      </c>
      <c r="AE81" s="33">
        <f t="shared" si="29"/>
        <v>4</v>
      </c>
      <c r="AF81" s="28">
        <v>11.8642</v>
      </c>
      <c r="AG81" s="28">
        <v>25.465</v>
      </c>
      <c r="AH81" s="28">
        <v>62.878900000000002</v>
      </c>
      <c r="AI81" s="28">
        <v>1.0851</v>
      </c>
      <c r="AJ81" s="28">
        <v>-0.13039999999999999</v>
      </c>
      <c r="AK81" s="28">
        <v>-0.222</v>
      </c>
      <c r="AL81" s="28">
        <v>-0.1993</v>
      </c>
      <c r="AM81" s="28">
        <v>0.86099999999999999</v>
      </c>
      <c r="AN81" s="28">
        <v>-0.20799999999999999</v>
      </c>
      <c r="AO81" s="35">
        <v>2.15</v>
      </c>
    </row>
    <row r="82" spans="1:41">
      <c r="A82" s="48" t="s">
        <v>3268</v>
      </c>
      <c r="B82" s="29">
        <v>45642</v>
      </c>
      <c r="C82" s="30">
        <v>552.14390000000003</v>
      </c>
      <c r="D82" s="31">
        <v>448.20870000000002</v>
      </c>
      <c r="E82" s="28">
        <v>10.846</v>
      </c>
      <c r="F82" s="28">
        <v>10.425599999999999</v>
      </c>
      <c r="G82" s="28">
        <v>-2.4903</v>
      </c>
      <c r="H82" s="28">
        <v>-6.5644</v>
      </c>
      <c r="I82" s="32">
        <v>-6.6608999999999998</v>
      </c>
      <c r="J82" s="28">
        <v>16.623699999999999</v>
      </c>
      <c r="K82" s="28"/>
      <c r="L82" s="28"/>
      <c r="M82" s="28"/>
      <c r="N82" s="28"/>
      <c r="O82" s="28"/>
      <c r="P82" s="28"/>
      <c r="Q82" s="28"/>
      <c r="R82" s="28">
        <v>6.1077000000000004</v>
      </c>
      <c r="S82" s="33">
        <f t="shared" si="17"/>
        <v>3</v>
      </c>
      <c r="T82" s="33">
        <f t="shared" si="18"/>
        <v>3</v>
      </c>
      <c r="U82" s="33">
        <f t="shared" si="19"/>
        <v>4</v>
      </c>
      <c r="V82" s="34">
        <f t="shared" si="20"/>
        <v>4</v>
      </c>
      <c r="W82" s="33">
        <f t="shared" si="21"/>
        <v>1</v>
      </c>
      <c r="X82" s="33">
        <f t="shared" si="22"/>
        <v>0</v>
      </c>
      <c r="Y82" s="33">
        <f t="shared" si="23"/>
        <v>0</v>
      </c>
      <c r="Z82" s="33">
        <f t="shared" si="24"/>
        <v>0</v>
      </c>
      <c r="AA82" s="33">
        <f t="shared" si="25"/>
        <v>0</v>
      </c>
      <c r="AB82" s="33">
        <f t="shared" si="26"/>
        <v>0</v>
      </c>
      <c r="AC82" s="33">
        <f t="shared" si="27"/>
        <v>0</v>
      </c>
      <c r="AD82" s="33">
        <f t="shared" si="28"/>
        <v>0</v>
      </c>
      <c r="AE82" s="33">
        <f t="shared" si="29"/>
        <v>3</v>
      </c>
      <c r="AF82" s="28">
        <v>52.415999999999997</v>
      </c>
      <c r="AG82" s="28">
        <v>10.829800000000001</v>
      </c>
      <c r="AH82" s="28">
        <v>36.407699999999998</v>
      </c>
      <c r="AI82" s="28">
        <v>0.89080000000000004</v>
      </c>
      <c r="AJ82" s="28">
        <v>5.3800000000000001E-2</v>
      </c>
      <c r="AK82" s="28">
        <v>7.8799999999999995E-2</v>
      </c>
      <c r="AL82" s="28">
        <v>8.6900000000000005E-2</v>
      </c>
      <c r="AM82" s="28">
        <v>0.91959999999999997</v>
      </c>
      <c r="AN82" s="28">
        <v>0.34649999999999997</v>
      </c>
      <c r="AO82" s="35">
        <v>2.41</v>
      </c>
    </row>
    <row r="83" spans="1:41">
      <c r="A83" s="48" t="s">
        <v>3269</v>
      </c>
      <c r="B83" s="29">
        <v>45576</v>
      </c>
      <c r="C83" s="30">
        <v>741.28499999999997</v>
      </c>
      <c r="D83" s="31">
        <v>651.17039999999997</v>
      </c>
      <c r="E83" s="28">
        <v>10.643599999999999</v>
      </c>
      <c r="F83" s="28">
        <v>15.769299999999999</v>
      </c>
      <c r="G83" s="28">
        <v>10.6311</v>
      </c>
      <c r="H83" s="28">
        <v>3.8441000000000001</v>
      </c>
      <c r="I83" s="32">
        <v>6.9310999999999998</v>
      </c>
      <c r="J83" s="28">
        <v>21.687000000000001</v>
      </c>
      <c r="K83" s="28"/>
      <c r="L83" s="28"/>
      <c r="M83" s="28"/>
      <c r="N83" s="28"/>
      <c r="O83" s="28"/>
      <c r="P83" s="28"/>
      <c r="Q83" s="28"/>
      <c r="R83" s="28">
        <v>4.1043000000000003</v>
      </c>
      <c r="S83" s="33">
        <f t="shared" si="17"/>
        <v>1</v>
      </c>
      <c r="T83" s="33">
        <f t="shared" si="18"/>
        <v>1</v>
      </c>
      <c r="U83" s="33">
        <f t="shared" si="19"/>
        <v>1</v>
      </c>
      <c r="V83" s="34">
        <f t="shared" si="20"/>
        <v>1</v>
      </c>
      <c r="W83" s="33">
        <f t="shared" si="21"/>
        <v>1</v>
      </c>
      <c r="X83" s="33">
        <f t="shared" si="22"/>
        <v>0</v>
      </c>
      <c r="Y83" s="33">
        <f t="shared" si="23"/>
        <v>0</v>
      </c>
      <c r="Z83" s="33">
        <f t="shared" si="24"/>
        <v>0</v>
      </c>
      <c r="AA83" s="33">
        <f t="shared" si="25"/>
        <v>0</v>
      </c>
      <c r="AB83" s="33">
        <f t="shared" si="26"/>
        <v>0</v>
      </c>
      <c r="AC83" s="33">
        <f t="shared" si="27"/>
        <v>0</v>
      </c>
      <c r="AD83" s="33">
        <f t="shared" si="28"/>
        <v>0</v>
      </c>
      <c r="AE83" s="33">
        <f t="shared" si="29"/>
        <v>3</v>
      </c>
      <c r="AF83" s="28">
        <v>31.073</v>
      </c>
      <c r="AG83" s="28">
        <v>13.4648</v>
      </c>
      <c r="AH83" s="28">
        <v>46.84</v>
      </c>
      <c r="AI83" s="28">
        <v>1.1353</v>
      </c>
      <c r="AJ83" s="28">
        <v>-1.38E-2</v>
      </c>
      <c r="AK83" s="28">
        <v>-9.2499999999999999E-2</v>
      </c>
      <c r="AL83" s="28">
        <v>-2.5100000000000001E-2</v>
      </c>
      <c r="AM83" s="28">
        <v>0.79630000000000001</v>
      </c>
      <c r="AN83" s="28">
        <v>8.6220999999999997</v>
      </c>
      <c r="AO83" s="35">
        <v>2.4700000000000002</v>
      </c>
    </row>
    <row r="84" spans="1:41">
      <c r="A84" s="48" t="s">
        <v>3270</v>
      </c>
      <c r="B84" s="29">
        <v>45180</v>
      </c>
      <c r="C84" s="30">
        <v>1302.5063</v>
      </c>
      <c r="D84" s="31">
        <v>1176.9208000000001</v>
      </c>
      <c r="E84" s="28">
        <v>15.3254</v>
      </c>
      <c r="F84" s="28">
        <v>10.3627</v>
      </c>
      <c r="G84" s="28">
        <v>0.54259999999999997</v>
      </c>
      <c r="H84" s="28">
        <v>0.75270000000000004</v>
      </c>
      <c r="I84" s="32">
        <v>-0.44950000000000001</v>
      </c>
      <c r="J84" s="28">
        <v>10.5505</v>
      </c>
      <c r="K84" s="28">
        <v>6.5098000000000003</v>
      </c>
      <c r="L84" s="28"/>
      <c r="M84" s="28"/>
      <c r="N84" s="28"/>
      <c r="O84" s="28"/>
      <c r="P84" s="28"/>
      <c r="Q84" s="28"/>
      <c r="R84" s="28">
        <v>17.584099999999999</v>
      </c>
      <c r="S84" s="33">
        <f t="shared" si="17"/>
        <v>3</v>
      </c>
      <c r="T84" s="33">
        <f t="shared" si="18"/>
        <v>2</v>
      </c>
      <c r="U84" s="33">
        <f t="shared" si="19"/>
        <v>1</v>
      </c>
      <c r="V84" s="34">
        <f t="shared" si="20"/>
        <v>2</v>
      </c>
      <c r="W84" s="33">
        <f t="shared" si="21"/>
        <v>2</v>
      </c>
      <c r="X84" s="33">
        <f t="shared" si="22"/>
        <v>2</v>
      </c>
      <c r="Y84" s="33">
        <f t="shared" si="23"/>
        <v>0</v>
      </c>
      <c r="Z84" s="33">
        <f t="shared" si="24"/>
        <v>0</v>
      </c>
      <c r="AA84" s="33">
        <f t="shared" si="25"/>
        <v>0</v>
      </c>
      <c r="AB84" s="33">
        <f t="shared" si="26"/>
        <v>0</v>
      </c>
      <c r="AC84" s="33">
        <f t="shared" si="27"/>
        <v>0</v>
      </c>
      <c r="AD84" s="33">
        <f t="shared" si="28"/>
        <v>0</v>
      </c>
      <c r="AE84" s="33">
        <f t="shared" si="29"/>
        <v>1</v>
      </c>
      <c r="AF84" s="28">
        <v>47.925199999999997</v>
      </c>
      <c r="AG84" s="28">
        <v>25.122199999999999</v>
      </c>
      <c r="AH84" s="28">
        <v>24.957000000000001</v>
      </c>
      <c r="AI84" s="28">
        <v>1.0732999999999999</v>
      </c>
      <c r="AJ84" s="28">
        <v>0.2399</v>
      </c>
      <c r="AK84" s="28">
        <v>0.43280000000000002</v>
      </c>
      <c r="AL84" s="28">
        <v>0.45710000000000001</v>
      </c>
      <c r="AM84" s="28">
        <v>0.91220000000000001</v>
      </c>
      <c r="AN84" s="28">
        <v>1.9956</v>
      </c>
      <c r="AO84" s="35">
        <v>2.13</v>
      </c>
    </row>
    <row r="85" spans="1:41">
      <c r="A85" s="48" t="s">
        <v>5035</v>
      </c>
      <c r="B85" s="29">
        <v>46052</v>
      </c>
      <c r="C85" s="30">
        <v>162.27670000000001</v>
      </c>
      <c r="D85" s="31">
        <v>157.58109999999999</v>
      </c>
      <c r="E85" s="28">
        <v>10.1389</v>
      </c>
      <c r="F85" s="28">
        <v>9.8126999999999995</v>
      </c>
      <c r="G85" s="28">
        <v>1.389</v>
      </c>
      <c r="H85" s="28"/>
      <c r="I85" s="32"/>
      <c r="J85" s="28"/>
      <c r="K85" s="28"/>
      <c r="L85" s="28"/>
      <c r="M85" s="28"/>
      <c r="N85" s="28"/>
      <c r="O85" s="28"/>
      <c r="P85" s="28"/>
      <c r="Q85" s="28"/>
      <c r="R85" s="28">
        <v>5.7538</v>
      </c>
      <c r="S85" s="33">
        <f t="shared" si="17"/>
        <v>3</v>
      </c>
      <c r="T85" s="33">
        <f t="shared" si="18"/>
        <v>2</v>
      </c>
      <c r="U85" s="33">
        <f t="shared" si="19"/>
        <v>0</v>
      </c>
      <c r="V85" s="34">
        <f t="shared" si="20"/>
        <v>0</v>
      </c>
      <c r="W85" s="33">
        <f t="shared" si="21"/>
        <v>0</v>
      </c>
      <c r="X85" s="33">
        <f t="shared" si="22"/>
        <v>0</v>
      </c>
      <c r="Y85" s="33">
        <f t="shared" si="23"/>
        <v>0</v>
      </c>
      <c r="Z85" s="33">
        <f t="shared" si="24"/>
        <v>0</v>
      </c>
      <c r="AA85" s="33">
        <f t="shared" si="25"/>
        <v>0</v>
      </c>
      <c r="AB85" s="33">
        <f t="shared" si="26"/>
        <v>0</v>
      </c>
      <c r="AC85" s="33">
        <f t="shared" si="27"/>
        <v>0</v>
      </c>
      <c r="AD85" s="33">
        <f t="shared" si="28"/>
        <v>0</v>
      </c>
      <c r="AE85" s="33">
        <f t="shared" si="29"/>
        <v>3</v>
      </c>
      <c r="AF85" s="28">
        <v>43.760800000000003</v>
      </c>
      <c r="AG85" s="28">
        <v>32.246600000000001</v>
      </c>
      <c r="AH85" s="28">
        <v>15.835900000000001</v>
      </c>
      <c r="AI85" s="28">
        <v>0.88560000000000005</v>
      </c>
      <c r="AJ85" s="28">
        <v>-0.74129999999999996</v>
      </c>
      <c r="AK85" s="28">
        <v>0.87470000000000003</v>
      </c>
      <c r="AL85" s="28">
        <v>-1.1191</v>
      </c>
      <c r="AM85" s="28">
        <v>0.91859999999999997</v>
      </c>
      <c r="AN85" s="28">
        <v>8.1565999999999992</v>
      </c>
      <c r="AO85" s="35">
        <v>2.35</v>
      </c>
    </row>
    <row r="86" spans="1:41">
      <c r="A86" s="48" t="s">
        <v>3271</v>
      </c>
      <c r="B86" s="29">
        <v>45467</v>
      </c>
      <c r="C86" s="30">
        <v>694.44240000000002</v>
      </c>
      <c r="D86" s="31">
        <v>612.6635</v>
      </c>
      <c r="E86" s="28">
        <v>10.0992</v>
      </c>
      <c r="F86" s="28">
        <v>12.092499999999999</v>
      </c>
      <c r="G86" s="28">
        <v>5.2427999999999999</v>
      </c>
      <c r="H86" s="28">
        <v>0.64080000000000004</v>
      </c>
      <c r="I86" s="32">
        <v>1.1032</v>
      </c>
      <c r="J86" s="28">
        <v>13.4831</v>
      </c>
      <c r="K86" s="28"/>
      <c r="L86" s="28"/>
      <c r="M86" s="28"/>
      <c r="N86" s="28"/>
      <c r="O86" s="28"/>
      <c r="P86" s="28"/>
      <c r="Q86" s="28"/>
      <c r="R86" s="28">
        <v>0.53520000000000001</v>
      </c>
      <c r="S86" s="33">
        <f t="shared" si="17"/>
        <v>2</v>
      </c>
      <c r="T86" s="33">
        <f t="shared" si="18"/>
        <v>1</v>
      </c>
      <c r="U86" s="33">
        <f t="shared" si="19"/>
        <v>1</v>
      </c>
      <c r="V86" s="34">
        <f t="shared" si="20"/>
        <v>1</v>
      </c>
      <c r="W86" s="33">
        <f t="shared" si="21"/>
        <v>1</v>
      </c>
      <c r="X86" s="33">
        <f t="shared" si="22"/>
        <v>0</v>
      </c>
      <c r="Y86" s="33">
        <f t="shared" si="23"/>
        <v>0</v>
      </c>
      <c r="Z86" s="33">
        <f t="shared" si="24"/>
        <v>0</v>
      </c>
      <c r="AA86" s="33">
        <f t="shared" si="25"/>
        <v>0</v>
      </c>
      <c r="AB86" s="33">
        <f t="shared" si="26"/>
        <v>0</v>
      </c>
      <c r="AC86" s="33">
        <f t="shared" si="27"/>
        <v>0</v>
      </c>
      <c r="AD86" s="33">
        <f t="shared" si="28"/>
        <v>0</v>
      </c>
      <c r="AE86" s="33">
        <f t="shared" si="29"/>
        <v>4</v>
      </c>
      <c r="AF86" s="28">
        <v>48.0366</v>
      </c>
      <c r="AG86" s="28">
        <v>10.7979</v>
      </c>
      <c r="AH86" s="28">
        <v>39.0015</v>
      </c>
      <c r="AI86" s="28">
        <v>0.95299999999999996</v>
      </c>
      <c r="AJ86" s="28">
        <v>-9.3299999999999994E-2</v>
      </c>
      <c r="AK86" s="28">
        <v>-0.3669</v>
      </c>
      <c r="AL86" s="28">
        <v>-0.15379999999999999</v>
      </c>
      <c r="AM86" s="28">
        <v>0.89929999999999999</v>
      </c>
      <c r="AN86" s="28">
        <v>2.1640000000000001</v>
      </c>
      <c r="AO86" s="35">
        <v>2.38</v>
      </c>
    </row>
    <row r="87" spans="1:41">
      <c r="A87" s="48" t="s">
        <v>3272</v>
      </c>
      <c r="B87" s="29">
        <v>45733</v>
      </c>
      <c r="C87" s="30">
        <v>369.75279999999998</v>
      </c>
      <c r="D87" s="31">
        <v>330.45460000000003</v>
      </c>
      <c r="E87" s="28">
        <v>12.3369</v>
      </c>
      <c r="F87" s="28">
        <v>15.558400000000001</v>
      </c>
      <c r="G87" s="28">
        <v>4.0404</v>
      </c>
      <c r="H87" s="28">
        <v>1.9612000000000001</v>
      </c>
      <c r="I87" s="32">
        <v>0.43149999999999999</v>
      </c>
      <c r="J87" s="28">
        <v>25.049700000000001</v>
      </c>
      <c r="K87" s="28"/>
      <c r="L87" s="28"/>
      <c r="M87" s="28"/>
      <c r="N87" s="28"/>
      <c r="O87" s="28"/>
      <c r="P87" s="28"/>
      <c r="Q87" s="28"/>
      <c r="R87" s="28">
        <v>20.613</v>
      </c>
      <c r="S87" s="33">
        <f t="shared" si="17"/>
        <v>1</v>
      </c>
      <c r="T87" s="33">
        <f t="shared" si="18"/>
        <v>1</v>
      </c>
      <c r="U87" s="33">
        <f t="shared" si="19"/>
        <v>1</v>
      </c>
      <c r="V87" s="34">
        <f t="shared" si="20"/>
        <v>1</v>
      </c>
      <c r="W87" s="33">
        <f t="shared" si="21"/>
        <v>1</v>
      </c>
      <c r="X87" s="33">
        <f t="shared" si="22"/>
        <v>0</v>
      </c>
      <c r="Y87" s="33">
        <f t="shared" si="23"/>
        <v>0</v>
      </c>
      <c r="Z87" s="33">
        <f t="shared" si="24"/>
        <v>0</v>
      </c>
      <c r="AA87" s="33">
        <f t="shared" si="25"/>
        <v>0</v>
      </c>
      <c r="AB87" s="33">
        <f t="shared" si="26"/>
        <v>0</v>
      </c>
      <c r="AC87" s="33">
        <f t="shared" si="27"/>
        <v>0</v>
      </c>
      <c r="AD87" s="33">
        <f t="shared" si="28"/>
        <v>0</v>
      </c>
      <c r="AE87" s="33">
        <f t="shared" si="29"/>
        <v>1</v>
      </c>
      <c r="AF87" s="28">
        <v>37.423699999999997</v>
      </c>
      <c r="AG87" s="28">
        <v>24.990500000000001</v>
      </c>
      <c r="AH87" s="28">
        <v>23.731999999999999</v>
      </c>
      <c r="AI87" s="28">
        <v>1.0248999999999999</v>
      </c>
      <c r="AJ87" s="28">
        <v>0.24729999999999999</v>
      </c>
      <c r="AK87" s="28">
        <v>0.94599999999999995</v>
      </c>
      <c r="AL87" s="28">
        <v>0.4788</v>
      </c>
      <c r="AM87" s="28">
        <v>0.74119999999999997</v>
      </c>
      <c r="AN87" s="28">
        <v>5.8360000000000003</v>
      </c>
      <c r="AO87" s="35">
        <v>2.68</v>
      </c>
    </row>
    <row r="88" spans="1:41">
      <c r="A88" s="48" t="s">
        <v>3273</v>
      </c>
      <c r="B88" s="29">
        <v>45531</v>
      </c>
      <c r="C88" s="30">
        <v>1674.2273</v>
      </c>
      <c r="D88" s="31">
        <v>1454.0563999999999</v>
      </c>
      <c r="E88" s="28">
        <v>10.9816</v>
      </c>
      <c r="F88" s="28">
        <v>10.087899999999999</v>
      </c>
      <c r="G88" s="28">
        <v>-5.0469999999999997</v>
      </c>
      <c r="H88" s="28">
        <v>-16.455400000000001</v>
      </c>
      <c r="I88" s="32">
        <v>-11.920999999999999</v>
      </c>
      <c r="J88" s="28">
        <v>-4.0522999999999998</v>
      </c>
      <c r="K88" s="28"/>
      <c r="L88" s="28"/>
      <c r="M88" s="28"/>
      <c r="N88" s="28"/>
      <c r="O88" s="28"/>
      <c r="P88" s="28"/>
      <c r="Q88" s="28"/>
      <c r="R88" s="28">
        <v>5.7530000000000001</v>
      </c>
      <c r="S88" s="33">
        <f t="shared" si="17"/>
        <v>3</v>
      </c>
      <c r="T88" s="33">
        <f t="shared" si="18"/>
        <v>4</v>
      </c>
      <c r="U88" s="33">
        <f t="shared" si="19"/>
        <v>4</v>
      </c>
      <c r="V88" s="34">
        <f t="shared" si="20"/>
        <v>4</v>
      </c>
      <c r="W88" s="33">
        <f t="shared" si="21"/>
        <v>4</v>
      </c>
      <c r="X88" s="33">
        <f t="shared" si="22"/>
        <v>0</v>
      </c>
      <c r="Y88" s="33">
        <f t="shared" si="23"/>
        <v>0</v>
      </c>
      <c r="Z88" s="33">
        <f t="shared" si="24"/>
        <v>0</v>
      </c>
      <c r="AA88" s="33">
        <f t="shared" si="25"/>
        <v>0</v>
      </c>
      <c r="AB88" s="33">
        <f t="shared" si="26"/>
        <v>0</v>
      </c>
      <c r="AC88" s="33">
        <f t="shared" si="27"/>
        <v>0</v>
      </c>
      <c r="AD88" s="33">
        <f t="shared" si="28"/>
        <v>0</v>
      </c>
      <c r="AE88" s="33">
        <f t="shared" si="29"/>
        <v>3</v>
      </c>
      <c r="AF88" s="28">
        <v>35.7742</v>
      </c>
      <c r="AG88" s="28">
        <v>37.532299999999999</v>
      </c>
      <c r="AH88" s="28">
        <v>19.605799999999999</v>
      </c>
      <c r="AI88" s="28">
        <v>1.1108</v>
      </c>
      <c r="AJ88" s="28">
        <v>-2.53E-2</v>
      </c>
      <c r="AK88" s="28">
        <v>0.51449999999999996</v>
      </c>
      <c r="AL88" s="28">
        <v>-4.3299999999999998E-2</v>
      </c>
      <c r="AM88" s="28">
        <v>0.5212</v>
      </c>
      <c r="AN88" s="28">
        <v>7.0876000000000001</v>
      </c>
      <c r="AO88" s="35">
        <v>2.2200000000000002</v>
      </c>
    </row>
    <row r="89" spans="1:41">
      <c r="A89" s="48" t="s">
        <v>3274</v>
      </c>
      <c r="B89" s="29">
        <v>45706</v>
      </c>
      <c r="C89" s="30">
        <v>470.83460000000002</v>
      </c>
      <c r="D89" s="31">
        <v>439.67970000000003</v>
      </c>
      <c r="E89" s="28">
        <v>12.3607</v>
      </c>
      <c r="F89" s="28">
        <v>15.803000000000001</v>
      </c>
      <c r="G89" s="28">
        <v>3.7484999999999999</v>
      </c>
      <c r="H89" s="28">
        <v>-6.9126000000000003</v>
      </c>
      <c r="I89" s="32">
        <v>-0.51910000000000001</v>
      </c>
      <c r="J89" s="28">
        <v>12.8841</v>
      </c>
      <c r="K89" s="28"/>
      <c r="L89" s="28"/>
      <c r="M89" s="28"/>
      <c r="N89" s="28"/>
      <c r="O89" s="28"/>
      <c r="P89" s="28"/>
      <c r="Q89" s="28"/>
      <c r="R89" s="28">
        <v>19.413799999999998</v>
      </c>
      <c r="S89" s="33">
        <f t="shared" si="17"/>
        <v>1</v>
      </c>
      <c r="T89" s="33">
        <f t="shared" si="18"/>
        <v>2</v>
      </c>
      <c r="U89" s="33">
        <f t="shared" si="19"/>
        <v>4</v>
      </c>
      <c r="V89" s="34">
        <f t="shared" si="20"/>
        <v>2</v>
      </c>
      <c r="W89" s="33">
        <f t="shared" si="21"/>
        <v>2</v>
      </c>
      <c r="X89" s="33">
        <f t="shared" si="22"/>
        <v>0</v>
      </c>
      <c r="Y89" s="33">
        <f t="shared" si="23"/>
        <v>0</v>
      </c>
      <c r="Z89" s="33">
        <f t="shared" si="24"/>
        <v>0</v>
      </c>
      <c r="AA89" s="33">
        <f t="shared" si="25"/>
        <v>0</v>
      </c>
      <c r="AB89" s="33">
        <f t="shared" si="26"/>
        <v>0</v>
      </c>
      <c r="AC89" s="33">
        <f t="shared" si="27"/>
        <v>0</v>
      </c>
      <c r="AD89" s="33">
        <f t="shared" si="28"/>
        <v>0</v>
      </c>
      <c r="AE89" s="33">
        <f t="shared" si="29"/>
        <v>1</v>
      </c>
      <c r="AF89" s="28">
        <v>8.7624999999999993</v>
      </c>
      <c r="AG89" s="28">
        <v>22.3111</v>
      </c>
      <c r="AH89" s="28">
        <v>55.395400000000002</v>
      </c>
      <c r="AI89" s="28">
        <v>1.1434</v>
      </c>
      <c r="AJ89" s="28">
        <v>0.18</v>
      </c>
      <c r="AK89" s="28">
        <v>0.4476</v>
      </c>
      <c r="AL89" s="28">
        <v>0.35099999999999998</v>
      </c>
      <c r="AM89" s="28">
        <v>0.73740000000000006</v>
      </c>
      <c r="AN89" s="28">
        <v>9.0869</v>
      </c>
      <c r="AO89" s="35">
        <v>2.41</v>
      </c>
    </row>
    <row r="90" spans="1:41">
      <c r="A90" s="48" t="s">
        <v>3275</v>
      </c>
      <c r="B90" s="29">
        <v>45512</v>
      </c>
      <c r="C90" s="30">
        <v>684.97929999999997</v>
      </c>
      <c r="D90" s="31">
        <v>612.24710000000005</v>
      </c>
      <c r="E90" s="28">
        <v>10.946400000000001</v>
      </c>
      <c r="F90" s="28">
        <v>11.319699999999999</v>
      </c>
      <c r="G90" s="28">
        <v>5.0780000000000003</v>
      </c>
      <c r="H90" s="28">
        <v>-5.9297000000000004</v>
      </c>
      <c r="I90" s="32">
        <v>-2.0325000000000002</v>
      </c>
      <c r="J90" s="28">
        <v>8.5403000000000002</v>
      </c>
      <c r="K90" s="28"/>
      <c r="L90" s="28"/>
      <c r="M90" s="28"/>
      <c r="N90" s="28"/>
      <c r="O90" s="28"/>
      <c r="P90" s="28"/>
      <c r="Q90" s="28"/>
      <c r="R90" s="28">
        <v>5.3785999999999996</v>
      </c>
      <c r="S90" s="33">
        <f t="shared" si="17"/>
        <v>2</v>
      </c>
      <c r="T90" s="33">
        <f t="shared" si="18"/>
        <v>1</v>
      </c>
      <c r="U90" s="33">
        <f t="shared" si="19"/>
        <v>3</v>
      </c>
      <c r="V90" s="34">
        <f t="shared" si="20"/>
        <v>2</v>
      </c>
      <c r="W90" s="33">
        <f t="shared" si="21"/>
        <v>2</v>
      </c>
      <c r="X90" s="33">
        <f t="shared" si="22"/>
        <v>0</v>
      </c>
      <c r="Y90" s="33">
        <f t="shared" si="23"/>
        <v>0</v>
      </c>
      <c r="Z90" s="33">
        <f t="shared" si="24"/>
        <v>0</v>
      </c>
      <c r="AA90" s="33">
        <f t="shared" si="25"/>
        <v>0</v>
      </c>
      <c r="AB90" s="33">
        <f t="shared" si="26"/>
        <v>0</v>
      </c>
      <c r="AC90" s="33">
        <f t="shared" si="27"/>
        <v>0</v>
      </c>
      <c r="AD90" s="33">
        <f t="shared" si="28"/>
        <v>0</v>
      </c>
      <c r="AE90" s="33">
        <f t="shared" si="29"/>
        <v>3</v>
      </c>
      <c r="AF90" s="28">
        <v>40.334800000000001</v>
      </c>
      <c r="AG90" s="28">
        <v>35.800199999999997</v>
      </c>
      <c r="AH90" s="28">
        <v>22.422899999999998</v>
      </c>
      <c r="AI90" s="28">
        <v>1.1482000000000001</v>
      </c>
      <c r="AJ90" s="28">
        <v>4.4999999999999997E-3</v>
      </c>
      <c r="AK90" s="28">
        <v>0.16400000000000001</v>
      </c>
      <c r="AL90" s="28">
        <v>7.4999999999999997E-3</v>
      </c>
      <c r="AM90" s="28">
        <v>0.60299999999999998</v>
      </c>
      <c r="AN90" s="28">
        <v>1.3515999999999999</v>
      </c>
      <c r="AO90" s="35">
        <v>2.39</v>
      </c>
    </row>
    <row r="91" spans="1:41">
      <c r="A91" s="48" t="s">
        <v>3276</v>
      </c>
      <c r="B91" s="29">
        <v>45449</v>
      </c>
      <c r="C91" s="30">
        <v>143.02600000000001</v>
      </c>
      <c r="D91" s="31">
        <v>211.06</v>
      </c>
      <c r="E91" s="28">
        <v>9.7507000000000001</v>
      </c>
      <c r="F91" s="28">
        <v>11.889200000000001</v>
      </c>
      <c r="G91" s="28">
        <v>-0.1055</v>
      </c>
      <c r="H91" s="28">
        <v>-2.2633000000000001</v>
      </c>
      <c r="I91" s="32">
        <v>-1.5578000000000001</v>
      </c>
      <c r="J91" s="28">
        <v>10.0357</v>
      </c>
      <c r="K91" s="28"/>
      <c r="L91" s="28"/>
      <c r="M91" s="28"/>
      <c r="N91" s="28"/>
      <c r="O91" s="28"/>
      <c r="P91" s="28"/>
      <c r="Q91" s="28"/>
      <c r="R91" s="28">
        <v>-1.3209</v>
      </c>
      <c r="S91" s="33">
        <f t="shared" si="17"/>
        <v>2</v>
      </c>
      <c r="T91" s="33">
        <f t="shared" si="18"/>
        <v>2</v>
      </c>
      <c r="U91" s="33">
        <f t="shared" si="19"/>
        <v>2</v>
      </c>
      <c r="V91" s="34">
        <f t="shared" si="20"/>
        <v>2</v>
      </c>
      <c r="W91" s="33">
        <f t="shared" si="21"/>
        <v>2</v>
      </c>
      <c r="X91" s="33">
        <f t="shared" si="22"/>
        <v>0</v>
      </c>
      <c r="Y91" s="33">
        <f t="shared" si="23"/>
        <v>0</v>
      </c>
      <c r="Z91" s="33">
        <f t="shared" si="24"/>
        <v>0</v>
      </c>
      <c r="AA91" s="33">
        <f t="shared" si="25"/>
        <v>0</v>
      </c>
      <c r="AB91" s="33">
        <f t="shared" si="26"/>
        <v>0</v>
      </c>
      <c r="AC91" s="33">
        <f t="shared" si="27"/>
        <v>0</v>
      </c>
      <c r="AD91" s="33">
        <f t="shared" si="28"/>
        <v>0</v>
      </c>
      <c r="AE91" s="33">
        <f t="shared" si="29"/>
        <v>4</v>
      </c>
      <c r="AF91" s="28">
        <v>42.599400000000003</v>
      </c>
      <c r="AG91" s="28">
        <v>53.746200000000002</v>
      </c>
      <c r="AH91" s="28"/>
      <c r="AI91" s="28">
        <v>1.0869</v>
      </c>
      <c r="AJ91" s="28">
        <v>-9.8599999999999993E-2</v>
      </c>
      <c r="AK91" s="28">
        <v>-0.2591</v>
      </c>
      <c r="AL91" s="28">
        <v>-0.15390000000000001</v>
      </c>
      <c r="AM91" s="28">
        <v>0.69920000000000004</v>
      </c>
      <c r="AN91" s="28">
        <v>1.4693000000000001</v>
      </c>
      <c r="AO91" s="35">
        <v>0.94</v>
      </c>
    </row>
    <row r="92" spans="1:41">
      <c r="A92" s="48" t="s">
        <v>3277</v>
      </c>
      <c r="B92" s="29">
        <v>45883</v>
      </c>
      <c r="C92" s="30">
        <v>65.872500000000002</v>
      </c>
      <c r="D92" s="31">
        <v>60.101199999999999</v>
      </c>
      <c r="E92" s="28">
        <v>10.8909</v>
      </c>
      <c r="F92" s="28">
        <v>16.100200000000001</v>
      </c>
      <c r="G92" s="28">
        <v>6.1885000000000003</v>
      </c>
      <c r="H92" s="28">
        <v>0.14249999999999999</v>
      </c>
      <c r="I92" s="32">
        <v>1.8507</v>
      </c>
      <c r="J92" s="28"/>
      <c r="K92" s="28"/>
      <c r="L92" s="28"/>
      <c r="M92" s="28"/>
      <c r="N92" s="28"/>
      <c r="O92" s="28"/>
      <c r="P92" s="28"/>
      <c r="Q92" s="28"/>
      <c r="R92" s="28">
        <v>12.780200000000001</v>
      </c>
      <c r="S92" s="33">
        <f t="shared" si="17"/>
        <v>1</v>
      </c>
      <c r="T92" s="33">
        <f t="shared" si="18"/>
        <v>1</v>
      </c>
      <c r="U92" s="33">
        <f t="shared" si="19"/>
        <v>1</v>
      </c>
      <c r="V92" s="34">
        <f t="shared" si="20"/>
        <v>1</v>
      </c>
      <c r="W92" s="33">
        <f t="shared" si="21"/>
        <v>0</v>
      </c>
      <c r="X92" s="33">
        <f t="shared" si="22"/>
        <v>0</v>
      </c>
      <c r="Y92" s="33">
        <f t="shared" si="23"/>
        <v>0</v>
      </c>
      <c r="Z92" s="33">
        <f t="shared" si="24"/>
        <v>0</v>
      </c>
      <c r="AA92" s="33">
        <f t="shared" si="25"/>
        <v>0</v>
      </c>
      <c r="AB92" s="33">
        <f t="shared" si="26"/>
        <v>0</v>
      </c>
      <c r="AC92" s="33">
        <f t="shared" si="27"/>
        <v>0</v>
      </c>
      <c r="AD92" s="33">
        <f t="shared" si="28"/>
        <v>0</v>
      </c>
      <c r="AE92" s="33">
        <f t="shared" si="29"/>
        <v>2</v>
      </c>
      <c r="AF92" s="28">
        <v>31.801500000000001</v>
      </c>
      <c r="AG92" s="28">
        <v>22.354299999999999</v>
      </c>
      <c r="AH92" s="28">
        <v>32.407200000000003</v>
      </c>
      <c r="AI92" s="28">
        <v>1.018</v>
      </c>
      <c r="AJ92" s="28">
        <v>-0.1479</v>
      </c>
      <c r="AK92" s="28">
        <v>0.372</v>
      </c>
      <c r="AL92" s="28">
        <v>-0.2336</v>
      </c>
      <c r="AM92" s="28">
        <v>0.8306</v>
      </c>
      <c r="AN92" s="28">
        <v>1.9956</v>
      </c>
      <c r="AO92" s="35">
        <v>2.5299999999999998</v>
      </c>
    </row>
    <row r="93" spans="1:41">
      <c r="A93" s="48" t="s">
        <v>3278</v>
      </c>
      <c r="B93" s="29">
        <v>45716</v>
      </c>
      <c r="C93" s="30">
        <v>362.26209999999998</v>
      </c>
      <c r="D93" s="31">
        <v>346.88799999999998</v>
      </c>
      <c r="E93" s="28">
        <v>11.8978</v>
      </c>
      <c r="F93" s="28">
        <v>10.222</v>
      </c>
      <c r="G93" s="28">
        <v>0.47799999999999998</v>
      </c>
      <c r="H93" s="28">
        <v>-0.59740000000000004</v>
      </c>
      <c r="I93" s="32">
        <v>-1.5555000000000001</v>
      </c>
      <c r="J93" s="28">
        <v>8.6934000000000005</v>
      </c>
      <c r="K93" s="28"/>
      <c r="L93" s="28"/>
      <c r="M93" s="28"/>
      <c r="N93" s="28"/>
      <c r="O93" s="28"/>
      <c r="P93" s="28"/>
      <c r="Q93" s="28"/>
      <c r="R93" s="28">
        <v>16.054099999999998</v>
      </c>
      <c r="S93" s="33">
        <f t="shared" si="17"/>
        <v>3</v>
      </c>
      <c r="T93" s="33">
        <f t="shared" si="18"/>
        <v>2</v>
      </c>
      <c r="U93" s="33">
        <f t="shared" si="19"/>
        <v>2</v>
      </c>
      <c r="V93" s="34">
        <f t="shared" si="20"/>
        <v>2</v>
      </c>
      <c r="W93" s="33">
        <f t="shared" si="21"/>
        <v>2</v>
      </c>
      <c r="X93" s="33">
        <f t="shared" si="22"/>
        <v>0</v>
      </c>
      <c r="Y93" s="33">
        <f t="shared" si="23"/>
        <v>0</v>
      </c>
      <c r="Z93" s="33">
        <f t="shared" si="24"/>
        <v>0</v>
      </c>
      <c r="AA93" s="33">
        <f t="shared" si="25"/>
        <v>0</v>
      </c>
      <c r="AB93" s="33">
        <f t="shared" si="26"/>
        <v>0</v>
      </c>
      <c r="AC93" s="33">
        <f t="shared" si="27"/>
        <v>0</v>
      </c>
      <c r="AD93" s="33">
        <f t="shared" si="28"/>
        <v>0</v>
      </c>
      <c r="AE93" s="33">
        <f t="shared" si="29"/>
        <v>1</v>
      </c>
      <c r="AF93" s="28">
        <v>42.262300000000003</v>
      </c>
      <c r="AG93" s="28">
        <v>29.7776</v>
      </c>
      <c r="AH93" s="28">
        <v>16.5792</v>
      </c>
      <c r="AI93" s="28">
        <v>0.94450000000000001</v>
      </c>
      <c r="AJ93" s="28">
        <v>0.1739</v>
      </c>
      <c r="AK93" s="28">
        <v>0.33350000000000002</v>
      </c>
      <c r="AL93" s="28">
        <v>0.29149999999999998</v>
      </c>
      <c r="AM93" s="28">
        <v>0.9355</v>
      </c>
      <c r="AN93" s="28">
        <v>8.4878999999999998</v>
      </c>
      <c r="AO93" s="35">
        <v>1.68</v>
      </c>
    </row>
    <row r="94" spans="1:41">
      <c r="A94" s="48" t="s">
        <v>3279</v>
      </c>
      <c r="B94" s="29">
        <v>45166</v>
      </c>
      <c r="C94" s="30">
        <v>2754.9837000000002</v>
      </c>
      <c r="D94" s="31">
        <v>2445.9544999999998</v>
      </c>
      <c r="E94" s="28">
        <v>13.767300000000001</v>
      </c>
      <c r="F94" s="28">
        <v>12.7035</v>
      </c>
      <c r="G94" s="28">
        <v>1.6044</v>
      </c>
      <c r="H94" s="28">
        <v>-6.306</v>
      </c>
      <c r="I94" s="32">
        <v>-3.9447999999999999</v>
      </c>
      <c r="J94" s="28">
        <v>5.6763000000000003</v>
      </c>
      <c r="K94" s="28">
        <v>5.0221</v>
      </c>
      <c r="L94" s="28"/>
      <c r="M94" s="28"/>
      <c r="N94" s="28"/>
      <c r="O94" s="28"/>
      <c r="P94" s="28"/>
      <c r="Q94" s="28"/>
      <c r="R94" s="28">
        <v>12.7005</v>
      </c>
      <c r="S94" s="33">
        <f t="shared" si="17"/>
        <v>1</v>
      </c>
      <c r="T94" s="33">
        <f t="shared" si="18"/>
        <v>2</v>
      </c>
      <c r="U94" s="33">
        <f t="shared" si="19"/>
        <v>4</v>
      </c>
      <c r="V94" s="34">
        <f t="shared" si="20"/>
        <v>3</v>
      </c>
      <c r="W94" s="33">
        <f t="shared" si="21"/>
        <v>3</v>
      </c>
      <c r="X94" s="33">
        <f t="shared" si="22"/>
        <v>3</v>
      </c>
      <c r="Y94" s="33">
        <f t="shared" si="23"/>
        <v>0</v>
      </c>
      <c r="Z94" s="33">
        <f t="shared" si="24"/>
        <v>0</v>
      </c>
      <c r="AA94" s="33">
        <f t="shared" si="25"/>
        <v>0</v>
      </c>
      <c r="AB94" s="33">
        <f t="shared" si="26"/>
        <v>0</v>
      </c>
      <c r="AC94" s="33">
        <f t="shared" si="27"/>
        <v>0</v>
      </c>
      <c r="AD94" s="33">
        <f t="shared" si="28"/>
        <v>0</v>
      </c>
      <c r="AE94" s="33">
        <f t="shared" si="29"/>
        <v>2</v>
      </c>
      <c r="AF94" s="28">
        <v>46.5336</v>
      </c>
      <c r="AG94" s="28">
        <v>26.6374</v>
      </c>
      <c r="AH94" s="28">
        <v>25.1645</v>
      </c>
      <c r="AI94" s="28">
        <v>1.0184</v>
      </c>
      <c r="AJ94" s="28">
        <v>0.13489999999999999</v>
      </c>
      <c r="AK94" s="28">
        <v>-1.23E-2</v>
      </c>
      <c r="AL94" s="28">
        <v>0.2344</v>
      </c>
      <c r="AM94" s="28">
        <v>0.85840000000000005</v>
      </c>
      <c r="AN94" s="28">
        <v>1.6645000000000001</v>
      </c>
      <c r="AO94" s="35">
        <v>2</v>
      </c>
    </row>
    <row r="95" spans="1:41">
      <c r="A95" s="48" t="s">
        <v>3280</v>
      </c>
      <c r="B95" s="29">
        <v>39556</v>
      </c>
      <c r="C95" s="30">
        <v>112.5021</v>
      </c>
      <c r="D95" s="31">
        <v>100.4589</v>
      </c>
      <c r="E95" s="28">
        <v>71.378399999999999</v>
      </c>
      <c r="F95" s="28">
        <v>7.8098000000000001</v>
      </c>
      <c r="G95" s="28">
        <v>-2.0472999999999999</v>
      </c>
      <c r="H95" s="28">
        <v>-2.5729000000000002</v>
      </c>
      <c r="I95" s="32">
        <v>-3.7686999999999999</v>
      </c>
      <c r="J95" s="28">
        <v>4.3840000000000003</v>
      </c>
      <c r="K95" s="28">
        <v>5.7958999999999996</v>
      </c>
      <c r="L95" s="28">
        <v>17.9404</v>
      </c>
      <c r="M95" s="28">
        <v>16.1633</v>
      </c>
      <c r="N95" s="28">
        <v>16.2014</v>
      </c>
      <c r="O95" s="28">
        <v>15.4825</v>
      </c>
      <c r="P95" s="28">
        <v>14.6061</v>
      </c>
      <c r="Q95" s="28">
        <v>11.5351</v>
      </c>
      <c r="R95" s="28">
        <v>11.5078</v>
      </c>
      <c r="S95" s="33">
        <f t="shared" si="17"/>
        <v>4</v>
      </c>
      <c r="T95" s="33">
        <f t="shared" si="18"/>
        <v>3</v>
      </c>
      <c r="U95" s="33">
        <f t="shared" si="19"/>
        <v>2</v>
      </c>
      <c r="V95" s="34">
        <f t="shared" si="20"/>
        <v>3</v>
      </c>
      <c r="W95" s="33">
        <f t="shared" si="21"/>
        <v>3</v>
      </c>
      <c r="X95" s="33">
        <f t="shared" si="22"/>
        <v>2</v>
      </c>
      <c r="Y95" s="33">
        <f t="shared" si="23"/>
        <v>2</v>
      </c>
      <c r="Z95" s="33">
        <f t="shared" si="24"/>
        <v>2</v>
      </c>
      <c r="AA95" s="33">
        <f t="shared" si="25"/>
        <v>2</v>
      </c>
      <c r="AB95" s="33">
        <f t="shared" si="26"/>
        <v>3</v>
      </c>
      <c r="AC95" s="33">
        <f t="shared" si="27"/>
        <v>2</v>
      </c>
      <c r="AD95" s="33">
        <f t="shared" si="28"/>
        <v>4</v>
      </c>
      <c r="AE95" s="33">
        <f t="shared" si="29"/>
        <v>2</v>
      </c>
      <c r="AF95" s="28">
        <v>84.552999999999997</v>
      </c>
      <c r="AG95" s="28">
        <v>10.9427</v>
      </c>
      <c r="AH95" s="28"/>
      <c r="AI95" s="28">
        <v>1.0033000000000001</v>
      </c>
      <c r="AJ95" s="28">
        <v>0.32329999999999998</v>
      </c>
      <c r="AK95" s="28">
        <v>0.4103</v>
      </c>
      <c r="AL95" s="28">
        <v>0.59450000000000003</v>
      </c>
      <c r="AM95" s="28">
        <v>0.95069999999999999</v>
      </c>
      <c r="AN95" s="28">
        <v>4.5042999999999997</v>
      </c>
      <c r="AO95" s="35">
        <v>0.96</v>
      </c>
    </row>
    <row r="96" spans="1:41">
      <c r="A96" s="48" t="s">
        <v>3281</v>
      </c>
      <c r="B96" s="29">
        <v>45076</v>
      </c>
      <c r="C96" s="30">
        <v>968.93979999999999</v>
      </c>
      <c r="D96" s="31">
        <v>834.0779</v>
      </c>
      <c r="E96" s="28">
        <v>15.6448</v>
      </c>
      <c r="F96" s="28">
        <v>16.513999999999999</v>
      </c>
      <c r="G96" s="28">
        <v>5.3146000000000004</v>
      </c>
      <c r="H96" s="28">
        <v>-0.40360000000000001</v>
      </c>
      <c r="I96" s="32">
        <v>0.1203</v>
      </c>
      <c r="J96" s="28">
        <v>2.2509000000000001</v>
      </c>
      <c r="K96" s="28">
        <v>-1.7194</v>
      </c>
      <c r="L96" s="28"/>
      <c r="M96" s="28"/>
      <c r="N96" s="28"/>
      <c r="O96" s="28"/>
      <c r="P96" s="28"/>
      <c r="Q96" s="28"/>
      <c r="R96" s="28">
        <v>16.5608</v>
      </c>
      <c r="S96" s="33">
        <f t="shared" si="17"/>
        <v>1</v>
      </c>
      <c r="T96" s="33">
        <f t="shared" si="18"/>
        <v>1</v>
      </c>
      <c r="U96" s="33">
        <f t="shared" si="19"/>
        <v>2</v>
      </c>
      <c r="V96" s="34">
        <f t="shared" si="20"/>
        <v>2</v>
      </c>
      <c r="W96" s="33">
        <f t="shared" si="21"/>
        <v>4</v>
      </c>
      <c r="X96" s="33">
        <f t="shared" si="22"/>
        <v>4</v>
      </c>
      <c r="Y96" s="33">
        <f t="shared" si="23"/>
        <v>0</v>
      </c>
      <c r="Z96" s="33">
        <f t="shared" si="24"/>
        <v>0</v>
      </c>
      <c r="AA96" s="33">
        <f t="shared" si="25"/>
        <v>0</v>
      </c>
      <c r="AB96" s="33">
        <f t="shared" si="26"/>
        <v>0</v>
      </c>
      <c r="AC96" s="33">
        <f t="shared" si="27"/>
        <v>0</v>
      </c>
      <c r="AD96" s="33">
        <f t="shared" si="28"/>
        <v>0</v>
      </c>
      <c r="AE96" s="33">
        <f t="shared" si="29"/>
        <v>1</v>
      </c>
      <c r="AF96" s="28">
        <v>46.761499999999998</v>
      </c>
      <c r="AG96" s="28">
        <v>29.9161</v>
      </c>
      <c r="AH96" s="28">
        <v>6.3498999999999999</v>
      </c>
      <c r="AI96" s="28">
        <v>1.1640999999999999</v>
      </c>
      <c r="AJ96" s="28">
        <v>0.1842</v>
      </c>
      <c r="AK96" s="28">
        <v>3.6700000000000003E-2</v>
      </c>
      <c r="AL96" s="28">
        <v>0.33760000000000001</v>
      </c>
      <c r="AM96" s="28">
        <v>0.7893</v>
      </c>
      <c r="AN96" s="28">
        <v>-6.9473000000000003</v>
      </c>
      <c r="AO96" s="35">
        <v>2.29</v>
      </c>
    </row>
    <row r="97" spans="1:41">
      <c r="A97" s="48" t="s">
        <v>3282</v>
      </c>
      <c r="B97" s="29">
        <v>45287</v>
      </c>
      <c r="C97" s="30">
        <v>309.60480000000001</v>
      </c>
      <c r="D97" s="31">
        <v>272.28280000000001</v>
      </c>
      <c r="E97" s="28">
        <v>14.373200000000001</v>
      </c>
      <c r="F97" s="28">
        <v>23.487500000000001</v>
      </c>
      <c r="G97" s="28">
        <v>16.7651</v>
      </c>
      <c r="H97" s="28">
        <v>6.4413</v>
      </c>
      <c r="I97" s="32">
        <v>7.3460000000000001</v>
      </c>
      <c r="J97" s="28">
        <v>17.188700000000001</v>
      </c>
      <c r="K97" s="28">
        <v>6.6868999999999996</v>
      </c>
      <c r="L97" s="28"/>
      <c r="M97" s="28"/>
      <c r="N97" s="28"/>
      <c r="O97" s="28"/>
      <c r="P97" s="28"/>
      <c r="Q97" s="28"/>
      <c r="R97" s="28">
        <v>16.750699999999998</v>
      </c>
      <c r="S97" s="33">
        <f t="shared" si="17"/>
        <v>1</v>
      </c>
      <c r="T97" s="33">
        <f t="shared" si="18"/>
        <v>1</v>
      </c>
      <c r="U97" s="33">
        <f t="shared" si="19"/>
        <v>1</v>
      </c>
      <c r="V97" s="34">
        <f t="shared" si="20"/>
        <v>1</v>
      </c>
      <c r="W97" s="33">
        <f t="shared" si="21"/>
        <v>1</v>
      </c>
      <c r="X97" s="33">
        <f t="shared" si="22"/>
        <v>2</v>
      </c>
      <c r="Y97" s="33">
        <f t="shared" si="23"/>
        <v>0</v>
      </c>
      <c r="Z97" s="33">
        <f t="shared" si="24"/>
        <v>0</v>
      </c>
      <c r="AA97" s="33">
        <f t="shared" si="25"/>
        <v>0</v>
      </c>
      <c r="AB97" s="33">
        <f t="shared" si="26"/>
        <v>0</v>
      </c>
      <c r="AC97" s="33">
        <f t="shared" si="27"/>
        <v>0</v>
      </c>
      <c r="AD97" s="33">
        <f t="shared" si="28"/>
        <v>0</v>
      </c>
      <c r="AE97" s="33">
        <f t="shared" si="29"/>
        <v>1</v>
      </c>
      <c r="AF97" s="28">
        <v>38.471800000000002</v>
      </c>
      <c r="AG97" s="28">
        <v>22.177299999999999</v>
      </c>
      <c r="AH97" s="28">
        <v>18.0411</v>
      </c>
      <c r="AI97" s="28">
        <v>1.0640000000000001</v>
      </c>
      <c r="AJ97" s="28">
        <v>0.12820000000000001</v>
      </c>
      <c r="AK97" s="28">
        <v>1.11E-2</v>
      </c>
      <c r="AL97" s="28">
        <v>0.2394</v>
      </c>
      <c r="AM97" s="28">
        <v>0.58379999999999999</v>
      </c>
      <c r="AN97" s="28">
        <v>-3.2002999999999999</v>
      </c>
      <c r="AO97" s="35">
        <v>2.4500000000000002</v>
      </c>
    </row>
    <row r="98" spans="1:41">
      <c r="A98" s="48" t="s">
        <v>3283</v>
      </c>
      <c r="B98" s="29">
        <v>44140</v>
      </c>
      <c r="C98" s="30">
        <v>256.8963</v>
      </c>
      <c r="D98" s="31">
        <v>225.60059999999999</v>
      </c>
      <c r="E98" s="28">
        <v>33.726199999999999</v>
      </c>
      <c r="F98" s="28">
        <v>17.389800000000001</v>
      </c>
      <c r="G98" s="28">
        <v>6.7020999999999997</v>
      </c>
      <c r="H98" s="28">
        <v>0.80010000000000003</v>
      </c>
      <c r="I98" s="32">
        <v>0.7077</v>
      </c>
      <c r="J98" s="28">
        <v>7.5974000000000004</v>
      </c>
      <c r="K98" s="28">
        <v>3.0794000000000001</v>
      </c>
      <c r="L98" s="28">
        <v>16.4268</v>
      </c>
      <c r="M98" s="28">
        <v>12.946</v>
      </c>
      <c r="N98" s="28">
        <v>19.018699999999999</v>
      </c>
      <c r="O98" s="28"/>
      <c r="P98" s="28"/>
      <c r="Q98" s="28"/>
      <c r="R98" s="28">
        <v>24.8124</v>
      </c>
      <c r="S98" s="33">
        <f t="shared" si="17"/>
        <v>1</v>
      </c>
      <c r="T98" s="33">
        <f t="shared" si="18"/>
        <v>1</v>
      </c>
      <c r="U98" s="33">
        <f t="shared" si="19"/>
        <v>1</v>
      </c>
      <c r="V98" s="34">
        <f t="shared" si="20"/>
        <v>1</v>
      </c>
      <c r="W98" s="33">
        <f t="shared" si="21"/>
        <v>2</v>
      </c>
      <c r="X98" s="33">
        <f t="shared" si="22"/>
        <v>3</v>
      </c>
      <c r="Y98" s="33">
        <f t="shared" si="23"/>
        <v>3</v>
      </c>
      <c r="Z98" s="33">
        <f t="shared" si="24"/>
        <v>3</v>
      </c>
      <c r="AA98" s="33">
        <f t="shared" si="25"/>
        <v>2</v>
      </c>
      <c r="AB98" s="33">
        <f t="shared" si="26"/>
        <v>0</v>
      </c>
      <c r="AC98" s="33">
        <f t="shared" si="27"/>
        <v>0</v>
      </c>
      <c r="AD98" s="33">
        <f t="shared" si="28"/>
        <v>0</v>
      </c>
      <c r="AE98" s="33">
        <f t="shared" si="29"/>
        <v>1</v>
      </c>
      <c r="AF98" s="28">
        <v>36.560099999999998</v>
      </c>
      <c r="AG98" s="28">
        <v>25.013999999999999</v>
      </c>
      <c r="AH98" s="28">
        <v>11.420999999999999</v>
      </c>
      <c r="AI98" s="28">
        <v>1.0672999999999999</v>
      </c>
      <c r="AJ98" s="28">
        <v>0.20830000000000001</v>
      </c>
      <c r="AK98" s="28">
        <v>-4.0599999999999997E-2</v>
      </c>
      <c r="AL98" s="28">
        <v>0.3866</v>
      </c>
      <c r="AM98" s="28">
        <v>0.71440000000000003</v>
      </c>
      <c r="AN98" s="28">
        <v>-5.8722000000000003</v>
      </c>
      <c r="AO98" s="35">
        <v>2.44</v>
      </c>
    </row>
    <row r="99" spans="1:41">
      <c r="A99" s="48" t="s">
        <v>3284</v>
      </c>
      <c r="B99" s="29">
        <v>45152</v>
      </c>
      <c r="C99" s="30">
        <v>641.87189999999998</v>
      </c>
      <c r="D99" s="31">
        <v>550.31219999999996</v>
      </c>
      <c r="E99" s="28">
        <v>14.988300000000001</v>
      </c>
      <c r="F99" s="28">
        <v>22.252700000000001</v>
      </c>
      <c r="G99" s="28">
        <v>10.1838</v>
      </c>
      <c r="H99" s="28">
        <v>-0.4239</v>
      </c>
      <c r="I99" s="32">
        <v>3.5160999999999998</v>
      </c>
      <c r="J99" s="28">
        <v>7.6745999999999999</v>
      </c>
      <c r="K99" s="28">
        <v>2.9000000000000001E-2</v>
      </c>
      <c r="L99" s="28"/>
      <c r="M99" s="28"/>
      <c r="N99" s="28"/>
      <c r="O99" s="28"/>
      <c r="P99" s="28"/>
      <c r="Q99" s="28"/>
      <c r="R99" s="28">
        <v>16.090699999999998</v>
      </c>
      <c r="S99" s="33">
        <f t="shared" si="17"/>
        <v>1</v>
      </c>
      <c r="T99" s="33">
        <f t="shared" si="18"/>
        <v>1</v>
      </c>
      <c r="U99" s="33">
        <f t="shared" si="19"/>
        <v>2</v>
      </c>
      <c r="V99" s="34">
        <f t="shared" si="20"/>
        <v>1</v>
      </c>
      <c r="W99" s="33">
        <f t="shared" si="21"/>
        <v>2</v>
      </c>
      <c r="X99" s="33">
        <f t="shared" si="22"/>
        <v>4</v>
      </c>
      <c r="Y99" s="33">
        <f t="shared" si="23"/>
        <v>0</v>
      </c>
      <c r="Z99" s="33">
        <f t="shared" si="24"/>
        <v>0</v>
      </c>
      <c r="AA99" s="33">
        <f t="shared" si="25"/>
        <v>0</v>
      </c>
      <c r="AB99" s="33">
        <f t="shared" si="26"/>
        <v>0</v>
      </c>
      <c r="AC99" s="33">
        <f t="shared" si="27"/>
        <v>0</v>
      </c>
      <c r="AD99" s="33">
        <f t="shared" si="28"/>
        <v>0</v>
      </c>
      <c r="AE99" s="33">
        <f t="shared" si="29"/>
        <v>1</v>
      </c>
      <c r="AF99" s="28">
        <v>23.869</v>
      </c>
      <c r="AG99" s="28">
        <v>14.878</v>
      </c>
      <c r="AH99" s="28">
        <v>31.240600000000001</v>
      </c>
      <c r="AI99" s="28">
        <v>1.0398000000000001</v>
      </c>
      <c r="AJ99" s="28">
        <v>0.1207</v>
      </c>
      <c r="AK99" s="28">
        <v>-0.62239999999999995</v>
      </c>
      <c r="AL99" s="28">
        <v>0.22550000000000001</v>
      </c>
      <c r="AM99" s="28">
        <v>0.74670000000000003</v>
      </c>
      <c r="AN99" s="28">
        <v>-4.3745000000000003</v>
      </c>
      <c r="AO99" s="35">
        <v>2.44</v>
      </c>
    </row>
    <row r="100" spans="1:41">
      <c r="A100" s="48" t="s">
        <v>3285</v>
      </c>
      <c r="B100" s="29">
        <v>45250</v>
      </c>
      <c r="C100" s="30">
        <v>1318.4469999999999</v>
      </c>
      <c r="D100" s="31">
        <v>1157.1470999999999</v>
      </c>
      <c r="E100" s="28">
        <v>14.443</v>
      </c>
      <c r="F100" s="28">
        <v>14.7828</v>
      </c>
      <c r="G100" s="28">
        <v>4.9164000000000003</v>
      </c>
      <c r="H100" s="28">
        <v>2.0346000000000002</v>
      </c>
      <c r="I100" s="32">
        <v>0.33</v>
      </c>
      <c r="J100" s="28">
        <v>5.7514000000000003</v>
      </c>
      <c r="K100" s="28">
        <v>0.1169</v>
      </c>
      <c r="L100" s="28"/>
      <c r="M100" s="28"/>
      <c r="N100" s="28"/>
      <c r="O100" s="28"/>
      <c r="P100" s="28"/>
      <c r="Q100" s="28"/>
      <c r="R100" s="28">
        <v>16.2333</v>
      </c>
      <c r="S100" s="33">
        <f t="shared" si="17"/>
        <v>1</v>
      </c>
      <c r="T100" s="33">
        <f t="shared" si="18"/>
        <v>1</v>
      </c>
      <c r="U100" s="33">
        <f t="shared" si="19"/>
        <v>1</v>
      </c>
      <c r="V100" s="34">
        <f t="shared" si="20"/>
        <v>1</v>
      </c>
      <c r="W100" s="33">
        <f t="shared" si="21"/>
        <v>2</v>
      </c>
      <c r="X100" s="33">
        <f t="shared" si="22"/>
        <v>4</v>
      </c>
      <c r="Y100" s="33">
        <f t="shared" si="23"/>
        <v>0</v>
      </c>
      <c r="Z100" s="33">
        <f t="shared" si="24"/>
        <v>0</v>
      </c>
      <c r="AA100" s="33">
        <f t="shared" si="25"/>
        <v>0</v>
      </c>
      <c r="AB100" s="33">
        <f t="shared" si="26"/>
        <v>0</v>
      </c>
      <c r="AC100" s="33">
        <f t="shared" si="27"/>
        <v>0</v>
      </c>
      <c r="AD100" s="33">
        <f t="shared" si="28"/>
        <v>0</v>
      </c>
      <c r="AE100" s="33">
        <f t="shared" si="29"/>
        <v>1</v>
      </c>
      <c r="AF100" s="28">
        <v>41.122199999999999</v>
      </c>
      <c r="AG100" s="28">
        <v>21.9861</v>
      </c>
      <c r="AH100" s="28"/>
      <c r="AI100" s="28">
        <v>1.0636000000000001</v>
      </c>
      <c r="AJ100" s="28">
        <v>0.14860000000000001</v>
      </c>
      <c r="AK100" s="28">
        <v>0.2303</v>
      </c>
      <c r="AL100" s="28">
        <v>0.30559999999999998</v>
      </c>
      <c r="AM100" s="28">
        <v>0.71319999999999995</v>
      </c>
      <c r="AN100" s="28">
        <v>3.6181000000000001</v>
      </c>
      <c r="AO100" s="35">
        <v>2.23</v>
      </c>
    </row>
    <row r="101" spans="1:41">
      <c r="A101" s="48" t="s">
        <v>3286</v>
      </c>
      <c r="B101" s="29">
        <v>45342</v>
      </c>
      <c r="C101" s="30">
        <v>484.62389999999999</v>
      </c>
      <c r="D101" s="31">
        <v>418.02859999999998</v>
      </c>
      <c r="E101" s="28">
        <v>10.8894</v>
      </c>
      <c r="F101" s="28">
        <v>23.141500000000001</v>
      </c>
      <c r="G101" s="28">
        <v>11.636900000000001</v>
      </c>
      <c r="H101" s="28">
        <v>3.9174000000000002</v>
      </c>
      <c r="I101" s="32">
        <v>5.5082000000000004</v>
      </c>
      <c r="J101" s="28">
        <v>8.4072999999999993</v>
      </c>
      <c r="K101" s="28">
        <v>0.30349999999999999</v>
      </c>
      <c r="L101" s="28"/>
      <c r="M101" s="28"/>
      <c r="N101" s="28"/>
      <c r="O101" s="28"/>
      <c r="P101" s="28"/>
      <c r="Q101" s="28"/>
      <c r="R101" s="28">
        <v>3.964</v>
      </c>
      <c r="S101" s="33">
        <f t="shared" si="17"/>
        <v>1</v>
      </c>
      <c r="T101" s="33">
        <f t="shared" si="18"/>
        <v>1</v>
      </c>
      <c r="U101" s="33">
        <f t="shared" si="19"/>
        <v>1</v>
      </c>
      <c r="V101" s="34">
        <f t="shared" si="20"/>
        <v>1</v>
      </c>
      <c r="W101" s="33">
        <f t="shared" si="21"/>
        <v>2</v>
      </c>
      <c r="X101" s="33">
        <f t="shared" si="22"/>
        <v>4</v>
      </c>
      <c r="Y101" s="33">
        <f t="shared" si="23"/>
        <v>0</v>
      </c>
      <c r="Z101" s="33">
        <f t="shared" si="24"/>
        <v>0</v>
      </c>
      <c r="AA101" s="33">
        <f t="shared" si="25"/>
        <v>0</v>
      </c>
      <c r="AB101" s="33">
        <f t="shared" si="26"/>
        <v>0</v>
      </c>
      <c r="AC101" s="33">
        <f t="shared" si="27"/>
        <v>0</v>
      </c>
      <c r="AD101" s="33">
        <f t="shared" si="28"/>
        <v>0</v>
      </c>
      <c r="AE101" s="33">
        <f t="shared" si="29"/>
        <v>3</v>
      </c>
      <c r="AF101" s="28">
        <v>26.185500000000001</v>
      </c>
      <c r="AG101" s="28">
        <v>25.094799999999999</v>
      </c>
      <c r="AH101" s="28">
        <v>22.2836</v>
      </c>
      <c r="AI101" s="28">
        <v>0.91869999999999996</v>
      </c>
      <c r="AJ101" s="28">
        <v>-4.6399999999999997E-2</v>
      </c>
      <c r="AK101" s="28">
        <v>-0.56010000000000004</v>
      </c>
      <c r="AL101" s="28">
        <v>-8.5199999999999998E-2</v>
      </c>
      <c r="AM101" s="28">
        <v>0.80100000000000005</v>
      </c>
      <c r="AN101" s="28">
        <v>-6.2484000000000002</v>
      </c>
      <c r="AO101" s="35">
        <v>2.4700000000000002</v>
      </c>
    </row>
    <row r="102" spans="1:41">
      <c r="A102" s="48" t="s">
        <v>3287</v>
      </c>
      <c r="B102" s="29">
        <v>44316</v>
      </c>
      <c r="C102" s="30">
        <v>1563.4884</v>
      </c>
      <c r="D102" s="31">
        <v>1371.09</v>
      </c>
      <c r="E102" s="28">
        <v>23.903099999999998</v>
      </c>
      <c r="F102" s="28">
        <v>15.399800000000001</v>
      </c>
      <c r="G102" s="28">
        <v>6.3564999999999996</v>
      </c>
      <c r="H102" s="28">
        <v>3.2023000000000001</v>
      </c>
      <c r="I102" s="32">
        <v>1.5559000000000001</v>
      </c>
      <c r="J102" s="28">
        <v>11.978199999999999</v>
      </c>
      <c r="K102" s="28">
        <v>0.68769999999999998</v>
      </c>
      <c r="L102" s="28">
        <v>19.356300000000001</v>
      </c>
      <c r="M102" s="28">
        <v>18.239799999999999</v>
      </c>
      <c r="N102" s="28">
        <v>19.028099999999998</v>
      </c>
      <c r="O102" s="28"/>
      <c r="P102" s="28"/>
      <c r="Q102" s="28"/>
      <c r="R102" s="28">
        <v>19.028099999999998</v>
      </c>
      <c r="S102" s="33">
        <f t="shared" si="17"/>
        <v>1</v>
      </c>
      <c r="T102" s="33">
        <f t="shared" si="18"/>
        <v>1</v>
      </c>
      <c r="U102" s="33">
        <f t="shared" si="19"/>
        <v>1</v>
      </c>
      <c r="V102" s="34">
        <f t="shared" si="20"/>
        <v>1</v>
      </c>
      <c r="W102" s="33">
        <f t="shared" si="21"/>
        <v>2</v>
      </c>
      <c r="X102" s="33">
        <f t="shared" si="22"/>
        <v>4</v>
      </c>
      <c r="Y102" s="33">
        <f t="shared" si="23"/>
        <v>2</v>
      </c>
      <c r="Z102" s="33">
        <f t="shared" si="24"/>
        <v>1</v>
      </c>
      <c r="AA102" s="33">
        <f t="shared" si="25"/>
        <v>1</v>
      </c>
      <c r="AB102" s="33">
        <f t="shared" si="26"/>
        <v>0</v>
      </c>
      <c r="AC102" s="33">
        <f t="shared" si="27"/>
        <v>0</v>
      </c>
      <c r="AD102" s="33">
        <f t="shared" si="28"/>
        <v>0</v>
      </c>
      <c r="AE102" s="33">
        <f t="shared" si="29"/>
        <v>1</v>
      </c>
      <c r="AF102" s="28">
        <v>48.013300000000001</v>
      </c>
      <c r="AG102" s="28">
        <v>19.540199999999999</v>
      </c>
      <c r="AH102" s="28"/>
      <c r="AI102" s="28">
        <v>1.0449999999999999</v>
      </c>
      <c r="AJ102" s="28">
        <v>0.2621</v>
      </c>
      <c r="AK102" s="28">
        <v>0.19739999999999999</v>
      </c>
      <c r="AL102" s="28">
        <v>0.51390000000000002</v>
      </c>
      <c r="AM102" s="28">
        <v>0.76619999999999999</v>
      </c>
      <c r="AN102" s="28">
        <v>1.4410000000000001</v>
      </c>
      <c r="AO102" s="35">
        <v>2.17</v>
      </c>
    </row>
    <row r="103" spans="1:41">
      <c r="A103" s="48" t="s">
        <v>3288</v>
      </c>
      <c r="B103" s="29">
        <v>43658</v>
      </c>
      <c r="C103" s="30">
        <v>94.884799999999998</v>
      </c>
      <c r="D103" s="31">
        <v>83.110299999999995</v>
      </c>
      <c r="E103" s="28">
        <v>22.32</v>
      </c>
      <c r="F103" s="28">
        <v>9.6806000000000001</v>
      </c>
      <c r="G103" s="28">
        <v>-3.2509999999999999</v>
      </c>
      <c r="H103" s="28">
        <v>-8.0724999999999998</v>
      </c>
      <c r="I103" s="32">
        <v>-7.6158999999999999</v>
      </c>
      <c r="J103" s="28">
        <v>-2.2339000000000002</v>
      </c>
      <c r="K103" s="28">
        <v>2.2704</v>
      </c>
      <c r="L103" s="28">
        <v>10.3651</v>
      </c>
      <c r="M103" s="28">
        <v>8.3629999999999995</v>
      </c>
      <c r="N103" s="28">
        <v>9.1858000000000004</v>
      </c>
      <c r="O103" s="28"/>
      <c r="P103" s="28"/>
      <c r="Q103" s="28"/>
      <c r="R103" s="28">
        <v>12.522</v>
      </c>
      <c r="S103" s="33">
        <f t="shared" si="17"/>
        <v>3</v>
      </c>
      <c r="T103" s="33">
        <f t="shared" si="18"/>
        <v>4</v>
      </c>
      <c r="U103" s="33">
        <f t="shared" si="19"/>
        <v>4</v>
      </c>
      <c r="V103" s="34">
        <f t="shared" si="20"/>
        <v>4</v>
      </c>
      <c r="W103" s="33">
        <f t="shared" si="21"/>
        <v>4</v>
      </c>
      <c r="X103" s="33">
        <f t="shared" si="22"/>
        <v>4</v>
      </c>
      <c r="Y103" s="33">
        <f t="shared" si="23"/>
        <v>4</v>
      </c>
      <c r="Z103" s="33">
        <f t="shared" si="24"/>
        <v>4</v>
      </c>
      <c r="AA103" s="33">
        <f t="shared" si="25"/>
        <v>4</v>
      </c>
      <c r="AB103" s="33">
        <f t="shared" si="26"/>
        <v>0</v>
      </c>
      <c r="AC103" s="33">
        <f t="shared" si="27"/>
        <v>0</v>
      </c>
      <c r="AD103" s="33">
        <f t="shared" si="28"/>
        <v>0</v>
      </c>
      <c r="AE103" s="33">
        <f t="shared" si="29"/>
        <v>2</v>
      </c>
      <c r="AF103" s="28">
        <v>46.652299999999997</v>
      </c>
      <c r="AG103" s="28">
        <v>24.348099999999999</v>
      </c>
      <c r="AH103" s="28">
        <v>26.8124</v>
      </c>
      <c r="AI103" s="28">
        <v>0.97570000000000001</v>
      </c>
      <c r="AJ103" s="28">
        <v>0.16370000000000001</v>
      </c>
      <c r="AK103" s="28">
        <v>-0.31459999999999999</v>
      </c>
      <c r="AL103" s="28">
        <v>0.28029999999999999</v>
      </c>
      <c r="AM103" s="28">
        <v>0.92310000000000003</v>
      </c>
      <c r="AN103" s="28">
        <v>2.1871999999999998</v>
      </c>
      <c r="AO103" s="35">
        <v>2.1800000000000002</v>
      </c>
    </row>
    <row r="104" spans="1:41">
      <c r="A104" s="48" t="s">
        <v>3289</v>
      </c>
      <c r="B104" s="29">
        <v>45646</v>
      </c>
      <c r="C104" s="30">
        <v>96.656199999999998</v>
      </c>
      <c r="D104" s="31">
        <v>88.351299999999995</v>
      </c>
      <c r="E104" s="28">
        <v>9.35</v>
      </c>
      <c r="F104" s="28">
        <v>10.1296</v>
      </c>
      <c r="G104" s="28">
        <v>-0.10680000000000001</v>
      </c>
      <c r="H104" s="28">
        <v>-5.9356</v>
      </c>
      <c r="I104" s="32">
        <v>-4.0041000000000002</v>
      </c>
      <c r="J104" s="28">
        <v>0.53759999999999997</v>
      </c>
      <c r="K104" s="28"/>
      <c r="L104" s="28"/>
      <c r="M104" s="28"/>
      <c r="N104" s="28"/>
      <c r="O104" s="28"/>
      <c r="P104" s="28"/>
      <c r="Q104" s="28"/>
      <c r="R104" s="28">
        <v>-4.8254999999999999</v>
      </c>
      <c r="S104" s="33">
        <f t="shared" si="17"/>
        <v>3</v>
      </c>
      <c r="T104" s="33">
        <f t="shared" si="18"/>
        <v>2</v>
      </c>
      <c r="U104" s="33">
        <f t="shared" si="19"/>
        <v>3</v>
      </c>
      <c r="V104" s="34">
        <f t="shared" si="20"/>
        <v>3</v>
      </c>
      <c r="W104" s="33">
        <f t="shared" si="21"/>
        <v>4</v>
      </c>
      <c r="X104" s="33">
        <f t="shared" si="22"/>
        <v>0</v>
      </c>
      <c r="Y104" s="33">
        <f t="shared" si="23"/>
        <v>0</v>
      </c>
      <c r="Z104" s="33">
        <f t="shared" si="24"/>
        <v>0</v>
      </c>
      <c r="AA104" s="33">
        <f t="shared" si="25"/>
        <v>0</v>
      </c>
      <c r="AB104" s="33">
        <f t="shared" si="26"/>
        <v>0</v>
      </c>
      <c r="AC104" s="33">
        <f t="shared" si="27"/>
        <v>0</v>
      </c>
      <c r="AD104" s="33">
        <f t="shared" si="28"/>
        <v>0</v>
      </c>
      <c r="AE104" s="33">
        <f t="shared" si="29"/>
        <v>4</v>
      </c>
      <c r="AF104" s="28">
        <v>32.760399999999997</v>
      </c>
      <c r="AG104" s="28">
        <v>20.450500000000002</v>
      </c>
      <c r="AH104" s="28">
        <v>37.857199999999999</v>
      </c>
      <c r="AI104" s="28">
        <v>0.92500000000000004</v>
      </c>
      <c r="AJ104" s="28">
        <v>-0.20930000000000001</v>
      </c>
      <c r="AK104" s="28">
        <v>-4.0399999999999998E-2</v>
      </c>
      <c r="AL104" s="28">
        <v>-0.33029999999999998</v>
      </c>
      <c r="AM104" s="28">
        <v>0.90620000000000001</v>
      </c>
      <c r="AN104" s="28">
        <v>8.9320000000000004</v>
      </c>
      <c r="AO104" s="35">
        <v>2.1800000000000002</v>
      </c>
    </row>
    <row r="105" spans="1:41">
      <c r="A105" s="48" t="s">
        <v>3290</v>
      </c>
      <c r="B105" s="29">
        <v>45112</v>
      </c>
      <c r="C105" s="30">
        <v>654.80610000000001</v>
      </c>
      <c r="D105" s="31">
        <v>590.04060000000004</v>
      </c>
      <c r="E105" s="28">
        <v>13</v>
      </c>
      <c r="F105" s="28">
        <v>10.169499999999999</v>
      </c>
      <c r="G105" s="28">
        <v>3.5857000000000001</v>
      </c>
      <c r="H105" s="28">
        <v>-3.7749999999999999</v>
      </c>
      <c r="I105" s="32">
        <v>-0.23019999999999999</v>
      </c>
      <c r="J105" s="28">
        <v>-4.9707999999999997</v>
      </c>
      <c r="K105" s="28">
        <v>0.2316</v>
      </c>
      <c r="L105" s="28"/>
      <c r="M105" s="28"/>
      <c r="N105" s="28"/>
      <c r="O105" s="28"/>
      <c r="P105" s="28"/>
      <c r="Q105" s="28"/>
      <c r="R105" s="28">
        <v>9.7432999999999996</v>
      </c>
      <c r="S105" s="33">
        <f t="shared" si="17"/>
        <v>3</v>
      </c>
      <c r="T105" s="33">
        <f t="shared" si="18"/>
        <v>2</v>
      </c>
      <c r="U105" s="33">
        <f t="shared" si="19"/>
        <v>3</v>
      </c>
      <c r="V105" s="34">
        <f t="shared" si="20"/>
        <v>2</v>
      </c>
      <c r="W105" s="33">
        <f t="shared" si="21"/>
        <v>4</v>
      </c>
      <c r="X105" s="33">
        <f t="shared" si="22"/>
        <v>4</v>
      </c>
      <c r="Y105" s="33">
        <f t="shared" si="23"/>
        <v>0</v>
      </c>
      <c r="Z105" s="33">
        <f t="shared" si="24"/>
        <v>0</v>
      </c>
      <c r="AA105" s="33">
        <f t="shared" si="25"/>
        <v>0</v>
      </c>
      <c r="AB105" s="33">
        <f t="shared" si="26"/>
        <v>0</v>
      </c>
      <c r="AC105" s="33">
        <f t="shared" si="27"/>
        <v>0</v>
      </c>
      <c r="AD105" s="33">
        <f t="shared" si="28"/>
        <v>0</v>
      </c>
      <c r="AE105" s="33">
        <f t="shared" si="29"/>
        <v>3</v>
      </c>
      <c r="AF105" s="28">
        <v>13.3413</v>
      </c>
      <c r="AG105" s="28">
        <v>22.676600000000001</v>
      </c>
      <c r="AH105" s="28">
        <v>23.985900000000001</v>
      </c>
      <c r="AI105" s="28">
        <v>0.85029999999999994</v>
      </c>
      <c r="AJ105" s="28">
        <v>0.10150000000000001</v>
      </c>
      <c r="AK105" s="28">
        <v>-9.4700000000000006E-2</v>
      </c>
      <c r="AL105" s="28">
        <v>0.2223</v>
      </c>
      <c r="AM105" s="28">
        <v>0.54569999999999996</v>
      </c>
      <c r="AN105" s="28">
        <v>51.168799999999997</v>
      </c>
      <c r="AO105" s="35">
        <v>2.35</v>
      </c>
    </row>
    <row r="106" spans="1:41">
      <c r="A106" s="48" t="s">
        <v>3291</v>
      </c>
      <c r="B106" s="29">
        <v>45449</v>
      </c>
      <c r="C106" s="30">
        <v>131.97290000000001</v>
      </c>
      <c r="D106" s="31">
        <v>110.0406</v>
      </c>
      <c r="E106" s="28">
        <v>8.2200000000000006</v>
      </c>
      <c r="F106" s="28">
        <v>14.965</v>
      </c>
      <c r="G106" s="28">
        <v>0.12180000000000001</v>
      </c>
      <c r="H106" s="28">
        <v>-7.9507000000000003</v>
      </c>
      <c r="I106" s="32">
        <v>-3.8595999999999999</v>
      </c>
      <c r="J106" s="28">
        <v>5.7915000000000001</v>
      </c>
      <c r="K106" s="28"/>
      <c r="L106" s="28"/>
      <c r="M106" s="28"/>
      <c r="N106" s="28"/>
      <c r="O106" s="28"/>
      <c r="P106" s="28"/>
      <c r="Q106" s="28"/>
      <c r="R106" s="28">
        <v>-9.8089999999999993</v>
      </c>
      <c r="S106" s="33">
        <f t="shared" si="17"/>
        <v>1</v>
      </c>
      <c r="T106" s="33">
        <f t="shared" si="18"/>
        <v>2</v>
      </c>
      <c r="U106" s="33">
        <f t="shared" si="19"/>
        <v>4</v>
      </c>
      <c r="V106" s="34">
        <f t="shared" si="20"/>
        <v>3</v>
      </c>
      <c r="W106" s="33">
        <f t="shared" si="21"/>
        <v>2</v>
      </c>
      <c r="X106" s="33">
        <f t="shared" si="22"/>
        <v>0</v>
      </c>
      <c r="Y106" s="33">
        <f t="shared" si="23"/>
        <v>0</v>
      </c>
      <c r="Z106" s="33">
        <f t="shared" si="24"/>
        <v>0</v>
      </c>
      <c r="AA106" s="33">
        <f t="shared" si="25"/>
        <v>0</v>
      </c>
      <c r="AB106" s="33">
        <f t="shared" si="26"/>
        <v>0</v>
      </c>
      <c r="AC106" s="33">
        <f t="shared" si="27"/>
        <v>0</v>
      </c>
      <c r="AD106" s="33">
        <f t="shared" si="28"/>
        <v>0</v>
      </c>
      <c r="AE106" s="33">
        <f t="shared" si="29"/>
        <v>4</v>
      </c>
      <c r="AF106" s="28">
        <v>28.883800000000001</v>
      </c>
      <c r="AG106" s="28">
        <v>29.357900000000001</v>
      </c>
      <c r="AH106" s="28">
        <v>41.019300000000001</v>
      </c>
      <c r="AI106" s="28">
        <v>1.2148000000000001</v>
      </c>
      <c r="AJ106" s="28">
        <v>-0.25840000000000002</v>
      </c>
      <c r="AK106" s="28">
        <v>-1.1892</v>
      </c>
      <c r="AL106" s="28">
        <v>-0.34720000000000001</v>
      </c>
      <c r="AM106" s="28">
        <v>0.7198</v>
      </c>
      <c r="AN106" s="28">
        <v>0.73899999999999999</v>
      </c>
      <c r="AO106" s="35">
        <v>2.41</v>
      </c>
    </row>
    <row r="107" spans="1:41">
      <c r="A107" s="48" t="s">
        <v>3292</v>
      </c>
      <c r="B107" s="29">
        <v>38572</v>
      </c>
      <c r="C107" s="30">
        <v>999.26199999999994</v>
      </c>
      <c r="D107" s="31">
        <v>938.81359999999995</v>
      </c>
      <c r="E107" s="28">
        <v>117.4562</v>
      </c>
      <c r="F107" s="28">
        <v>11.4498</v>
      </c>
      <c r="G107" s="28">
        <v>6.2027000000000001</v>
      </c>
      <c r="H107" s="28">
        <v>7.1887999999999996</v>
      </c>
      <c r="I107" s="32">
        <v>6.4119999999999999</v>
      </c>
      <c r="J107" s="28">
        <v>21.877199999999998</v>
      </c>
      <c r="K107" s="28">
        <v>9.8465000000000007</v>
      </c>
      <c r="L107" s="28">
        <v>21.497699999999998</v>
      </c>
      <c r="M107" s="28">
        <v>13.2005</v>
      </c>
      <c r="N107" s="28">
        <v>14.537800000000001</v>
      </c>
      <c r="O107" s="28">
        <v>18.250299999999999</v>
      </c>
      <c r="P107" s="28">
        <v>17.028700000000001</v>
      </c>
      <c r="Q107" s="28">
        <v>10.884499999999999</v>
      </c>
      <c r="R107" s="28">
        <v>12.612299999999999</v>
      </c>
      <c r="S107" s="33">
        <f t="shared" si="17"/>
        <v>2</v>
      </c>
      <c r="T107" s="33">
        <f t="shared" si="18"/>
        <v>1</v>
      </c>
      <c r="U107" s="33">
        <f t="shared" si="19"/>
        <v>1</v>
      </c>
      <c r="V107" s="34">
        <f t="shared" si="20"/>
        <v>1</v>
      </c>
      <c r="W107" s="33">
        <f t="shared" si="21"/>
        <v>1</v>
      </c>
      <c r="X107" s="33">
        <f t="shared" si="22"/>
        <v>1</v>
      </c>
      <c r="Y107" s="33">
        <f t="shared" si="23"/>
        <v>1</v>
      </c>
      <c r="Z107" s="33">
        <f t="shared" si="24"/>
        <v>3</v>
      </c>
      <c r="AA107" s="33">
        <f t="shared" si="25"/>
        <v>3</v>
      </c>
      <c r="AB107" s="33">
        <f t="shared" si="26"/>
        <v>2</v>
      </c>
      <c r="AC107" s="33">
        <f t="shared" si="27"/>
        <v>1</v>
      </c>
      <c r="AD107" s="33">
        <f t="shared" si="28"/>
        <v>4</v>
      </c>
      <c r="AE107" s="33">
        <f t="shared" si="29"/>
        <v>2</v>
      </c>
      <c r="AF107" s="28">
        <v>46.512500000000003</v>
      </c>
      <c r="AG107" s="28">
        <v>23.375900000000001</v>
      </c>
      <c r="AH107" s="28">
        <v>24.168299999999999</v>
      </c>
      <c r="AI107" s="28">
        <v>0.85709999999999997</v>
      </c>
      <c r="AJ107" s="28">
        <v>0.32300000000000001</v>
      </c>
      <c r="AK107" s="28">
        <v>0.1696</v>
      </c>
      <c r="AL107" s="28">
        <v>0.60270000000000001</v>
      </c>
      <c r="AM107" s="28">
        <v>0.78669999999999995</v>
      </c>
      <c r="AN107" s="28">
        <v>4.6067999999999998</v>
      </c>
      <c r="AO107" s="35">
        <v>2.35</v>
      </c>
    </row>
    <row r="108" spans="1:41">
      <c r="A108" s="48" t="s">
        <v>3293</v>
      </c>
      <c r="B108" s="29">
        <v>43543</v>
      </c>
      <c r="C108" s="30">
        <v>216.34020000000001</v>
      </c>
      <c r="D108" s="31">
        <v>193.4074</v>
      </c>
      <c r="E108" s="28">
        <v>23.656700000000001</v>
      </c>
      <c r="F108" s="28">
        <v>8.9809000000000001</v>
      </c>
      <c r="G108" s="28">
        <v>-0.65720000000000001</v>
      </c>
      <c r="H108" s="28">
        <v>-4.2743000000000002</v>
      </c>
      <c r="I108" s="32">
        <v>-4.4290000000000003</v>
      </c>
      <c r="J108" s="28">
        <v>1.4251</v>
      </c>
      <c r="K108" s="28">
        <v>3.2035999999999998</v>
      </c>
      <c r="L108" s="28">
        <v>11.6919</v>
      </c>
      <c r="M108" s="28">
        <v>11.117699999999999</v>
      </c>
      <c r="N108" s="28">
        <v>11.8223</v>
      </c>
      <c r="O108" s="28">
        <v>12.4781</v>
      </c>
      <c r="P108" s="28"/>
      <c r="Q108" s="28"/>
      <c r="R108" s="28">
        <v>12.854200000000001</v>
      </c>
      <c r="S108" s="33">
        <f t="shared" si="17"/>
        <v>4</v>
      </c>
      <c r="T108" s="33">
        <f t="shared" si="18"/>
        <v>3</v>
      </c>
      <c r="U108" s="33">
        <f t="shared" si="19"/>
        <v>3</v>
      </c>
      <c r="V108" s="34">
        <f t="shared" si="20"/>
        <v>3</v>
      </c>
      <c r="W108" s="33">
        <f t="shared" si="21"/>
        <v>4</v>
      </c>
      <c r="X108" s="33">
        <f t="shared" si="22"/>
        <v>3</v>
      </c>
      <c r="Y108" s="33">
        <f t="shared" si="23"/>
        <v>4</v>
      </c>
      <c r="Z108" s="33">
        <f t="shared" si="24"/>
        <v>3</v>
      </c>
      <c r="AA108" s="33">
        <f t="shared" si="25"/>
        <v>3</v>
      </c>
      <c r="AB108" s="33">
        <f t="shared" si="26"/>
        <v>4</v>
      </c>
      <c r="AC108" s="33">
        <f t="shared" si="27"/>
        <v>0</v>
      </c>
      <c r="AD108" s="33">
        <f t="shared" si="28"/>
        <v>0</v>
      </c>
      <c r="AE108" s="33">
        <f t="shared" si="29"/>
        <v>2</v>
      </c>
      <c r="AF108" s="28">
        <v>98.190600000000003</v>
      </c>
      <c r="AG108" s="28"/>
      <c r="AH108" s="28"/>
      <c r="AI108" s="28">
        <v>0.90710000000000002</v>
      </c>
      <c r="AJ108" s="28">
        <v>0.1986</v>
      </c>
      <c r="AK108" s="28">
        <v>4.7399999999999998E-2</v>
      </c>
      <c r="AL108" s="28">
        <v>0.3468</v>
      </c>
      <c r="AM108" s="28">
        <v>0.8337</v>
      </c>
      <c r="AN108" s="28">
        <v>1.8093999999999999</v>
      </c>
      <c r="AO108" s="35">
        <v>0.75</v>
      </c>
    </row>
    <row r="109" spans="1:41">
      <c r="A109" s="48" t="s">
        <v>3294</v>
      </c>
      <c r="B109" s="29">
        <v>33239</v>
      </c>
      <c r="C109" s="30">
        <v>5526.0583999999999</v>
      </c>
      <c r="D109" s="31">
        <v>4810.3788999999997</v>
      </c>
      <c r="E109" s="28">
        <v>230.9599</v>
      </c>
      <c r="F109" s="28">
        <v>9.7303999999999995</v>
      </c>
      <c r="G109" s="28">
        <v>-3.4733999999999998</v>
      </c>
      <c r="H109" s="28">
        <v>-6.09</v>
      </c>
      <c r="I109" s="32">
        <v>-6.2648999999999999</v>
      </c>
      <c r="J109" s="28">
        <v>0.76559999999999995</v>
      </c>
      <c r="K109" s="28">
        <v>4.1567999999999996</v>
      </c>
      <c r="L109" s="28">
        <v>12.224299999999999</v>
      </c>
      <c r="M109" s="28">
        <v>10.0722</v>
      </c>
      <c r="N109" s="28">
        <v>11.302300000000001</v>
      </c>
      <c r="O109" s="28">
        <v>11.7561</v>
      </c>
      <c r="P109" s="28">
        <v>12.057399999999999</v>
      </c>
      <c r="Q109" s="28">
        <v>11.6816</v>
      </c>
      <c r="R109" s="28">
        <v>13.975</v>
      </c>
      <c r="S109" s="33">
        <f t="shared" si="17"/>
        <v>3</v>
      </c>
      <c r="T109" s="33">
        <f t="shared" si="18"/>
        <v>4</v>
      </c>
      <c r="U109" s="33">
        <f t="shared" si="19"/>
        <v>4</v>
      </c>
      <c r="V109" s="34">
        <f t="shared" si="20"/>
        <v>4</v>
      </c>
      <c r="W109" s="33">
        <f t="shared" si="21"/>
        <v>4</v>
      </c>
      <c r="X109" s="33">
        <f t="shared" si="22"/>
        <v>3</v>
      </c>
      <c r="Y109" s="33">
        <f t="shared" si="23"/>
        <v>4</v>
      </c>
      <c r="Z109" s="33">
        <f t="shared" si="24"/>
        <v>4</v>
      </c>
      <c r="AA109" s="33">
        <f t="shared" si="25"/>
        <v>4</v>
      </c>
      <c r="AB109" s="33">
        <f t="shared" si="26"/>
        <v>4</v>
      </c>
      <c r="AC109" s="33">
        <f t="shared" si="27"/>
        <v>4</v>
      </c>
      <c r="AD109" s="33">
        <f t="shared" si="28"/>
        <v>3</v>
      </c>
      <c r="AE109" s="33">
        <f t="shared" si="29"/>
        <v>2</v>
      </c>
      <c r="AF109" s="28">
        <v>76.702500000000001</v>
      </c>
      <c r="AG109" s="28">
        <v>15.500400000000001</v>
      </c>
      <c r="AH109" s="28">
        <v>6.3314000000000004</v>
      </c>
      <c r="AI109" s="28">
        <v>0.94040000000000001</v>
      </c>
      <c r="AJ109" s="28">
        <v>0.20630000000000001</v>
      </c>
      <c r="AK109" s="28">
        <v>-0.15029999999999999</v>
      </c>
      <c r="AL109" s="28">
        <v>0.36320000000000002</v>
      </c>
      <c r="AM109" s="28">
        <v>0.92820000000000003</v>
      </c>
      <c r="AN109" s="28">
        <v>1.3652</v>
      </c>
      <c r="AO109" s="35">
        <v>1.98</v>
      </c>
    </row>
    <row r="110" spans="1:41">
      <c r="A110" s="48" t="s">
        <v>3295</v>
      </c>
      <c r="B110" s="29">
        <v>45524</v>
      </c>
      <c r="C110" s="30">
        <v>4968.7528000000002</v>
      </c>
      <c r="D110" s="31">
        <v>4503.5807999999997</v>
      </c>
      <c r="E110" s="28">
        <v>9.0691000000000006</v>
      </c>
      <c r="F110" s="28">
        <v>11.533200000000001</v>
      </c>
      <c r="G110" s="28">
        <v>-0.70730000000000004</v>
      </c>
      <c r="H110" s="28">
        <v>-9.4358000000000004</v>
      </c>
      <c r="I110" s="32">
        <v>-8.4512</v>
      </c>
      <c r="J110" s="28">
        <v>3.3115000000000001</v>
      </c>
      <c r="K110" s="28"/>
      <c r="L110" s="28"/>
      <c r="M110" s="28"/>
      <c r="N110" s="28"/>
      <c r="O110" s="28"/>
      <c r="P110" s="28"/>
      <c r="Q110" s="28"/>
      <c r="R110" s="28">
        <v>-5.6077000000000004</v>
      </c>
      <c r="S110" s="33">
        <f t="shared" si="17"/>
        <v>2</v>
      </c>
      <c r="T110" s="33">
        <f t="shared" si="18"/>
        <v>3</v>
      </c>
      <c r="U110" s="33">
        <f t="shared" si="19"/>
        <v>4</v>
      </c>
      <c r="V110" s="34">
        <f t="shared" si="20"/>
        <v>4</v>
      </c>
      <c r="W110" s="33">
        <f t="shared" si="21"/>
        <v>3</v>
      </c>
      <c r="X110" s="33">
        <f t="shared" si="22"/>
        <v>0</v>
      </c>
      <c r="Y110" s="33">
        <f t="shared" si="23"/>
        <v>0</v>
      </c>
      <c r="Z110" s="33">
        <f t="shared" si="24"/>
        <v>0</v>
      </c>
      <c r="AA110" s="33">
        <f t="shared" si="25"/>
        <v>0</v>
      </c>
      <c r="AB110" s="33">
        <f t="shared" si="26"/>
        <v>0</v>
      </c>
      <c r="AC110" s="33">
        <f t="shared" si="27"/>
        <v>0</v>
      </c>
      <c r="AD110" s="33">
        <f t="shared" si="28"/>
        <v>0</v>
      </c>
      <c r="AE110" s="33">
        <f t="shared" si="29"/>
        <v>4</v>
      </c>
      <c r="AF110" s="28">
        <v>21.0444</v>
      </c>
      <c r="AG110" s="28">
        <v>27.457999999999998</v>
      </c>
      <c r="AH110" s="28">
        <v>43.004199999999997</v>
      </c>
      <c r="AI110" s="28">
        <v>0.93330000000000002</v>
      </c>
      <c r="AJ110" s="28">
        <v>-0.2127</v>
      </c>
      <c r="AK110" s="28">
        <v>-0.45500000000000002</v>
      </c>
      <c r="AL110" s="28">
        <v>-0.32390000000000002</v>
      </c>
      <c r="AM110" s="28">
        <v>0.66410000000000002</v>
      </c>
      <c r="AN110" s="28">
        <v>5.8117000000000001</v>
      </c>
      <c r="AO110" s="35">
        <v>1.92</v>
      </c>
    </row>
    <row r="111" spans="1:41">
      <c r="A111" s="48" t="s">
        <v>3296</v>
      </c>
      <c r="B111" s="29">
        <v>40366</v>
      </c>
      <c r="C111" s="30">
        <v>6545.0770000000002</v>
      </c>
      <c r="D111" s="31">
        <v>5891.2991000000002</v>
      </c>
      <c r="E111" s="28">
        <v>35.894599999999997</v>
      </c>
      <c r="F111" s="28">
        <v>9.8077000000000005</v>
      </c>
      <c r="G111" s="28">
        <v>2.7829999999999999</v>
      </c>
      <c r="H111" s="28">
        <v>6.6082999999999998</v>
      </c>
      <c r="I111" s="32">
        <v>5.8872</v>
      </c>
      <c r="J111" s="28">
        <v>16.421500000000002</v>
      </c>
      <c r="K111" s="28">
        <v>6.8856999999999999</v>
      </c>
      <c r="L111" s="28">
        <v>30.774699999999999</v>
      </c>
      <c r="M111" s="28">
        <v>27.528600000000001</v>
      </c>
      <c r="N111" s="28">
        <v>26.917200000000001</v>
      </c>
      <c r="O111" s="28">
        <v>19.691199999999998</v>
      </c>
      <c r="P111" s="28">
        <v>15.5509</v>
      </c>
      <c r="Q111" s="28">
        <v>8.8995999999999995</v>
      </c>
      <c r="R111" s="28">
        <v>8.4110999999999994</v>
      </c>
      <c r="S111" s="33">
        <f t="shared" si="17"/>
        <v>3</v>
      </c>
      <c r="T111" s="33">
        <f t="shared" si="18"/>
        <v>2</v>
      </c>
      <c r="U111" s="33">
        <f t="shared" si="19"/>
        <v>1</v>
      </c>
      <c r="V111" s="34">
        <f t="shared" si="20"/>
        <v>1</v>
      </c>
      <c r="W111" s="33">
        <f t="shared" si="21"/>
        <v>1</v>
      </c>
      <c r="X111" s="33">
        <f t="shared" si="22"/>
        <v>2</v>
      </c>
      <c r="Y111" s="33">
        <f t="shared" si="23"/>
        <v>1</v>
      </c>
      <c r="Z111" s="33">
        <f t="shared" si="24"/>
        <v>1</v>
      </c>
      <c r="AA111" s="33">
        <f t="shared" si="25"/>
        <v>1</v>
      </c>
      <c r="AB111" s="33">
        <f t="shared" si="26"/>
        <v>1</v>
      </c>
      <c r="AC111" s="33">
        <f t="shared" si="27"/>
        <v>2</v>
      </c>
      <c r="AD111" s="33">
        <f t="shared" si="28"/>
        <v>4</v>
      </c>
      <c r="AE111" s="33">
        <f t="shared" si="29"/>
        <v>3</v>
      </c>
      <c r="AF111" s="28">
        <v>72.555400000000006</v>
      </c>
      <c r="AG111" s="28">
        <v>17.367599999999999</v>
      </c>
      <c r="AH111" s="28">
        <v>5.1989999999999998</v>
      </c>
      <c r="AI111" s="28">
        <v>0.93500000000000005</v>
      </c>
      <c r="AJ111" s="28">
        <v>0.3755</v>
      </c>
      <c r="AK111" s="28">
        <v>0.23810000000000001</v>
      </c>
      <c r="AL111" s="28">
        <v>0.83750000000000002</v>
      </c>
      <c r="AM111" s="28">
        <v>0.94499999999999995</v>
      </c>
      <c r="AN111" s="28">
        <v>4.7960000000000003</v>
      </c>
      <c r="AO111" s="35">
        <v>1.86</v>
      </c>
    </row>
    <row r="112" spans="1:41">
      <c r="A112" s="48" t="s">
        <v>5058</v>
      </c>
      <c r="B112" s="29">
        <v>46070</v>
      </c>
      <c r="C112" s="30">
        <v>2245.8072999999999</v>
      </c>
      <c r="D112" s="31">
        <v>2095.5302000000001</v>
      </c>
      <c r="E112" s="28">
        <v>9.8729999999999993</v>
      </c>
      <c r="F112" s="28">
        <v>9.0252999999999997</v>
      </c>
      <c r="G112" s="28"/>
      <c r="H112" s="28"/>
      <c r="I112" s="32"/>
      <c r="J112" s="28"/>
      <c r="K112" s="28"/>
      <c r="L112" s="28"/>
      <c r="M112" s="28"/>
      <c r="N112" s="28"/>
      <c r="O112" s="28"/>
      <c r="P112" s="28"/>
      <c r="Q112" s="28"/>
      <c r="R112" s="28">
        <v>-6.274</v>
      </c>
      <c r="S112" s="33">
        <f t="shared" si="17"/>
        <v>4</v>
      </c>
      <c r="T112" s="33">
        <f t="shared" si="18"/>
        <v>0</v>
      </c>
      <c r="U112" s="33">
        <f t="shared" si="19"/>
        <v>0</v>
      </c>
      <c r="V112" s="34">
        <f t="shared" si="20"/>
        <v>0</v>
      </c>
      <c r="W112" s="33">
        <f t="shared" si="21"/>
        <v>0</v>
      </c>
      <c r="X112" s="33">
        <f t="shared" si="22"/>
        <v>0</v>
      </c>
      <c r="Y112" s="33">
        <f t="shared" si="23"/>
        <v>0</v>
      </c>
      <c r="Z112" s="33">
        <f t="shared" si="24"/>
        <v>0</v>
      </c>
      <c r="AA112" s="33">
        <f t="shared" si="25"/>
        <v>0</v>
      </c>
      <c r="AB112" s="33">
        <f t="shared" si="26"/>
        <v>0</v>
      </c>
      <c r="AC112" s="33">
        <f t="shared" si="27"/>
        <v>0</v>
      </c>
      <c r="AD112" s="33">
        <f t="shared" si="28"/>
        <v>0</v>
      </c>
      <c r="AE112" s="33">
        <f t="shared" si="29"/>
        <v>4</v>
      </c>
      <c r="AF112" s="28">
        <v>61.180900000000001</v>
      </c>
      <c r="AG112" s="28">
        <v>14.326700000000001</v>
      </c>
      <c r="AH112" s="28">
        <v>14.16</v>
      </c>
      <c r="AI112" s="28">
        <v>0.89590000000000003</v>
      </c>
      <c r="AJ112" s="28">
        <v>-0.58299999999999996</v>
      </c>
      <c r="AK112" s="28">
        <v>0.29049999999999998</v>
      </c>
      <c r="AL112" s="28">
        <v>-0.90090000000000003</v>
      </c>
      <c r="AM112" s="28">
        <v>0.89929999999999999</v>
      </c>
      <c r="AN112" s="28">
        <v>2.3483999999999998</v>
      </c>
      <c r="AO112" s="35">
        <v>2.06</v>
      </c>
    </row>
    <row r="113" spans="1:41">
      <c r="A113" s="48" t="s">
        <v>3297</v>
      </c>
      <c r="B113" s="29">
        <v>45652</v>
      </c>
      <c r="C113" s="30">
        <v>3452.2435</v>
      </c>
      <c r="D113" s="31">
        <v>2971.5138999999999</v>
      </c>
      <c r="E113" s="28">
        <v>9.7640999999999991</v>
      </c>
      <c r="F113" s="28">
        <v>6.9019000000000004</v>
      </c>
      <c r="G113" s="28">
        <v>-6.6395999999999997</v>
      </c>
      <c r="H113" s="28">
        <v>-0.85599999999999998</v>
      </c>
      <c r="I113" s="32">
        <v>-6.1866000000000003</v>
      </c>
      <c r="J113" s="28">
        <v>4.6135000000000002</v>
      </c>
      <c r="K113" s="28"/>
      <c r="L113" s="28"/>
      <c r="M113" s="28"/>
      <c r="N113" s="28"/>
      <c r="O113" s="28"/>
      <c r="P113" s="28"/>
      <c r="Q113" s="28"/>
      <c r="R113" s="28">
        <v>-1.7625999999999999</v>
      </c>
      <c r="S113" s="33">
        <f t="shared" si="17"/>
        <v>4</v>
      </c>
      <c r="T113" s="33">
        <f t="shared" si="18"/>
        <v>4</v>
      </c>
      <c r="U113" s="33">
        <f t="shared" si="19"/>
        <v>2</v>
      </c>
      <c r="V113" s="34">
        <f t="shared" si="20"/>
        <v>4</v>
      </c>
      <c r="W113" s="33">
        <f t="shared" si="21"/>
        <v>3</v>
      </c>
      <c r="X113" s="33">
        <f t="shared" si="22"/>
        <v>0</v>
      </c>
      <c r="Y113" s="33">
        <f t="shared" si="23"/>
        <v>0</v>
      </c>
      <c r="Z113" s="33">
        <f t="shared" si="24"/>
        <v>0</v>
      </c>
      <c r="AA113" s="33">
        <f t="shared" si="25"/>
        <v>0</v>
      </c>
      <c r="AB113" s="33">
        <f t="shared" si="26"/>
        <v>0</v>
      </c>
      <c r="AC113" s="33">
        <f t="shared" si="27"/>
        <v>0</v>
      </c>
      <c r="AD113" s="33">
        <f t="shared" si="28"/>
        <v>0</v>
      </c>
      <c r="AE113" s="33">
        <f t="shared" si="29"/>
        <v>4</v>
      </c>
      <c r="AF113" s="28">
        <v>72.315899999999999</v>
      </c>
      <c r="AG113" s="28">
        <v>24.6205</v>
      </c>
      <c r="AH113" s="28"/>
      <c r="AI113" s="28">
        <v>0.95830000000000004</v>
      </c>
      <c r="AJ113" s="28">
        <v>-5.9900000000000002E-2</v>
      </c>
      <c r="AK113" s="28">
        <v>-0.1507</v>
      </c>
      <c r="AL113" s="28">
        <v>-8.5099999999999995E-2</v>
      </c>
      <c r="AM113" s="28">
        <v>0.81930000000000003</v>
      </c>
      <c r="AN113" s="28">
        <v>3.0636000000000001</v>
      </c>
      <c r="AO113" s="35">
        <v>2.0099999999999998</v>
      </c>
    </row>
    <row r="114" spans="1:41">
      <c r="A114" s="48" t="s">
        <v>3298</v>
      </c>
      <c r="B114" s="29">
        <v>45635</v>
      </c>
      <c r="C114" s="30">
        <v>180.60239999999999</v>
      </c>
      <c r="D114" s="31">
        <v>154.9931</v>
      </c>
      <c r="E114" s="28">
        <v>7.6125999999999996</v>
      </c>
      <c r="F114" s="28">
        <v>9.7881</v>
      </c>
      <c r="G114" s="28">
        <v>-3.7014</v>
      </c>
      <c r="H114" s="28">
        <v>-5.0477999999999996</v>
      </c>
      <c r="I114" s="32">
        <v>-6.0694999999999997</v>
      </c>
      <c r="J114" s="28">
        <v>-3.1747000000000001</v>
      </c>
      <c r="K114" s="28"/>
      <c r="L114" s="28"/>
      <c r="M114" s="28"/>
      <c r="N114" s="28"/>
      <c r="O114" s="28"/>
      <c r="P114" s="28"/>
      <c r="Q114" s="28"/>
      <c r="R114" s="28">
        <v>-17.829999999999998</v>
      </c>
      <c r="S114" s="33">
        <f t="shared" si="17"/>
        <v>3</v>
      </c>
      <c r="T114" s="33">
        <f t="shared" si="18"/>
        <v>4</v>
      </c>
      <c r="U114" s="33">
        <f t="shared" si="19"/>
        <v>3</v>
      </c>
      <c r="V114" s="34">
        <f t="shared" si="20"/>
        <v>3</v>
      </c>
      <c r="W114" s="33">
        <f t="shared" si="21"/>
        <v>4</v>
      </c>
      <c r="X114" s="33">
        <f t="shared" si="22"/>
        <v>0</v>
      </c>
      <c r="Y114" s="33">
        <f t="shared" si="23"/>
        <v>0</v>
      </c>
      <c r="Z114" s="33">
        <f t="shared" si="24"/>
        <v>0</v>
      </c>
      <c r="AA114" s="33">
        <f t="shared" si="25"/>
        <v>0</v>
      </c>
      <c r="AB114" s="33">
        <f t="shared" si="26"/>
        <v>0</v>
      </c>
      <c r="AC114" s="33">
        <f t="shared" si="27"/>
        <v>0</v>
      </c>
      <c r="AD114" s="33">
        <f t="shared" si="28"/>
        <v>0</v>
      </c>
      <c r="AE114" s="33">
        <f t="shared" si="29"/>
        <v>4</v>
      </c>
      <c r="AF114" s="28">
        <v>46.304099999999998</v>
      </c>
      <c r="AG114" s="28">
        <v>23.3612</v>
      </c>
      <c r="AH114" s="28">
        <v>27.570499999999999</v>
      </c>
      <c r="AI114" s="28">
        <v>1.1062000000000001</v>
      </c>
      <c r="AJ114" s="28">
        <v>-0.3886</v>
      </c>
      <c r="AK114" s="28">
        <v>-1.6658999999999999</v>
      </c>
      <c r="AL114" s="28">
        <v>-0.46389999999999998</v>
      </c>
      <c r="AM114" s="28">
        <v>0.69810000000000005</v>
      </c>
      <c r="AN114" s="28">
        <v>5.9291999999999998</v>
      </c>
      <c r="AO114" s="35">
        <v>2.4300000000000002</v>
      </c>
    </row>
    <row r="115" spans="1:41">
      <c r="A115" s="48" t="s">
        <v>3299</v>
      </c>
      <c r="B115" s="29">
        <v>45468</v>
      </c>
      <c r="C115" s="30">
        <v>1617.8848</v>
      </c>
      <c r="D115" s="31">
        <v>1403.7408</v>
      </c>
      <c r="E115" s="28">
        <v>10.1762</v>
      </c>
      <c r="F115" s="28">
        <v>12.6982</v>
      </c>
      <c r="G115" s="28">
        <v>-1.9228000000000001</v>
      </c>
      <c r="H115" s="28">
        <v>-9.4200999999999997</v>
      </c>
      <c r="I115" s="32">
        <v>-6.6651999999999996</v>
      </c>
      <c r="J115" s="28">
        <v>-1.1251</v>
      </c>
      <c r="K115" s="28"/>
      <c r="L115" s="28"/>
      <c r="M115" s="28"/>
      <c r="N115" s="28"/>
      <c r="O115" s="28"/>
      <c r="P115" s="28"/>
      <c r="Q115" s="28"/>
      <c r="R115" s="28">
        <v>0.95040000000000002</v>
      </c>
      <c r="S115" s="33">
        <f t="shared" si="17"/>
        <v>1</v>
      </c>
      <c r="T115" s="33">
        <f t="shared" si="18"/>
        <v>3</v>
      </c>
      <c r="U115" s="33">
        <f t="shared" si="19"/>
        <v>4</v>
      </c>
      <c r="V115" s="34">
        <f t="shared" si="20"/>
        <v>4</v>
      </c>
      <c r="W115" s="33">
        <f t="shared" si="21"/>
        <v>4</v>
      </c>
      <c r="X115" s="33">
        <f t="shared" si="22"/>
        <v>0</v>
      </c>
      <c r="Y115" s="33">
        <f t="shared" si="23"/>
        <v>0</v>
      </c>
      <c r="Z115" s="33">
        <f t="shared" si="24"/>
        <v>0</v>
      </c>
      <c r="AA115" s="33">
        <f t="shared" si="25"/>
        <v>0</v>
      </c>
      <c r="AB115" s="33">
        <f t="shared" si="26"/>
        <v>0</v>
      </c>
      <c r="AC115" s="33">
        <f t="shared" si="27"/>
        <v>0</v>
      </c>
      <c r="AD115" s="33">
        <f t="shared" si="28"/>
        <v>0</v>
      </c>
      <c r="AE115" s="33">
        <f t="shared" si="29"/>
        <v>4</v>
      </c>
      <c r="AF115" s="28">
        <v>45.788800000000002</v>
      </c>
      <c r="AG115" s="28">
        <v>16.177800000000001</v>
      </c>
      <c r="AH115" s="28">
        <v>32.268500000000003</v>
      </c>
      <c r="AI115" s="28">
        <v>0.97219999999999995</v>
      </c>
      <c r="AJ115" s="28">
        <v>-8.3099999999999993E-2</v>
      </c>
      <c r="AK115" s="28">
        <v>-4.1300000000000003E-2</v>
      </c>
      <c r="AL115" s="28">
        <v>-0.1278</v>
      </c>
      <c r="AM115" s="28">
        <v>0.85880000000000001</v>
      </c>
      <c r="AN115" s="28">
        <v>5.7648000000000001</v>
      </c>
      <c r="AO115" s="35">
        <v>2.11</v>
      </c>
    </row>
    <row r="116" spans="1:41">
      <c r="A116" s="48" t="s">
        <v>3300</v>
      </c>
      <c r="B116" s="29">
        <v>45860</v>
      </c>
      <c r="C116" s="30">
        <v>1014.4881</v>
      </c>
      <c r="D116" s="31">
        <v>865.54250000000002</v>
      </c>
      <c r="E116" s="28">
        <v>9.8766999999999996</v>
      </c>
      <c r="F116" s="28">
        <v>9.0925999999999991</v>
      </c>
      <c r="G116" s="28">
        <v>-3.7254999999999998</v>
      </c>
      <c r="H116" s="28">
        <v>-4.3019999999999996</v>
      </c>
      <c r="I116" s="32">
        <v>-6.1943999999999999</v>
      </c>
      <c r="J116" s="28"/>
      <c r="K116" s="28"/>
      <c r="L116" s="28"/>
      <c r="M116" s="28"/>
      <c r="N116" s="28"/>
      <c r="O116" s="28"/>
      <c r="P116" s="28"/>
      <c r="Q116" s="28"/>
      <c r="R116" s="28">
        <v>-1.593</v>
      </c>
      <c r="S116" s="33">
        <f t="shared" si="17"/>
        <v>4</v>
      </c>
      <c r="T116" s="33">
        <f t="shared" si="18"/>
        <v>4</v>
      </c>
      <c r="U116" s="33">
        <f t="shared" si="19"/>
        <v>3</v>
      </c>
      <c r="V116" s="34">
        <f t="shared" si="20"/>
        <v>4</v>
      </c>
      <c r="W116" s="33">
        <f t="shared" si="21"/>
        <v>0</v>
      </c>
      <c r="X116" s="33">
        <f t="shared" si="22"/>
        <v>0</v>
      </c>
      <c r="Y116" s="33">
        <f t="shared" si="23"/>
        <v>0</v>
      </c>
      <c r="Z116" s="33">
        <f t="shared" si="24"/>
        <v>0</v>
      </c>
      <c r="AA116" s="33">
        <f t="shared" si="25"/>
        <v>0</v>
      </c>
      <c r="AB116" s="33">
        <f t="shared" si="26"/>
        <v>0</v>
      </c>
      <c r="AC116" s="33">
        <f t="shared" si="27"/>
        <v>0</v>
      </c>
      <c r="AD116" s="33">
        <f t="shared" si="28"/>
        <v>0</v>
      </c>
      <c r="AE116" s="33">
        <f t="shared" si="29"/>
        <v>4</v>
      </c>
      <c r="AF116" s="28">
        <v>60.482199999999999</v>
      </c>
      <c r="AG116" s="28">
        <v>39.459099999999999</v>
      </c>
      <c r="AH116" s="28"/>
      <c r="AI116" s="28">
        <v>0.93769999999999998</v>
      </c>
      <c r="AJ116" s="28">
        <v>-0.2261</v>
      </c>
      <c r="AK116" s="28">
        <v>-4.1799999999999997E-2</v>
      </c>
      <c r="AL116" s="28">
        <v>-0.28470000000000001</v>
      </c>
      <c r="AM116" s="28">
        <v>0.90059999999999996</v>
      </c>
      <c r="AN116" s="28">
        <v>5.8799999999999998E-2</v>
      </c>
      <c r="AO116" s="35">
        <v>2.2799999999999998</v>
      </c>
    </row>
    <row r="117" spans="1:41">
      <c r="A117" s="48" t="s">
        <v>3301</v>
      </c>
      <c r="B117" s="29">
        <v>44412</v>
      </c>
      <c r="C117" s="30">
        <v>2694.5288</v>
      </c>
      <c r="D117" s="31">
        <v>2366.3371000000002</v>
      </c>
      <c r="E117" s="28">
        <v>18.379000000000001</v>
      </c>
      <c r="F117" s="28">
        <v>11.716900000000001</v>
      </c>
      <c r="G117" s="28">
        <v>0.58609999999999995</v>
      </c>
      <c r="H117" s="28">
        <v>-4.5964999999999998</v>
      </c>
      <c r="I117" s="32">
        <v>-3.2037</v>
      </c>
      <c r="J117" s="28">
        <v>2.2850999999999999</v>
      </c>
      <c r="K117" s="28">
        <v>1.6851</v>
      </c>
      <c r="L117" s="28">
        <v>16.386500000000002</v>
      </c>
      <c r="M117" s="28">
        <v>14.801</v>
      </c>
      <c r="N117" s="28"/>
      <c r="O117" s="28"/>
      <c r="P117" s="28"/>
      <c r="Q117" s="28"/>
      <c r="R117" s="28">
        <v>13.7018</v>
      </c>
      <c r="S117" s="33">
        <f t="shared" si="17"/>
        <v>2</v>
      </c>
      <c r="T117" s="33">
        <f t="shared" si="18"/>
        <v>2</v>
      </c>
      <c r="U117" s="33">
        <f t="shared" si="19"/>
        <v>3</v>
      </c>
      <c r="V117" s="34">
        <f t="shared" si="20"/>
        <v>2</v>
      </c>
      <c r="W117" s="33">
        <f t="shared" si="21"/>
        <v>3</v>
      </c>
      <c r="X117" s="33">
        <f t="shared" si="22"/>
        <v>4</v>
      </c>
      <c r="Y117" s="33">
        <f t="shared" si="23"/>
        <v>3</v>
      </c>
      <c r="Z117" s="33">
        <f t="shared" si="24"/>
        <v>2</v>
      </c>
      <c r="AA117" s="33">
        <f t="shared" si="25"/>
        <v>0</v>
      </c>
      <c r="AB117" s="33">
        <f t="shared" si="26"/>
        <v>0</v>
      </c>
      <c r="AC117" s="33">
        <f t="shared" si="27"/>
        <v>0</v>
      </c>
      <c r="AD117" s="33">
        <f t="shared" si="28"/>
        <v>0</v>
      </c>
      <c r="AE117" s="33">
        <f t="shared" si="29"/>
        <v>2</v>
      </c>
      <c r="AF117" s="28">
        <v>48.216500000000003</v>
      </c>
      <c r="AG117" s="28">
        <v>26.357500000000002</v>
      </c>
      <c r="AH117" s="28">
        <v>22.893899999999999</v>
      </c>
      <c r="AI117" s="28">
        <v>0.99970000000000003</v>
      </c>
      <c r="AJ117" s="28">
        <v>0.2576</v>
      </c>
      <c r="AK117" s="28">
        <v>3.9600000000000003E-2</v>
      </c>
      <c r="AL117" s="28">
        <v>0.4637</v>
      </c>
      <c r="AM117" s="28">
        <v>0.94040000000000001</v>
      </c>
      <c r="AN117" s="28">
        <v>0.95230000000000004</v>
      </c>
      <c r="AO117" s="35">
        <v>1.95</v>
      </c>
    </row>
    <row r="118" spans="1:41">
      <c r="A118" s="48" t="s">
        <v>3302</v>
      </c>
      <c r="B118" s="29">
        <v>35209</v>
      </c>
      <c r="C118" s="30">
        <v>3715.3465000000001</v>
      </c>
      <c r="D118" s="31">
        <v>3391.1590000000001</v>
      </c>
      <c r="E118" s="28">
        <v>359.8211</v>
      </c>
      <c r="F118" s="28">
        <v>7.5018000000000002</v>
      </c>
      <c r="G118" s="28">
        <v>-5.4875999999999996</v>
      </c>
      <c r="H118" s="28">
        <v>-6.5746000000000002</v>
      </c>
      <c r="I118" s="32">
        <v>-7.5084</v>
      </c>
      <c r="J118" s="28">
        <v>-2.4826000000000001</v>
      </c>
      <c r="K118" s="28">
        <v>-1.0335000000000001</v>
      </c>
      <c r="L118" s="28">
        <v>8.9062999999999999</v>
      </c>
      <c r="M118" s="28">
        <v>6.9866000000000001</v>
      </c>
      <c r="N118" s="28">
        <v>9.8562999999999992</v>
      </c>
      <c r="O118" s="28">
        <v>12.498100000000001</v>
      </c>
      <c r="P118" s="28">
        <v>11.075200000000001</v>
      </c>
      <c r="Q118" s="28">
        <v>11.8893</v>
      </c>
      <c r="R118" s="28">
        <v>14.7921</v>
      </c>
      <c r="S118" s="33">
        <f t="shared" si="17"/>
        <v>4</v>
      </c>
      <c r="T118" s="33">
        <f t="shared" si="18"/>
        <v>4</v>
      </c>
      <c r="U118" s="33">
        <f t="shared" si="19"/>
        <v>4</v>
      </c>
      <c r="V118" s="34">
        <f t="shared" si="20"/>
        <v>4</v>
      </c>
      <c r="W118" s="33">
        <f t="shared" si="21"/>
        <v>4</v>
      </c>
      <c r="X118" s="33">
        <f t="shared" si="22"/>
        <v>4</v>
      </c>
      <c r="Y118" s="33">
        <f t="shared" si="23"/>
        <v>4</v>
      </c>
      <c r="Z118" s="33">
        <f t="shared" si="24"/>
        <v>4</v>
      </c>
      <c r="AA118" s="33">
        <f t="shared" si="25"/>
        <v>4</v>
      </c>
      <c r="AB118" s="33">
        <f t="shared" si="26"/>
        <v>4</v>
      </c>
      <c r="AC118" s="33">
        <f t="shared" si="27"/>
        <v>4</v>
      </c>
      <c r="AD118" s="33">
        <f t="shared" si="28"/>
        <v>2</v>
      </c>
      <c r="AE118" s="33">
        <f t="shared" si="29"/>
        <v>2</v>
      </c>
      <c r="AF118" s="28">
        <v>51.535400000000003</v>
      </c>
      <c r="AG118" s="28">
        <v>28.2195</v>
      </c>
      <c r="AH118" s="28">
        <v>14.3201</v>
      </c>
      <c r="AI118" s="28">
        <v>0.88700000000000001</v>
      </c>
      <c r="AJ118" s="28">
        <v>0.14149999999999999</v>
      </c>
      <c r="AK118" s="28">
        <v>-0.1411</v>
      </c>
      <c r="AL118" s="28">
        <v>0.2472</v>
      </c>
      <c r="AM118" s="28">
        <v>0.9536</v>
      </c>
      <c r="AN118" s="28">
        <v>5.9249999999999998</v>
      </c>
      <c r="AO118" s="35">
        <v>1.91</v>
      </c>
    </row>
    <row r="119" spans="1:41">
      <c r="A119" s="48" t="s">
        <v>3303</v>
      </c>
      <c r="B119" s="29">
        <v>44806</v>
      </c>
      <c r="C119" s="30">
        <v>502.45260000000002</v>
      </c>
      <c r="D119" s="31">
        <v>419.08929999999998</v>
      </c>
      <c r="E119" s="28">
        <v>14.434100000000001</v>
      </c>
      <c r="F119" s="28">
        <v>13.968400000000001</v>
      </c>
      <c r="G119" s="28">
        <v>-0.70099999999999996</v>
      </c>
      <c r="H119" s="28">
        <v>-6.7112999999999996</v>
      </c>
      <c r="I119" s="32">
        <v>-3.6596000000000002</v>
      </c>
      <c r="J119" s="28">
        <v>2.7353000000000001</v>
      </c>
      <c r="K119" s="28">
        <v>-0.76839999999999997</v>
      </c>
      <c r="L119" s="28">
        <v>11.3278</v>
      </c>
      <c r="M119" s="28"/>
      <c r="N119" s="28"/>
      <c r="O119" s="28"/>
      <c r="P119" s="28"/>
      <c r="Q119" s="28"/>
      <c r="R119" s="28">
        <v>10.5467</v>
      </c>
      <c r="S119" s="33">
        <f t="shared" si="17"/>
        <v>1</v>
      </c>
      <c r="T119" s="33">
        <f t="shared" si="18"/>
        <v>3</v>
      </c>
      <c r="U119" s="33">
        <f t="shared" si="19"/>
        <v>4</v>
      </c>
      <c r="V119" s="34">
        <f t="shared" si="20"/>
        <v>2</v>
      </c>
      <c r="W119" s="33">
        <f t="shared" si="21"/>
        <v>3</v>
      </c>
      <c r="X119" s="33">
        <f t="shared" si="22"/>
        <v>4</v>
      </c>
      <c r="Y119" s="33">
        <f t="shared" si="23"/>
        <v>4</v>
      </c>
      <c r="Z119" s="33">
        <f t="shared" si="24"/>
        <v>0</v>
      </c>
      <c r="AA119" s="33">
        <f t="shared" si="25"/>
        <v>0</v>
      </c>
      <c r="AB119" s="33">
        <f t="shared" si="26"/>
        <v>0</v>
      </c>
      <c r="AC119" s="33">
        <f t="shared" si="27"/>
        <v>0</v>
      </c>
      <c r="AD119" s="33">
        <f t="shared" si="28"/>
        <v>0</v>
      </c>
      <c r="AE119" s="33">
        <f t="shared" si="29"/>
        <v>3</v>
      </c>
      <c r="AF119" s="28">
        <v>52.424599999999998</v>
      </c>
      <c r="AG119" s="28">
        <v>15.9316</v>
      </c>
      <c r="AH119" s="28">
        <v>26.868200000000002</v>
      </c>
      <c r="AI119" s="28">
        <v>1.0013000000000001</v>
      </c>
      <c r="AJ119" s="28">
        <v>0.14349999999999999</v>
      </c>
      <c r="AK119" s="28">
        <v>-0.26379999999999998</v>
      </c>
      <c r="AL119" s="28">
        <v>0.24</v>
      </c>
      <c r="AM119" s="28">
        <v>0.79059999999999997</v>
      </c>
      <c r="AN119" s="28">
        <v>4.7755999999999998</v>
      </c>
      <c r="AO119" s="35">
        <v>2.41</v>
      </c>
    </row>
    <row r="120" spans="1:41">
      <c r="A120" s="48" t="s">
        <v>3304</v>
      </c>
      <c r="B120" s="29">
        <v>45624</v>
      </c>
      <c r="C120" s="30">
        <v>1439.492</v>
      </c>
      <c r="D120" s="31">
        <v>1248.4380000000001</v>
      </c>
      <c r="E120" s="28">
        <v>9.1705000000000005</v>
      </c>
      <c r="F120" s="28">
        <v>9.7119999999999997</v>
      </c>
      <c r="G120" s="28">
        <v>-2.9350999999999998</v>
      </c>
      <c r="H120" s="28">
        <v>-8.9016999999999999</v>
      </c>
      <c r="I120" s="32">
        <v>-7.2891000000000004</v>
      </c>
      <c r="J120" s="28">
        <v>1.4626999999999999</v>
      </c>
      <c r="K120" s="28"/>
      <c r="L120" s="28"/>
      <c r="M120" s="28"/>
      <c r="N120" s="28"/>
      <c r="O120" s="28"/>
      <c r="P120" s="28"/>
      <c r="Q120" s="28"/>
      <c r="R120" s="28">
        <v>-5.9192</v>
      </c>
      <c r="S120" s="33">
        <f t="shared" si="17"/>
        <v>3</v>
      </c>
      <c r="T120" s="33">
        <f t="shared" si="18"/>
        <v>4</v>
      </c>
      <c r="U120" s="33">
        <f t="shared" si="19"/>
        <v>4</v>
      </c>
      <c r="V120" s="34">
        <f t="shared" si="20"/>
        <v>4</v>
      </c>
      <c r="W120" s="33">
        <f t="shared" si="21"/>
        <v>4</v>
      </c>
      <c r="X120" s="33">
        <f t="shared" si="22"/>
        <v>0</v>
      </c>
      <c r="Y120" s="33">
        <f t="shared" si="23"/>
        <v>0</v>
      </c>
      <c r="Z120" s="33">
        <f t="shared" si="24"/>
        <v>0</v>
      </c>
      <c r="AA120" s="33">
        <f t="shared" si="25"/>
        <v>0</v>
      </c>
      <c r="AB120" s="33">
        <f t="shared" si="26"/>
        <v>0</v>
      </c>
      <c r="AC120" s="33">
        <f t="shared" si="27"/>
        <v>0</v>
      </c>
      <c r="AD120" s="33">
        <f t="shared" si="28"/>
        <v>0</v>
      </c>
      <c r="AE120" s="33">
        <f t="shared" si="29"/>
        <v>4</v>
      </c>
      <c r="AF120" s="28">
        <v>48.989800000000002</v>
      </c>
      <c r="AG120" s="28">
        <v>13.373200000000001</v>
      </c>
      <c r="AH120" s="28">
        <v>34.086399999999998</v>
      </c>
      <c r="AI120" s="28">
        <v>0.97989999999999999</v>
      </c>
      <c r="AJ120" s="28">
        <v>-0.22819999999999999</v>
      </c>
      <c r="AK120" s="28">
        <v>-0.54949999999999999</v>
      </c>
      <c r="AL120" s="28">
        <v>-0.32979999999999998</v>
      </c>
      <c r="AM120" s="28">
        <v>0.84419999999999995</v>
      </c>
      <c r="AN120" s="28">
        <v>3.5506000000000002</v>
      </c>
      <c r="AO120" s="35">
        <v>2.12</v>
      </c>
    </row>
    <row r="121" spans="1:41">
      <c r="A121" s="48" t="s">
        <v>3305</v>
      </c>
      <c r="B121" s="29">
        <v>39909</v>
      </c>
      <c r="C121" s="30">
        <v>373.35840000000002</v>
      </c>
      <c r="D121" s="31">
        <v>350.1454</v>
      </c>
      <c r="E121" s="28">
        <v>124.39</v>
      </c>
      <c r="F121" s="28">
        <v>9.2385999999999999</v>
      </c>
      <c r="G121" s="28">
        <v>-0.54369999999999996</v>
      </c>
      <c r="H121" s="28">
        <v>-3.3788999999999998</v>
      </c>
      <c r="I121" s="32">
        <v>-3.7526999999999999</v>
      </c>
      <c r="J121" s="28">
        <v>3.2025000000000001</v>
      </c>
      <c r="K121" s="28">
        <v>2.2223999999999999</v>
      </c>
      <c r="L121" s="28">
        <v>15.293799999999999</v>
      </c>
      <c r="M121" s="28">
        <v>10.308</v>
      </c>
      <c r="N121" s="28">
        <v>11.7136</v>
      </c>
      <c r="O121" s="28">
        <v>13.404999999999999</v>
      </c>
      <c r="P121" s="28">
        <v>12.5525</v>
      </c>
      <c r="Q121" s="28">
        <v>11.7324</v>
      </c>
      <c r="R121" s="28">
        <v>15.8605</v>
      </c>
      <c r="S121" s="33">
        <f t="shared" si="17"/>
        <v>3</v>
      </c>
      <c r="T121" s="33">
        <f t="shared" si="18"/>
        <v>3</v>
      </c>
      <c r="U121" s="33">
        <f t="shared" si="19"/>
        <v>2</v>
      </c>
      <c r="V121" s="34">
        <f t="shared" si="20"/>
        <v>3</v>
      </c>
      <c r="W121" s="33">
        <f t="shared" si="21"/>
        <v>3</v>
      </c>
      <c r="X121" s="33">
        <f t="shared" si="22"/>
        <v>4</v>
      </c>
      <c r="Y121" s="33">
        <f t="shared" si="23"/>
        <v>3</v>
      </c>
      <c r="Z121" s="33">
        <f t="shared" si="24"/>
        <v>4</v>
      </c>
      <c r="AA121" s="33">
        <f t="shared" si="25"/>
        <v>3</v>
      </c>
      <c r="AB121" s="33">
        <f t="shared" si="26"/>
        <v>3</v>
      </c>
      <c r="AC121" s="33">
        <f t="shared" si="27"/>
        <v>3</v>
      </c>
      <c r="AD121" s="33">
        <f t="shared" si="28"/>
        <v>2</v>
      </c>
      <c r="AE121" s="33">
        <f t="shared" si="29"/>
        <v>2</v>
      </c>
      <c r="AF121" s="28">
        <v>45.147599999999997</v>
      </c>
      <c r="AG121" s="28">
        <v>32.845199999999998</v>
      </c>
      <c r="AH121" s="28">
        <v>16.390699999999999</v>
      </c>
      <c r="AI121" s="28">
        <v>0.95950000000000002</v>
      </c>
      <c r="AJ121" s="28">
        <v>0.24560000000000001</v>
      </c>
      <c r="AK121" s="28">
        <v>0.30059999999999998</v>
      </c>
      <c r="AL121" s="28">
        <v>0.47170000000000001</v>
      </c>
      <c r="AM121" s="28">
        <v>0.70209999999999995</v>
      </c>
      <c r="AN121" s="28">
        <v>5.5913000000000004</v>
      </c>
      <c r="AO121" s="35">
        <v>2.54</v>
      </c>
    </row>
    <row r="122" spans="1:41" s="118" customFormat="1">
      <c r="A122" s="48" t="s">
        <v>4091</v>
      </c>
      <c r="B122" s="29">
        <v>45944</v>
      </c>
      <c r="C122" s="30">
        <v>38.725900000000003</v>
      </c>
      <c r="D122" s="31">
        <v>33.712200000000003</v>
      </c>
      <c r="E122" s="28">
        <v>9.4420999999999999</v>
      </c>
      <c r="F122" s="28">
        <v>9.9863</v>
      </c>
      <c r="G122" s="28">
        <v>-2.8561000000000001</v>
      </c>
      <c r="H122" s="28">
        <v>-5.7675000000000001</v>
      </c>
      <c r="I122" s="32">
        <v>-4.3547000000000002</v>
      </c>
      <c r="J122" s="28"/>
      <c r="K122" s="28"/>
      <c r="L122" s="28"/>
      <c r="M122" s="28"/>
      <c r="N122" s="28"/>
      <c r="O122" s="28"/>
      <c r="P122" s="28"/>
      <c r="Q122" s="28"/>
      <c r="R122" s="28">
        <v>-10.0418</v>
      </c>
      <c r="S122" s="33">
        <f t="shared" ref="S122:AE122" si="30">IF(F122="",0,IF(F122&lt;=CB$3,4,IF(F122&gt;=CB$5,1,IF(F122&gt;=CB$4,2,3))))</f>
        <v>3</v>
      </c>
      <c r="T122" s="33">
        <f t="shared" si="30"/>
        <v>3</v>
      </c>
      <c r="U122" s="33">
        <f t="shared" si="30"/>
        <v>3</v>
      </c>
      <c r="V122" s="34">
        <f t="shared" si="30"/>
        <v>3</v>
      </c>
      <c r="W122" s="33">
        <f t="shared" si="30"/>
        <v>0</v>
      </c>
      <c r="X122" s="33">
        <f t="shared" si="30"/>
        <v>0</v>
      </c>
      <c r="Y122" s="33">
        <f t="shared" si="30"/>
        <v>0</v>
      </c>
      <c r="Z122" s="33">
        <f t="shared" si="30"/>
        <v>0</v>
      </c>
      <c r="AA122" s="33">
        <f t="shared" si="30"/>
        <v>0</v>
      </c>
      <c r="AB122" s="33">
        <f t="shared" si="30"/>
        <v>0</v>
      </c>
      <c r="AC122" s="33">
        <f t="shared" si="30"/>
        <v>0</v>
      </c>
      <c r="AD122" s="33">
        <f t="shared" si="30"/>
        <v>0</v>
      </c>
      <c r="AE122" s="33">
        <f t="shared" si="30"/>
        <v>4</v>
      </c>
      <c r="AF122" s="28">
        <v>42.006100000000004</v>
      </c>
      <c r="AG122" s="28">
        <v>30.174099999999999</v>
      </c>
      <c r="AH122" s="28">
        <v>22.425999999999998</v>
      </c>
      <c r="AI122" s="28">
        <v>0.98839999999999995</v>
      </c>
      <c r="AJ122" s="28">
        <v>-0.60629999999999995</v>
      </c>
      <c r="AK122" s="28">
        <v>-0.24299999999999999</v>
      </c>
      <c r="AL122" s="28">
        <v>-0.69850000000000001</v>
      </c>
      <c r="AM122" s="28">
        <v>0.89449999999999996</v>
      </c>
      <c r="AN122" s="28">
        <v>5.3936999999999999</v>
      </c>
      <c r="AO122" s="35">
        <v>2.25</v>
      </c>
    </row>
    <row r="123" spans="1:41">
      <c r="A123" s="48" t="s">
        <v>3306</v>
      </c>
      <c r="B123" s="29">
        <v>45645</v>
      </c>
      <c r="C123" s="30">
        <v>445.01940000000002</v>
      </c>
      <c r="D123" s="31">
        <v>389.5994</v>
      </c>
      <c r="E123" s="28">
        <v>8.67</v>
      </c>
      <c r="F123" s="28">
        <v>12.4514</v>
      </c>
      <c r="G123" s="28">
        <v>3.3372999999999999</v>
      </c>
      <c r="H123" s="28">
        <v>0.23119999999999999</v>
      </c>
      <c r="I123" s="32">
        <v>0.69689999999999996</v>
      </c>
      <c r="J123" s="28">
        <v>4.9637000000000002</v>
      </c>
      <c r="K123" s="28"/>
      <c r="L123" s="28"/>
      <c r="M123" s="28"/>
      <c r="N123" s="28"/>
      <c r="O123" s="28"/>
      <c r="P123" s="28"/>
      <c r="Q123" s="28"/>
      <c r="R123" s="28">
        <v>-9.9505999999999997</v>
      </c>
      <c r="S123" s="33">
        <f t="shared" si="17"/>
        <v>2</v>
      </c>
      <c r="T123" s="33">
        <f t="shared" si="18"/>
        <v>2</v>
      </c>
      <c r="U123" s="33">
        <f t="shared" si="19"/>
        <v>1</v>
      </c>
      <c r="V123" s="34">
        <f t="shared" si="20"/>
        <v>1</v>
      </c>
      <c r="W123" s="33">
        <f t="shared" si="21"/>
        <v>3</v>
      </c>
      <c r="X123" s="33">
        <f t="shared" si="22"/>
        <v>0</v>
      </c>
      <c r="Y123" s="33">
        <f t="shared" si="23"/>
        <v>0</v>
      </c>
      <c r="Z123" s="33">
        <f t="shared" si="24"/>
        <v>0</v>
      </c>
      <c r="AA123" s="33">
        <f t="shared" si="25"/>
        <v>0</v>
      </c>
      <c r="AB123" s="33">
        <f t="shared" si="26"/>
        <v>0</v>
      </c>
      <c r="AC123" s="33">
        <f t="shared" si="27"/>
        <v>0</v>
      </c>
      <c r="AD123" s="33">
        <f t="shared" si="28"/>
        <v>0</v>
      </c>
      <c r="AE123" s="33">
        <f t="shared" si="29"/>
        <v>4</v>
      </c>
      <c r="AF123" s="28">
        <v>27.271799999999999</v>
      </c>
      <c r="AG123" s="28">
        <v>27.2637</v>
      </c>
      <c r="AH123" s="28">
        <v>35.430399999999999</v>
      </c>
      <c r="AI123" s="28">
        <v>1.1700999999999999</v>
      </c>
      <c r="AJ123" s="28">
        <v>-0.25650000000000001</v>
      </c>
      <c r="AK123" s="28">
        <v>-1.1689000000000001</v>
      </c>
      <c r="AL123" s="28">
        <v>-0.32850000000000001</v>
      </c>
      <c r="AM123" s="28">
        <v>0.69020000000000004</v>
      </c>
      <c r="AN123" s="28">
        <v>6.8098000000000001</v>
      </c>
      <c r="AO123" s="35">
        <v>2.44</v>
      </c>
    </row>
    <row r="124" spans="1:41" s="121" customFormat="1">
      <c r="A124" s="48" t="s">
        <v>3307</v>
      </c>
      <c r="B124" s="29">
        <v>45356</v>
      </c>
      <c r="C124" s="30">
        <v>522.7183</v>
      </c>
      <c r="D124" s="31">
        <v>456.29629999999997</v>
      </c>
      <c r="E124" s="28">
        <v>11.17</v>
      </c>
      <c r="F124" s="28">
        <v>11.3659</v>
      </c>
      <c r="G124" s="28">
        <v>0</v>
      </c>
      <c r="H124" s="28">
        <v>-3.2061999999999999</v>
      </c>
      <c r="I124" s="32">
        <v>-1.7589999999999999</v>
      </c>
      <c r="J124" s="28">
        <v>6.0778999999999996</v>
      </c>
      <c r="K124" s="28">
        <v>3.5859999999999999</v>
      </c>
      <c r="L124" s="28"/>
      <c r="M124" s="28"/>
      <c r="N124" s="28"/>
      <c r="O124" s="28"/>
      <c r="P124" s="28"/>
      <c r="Q124" s="28"/>
      <c r="R124" s="28">
        <v>5.2725</v>
      </c>
      <c r="S124" s="33">
        <f t="shared" ref="S124:AE124" si="31">IF(F124="",0,IF(F124&lt;=CB$3,4,IF(F124&gt;=CB$5,1,IF(F124&gt;=CB$4,2,3))))</f>
        <v>2</v>
      </c>
      <c r="T124" s="33">
        <f t="shared" si="31"/>
        <v>2</v>
      </c>
      <c r="U124" s="33">
        <f t="shared" si="31"/>
        <v>2</v>
      </c>
      <c r="V124" s="34">
        <f t="shared" si="31"/>
        <v>2</v>
      </c>
      <c r="W124" s="33">
        <f t="shared" si="31"/>
        <v>2</v>
      </c>
      <c r="X124" s="33">
        <f t="shared" si="31"/>
        <v>3</v>
      </c>
      <c r="Y124" s="33">
        <f t="shared" si="31"/>
        <v>0</v>
      </c>
      <c r="Z124" s="33">
        <f t="shared" si="31"/>
        <v>0</v>
      </c>
      <c r="AA124" s="33">
        <f t="shared" si="31"/>
        <v>0</v>
      </c>
      <c r="AB124" s="33">
        <f t="shared" si="31"/>
        <v>0</v>
      </c>
      <c r="AC124" s="33">
        <f t="shared" si="31"/>
        <v>0</v>
      </c>
      <c r="AD124" s="33">
        <f t="shared" si="31"/>
        <v>0</v>
      </c>
      <c r="AE124" s="33">
        <f t="shared" si="31"/>
        <v>3</v>
      </c>
      <c r="AF124" s="28">
        <v>51.461300000000001</v>
      </c>
      <c r="AG124" s="28">
        <v>17.1646</v>
      </c>
      <c r="AH124" s="28">
        <v>24.716100000000001</v>
      </c>
      <c r="AI124" s="28">
        <v>1.0152000000000001</v>
      </c>
      <c r="AJ124" s="28">
        <v>1.3100000000000001E-2</v>
      </c>
      <c r="AK124" s="28">
        <v>-0.14779999999999999</v>
      </c>
      <c r="AL124" s="28">
        <v>2.06E-2</v>
      </c>
      <c r="AM124" s="28">
        <v>0.92359999999999998</v>
      </c>
      <c r="AN124" s="28">
        <v>4.3921999999999999</v>
      </c>
      <c r="AO124" s="35">
        <v>2.58</v>
      </c>
    </row>
    <row r="125" spans="1:41" s="124" customFormat="1">
      <c r="A125" s="48" t="s">
        <v>3308</v>
      </c>
      <c r="B125" s="29">
        <v>45175</v>
      </c>
      <c r="C125" s="30">
        <v>1052.9681</v>
      </c>
      <c r="D125" s="31">
        <v>972.07740000000001</v>
      </c>
      <c r="E125" s="28">
        <v>13.79</v>
      </c>
      <c r="F125" s="28">
        <v>12.4796</v>
      </c>
      <c r="G125" s="28">
        <v>3.4508999999999999</v>
      </c>
      <c r="H125" s="28">
        <v>-7.4497</v>
      </c>
      <c r="I125" s="32">
        <v>-2.8873000000000002</v>
      </c>
      <c r="J125" s="28">
        <v>9.0119000000000007</v>
      </c>
      <c r="K125" s="28">
        <v>8.5648</v>
      </c>
      <c r="L125" s="28"/>
      <c r="M125" s="28"/>
      <c r="N125" s="28"/>
      <c r="O125" s="28"/>
      <c r="P125" s="28"/>
      <c r="Q125" s="28"/>
      <c r="R125" s="28">
        <v>12.8962</v>
      </c>
      <c r="S125" s="33">
        <f t="shared" ref="S125:AE125" si="32">IF(F125="",0,IF(F125&lt;=CB$3,4,IF(F125&gt;=CB$5,1,IF(F125&gt;=CB$4,2,3))))</f>
        <v>2</v>
      </c>
      <c r="T125" s="33">
        <f t="shared" si="32"/>
        <v>2</v>
      </c>
      <c r="U125" s="33">
        <f t="shared" si="32"/>
        <v>4</v>
      </c>
      <c r="V125" s="34">
        <f t="shared" si="32"/>
        <v>2</v>
      </c>
      <c r="W125" s="33">
        <f t="shared" si="32"/>
        <v>2</v>
      </c>
      <c r="X125" s="33">
        <f t="shared" si="32"/>
        <v>1</v>
      </c>
      <c r="Y125" s="33">
        <f t="shared" si="32"/>
        <v>0</v>
      </c>
      <c r="Z125" s="33">
        <f t="shared" si="32"/>
        <v>0</v>
      </c>
      <c r="AA125" s="33">
        <f t="shared" si="32"/>
        <v>0</v>
      </c>
      <c r="AB125" s="33">
        <f t="shared" si="32"/>
        <v>0</v>
      </c>
      <c r="AC125" s="33">
        <f t="shared" si="32"/>
        <v>0</v>
      </c>
      <c r="AD125" s="33">
        <f t="shared" si="32"/>
        <v>0</v>
      </c>
      <c r="AE125" s="33">
        <f t="shared" si="32"/>
        <v>2</v>
      </c>
      <c r="AF125" s="28">
        <v>15.2037</v>
      </c>
      <c r="AG125" s="28">
        <v>30.271899999999999</v>
      </c>
      <c r="AH125" s="28">
        <v>50.857799999999997</v>
      </c>
      <c r="AI125" s="28">
        <v>1.0620000000000001</v>
      </c>
      <c r="AJ125" s="28">
        <v>0.1396</v>
      </c>
      <c r="AK125" s="28">
        <v>7.9200000000000007E-2</v>
      </c>
      <c r="AL125" s="28">
        <v>0.23230000000000001</v>
      </c>
      <c r="AM125" s="28">
        <v>0.69379999999999997</v>
      </c>
      <c r="AN125" s="28">
        <v>2.0718000000000001</v>
      </c>
      <c r="AO125" s="35">
        <v>2.2400000000000002</v>
      </c>
    </row>
    <row r="126" spans="1:41" s="124" customFormat="1">
      <c r="A126" s="48" t="s">
        <v>3309</v>
      </c>
      <c r="B126" s="29">
        <v>45212</v>
      </c>
      <c r="C126" s="30">
        <v>688.68769999999995</v>
      </c>
      <c r="D126" s="31">
        <v>624.48979999999995</v>
      </c>
      <c r="E126" s="28">
        <v>10.422700000000001</v>
      </c>
      <c r="F126" s="28">
        <v>17.140599999999999</v>
      </c>
      <c r="G126" s="28">
        <v>-1.1167</v>
      </c>
      <c r="H126" s="28">
        <v>-13.189</v>
      </c>
      <c r="I126" s="32">
        <v>-9.2525999999999993</v>
      </c>
      <c r="J126" s="28">
        <v>-0.8004</v>
      </c>
      <c r="K126" s="28">
        <v>-1.3822000000000001</v>
      </c>
      <c r="L126" s="28"/>
      <c r="M126" s="28"/>
      <c r="N126" s="28"/>
      <c r="O126" s="28"/>
      <c r="P126" s="28"/>
      <c r="Q126" s="28"/>
      <c r="R126" s="28">
        <v>1.6382000000000001</v>
      </c>
      <c r="S126" s="33">
        <f t="shared" ref="S126:AE126" si="33">IF(F126="",0,IF(F126&lt;=CB$3,4,IF(F126&gt;=CB$5,1,IF(F126&gt;=CB$4,2,3))))</f>
        <v>1</v>
      </c>
      <c r="T126" s="33">
        <f t="shared" si="33"/>
        <v>3</v>
      </c>
      <c r="U126" s="33">
        <f t="shared" si="33"/>
        <v>4</v>
      </c>
      <c r="V126" s="34">
        <f t="shared" si="33"/>
        <v>4</v>
      </c>
      <c r="W126" s="33">
        <f t="shared" si="33"/>
        <v>4</v>
      </c>
      <c r="X126" s="33">
        <f t="shared" si="33"/>
        <v>4</v>
      </c>
      <c r="Y126" s="33">
        <f t="shared" si="33"/>
        <v>0</v>
      </c>
      <c r="Z126" s="33">
        <f t="shared" si="33"/>
        <v>0</v>
      </c>
      <c r="AA126" s="33">
        <f t="shared" si="33"/>
        <v>0</v>
      </c>
      <c r="AB126" s="33">
        <f t="shared" si="33"/>
        <v>0</v>
      </c>
      <c r="AC126" s="33">
        <f t="shared" si="33"/>
        <v>0</v>
      </c>
      <c r="AD126" s="33">
        <f t="shared" si="33"/>
        <v>0</v>
      </c>
      <c r="AE126" s="33">
        <f t="shared" si="33"/>
        <v>3</v>
      </c>
      <c r="AF126" s="28">
        <v>9.5897000000000006</v>
      </c>
      <c r="AG126" s="28">
        <v>29.917899999999999</v>
      </c>
      <c r="AH126" s="28">
        <v>56.238199999999999</v>
      </c>
      <c r="AI126" s="28">
        <v>1.0746</v>
      </c>
      <c r="AJ126" s="28">
        <v>-5.16E-2</v>
      </c>
      <c r="AK126" s="28">
        <v>-1.0371999999999999</v>
      </c>
      <c r="AL126" s="28">
        <v>-8.3000000000000004E-2</v>
      </c>
      <c r="AM126" s="28">
        <v>0.61509999999999998</v>
      </c>
      <c r="AN126" s="28">
        <v>2.4434999999999998</v>
      </c>
      <c r="AO126" s="35">
        <v>2.37</v>
      </c>
    </row>
    <row r="127" spans="1:41" s="124" customFormat="1">
      <c r="A127" s="48" t="s">
        <v>3310</v>
      </c>
      <c r="B127" s="29">
        <v>45678</v>
      </c>
      <c r="C127" s="30">
        <v>1683.1831999999999</v>
      </c>
      <c r="D127" s="31">
        <v>1487.5953</v>
      </c>
      <c r="E127" s="28">
        <v>10.1485</v>
      </c>
      <c r="F127" s="28">
        <v>10.4551</v>
      </c>
      <c r="G127" s="28">
        <v>-3.0659999999999998</v>
      </c>
      <c r="H127" s="28">
        <v>-5.1186999999999996</v>
      </c>
      <c r="I127" s="32">
        <v>-4.7027000000000001</v>
      </c>
      <c r="J127" s="28">
        <v>1.41</v>
      </c>
      <c r="K127" s="28"/>
      <c r="L127" s="28"/>
      <c r="M127" s="28"/>
      <c r="N127" s="28"/>
      <c r="O127" s="28"/>
      <c r="P127" s="28"/>
      <c r="Q127" s="28"/>
      <c r="R127" s="28">
        <v>1.1662999999999999</v>
      </c>
      <c r="S127" s="33">
        <f t="shared" ref="S127:AE127" si="34">IF(F127="",0,IF(F127&lt;=CB$3,4,IF(F127&gt;=CB$5,1,IF(F127&gt;=CB$4,2,3))))</f>
        <v>3</v>
      </c>
      <c r="T127" s="33">
        <f t="shared" si="34"/>
        <v>4</v>
      </c>
      <c r="U127" s="33">
        <f t="shared" si="34"/>
        <v>3</v>
      </c>
      <c r="V127" s="34">
        <f t="shared" si="34"/>
        <v>3</v>
      </c>
      <c r="W127" s="33">
        <f t="shared" si="34"/>
        <v>4</v>
      </c>
      <c r="X127" s="33">
        <f t="shared" si="34"/>
        <v>0</v>
      </c>
      <c r="Y127" s="33">
        <f t="shared" si="34"/>
        <v>0</v>
      </c>
      <c r="Z127" s="33">
        <f t="shared" si="34"/>
        <v>0</v>
      </c>
      <c r="AA127" s="33">
        <f t="shared" si="34"/>
        <v>0</v>
      </c>
      <c r="AB127" s="33">
        <f t="shared" si="34"/>
        <v>0</v>
      </c>
      <c r="AC127" s="33">
        <f t="shared" si="34"/>
        <v>0</v>
      </c>
      <c r="AD127" s="33">
        <f t="shared" si="34"/>
        <v>0</v>
      </c>
      <c r="AE127" s="33">
        <f t="shared" si="34"/>
        <v>3</v>
      </c>
      <c r="AF127" s="28">
        <v>72.991900000000001</v>
      </c>
      <c r="AG127" s="28">
        <v>18.114000000000001</v>
      </c>
      <c r="AH127" s="28">
        <v>4.8487999999999998</v>
      </c>
      <c r="AI127" s="28">
        <v>0.95320000000000005</v>
      </c>
      <c r="AJ127" s="28">
        <v>-4.7300000000000002E-2</v>
      </c>
      <c r="AK127" s="28">
        <v>-0.1862</v>
      </c>
      <c r="AL127" s="28">
        <v>-0.08</v>
      </c>
      <c r="AM127" s="28">
        <v>0.81179999999999997</v>
      </c>
      <c r="AN127" s="28">
        <v>1.7</v>
      </c>
      <c r="AO127" s="35">
        <v>2.04</v>
      </c>
    </row>
    <row r="128" spans="1:41" s="124" customFormat="1">
      <c r="A128" s="48" t="s">
        <v>3311</v>
      </c>
      <c r="B128" s="29">
        <v>38093</v>
      </c>
      <c r="C128" s="30">
        <v>4046.7966000000001</v>
      </c>
      <c r="D128" s="31">
        <v>3487.3526999999999</v>
      </c>
      <c r="E128" s="28">
        <v>271.3091</v>
      </c>
      <c r="F128" s="28">
        <v>8.5239999999999991</v>
      </c>
      <c r="G128" s="28">
        <v>-3.8331</v>
      </c>
      <c r="H128" s="28">
        <v>-7.6653000000000002</v>
      </c>
      <c r="I128" s="32">
        <v>-8.2178000000000004</v>
      </c>
      <c r="J128" s="28">
        <v>12.9282</v>
      </c>
      <c r="K128" s="28">
        <v>5.2652000000000001</v>
      </c>
      <c r="L128" s="28">
        <v>21.083400000000001</v>
      </c>
      <c r="M128" s="28">
        <v>19.219000000000001</v>
      </c>
      <c r="N128" s="28">
        <v>19.2912</v>
      </c>
      <c r="O128" s="28">
        <v>16.166499999999999</v>
      </c>
      <c r="P128" s="28">
        <v>12.129</v>
      </c>
      <c r="Q128" s="28">
        <v>16.473099999999999</v>
      </c>
      <c r="R128" s="28">
        <v>16.145800000000001</v>
      </c>
      <c r="S128" s="33">
        <f t="shared" ref="S128:AE129" si="35">IF(F128="",0,IF(F128&lt;=CB$3,4,IF(F128&gt;=CB$5,1,IF(F128&gt;=CB$4,2,3))))</f>
        <v>4</v>
      </c>
      <c r="T128" s="33">
        <f t="shared" si="35"/>
        <v>4</v>
      </c>
      <c r="U128" s="33">
        <f t="shared" si="35"/>
        <v>4</v>
      </c>
      <c r="V128" s="34">
        <f t="shared" si="35"/>
        <v>4</v>
      </c>
      <c r="W128" s="33">
        <f t="shared" si="35"/>
        <v>1</v>
      </c>
      <c r="X128" s="33">
        <f t="shared" si="35"/>
        <v>3</v>
      </c>
      <c r="Y128" s="33">
        <f t="shared" si="35"/>
        <v>2</v>
      </c>
      <c r="Z128" s="33">
        <f t="shared" si="35"/>
        <v>1</v>
      </c>
      <c r="AA128" s="33">
        <f t="shared" si="35"/>
        <v>1</v>
      </c>
      <c r="AB128" s="33">
        <f t="shared" si="35"/>
        <v>2</v>
      </c>
      <c r="AC128" s="33">
        <f t="shared" si="35"/>
        <v>4</v>
      </c>
      <c r="AD128" s="33">
        <f t="shared" si="35"/>
        <v>1</v>
      </c>
      <c r="AE128" s="33">
        <f t="shared" si="35"/>
        <v>1</v>
      </c>
      <c r="AF128" s="28">
        <v>73.618600000000001</v>
      </c>
      <c r="AG128" s="28">
        <v>8.2919999999999998</v>
      </c>
      <c r="AH128" s="28">
        <v>12.127800000000001</v>
      </c>
      <c r="AI128" s="28">
        <v>0.9284</v>
      </c>
      <c r="AJ128" s="28">
        <v>0.32190000000000002</v>
      </c>
      <c r="AK128" s="28">
        <v>-0.12089999999999999</v>
      </c>
      <c r="AL128" s="28">
        <v>0.56689999999999996</v>
      </c>
      <c r="AM128" s="28">
        <v>0.97319999999999995</v>
      </c>
      <c r="AN128" s="28">
        <v>2.7801999999999998</v>
      </c>
      <c r="AO128" s="35">
        <v>1.91</v>
      </c>
    </row>
    <row r="129" spans="1:41" s="124" customFormat="1">
      <c r="A129" s="48" t="s">
        <v>3312</v>
      </c>
      <c r="B129" s="29">
        <v>45595</v>
      </c>
      <c r="C129" s="30">
        <v>54.983800000000002</v>
      </c>
      <c r="D129" s="31">
        <v>48.842799999999997</v>
      </c>
      <c r="E129" s="28">
        <v>9.6579999999999995</v>
      </c>
      <c r="F129" s="28">
        <v>8.3950999999999993</v>
      </c>
      <c r="G129" s="28">
        <v>-5.3879000000000001</v>
      </c>
      <c r="H129" s="28">
        <v>-9.4336000000000002</v>
      </c>
      <c r="I129" s="32">
        <v>-9.0154999999999994</v>
      </c>
      <c r="J129" s="28">
        <v>-3.5838999999999999</v>
      </c>
      <c r="K129" s="28"/>
      <c r="L129" s="28"/>
      <c r="M129" s="28"/>
      <c r="N129" s="28"/>
      <c r="O129" s="28"/>
      <c r="P129" s="28"/>
      <c r="Q129" s="28"/>
      <c r="R129" s="28">
        <v>-2.2953000000000001</v>
      </c>
      <c r="S129" s="33">
        <f t="shared" si="35"/>
        <v>4</v>
      </c>
      <c r="T129" s="33">
        <f t="shared" si="35"/>
        <v>4</v>
      </c>
      <c r="U129" s="33">
        <f t="shared" si="35"/>
        <v>4</v>
      </c>
      <c r="V129" s="34">
        <f t="shared" si="35"/>
        <v>4</v>
      </c>
      <c r="W129" s="33">
        <f t="shared" si="35"/>
        <v>4</v>
      </c>
      <c r="X129" s="33">
        <f t="shared" si="35"/>
        <v>0</v>
      </c>
      <c r="Y129" s="33">
        <f t="shared" si="35"/>
        <v>0</v>
      </c>
      <c r="Z129" s="33">
        <f t="shared" si="35"/>
        <v>0</v>
      </c>
      <c r="AA129" s="33">
        <f t="shared" si="35"/>
        <v>0</v>
      </c>
      <c r="AB129" s="33">
        <f t="shared" si="35"/>
        <v>0</v>
      </c>
      <c r="AC129" s="33">
        <f t="shared" si="35"/>
        <v>0</v>
      </c>
      <c r="AD129" s="33">
        <f t="shared" si="35"/>
        <v>0</v>
      </c>
      <c r="AE129" s="33">
        <f t="shared" si="35"/>
        <v>4</v>
      </c>
      <c r="AF129" s="28">
        <v>62.216299999999997</v>
      </c>
      <c r="AG129" s="28">
        <v>11.358499999999999</v>
      </c>
      <c r="AH129" s="28">
        <v>14.8165</v>
      </c>
      <c r="AI129" s="28">
        <v>1.0152000000000001</v>
      </c>
      <c r="AJ129" s="28">
        <v>-0.1321</v>
      </c>
      <c r="AK129" s="28">
        <v>-0.38369999999999999</v>
      </c>
      <c r="AL129" s="28">
        <v>-0.20530000000000001</v>
      </c>
      <c r="AM129" s="28">
        <v>0.91600000000000004</v>
      </c>
      <c r="AN129" s="28">
        <v>6.8002000000000002</v>
      </c>
      <c r="AO129" s="35">
        <v>2.38</v>
      </c>
    </row>
    <row r="130" spans="1:41" s="124" customFormat="1">
      <c r="A130" s="48" t="s">
        <v>3313</v>
      </c>
      <c r="B130" s="29">
        <v>45686</v>
      </c>
      <c r="C130" s="30">
        <v>615.20249999999999</v>
      </c>
      <c r="D130" s="31">
        <v>557.57360000000006</v>
      </c>
      <c r="E130" s="28">
        <v>9.7080000000000002</v>
      </c>
      <c r="F130" s="28">
        <v>8.0347000000000008</v>
      </c>
      <c r="G130" s="28">
        <v>-4.8422000000000001</v>
      </c>
      <c r="H130" s="28">
        <v>-8.9220000000000006</v>
      </c>
      <c r="I130" s="32">
        <v>-8.7850999999999999</v>
      </c>
      <c r="J130" s="28">
        <v>-4.3924000000000003</v>
      </c>
      <c r="K130" s="28"/>
      <c r="L130" s="28"/>
      <c r="M130" s="28"/>
      <c r="N130" s="28"/>
      <c r="O130" s="28"/>
      <c r="P130" s="28"/>
      <c r="Q130" s="28"/>
      <c r="R130" s="28">
        <v>-2.3441999999999998</v>
      </c>
      <c r="S130" s="33">
        <f t="shared" ref="S130:AE130" si="36">IF(F130="",0,IF(F130&lt;=CB$3,4,IF(F130&gt;=CB$5,1,IF(F130&gt;=CB$4,2,3))))</f>
        <v>4</v>
      </c>
      <c r="T130" s="33">
        <f t="shared" si="36"/>
        <v>4</v>
      </c>
      <c r="U130" s="33">
        <f t="shared" si="36"/>
        <v>4</v>
      </c>
      <c r="V130" s="34">
        <f t="shared" si="36"/>
        <v>4</v>
      </c>
      <c r="W130" s="33">
        <f t="shared" si="36"/>
        <v>4</v>
      </c>
      <c r="X130" s="33">
        <f t="shared" si="36"/>
        <v>0</v>
      </c>
      <c r="Y130" s="33">
        <f t="shared" si="36"/>
        <v>0</v>
      </c>
      <c r="Z130" s="33">
        <f t="shared" si="36"/>
        <v>0</v>
      </c>
      <c r="AA130" s="33">
        <f t="shared" si="36"/>
        <v>0</v>
      </c>
      <c r="AB130" s="33">
        <f t="shared" si="36"/>
        <v>0</v>
      </c>
      <c r="AC130" s="33">
        <f t="shared" si="36"/>
        <v>0</v>
      </c>
      <c r="AD130" s="33">
        <f t="shared" si="36"/>
        <v>0</v>
      </c>
      <c r="AE130" s="33">
        <f t="shared" si="36"/>
        <v>4</v>
      </c>
      <c r="AF130" s="28">
        <v>47.697899999999997</v>
      </c>
      <c r="AG130" s="28">
        <v>13.5389</v>
      </c>
      <c r="AH130" s="28">
        <v>21.794699999999999</v>
      </c>
      <c r="AI130" s="28">
        <v>0.83209999999999995</v>
      </c>
      <c r="AJ130" s="28">
        <v>-0.1484</v>
      </c>
      <c r="AK130" s="28">
        <v>-0.81169999999999998</v>
      </c>
      <c r="AL130" s="28">
        <v>-0.21609999999999999</v>
      </c>
      <c r="AM130" s="28">
        <v>0.79859999999999998</v>
      </c>
      <c r="AN130" s="28">
        <v>7.5420999999999996</v>
      </c>
      <c r="AO130" s="35">
        <v>2.39</v>
      </c>
    </row>
    <row r="131" spans="1:41">
      <c r="A131" s="48" t="s">
        <v>3314</v>
      </c>
      <c r="B131" s="29">
        <v>45447</v>
      </c>
      <c r="C131" s="30">
        <v>1424.0445</v>
      </c>
      <c r="D131" s="31">
        <v>1313.8667</v>
      </c>
      <c r="E131" s="28">
        <v>13.047000000000001</v>
      </c>
      <c r="F131" s="28">
        <v>13.393000000000001</v>
      </c>
      <c r="G131" s="28">
        <v>2.1690999999999998</v>
      </c>
      <c r="H131" s="28">
        <v>-0.88880000000000003</v>
      </c>
      <c r="I131" s="32">
        <v>-1.1440999999999999</v>
      </c>
      <c r="J131" s="28">
        <v>10.558400000000001</v>
      </c>
      <c r="K131" s="28"/>
      <c r="L131" s="28"/>
      <c r="M131" s="28"/>
      <c r="N131" s="28"/>
      <c r="O131" s="28"/>
      <c r="P131" s="28"/>
      <c r="Q131" s="28"/>
      <c r="R131" s="28">
        <v>14.991</v>
      </c>
      <c r="S131" s="33">
        <f t="shared" si="17"/>
        <v>1</v>
      </c>
      <c r="T131" s="33">
        <f t="shared" si="18"/>
        <v>2</v>
      </c>
      <c r="U131" s="33">
        <f t="shared" si="19"/>
        <v>2</v>
      </c>
      <c r="V131" s="34">
        <f t="shared" si="20"/>
        <v>2</v>
      </c>
      <c r="W131" s="33">
        <f t="shared" si="21"/>
        <v>2</v>
      </c>
      <c r="X131" s="33">
        <f t="shared" si="22"/>
        <v>0</v>
      </c>
      <c r="Y131" s="33">
        <f t="shared" si="23"/>
        <v>0</v>
      </c>
      <c r="Z131" s="33">
        <f t="shared" si="24"/>
        <v>0</v>
      </c>
      <c r="AA131" s="33">
        <f t="shared" si="25"/>
        <v>0</v>
      </c>
      <c r="AB131" s="33">
        <f t="shared" si="26"/>
        <v>0</v>
      </c>
      <c r="AC131" s="33">
        <f t="shared" si="27"/>
        <v>0</v>
      </c>
      <c r="AD131" s="33">
        <f t="shared" si="28"/>
        <v>0</v>
      </c>
      <c r="AE131" s="33">
        <f t="shared" si="29"/>
        <v>2</v>
      </c>
      <c r="AF131" s="28">
        <v>39.379800000000003</v>
      </c>
      <c r="AG131" s="28">
        <v>10.337400000000001</v>
      </c>
      <c r="AH131" s="28">
        <v>35.120800000000003</v>
      </c>
      <c r="AI131" s="28">
        <v>1.1173</v>
      </c>
      <c r="AJ131" s="28">
        <v>8.7400000000000005E-2</v>
      </c>
      <c r="AK131" s="28">
        <v>0.5333</v>
      </c>
      <c r="AL131" s="28">
        <v>0.154</v>
      </c>
      <c r="AM131" s="28">
        <v>0.7611</v>
      </c>
      <c r="AN131" s="28">
        <v>7.0701000000000001</v>
      </c>
      <c r="AO131" s="35">
        <v>2.15</v>
      </c>
    </row>
    <row r="132" spans="1:41">
      <c r="A132" s="58" t="s">
        <v>235</v>
      </c>
      <c r="B132" s="59"/>
      <c r="C132" s="60"/>
      <c r="D132" s="60"/>
      <c r="E132" s="60"/>
      <c r="F132" s="60">
        <f>SUMPRODUCT($D12:$D131,F12:F131)/SUMIF(F12:F131,"&lt;&gt;"&amp;"",$D12:$D131)</f>
        <v>10.649813574709048</v>
      </c>
      <c r="G132" s="60">
        <f t="shared" ref="G132:R132" si="37">SUMPRODUCT($D12:$D131,G12:G131)/SUMIF(G12:G131,"&lt;&gt;"&amp;"",$D12:$D131)</f>
        <v>2.6909388957419424E-2</v>
      </c>
      <c r="H132" s="60">
        <f t="shared" si="37"/>
        <v>-2.6191840468030776</v>
      </c>
      <c r="I132" s="60">
        <f t="shared" si="37"/>
        <v>-2.3581758152613737</v>
      </c>
      <c r="J132" s="60">
        <f t="shared" si="37"/>
        <v>8.2077644291184377</v>
      </c>
      <c r="K132" s="60">
        <f t="shared" si="37"/>
        <v>7.1964722952429536</v>
      </c>
      <c r="L132" s="60">
        <f t="shared" si="37"/>
        <v>20.492522520763668</v>
      </c>
      <c r="M132" s="60">
        <f t="shared" si="37"/>
        <v>17.72248034114812</v>
      </c>
      <c r="N132" s="60">
        <f t="shared" si="37"/>
        <v>19.23842855948228</v>
      </c>
      <c r="O132" s="60">
        <f t="shared" si="37"/>
        <v>17.666472462857097</v>
      </c>
      <c r="P132" s="60">
        <f t="shared" si="37"/>
        <v>14.24882932473135</v>
      </c>
      <c r="Q132" s="60">
        <f t="shared" si="37"/>
        <v>12.576754924951212</v>
      </c>
      <c r="R132" s="60">
        <f t="shared" si="37"/>
        <v>13.346533276565172</v>
      </c>
      <c r="S132" s="61"/>
      <c r="T132" s="61"/>
      <c r="U132" s="61"/>
      <c r="V132" s="61"/>
      <c r="W132" s="61"/>
      <c r="X132" s="61"/>
      <c r="Y132" s="61"/>
      <c r="Z132" s="61"/>
      <c r="AA132" s="61"/>
      <c r="AB132" s="61"/>
      <c r="AC132" s="61"/>
      <c r="AD132" s="61"/>
      <c r="AE132" s="61"/>
      <c r="AF132" s="60"/>
      <c r="AG132" s="60"/>
      <c r="AH132" s="60"/>
      <c r="AI132" s="60"/>
      <c r="AJ132" s="60"/>
      <c r="AK132" s="60"/>
      <c r="AL132" s="60"/>
      <c r="AM132" s="60"/>
      <c r="AN132" s="60"/>
      <c r="AO132" s="62"/>
    </row>
    <row r="133" spans="1:41">
      <c r="A133" s="56" t="s">
        <v>236</v>
      </c>
      <c r="B133" s="51"/>
      <c r="C133" s="52"/>
      <c r="D133" s="53"/>
      <c r="E133" s="54"/>
      <c r="F133" s="54">
        <f>MIN(F12:F131)</f>
        <v>4.3837999999999999</v>
      </c>
      <c r="G133" s="54">
        <f t="shared" ref="G133:R133" si="38">MIN(G12:G131)</f>
        <v>-6.6395999999999997</v>
      </c>
      <c r="H133" s="54">
        <f t="shared" si="38"/>
        <v>-16.455400000000001</v>
      </c>
      <c r="I133" s="54">
        <f t="shared" si="38"/>
        <v>-11.920999999999999</v>
      </c>
      <c r="J133" s="54">
        <f t="shared" si="38"/>
        <v>-6.9904999999999999</v>
      </c>
      <c r="K133" s="54">
        <f t="shared" si="38"/>
        <v>-1.7194</v>
      </c>
      <c r="L133" s="54">
        <f t="shared" si="38"/>
        <v>8.9062999999999999</v>
      </c>
      <c r="M133" s="54">
        <f t="shared" si="38"/>
        <v>6.6525999999999996</v>
      </c>
      <c r="N133" s="54">
        <f t="shared" si="38"/>
        <v>7.8848000000000003</v>
      </c>
      <c r="O133" s="54">
        <f t="shared" si="38"/>
        <v>11.7561</v>
      </c>
      <c r="P133" s="54">
        <f t="shared" si="38"/>
        <v>11.075200000000001</v>
      </c>
      <c r="Q133" s="54">
        <f t="shared" si="38"/>
        <v>8.8995999999999995</v>
      </c>
      <c r="R133" s="54">
        <f t="shared" si="38"/>
        <v>-17.829999999999998</v>
      </c>
      <c r="S133" s="55"/>
      <c r="T133" s="55"/>
      <c r="U133" s="55"/>
      <c r="V133" s="55"/>
      <c r="W133" s="55"/>
      <c r="X133" s="55"/>
      <c r="Y133" s="55"/>
      <c r="Z133" s="55"/>
      <c r="AA133" s="55"/>
      <c r="AB133" s="55"/>
      <c r="AC133" s="55"/>
      <c r="AD133" s="55"/>
      <c r="AE133" s="55"/>
      <c r="AF133" s="54"/>
      <c r="AG133" s="54"/>
      <c r="AH133" s="54"/>
      <c r="AI133" s="54"/>
      <c r="AJ133" s="54"/>
      <c r="AK133" s="54"/>
      <c r="AL133" s="54"/>
      <c r="AM133" s="54"/>
      <c r="AN133" s="54"/>
      <c r="AO133" s="57"/>
    </row>
    <row r="134" spans="1:41">
      <c r="A134" s="63" t="s">
        <v>237</v>
      </c>
      <c r="B134" s="51"/>
      <c r="C134" s="52"/>
      <c r="D134" s="53"/>
      <c r="E134" s="54"/>
      <c r="F134" s="54">
        <f>MAX(F12:F131)</f>
        <v>23.487500000000001</v>
      </c>
      <c r="G134" s="54">
        <f t="shared" ref="G134:R134" si="39">MAX(G12:G131)</f>
        <v>16.7651</v>
      </c>
      <c r="H134" s="54">
        <f t="shared" si="39"/>
        <v>7.9877000000000002</v>
      </c>
      <c r="I134" s="54">
        <f t="shared" si="39"/>
        <v>13.9819</v>
      </c>
      <c r="J134" s="54">
        <f t="shared" si="39"/>
        <v>27.0962</v>
      </c>
      <c r="K134" s="54">
        <f t="shared" si="39"/>
        <v>19.051600000000001</v>
      </c>
      <c r="L134" s="54">
        <f t="shared" si="39"/>
        <v>30.774699999999999</v>
      </c>
      <c r="M134" s="54">
        <f t="shared" si="39"/>
        <v>27.528600000000001</v>
      </c>
      <c r="N134" s="54">
        <f t="shared" si="39"/>
        <v>26.917200000000001</v>
      </c>
      <c r="O134" s="54">
        <f t="shared" si="39"/>
        <v>21.276800000000001</v>
      </c>
      <c r="P134" s="54">
        <f t="shared" si="39"/>
        <v>17.754200000000001</v>
      </c>
      <c r="Q134" s="54">
        <f t="shared" si="39"/>
        <v>16.473099999999999</v>
      </c>
      <c r="R134" s="54">
        <f t="shared" si="39"/>
        <v>39.9831</v>
      </c>
      <c r="S134" s="55"/>
      <c r="T134" s="55"/>
      <c r="U134" s="55"/>
      <c r="V134" s="55"/>
      <c r="W134" s="55"/>
      <c r="X134" s="55"/>
      <c r="Y134" s="55"/>
      <c r="Z134" s="55"/>
      <c r="AA134" s="55"/>
      <c r="AB134" s="55"/>
      <c r="AC134" s="55"/>
      <c r="AD134" s="55"/>
      <c r="AE134" s="55"/>
      <c r="AF134" s="54"/>
      <c r="AG134" s="54"/>
      <c r="AH134" s="54"/>
      <c r="AI134" s="54"/>
      <c r="AJ134" s="54"/>
      <c r="AK134" s="54"/>
      <c r="AL134" s="54"/>
      <c r="AM134" s="54"/>
      <c r="AN134" s="54"/>
      <c r="AO134" s="57"/>
    </row>
    <row r="135" spans="1:41">
      <c r="A135" s="56" t="s">
        <v>238</v>
      </c>
      <c r="B135" s="51"/>
      <c r="C135" s="52"/>
      <c r="D135" s="53"/>
      <c r="E135" s="54"/>
      <c r="F135" s="54">
        <f>MEDIAN(F12:F131)</f>
        <v>10.498149999999999</v>
      </c>
      <c r="G135" s="54">
        <f t="shared" ref="G135:R135" si="40">MEDIAN(G12:G131)</f>
        <v>-0.34065000000000001</v>
      </c>
      <c r="H135" s="54">
        <f t="shared" si="40"/>
        <v>-3.5962000000000001</v>
      </c>
      <c r="I135" s="54">
        <f t="shared" si="40"/>
        <v>-3.6596000000000002</v>
      </c>
      <c r="J135" s="54">
        <f t="shared" si="40"/>
        <v>5.7514000000000003</v>
      </c>
      <c r="K135" s="54">
        <f t="shared" si="40"/>
        <v>5.5044000000000004</v>
      </c>
      <c r="L135" s="54">
        <f t="shared" si="40"/>
        <v>16.761500000000002</v>
      </c>
      <c r="M135" s="54">
        <f t="shared" si="40"/>
        <v>14.6333</v>
      </c>
      <c r="N135" s="54">
        <f t="shared" si="40"/>
        <v>15.159050000000001</v>
      </c>
      <c r="O135" s="54">
        <f t="shared" si="40"/>
        <v>15.961449999999999</v>
      </c>
      <c r="P135" s="54">
        <f t="shared" si="40"/>
        <v>13.9253</v>
      </c>
      <c r="Q135" s="54">
        <f t="shared" si="40"/>
        <v>11.7324</v>
      </c>
      <c r="R135" s="54">
        <f t="shared" si="40"/>
        <v>11.04045</v>
      </c>
      <c r="S135" s="55"/>
      <c r="T135" s="55"/>
      <c r="U135" s="55"/>
      <c r="V135" s="55"/>
      <c r="W135" s="55"/>
      <c r="X135" s="55"/>
      <c r="Y135" s="55"/>
      <c r="Z135" s="55"/>
      <c r="AA135" s="55"/>
      <c r="AB135" s="55"/>
      <c r="AC135" s="55"/>
      <c r="AD135" s="55"/>
      <c r="AE135" s="55"/>
      <c r="AF135" s="54"/>
      <c r="AG135" s="54"/>
      <c r="AH135" s="54"/>
      <c r="AI135" s="54"/>
      <c r="AJ135" s="54"/>
      <c r="AK135" s="54"/>
      <c r="AL135" s="54"/>
      <c r="AM135" s="54"/>
      <c r="AN135" s="54"/>
      <c r="AO135" s="57"/>
    </row>
    <row r="136" spans="1:41">
      <c r="A136" s="66" t="s">
        <v>265</v>
      </c>
      <c r="B136" s="67"/>
      <c r="C136" s="68"/>
      <c r="D136" s="69"/>
      <c r="E136" s="66"/>
      <c r="F136" s="66"/>
      <c r="G136" s="66"/>
      <c r="H136" s="66"/>
      <c r="I136" s="66"/>
      <c r="J136" s="66"/>
      <c r="K136" s="66"/>
      <c r="L136" s="66"/>
      <c r="M136" s="66"/>
      <c r="N136" s="66"/>
      <c r="O136" s="66"/>
      <c r="P136" s="66"/>
      <c r="Q136" s="66"/>
      <c r="R136" s="66"/>
      <c r="S136" s="70"/>
      <c r="T136" s="70"/>
      <c r="U136" s="70"/>
      <c r="V136" s="70"/>
      <c r="W136" s="70"/>
      <c r="X136" s="70"/>
      <c r="Y136" s="70"/>
      <c r="Z136" s="70"/>
      <c r="AA136" s="70"/>
      <c r="AB136" s="70"/>
      <c r="AC136" s="70"/>
      <c r="AD136" s="70"/>
      <c r="AE136" s="70"/>
      <c r="AF136" s="66"/>
      <c r="AG136" s="66"/>
      <c r="AH136" s="66"/>
      <c r="AI136" s="66"/>
      <c r="AJ136" s="66"/>
      <c r="AK136" s="66"/>
      <c r="AL136" s="66"/>
      <c r="AM136" s="66"/>
      <c r="AN136" s="66"/>
      <c r="AO136" s="71"/>
    </row>
    <row r="137" spans="1:41">
      <c r="A137" s="48"/>
      <c r="B137" s="29"/>
      <c r="C137" s="30"/>
      <c r="D137" s="31"/>
      <c r="E137" s="28"/>
      <c r="F137" s="28"/>
      <c r="G137" s="28"/>
      <c r="H137" s="28"/>
      <c r="I137" s="32"/>
      <c r="J137" s="28"/>
      <c r="K137" s="28"/>
      <c r="L137" s="28"/>
      <c r="M137" s="28"/>
      <c r="N137" s="28"/>
      <c r="O137" s="28"/>
      <c r="P137" s="28"/>
      <c r="Q137" s="28"/>
      <c r="R137" s="28"/>
      <c r="S137" s="33"/>
      <c r="T137" s="33"/>
      <c r="U137" s="33"/>
      <c r="V137" s="34"/>
      <c r="W137" s="33"/>
      <c r="X137" s="33"/>
      <c r="Y137" s="33"/>
      <c r="Z137" s="33"/>
      <c r="AA137" s="33"/>
      <c r="AB137" s="33"/>
      <c r="AC137" s="33"/>
      <c r="AD137" s="33"/>
      <c r="AE137" s="33"/>
      <c r="AF137" s="28"/>
      <c r="AG137" s="28"/>
      <c r="AH137" s="28"/>
      <c r="AI137" s="28"/>
      <c r="AJ137" s="28"/>
      <c r="AK137" s="28"/>
      <c r="AL137" s="28"/>
      <c r="AM137" s="28"/>
      <c r="AN137" s="28"/>
      <c r="AO137" s="35"/>
    </row>
    <row r="138" spans="1:41" ht="15" thickBot="1">
      <c r="A138" s="49"/>
      <c r="B138" s="37"/>
      <c r="C138" s="38"/>
      <c r="D138" s="39"/>
      <c r="E138" s="36"/>
      <c r="F138" s="36"/>
      <c r="G138" s="36"/>
      <c r="H138" s="36"/>
      <c r="I138" s="40"/>
      <c r="J138" s="36"/>
      <c r="K138" s="36"/>
      <c r="L138" s="36"/>
      <c r="M138" s="36"/>
      <c r="N138" s="36"/>
      <c r="O138" s="36"/>
      <c r="P138" s="36"/>
      <c r="Q138" s="36"/>
      <c r="R138" s="36"/>
      <c r="S138" s="41"/>
      <c r="T138" s="41"/>
      <c r="U138" s="41"/>
      <c r="V138" s="42"/>
      <c r="W138" s="41"/>
      <c r="X138" s="41"/>
      <c r="Y138" s="41"/>
      <c r="Z138" s="41"/>
      <c r="AA138" s="41"/>
      <c r="AB138" s="41"/>
      <c r="AC138" s="41"/>
      <c r="AD138" s="41"/>
      <c r="AE138" s="41"/>
      <c r="AF138" s="36"/>
      <c r="AG138" s="36"/>
      <c r="AH138" s="36"/>
      <c r="AI138" s="36"/>
      <c r="AJ138" s="36"/>
      <c r="AK138" s="36"/>
      <c r="AL138" s="36"/>
      <c r="AM138" s="36"/>
      <c r="AN138" s="36"/>
      <c r="AO138" s="43"/>
    </row>
    <row r="139" spans="1:41">
      <c r="A139" s="50" t="s">
        <v>239</v>
      </c>
      <c r="B139" s="45"/>
      <c r="C139" s="44"/>
      <c r="D139" s="44"/>
      <c r="E139" s="44"/>
      <c r="F139" s="44"/>
      <c r="G139" s="44"/>
      <c r="H139" s="44"/>
      <c r="I139" s="46"/>
      <c r="J139" s="44"/>
      <c r="K139" s="44"/>
      <c r="L139" s="44"/>
      <c r="M139" s="44"/>
      <c r="N139" s="44"/>
      <c r="O139" s="44"/>
      <c r="P139" s="44"/>
      <c r="Q139" s="44"/>
      <c r="R139" s="44"/>
      <c r="S139" s="45"/>
      <c r="T139" s="45"/>
      <c r="U139" s="45"/>
      <c r="V139" s="47"/>
      <c r="W139" s="45"/>
      <c r="X139" s="45"/>
      <c r="Y139" s="45"/>
      <c r="Z139" s="45"/>
      <c r="AA139" s="45"/>
      <c r="AB139" s="45"/>
      <c r="AC139" s="45"/>
      <c r="AD139" s="45"/>
      <c r="AE139" s="45"/>
      <c r="AF139" s="44"/>
      <c r="AG139" s="44"/>
      <c r="AH139" s="44"/>
      <c r="AI139" s="44"/>
      <c r="AJ139" s="44"/>
      <c r="AK139" s="44"/>
      <c r="AL139" s="44"/>
      <c r="AM139" s="44"/>
      <c r="AN139" s="44"/>
      <c r="AO139" s="44"/>
    </row>
    <row r="140" spans="1:41">
      <c r="A140" s="50" t="s">
        <v>240</v>
      </c>
      <c r="B140" s="45"/>
      <c r="C140" s="44"/>
      <c r="D140" s="44"/>
      <c r="E140" s="44"/>
      <c r="F140" s="44"/>
      <c r="G140" s="44"/>
      <c r="H140" s="44"/>
      <c r="I140" s="46"/>
      <c r="J140" s="44"/>
      <c r="K140" s="44"/>
      <c r="L140" s="44"/>
      <c r="M140" s="44"/>
      <c r="N140" s="44"/>
      <c r="O140" s="44"/>
      <c r="P140" s="44"/>
      <c r="Q140" s="44"/>
      <c r="R140" s="44"/>
      <c r="S140" s="45"/>
      <c r="T140" s="45"/>
      <c r="U140" s="45"/>
      <c r="V140" s="47"/>
      <c r="W140" s="45"/>
      <c r="X140" s="45"/>
      <c r="Y140" s="45"/>
      <c r="Z140" s="45"/>
      <c r="AA140" s="45"/>
      <c r="AB140" s="45"/>
      <c r="AC140" s="45"/>
      <c r="AD140" s="45"/>
      <c r="AE140" s="45"/>
      <c r="AF140" s="44"/>
      <c r="AG140" s="44"/>
      <c r="AH140" s="44"/>
      <c r="AI140" s="44"/>
      <c r="AJ140" s="44"/>
      <c r="AK140" s="44"/>
      <c r="AL140" s="44"/>
      <c r="AM140" s="44"/>
      <c r="AN140" s="44"/>
      <c r="AO140" s="44"/>
    </row>
    <row r="141" spans="1:41">
      <c r="A141" s="50"/>
      <c r="B141" s="45"/>
      <c r="C141" s="44"/>
      <c r="D141" s="44"/>
      <c r="E141" s="44"/>
      <c r="F141" s="44"/>
      <c r="G141" s="44"/>
      <c r="H141" s="44"/>
      <c r="I141" s="44"/>
      <c r="J141" s="44"/>
      <c r="K141" s="44"/>
      <c r="L141" s="44"/>
      <c r="M141" s="44"/>
      <c r="N141" s="44"/>
      <c r="O141" s="44"/>
      <c r="P141" s="44"/>
      <c r="Q141" s="44"/>
      <c r="R141" s="44"/>
      <c r="S141" s="45"/>
      <c r="T141" s="45"/>
      <c r="U141" s="45"/>
      <c r="V141" s="45"/>
      <c r="W141" s="45"/>
      <c r="X141" s="45"/>
      <c r="Y141" s="45"/>
      <c r="Z141" s="45"/>
      <c r="AA141" s="45"/>
      <c r="AB141" s="45"/>
      <c r="AC141" s="45"/>
      <c r="AD141" s="45"/>
      <c r="AE141" s="45"/>
      <c r="AF141" s="44"/>
      <c r="AG141" s="44"/>
      <c r="AH141" s="44"/>
      <c r="AI141" s="44"/>
      <c r="AJ141" s="44"/>
      <c r="AK141" s="44"/>
      <c r="AL141" s="44"/>
      <c r="AM141" s="44"/>
      <c r="AN141" s="44"/>
      <c r="AO141" s="44"/>
    </row>
    <row r="142" spans="1:41">
      <c r="A142" s="50"/>
      <c r="B142" s="45"/>
      <c r="C142" s="44"/>
      <c r="D142" s="44"/>
      <c r="E142" s="44"/>
      <c r="F142" s="44"/>
      <c r="G142" s="44"/>
      <c r="H142" s="44"/>
      <c r="I142" s="44"/>
      <c r="J142" s="44"/>
      <c r="K142" s="44"/>
      <c r="L142" s="44"/>
      <c r="M142" s="44"/>
      <c r="N142" s="44"/>
      <c r="O142" s="44"/>
      <c r="P142" s="44"/>
      <c r="Q142" s="44"/>
      <c r="R142" s="44"/>
      <c r="S142" s="45"/>
      <c r="T142" s="45"/>
      <c r="U142" s="45"/>
      <c r="V142" s="45"/>
      <c r="W142" s="45"/>
      <c r="X142" s="45"/>
      <c r="Y142" s="45"/>
      <c r="Z142" s="45"/>
      <c r="AA142" s="45"/>
      <c r="AB142" s="45"/>
      <c r="AC142" s="45"/>
      <c r="AD142" s="45"/>
      <c r="AE142" s="45"/>
      <c r="AF142" s="44"/>
      <c r="AG142" s="44"/>
      <c r="AH142" s="44"/>
      <c r="AI142" s="44"/>
      <c r="AJ142" s="44"/>
      <c r="AK142" s="44"/>
      <c r="AL142" s="44"/>
      <c r="AM142" s="44"/>
      <c r="AN142" s="44"/>
      <c r="AO142" s="44"/>
    </row>
    <row r="143" spans="1:41">
      <c r="A143" s="50"/>
      <c r="B143" s="45"/>
      <c r="C143" s="44"/>
      <c r="D143" s="44"/>
      <c r="E143" s="44"/>
      <c r="F143" s="44"/>
      <c r="G143" s="44"/>
      <c r="H143" s="44"/>
      <c r="I143" s="44"/>
      <c r="J143" s="44"/>
      <c r="K143" s="44"/>
      <c r="L143" s="44"/>
      <c r="M143" s="44"/>
      <c r="N143" s="44"/>
      <c r="O143" s="44"/>
      <c r="P143" s="44"/>
      <c r="Q143" s="44"/>
      <c r="R143" s="44"/>
      <c r="S143" s="45"/>
      <c r="T143" s="45"/>
      <c r="U143" s="45"/>
      <c r="V143" s="45"/>
      <c r="W143" s="45"/>
      <c r="X143" s="45"/>
      <c r="Y143" s="45"/>
      <c r="Z143" s="45"/>
      <c r="AA143" s="45"/>
      <c r="AB143" s="45"/>
      <c r="AC143" s="45"/>
      <c r="AD143" s="45"/>
      <c r="AE143" s="45"/>
      <c r="AF143" s="44"/>
      <c r="AG143" s="44"/>
      <c r="AH143" s="44"/>
      <c r="AI143" s="44"/>
      <c r="AJ143" s="44"/>
      <c r="AK143" s="44"/>
      <c r="AL143" s="44"/>
      <c r="AM143" s="44"/>
      <c r="AN143" s="44"/>
      <c r="AO143" s="44"/>
    </row>
  </sheetData>
  <mergeCells count="8">
    <mergeCell ref="B8:E8"/>
    <mergeCell ref="F8:I8"/>
    <mergeCell ref="R8:R9"/>
    <mergeCell ref="AO8:AO9"/>
    <mergeCell ref="AF8:AH8"/>
    <mergeCell ref="AI8:AM8"/>
    <mergeCell ref="S8:AE8"/>
    <mergeCell ref="J8:Q8"/>
  </mergeCells>
  <hyperlinks>
    <hyperlink ref="A1" location="'Main Page'!A1" tooltip="E:\ACEMFV2\AceCustomTemplates - #'Main Page'!A1" display="'Main Page'!A1"/>
    <hyperlink ref="A10" location="'Load'!A1" tooltip="E:\ACEMFV2\AceCustomTemplates - #'Load'!A1" display="'Load'!A1"/>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40"/>
  <sheetViews>
    <sheetView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31"/>
    </sheetView>
  </sheetViews>
  <sheetFormatPr defaultRowHeight="14.4"/>
  <cols>
    <col min="1" max="1" width="36.77734375" customWidth="1"/>
    <col min="2" max="2" width="11.33203125" customWidth="1"/>
    <col min="40" max="40" width="10.77734375" customWidth="1"/>
  </cols>
  <sheetData>
    <row r="1" spans="1:92">
      <c r="A1" s="13" t="s">
        <v>0</v>
      </c>
      <c r="B1" s="93"/>
      <c r="C1" s="14"/>
      <c r="D1" s="14"/>
      <c r="E1" s="15" t="s">
        <v>3953</v>
      </c>
      <c r="F1" s="14"/>
      <c r="G1" s="14"/>
      <c r="H1" s="14"/>
      <c r="I1" s="14"/>
      <c r="J1" s="14"/>
      <c r="K1" s="14"/>
      <c r="L1" s="14"/>
      <c r="M1" s="14"/>
      <c r="N1" s="14"/>
      <c r="O1" s="14"/>
      <c r="P1" s="14"/>
      <c r="Q1" s="14"/>
      <c r="R1" s="14"/>
      <c r="S1" s="93"/>
      <c r="T1" s="93"/>
      <c r="U1" s="93"/>
      <c r="V1" s="93"/>
      <c r="W1" s="93"/>
      <c r="X1" s="93"/>
      <c r="Y1" s="93"/>
      <c r="Z1" s="93"/>
      <c r="AA1" s="93"/>
      <c r="AB1" s="93"/>
      <c r="AC1" s="93"/>
      <c r="AD1" s="93"/>
      <c r="AE1" s="93"/>
      <c r="AF1" s="14"/>
      <c r="AG1" s="14"/>
      <c r="AH1" s="14"/>
      <c r="AI1" s="14"/>
      <c r="AJ1" s="14"/>
      <c r="AK1" s="14"/>
      <c r="AL1" s="14"/>
      <c r="AM1" s="14"/>
      <c r="AN1" s="14"/>
      <c r="AO1" s="14"/>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A2" s="14"/>
      <c r="B2" s="93"/>
      <c r="C2" s="14"/>
      <c r="D2" s="14"/>
      <c r="E2" s="14"/>
      <c r="F2" s="14"/>
      <c r="G2" s="14"/>
      <c r="H2" s="14"/>
      <c r="I2" s="14"/>
      <c r="J2" s="14"/>
      <c r="K2" s="14"/>
      <c r="L2" s="14"/>
      <c r="M2" s="14"/>
      <c r="N2" s="14"/>
      <c r="O2" s="14"/>
      <c r="P2" s="14"/>
      <c r="Q2" s="14"/>
      <c r="R2" s="14"/>
      <c r="S2" s="93"/>
      <c r="T2" s="93"/>
      <c r="U2" s="93"/>
      <c r="V2" s="93"/>
      <c r="W2" s="93"/>
      <c r="X2" s="93"/>
      <c r="Y2" s="93"/>
      <c r="Z2" s="93"/>
      <c r="AA2" s="93"/>
      <c r="AB2" s="93"/>
      <c r="AC2" s="93"/>
      <c r="AD2" s="93"/>
      <c r="AE2" s="93"/>
      <c r="AF2" s="14"/>
      <c r="AG2" s="14"/>
      <c r="AH2" s="14"/>
      <c r="AI2" s="14"/>
      <c r="AJ2" s="14"/>
      <c r="AK2" s="14"/>
      <c r="AL2" s="14"/>
      <c r="AM2" s="14"/>
      <c r="AN2" s="14"/>
      <c r="AO2" s="14"/>
      <c r="CA2" s="93">
        <v>0</v>
      </c>
      <c r="CB2" s="93">
        <f t="shared" ref="CB2:CB7" si="0">_xlfn.QUARTILE.INC(F$12:F$31,$CA2)</f>
        <v>11.1252</v>
      </c>
      <c r="CC2" s="93">
        <f t="shared" ref="CC2:CN2" si="1">_xlfn.QUARTILE.INC(G$12:G$31,$CA2)</f>
        <v>1.8293999999999999</v>
      </c>
      <c r="CD2" s="93">
        <f t="shared" si="1"/>
        <v>-6.2043999999999997</v>
      </c>
      <c r="CE2" s="93">
        <f t="shared" si="1"/>
        <v>-2.7423999999999999</v>
      </c>
      <c r="CF2" s="93">
        <f t="shared" si="1"/>
        <v>4.2210000000000001</v>
      </c>
      <c r="CG2" s="93">
        <f t="shared" si="1"/>
        <v>-1.3169999999999999</v>
      </c>
      <c r="CH2" s="93">
        <f t="shared" si="1"/>
        <v>17.7044</v>
      </c>
      <c r="CI2" s="93">
        <f t="shared" si="1"/>
        <v>13.3841</v>
      </c>
      <c r="CJ2" s="93">
        <f t="shared" si="1"/>
        <v>14.7599</v>
      </c>
      <c r="CK2" s="93">
        <f t="shared" si="1"/>
        <v>14.9976</v>
      </c>
      <c r="CL2" s="93">
        <f t="shared" si="1"/>
        <v>12.6981</v>
      </c>
      <c r="CM2" s="93">
        <f t="shared" si="1"/>
        <v>9.5913000000000004</v>
      </c>
      <c r="CN2" s="93">
        <f t="shared" si="1"/>
        <v>7.6223000000000001</v>
      </c>
    </row>
    <row r="3" spans="1:92">
      <c r="A3" s="14"/>
      <c r="B3" s="93"/>
      <c r="C3" s="14"/>
      <c r="D3" s="14"/>
      <c r="E3" s="14"/>
      <c r="F3" s="14"/>
      <c r="G3" s="14"/>
      <c r="H3" s="14"/>
      <c r="I3" s="14"/>
      <c r="J3" s="14"/>
      <c r="K3" s="14"/>
      <c r="L3" s="14"/>
      <c r="M3" s="14"/>
      <c r="N3" s="14"/>
      <c r="O3" s="14"/>
      <c r="P3" s="14"/>
      <c r="Q3" s="14"/>
      <c r="R3" s="14"/>
      <c r="S3" s="93"/>
      <c r="T3" s="93"/>
      <c r="U3" s="93"/>
      <c r="V3" s="93"/>
      <c r="W3" s="93"/>
      <c r="X3" s="93"/>
      <c r="Y3" s="93"/>
      <c r="Z3" s="93"/>
      <c r="AA3" s="93"/>
      <c r="AB3" s="93"/>
      <c r="AC3" s="93"/>
      <c r="AD3" s="93"/>
      <c r="AE3" s="93"/>
      <c r="AF3" s="14"/>
      <c r="AG3" s="14"/>
      <c r="AH3" s="14"/>
      <c r="AI3" s="14"/>
      <c r="AJ3" s="14"/>
      <c r="AK3" s="14"/>
      <c r="AL3" s="14"/>
      <c r="AM3" s="14"/>
      <c r="AN3" s="14"/>
      <c r="AO3" s="14"/>
      <c r="CA3" s="93">
        <v>1</v>
      </c>
      <c r="CB3" s="93">
        <f t="shared" si="0"/>
        <v>13.192600000000001</v>
      </c>
      <c r="CC3" s="93">
        <f t="shared" ref="CC3:CN7" si="2">_xlfn.QUARTILE.INC(G$12:G$31,$CA3)</f>
        <v>5.6063000000000001</v>
      </c>
      <c r="CD3" s="93">
        <f t="shared" si="2"/>
        <v>-0.21465000000000001</v>
      </c>
      <c r="CE3" s="93">
        <f t="shared" si="2"/>
        <v>2.3049499999999998</v>
      </c>
      <c r="CF3" s="93">
        <f t="shared" si="2"/>
        <v>7.7729999999999997</v>
      </c>
      <c r="CG3" s="93">
        <f t="shared" si="2"/>
        <v>3.009125</v>
      </c>
      <c r="CH3" s="93">
        <f t="shared" si="2"/>
        <v>20.1831</v>
      </c>
      <c r="CI3" s="93">
        <f t="shared" si="2"/>
        <v>18.909524999999999</v>
      </c>
      <c r="CJ3" s="93">
        <f t="shared" si="2"/>
        <v>21.037775</v>
      </c>
      <c r="CK3" s="93">
        <f t="shared" si="2"/>
        <v>17.946775000000002</v>
      </c>
      <c r="CL3" s="93">
        <f t="shared" si="2"/>
        <v>15.6845</v>
      </c>
      <c r="CM3" s="93">
        <f t="shared" si="2"/>
        <v>11.321350000000001</v>
      </c>
      <c r="CN3" s="93">
        <f t="shared" si="2"/>
        <v>10.111325000000001</v>
      </c>
    </row>
    <row r="4" spans="1:92">
      <c r="A4" s="14"/>
      <c r="B4" s="93"/>
      <c r="C4" s="14"/>
      <c r="D4" s="14"/>
      <c r="E4" s="14"/>
      <c r="F4" s="14"/>
      <c r="G4" s="14"/>
      <c r="H4" s="14"/>
      <c r="I4" s="14"/>
      <c r="J4" s="14"/>
      <c r="K4" s="14"/>
      <c r="L4" s="14"/>
      <c r="M4" s="14"/>
      <c r="N4" s="14"/>
      <c r="O4" s="14"/>
      <c r="P4" s="14"/>
      <c r="Q4" s="14"/>
      <c r="R4" s="14"/>
      <c r="S4" s="93"/>
      <c r="T4" s="93"/>
      <c r="U4" s="93"/>
      <c r="V4" s="93"/>
      <c r="W4" s="93"/>
      <c r="X4" s="93"/>
      <c r="Y4" s="93"/>
      <c r="Z4" s="93"/>
      <c r="AA4" s="93"/>
      <c r="AB4" s="93"/>
      <c r="AC4" s="93"/>
      <c r="AD4" s="93"/>
      <c r="AE4" s="93"/>
      <c r="AF4" s="14"/>
      <c r="AG4" s="14"/>
      <c r="AH4" s="14"/>
      <c r="AI4" s="14"/>
      <c r="AJ4" s="14"/>
      <c r="AK4" s="14"/>
      <c r="AL4" s="14"/>
      <c r="AM4" s="14"/>
      <c r="AN4" s="14"/>
      <c r="AO4" s="14"/>
      <c r="CA4" s="93">
        <v>2</v>
      </c>
      <c r="CB4" s="93">
        <f t="shared" si="0"/>
        <v>15.0418</v>
      </c>
      <c r="CC4" s="93">
        <f t="shared" si="2"/>
        <v>8.1927000000000003</v>
      </c>
      <c r="CD4" s="93">
        <f t="shared" si="2"/>
        <v>1.2553000000000001</v>
      </c>
      <c r="CE4" s="93">
        <f t="shared" si="2"/>
        <v>5.1487999999999996</v>
      </c>
      <c r="CF4" s="93">
        <f t="shared" si="2"/>
        <v>12.2631</v>
      </c>
      <c r="CG4" s="93">
        <f t="shared" si="2"/>
        <v>5.7241999999999997</v>
      </c>
      <c r="CH4" s="93">
        <f t="shared" si="2"/>
        <v>23.148699999999998</v>
      </c>
      <c r="CI4" s="93">
        <f t="shared" si="2"/>
        <v>20.23385</v>
      </c>
      <c r="CJ4" s="93">
        <f t="shared" si="2"/>
        <v>22.403649999999999</v>
      </c>
      <c r="CK4" s="93">
        <f t="shared" si="2"/>
        <v>18.903549999999999</v>
      </c>
      <c r="CL4" s="93">
        <f t="shared" si="2"/>
        <v>16.802800000000001</v>
      </c>
      <c r="CM4" s="93">
        <f t="shared" si="2"/>
        <v>12.529800000000002</v>
      </c>
      <c r="CN4" s="93">
        <f t="shared" si="2"/>
        <v>11.9953</v>
      </c>
    </row>
    <row r="5" spans="1:92">
      <c r="A5" s="14"/>
      <c r="B5" s="93"/>
      <c r="C5" s="14"/>
      <c r="D5" s="14"/>
      <c r="E5" s="14"/>
      <c r="F5" s="14"/>
      <c r="G5" s="14"/>
      <c r="H5" s="14"/>
      <c r="I5" s="14"/>
      <c r="J5" s="14"/>
      <c r="K5" s="14"/>
      <c r="L5" s="14"/>
      <c r="M5" s="14"/>
      <c r="N5" s="14"/>
      <c r="O5" s="14"/>
      <c r="P5" s="14"/>
      <c r="Q5" s="14"/>
      <c r="R5" s="14"/>
      <c r="S5" s="93"/>
      <c r="T5" s="93"/>
      <c r="U5" s="93"/>
      <c r="V5" s="93"/>
      <c r="W5" s="93"/>
      <c r="X5" s="93"/>
      <c r="Y5" s="93"/>
      <c r="Z5" s="93"/>
      <c r="AA5" s="93"/>
      <c r="AB5" s="93"/>
      <c r="AC5" s="93"/>
      <c r="AD5" s="93"/>
      <c r="AE5" s="93"/>
      <c r="AF5" s="14"/>
      <c r="AG5" s="14"/>
      <c r="AH5" s="14"/>
      <c r="AI5" s="14"/>
      <c r="AJ5" s="14"/>
      <c r="AK5" s="14"/>
      <c r="AL5" s="14"/>
      <c r="AM5" s="14"/>
      <c r="AN5" s="14"/>
      <c r="AO5" s="14"/>
      <c r="CA5" s="93">
        <v>3</v>
      </c>
      <c r="CB5" s="93">
        <f t="shared" si="0"/>
        <v>16.963650000000001</v>
      </c>
      <c r="CC5" s="93">
        <f t="shared" si="2"/>
        <v>9.7149000000000001</v>
      </c>
      <c r="CD5" s="93">
        <f t="shared" si="2"/>
        <v>3.9893000000000001</v>
      </c>
      <c r="CE5" s="93">
        <f t="shared" si="2"/>
        <v>6.4334000000000007</v>
      </c>
      <c r="CF5" s="93">
        <f t="shared" si="2"/>
        <v>16.269400000000001</v>
      </c>
      <c r="CG5" s="93">
        <f t="shared" si="2"/>
        <v>7.8955500000000001</v>
      </c>
      <c r="CH5" s="93">
        <f t="shared" si="2"/>
        <v>25.465674999999997</v>
      </c>
      <c r="CI5" s="93">
        <f t="shared" si="2"/>
        <v>22.936900000000001</v>
      </c>
      <c r="CJ5" s="93">
        <f t="shared" si="2"/>
        <v>24.509125000000001</v>
      </c>
      <c r="CK5" s="93">
        <f t="shared" si="2"/>
        <v>21.195</v>
      </c>
      <c r="CL5" s="93">
        <f t="shared" si="2"/>
        <v>17.872399999999999</v>
      </c>
      <c r="CM5" s="93">
        <f t="shared" si="2"/>
        <v>14.10065</v>
      </c>
      <c r="CN5" s="93">
        <f t="shared" si="2"/>
        <v>15.088975</v>
      </c>
    </row>
    <row r="6" spans="1:92" hidden="1">
      <c r="A6" s="14"/>
      <c r="B6" s="93"/>
      <c r="C6" s="14"/>
      <c r="D6" s="14"/>
      <c r="E6" s="14"/>
      <c r="F6" s="14"/>
      <c r="G6" s="14"/>
      <c r="H6" s="14"/>
      <c r="I6" s="14"/>
      <c r="J6" s="14"/>
      <c r="K6" s="14"/>
      <c r="L6" s="14"/>
      <c r="M6" s="14"/>
      <c r="N6" s="14"/>
      <c r="O6" s="14"/>
      <c r="P6" s="14"/>
      <c r="Q6" s="14"/>
      <c r="R6" s="14"/>
      <c r="S6" s="93"/>
      <c r="T6" s="93"/>
      <c r="U6" s="93"/>
      <c r="V6" s="93"/>
      <c r="W6" s="93"/>
      <c r="X6" s="93"/>
      <c r="Y6" s="93"/>
      <c r="Z6" s="93"/>
      <c r="AA6" s="93"/>
      <c r="AB6" s="93"/>
      <c r="AC6" s="93"/>
      <c r="AD6" s="93"/>
      <c r="AE6" s="93"/>
      <c r="AF6" s="14"/>
      <c r="AG6" s="14"/>
      <c r="AH6" s="14"/>
      <c r="AI6" s="14"/>
      <c r="AJ6" s="14"/>
      <c r="AK6" s="14"/>
      <c r="AL6" s="14"/>
      <c r="AM6" s="14"/>
      <c r="AN6" s="14"/>
      <c r="AO6" s="14"/>
      <c r="CA6" s="93"/>
      <c r="CB6" s="93">
        <f t="shared" si="0"/>
        <v>11.1252</v>
      </c>
      <c r="CC6" s="93">
        <f t="shared" si="2"/>
        <v>1.8293999999999999</v>
      </c>
      <c r="CD6" s="93">
        <f t="shared" si="2"/>
        <v>-6.2043999999999997</v>
      </c>
      <c r="CE6" s="93">
        <f t="shared" si="2"/>
        <v>-2.7423999999999999</v>
      </c>
      <c r="CF6" s="93">
        <f t="shared" si="2"/>
        <v>4.2210000000000001</v>
      </c>
      <c r="CG6" s="93">
        <f t="shared" si="2"/>
        <v>-1.3169999999999999</v>
      </c>
      <c r="CH6" s="93">
        <f t="shared" si="2"/>
        <v>17.7044</v>
      </c>
      <c r="CI6" s="93">
        <f t="shared" si="2"/>
        <v>13.3841</v>
      </c>
      <c r="CJ6" s="93">
        <f t="shared" si="2"/>
        <v>14.7599</v>
      </c>
      <c r="CK6" s="93">
        <f t="shared" si="2"/>
        <v>14.9976</v>
      </c>
      <c r="CL6" s="93">
        <f t="shared" si="2"/>
        <v>12.6981</v>
      </c>
      <c r="CM6" s="93">
        <f t="shared" si="2"/>
        <v>9.5913000000000004</v>
      </c>
      <c r="CN6" s="93">
        <f t="shared" si="2"/>
        <v>7.6223000000000001</v>
      </c>
    </row>
    <row r="7" spans="1:92" ht="21" thickBot="1">
      <c r="A7" s="16" t="s">
        <v>3356</v>
      </c>
      <c r="B7" s="93"/>
      <c r="C7" s="14"/>
      <c r="D7" s="14"/>
      <c r="E7" s="14"/>
      <c r="F7" s="14"/>
      <c r="G7" s="14"/>
      <c r="H7" s="14"/>
      <c r="I7" s="14"/>
      <c r="J7" s="14"/>
      <c r="K7" s="14"/>
      <c r="L7" s="14"/>
      <c r="M7" s="14"/>
      <c r="N7" s="14"/>
      <c r="O7" s="14"/>
      <c r="P7" s="14"/>
      <c r="Q7" s="14"/>
      <c r="R7" s="14"/>
      <c r="S7" s="93"/>
      <c r="T7" s="93"/>
      <c r="U7" s="93"/>
      <c r="V7" s="93"/>
      <c r="W7" s="93"/>
      <c r="X7" s="93"/>
      <c r="Y7" s="93"/>
      <c r="Z7" s="93"/>
      <c r="AA7" s="93"/>
      <c r="AB7" s="93"/>
      <c r="AC7" s="93"/>
      <c r="AD7" s="93"/>
      <c r="AE7" s="93"/>
      <c r="AF7" s="14"/>
      <c r="AG7" s="14"/>
      <c r="AH7" s="14"/>
      <c r="AI7" s="14"/>
      <c r="AJ7" s="14"/>
      <c r="AK7" s="14"/>
      <c r="AL7" s="14"/>
      <c r="AM7" s="14"/>
      <c r="AN7" s="14"/>
      <c r="AO7" s="14"/>
      <c r="CA7" s="93">
        <v>4</v>
      </c>
      <c r="CB7" s="93">
        <f t="shared" si="0"/>
        <v>24.202100000000002</v>
      </c>
      <c r="CC7" s="93">
        <f t="shared" si="2"/>
        <v>12.6646</v>
      </c>
      <c r="CD7" s="93">
        <f t="shared" si="2"/>
        <v>7.4044999999999996</v>
      </c>
      <c r="CE7" s="93">
        <f t="shared" si="2"/>
        <v>9.5783000000000005</v>
      </c>
      <c r="CF7" s="93">
        <f t="shared" si="2"/>
        <v>23.436900000000001</v>
      </c>
      <c r="CG7" s="93">
        <f t="shared" si="2"/>
        <v>11.205399999999999</v>
      </c>
      <c r="CH7" s="93">
        <f t="shared" si="2"/>
        <v>28.668600000000001</v>
      </c>
      <c r="CI7" s="93">
        <f t="shared" si="2"/>
        <v>23.910799999999998</v>
      </c>
      <c r="CJ7" s="93">
        <f t="shared" si="2"/>
        <v>26.6357</v>
      </c>
      <c r="CK7" s="93">
        <f t="shared" si="2"/>
        <v>23.992000000000001</v>
      </c>
      <c r="CL7" s="93">
        <f t="shared" si="2"/>
        <v>20.033100000000001</v>
      </c>
      <c r="CM7" s="93">
        <f t="shared" si="2"/>
        <v>18.261500000000002</v>
      </c>
      <c r="CN7" s="93">
        <f t="shared" si="2"/>
        <v>29.010100000000001</v>
      </c>
    </row>
    <row r="8" spans="1:92" ht="15.6">
      <c r="A8" s="17" t="str">
        <f>ELSS!A8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t="s">
        <v>874</v>
      </c>
      <c r="AJ8" s="136"/>
      <c r="AK8" s="136"/>
      <c r="AL8" s="136"/>
      <c r="AM8" s="136"/>
      <c r="AN8" s="18" t="s">
        <v>54</v>
      </c>
      <c r="AO8" s="134" t="s">
        <v>179</v>
      </c>
    </row>
    <row r="9" spans="1:92" ht="39"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835</v>
      </c>
      <c r="AG9" s="26" t="s">
        <v>836</v>
      </c>
      <c r="AH9" s="26" t="s">
        <v>837</v>
      </c>
      <c r="AI9" s="26" t="s">
        <v>838</v>
      </c>
      <c r="AJ9" s="26" t="s">
        <v>839</v>
      </c>
      <c r="AK9" s="26" t="s">
        <v>3052</v>
      </c>
      <c r="AL9" s="26" t="s">
        <v>2436</v>
      </c>
      <c r="AM9" s="26" t="s">
        <v>3053</v>
      </c>
      <c r="AN9" s="26" t="s">
        <v>840</v>
      </c>
      <c r="AO9" s="135"/>
    </row>
    <row r="10" spans="1:92" ht="15" thickBot="1">
      <c r="A10" s="20" t="s">
        <v>38</v>
      </c>
      <c r="B10" s="93"/>
      <c r="C10" s="14"/>
      <c r="D10" s="14"/>
      <c r="E10" s="14"/>
      <c r="F10" s="14"/>
      <c r="G10" s="14"/>
      <c r="H10" s="14"/>
      <c r="I10" s="14"/>
      <c r="J10" s="14"/>
      <c r="K10" s="14"/>
      <c r="L10" s="14"/>
      <c r="M10" s="14"/>
      <c r="N10" s="14"/>
      <c r="O10" s="14"/>
      <c r="P10" s="14"/>
      <c r="Q10" s="14"/>
      <c r="R10" s="14"/>
      <c r="S10" s="93"/>
      <c r="T10" s="93"/>
      <c r="U10" s="93"/>
      <c r="V10" s="93"/>
      <c r="W10" s="93"/>
      <c r="X10" s="93"/>
      <c r="Y10" s="93"/>
      <c r="Z10" s="93"/>
      <c r="AA10" s="93"/>
      <c r="AB10" s="93"/>
      <c r="AC10" s="93"/>
      <c r="AD10" s="93"/>
      <c r="AE10" s="93"/>
      <c r="AF10" s="14"/>
      <c r="AG10" s="14"/>
      <c r="AH10" s="14"/>
      <c r="AI10" s="14"/>
      <c r="AJ10" s="14"/>
      <c r="AK10" s="14"/>
      <c r="AL10" s="14"/>
      <c r="AM10" s="14"/>
      <c r="AN10" s="14"/>
      <c r="AO10" s="14"/>
    </row>
    <row r="11" spans="1:92" ht="18.600000000000001" thickBot="1">
      <c r="A11" s="21" t="s">
        <v>3357</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4"/>
    </row>
    <row r="12" spans="1:92">
      <c r="A12" s="48" t="s">
        <v>3459</v>
      </c>
      <c r="B12" s="29">
        <v>38793</v>
      </c>
      <c r="C12" s="30">
        <v>1119.5386000000001</v>
      </c>
      <c r="D12" s="31">
        <v>1000.7384</v>
      </c>
      <c r="E12" s="28">
        <v>101.69</v>
      </c>
      <c r="F12" s="28">
        <v>17.0061</v>
      </c>
      <c r="G12" s="28">
        <v>9.7097999999999995</v>
      </c>
      <c r="H12" s="28">
        <v>4.5655999999999999</v>
      </c>
      <c r="I12" s="32">
        <v>7.2565999999999997</v>
      </c>
      <c r="J12" s="28">
        <v>17.194900000000001</v>
      </c>
      <c r="K12" s="28">
        <v>6.5689000000000002</v>
      </c>
      <c r="L12" s="28">
        <v>22.1235</v>
      </c>
      <c r="M12" s="28">
        <v>20.1173</v>
      </c>
      <c r="N12" s="28">
        <v>20.991</v>
      </c>
      <c r="O12" s="28">
        <v>18.1082</v>
      </c>
      <c r="P12" s="28">
        <v>15.505100000000001</v>
      </c>
      <c r="Q12" s="28">
        <v>12.863200000000001</v>
      </c>
      <c r="R12" s="28">
        <v>12.209099999999999</v>
      </c>
      <c r="S12" s="33">
        <f>IF(F12="",0,IF(F12&lt;=CB$3,4,IF(F12&gt;=CB$5,1,IF(F12&gt;=CB$4,2,3))))</f>
        <v>1</v>
      </c>
      <c r="T12" s="33">
        <f t="shared" ref="T12:AE12" si="3">IF(G12="",0,IF(G12&lt;=CC$3,4,IF(G12&gt;=CC$5,1,IF(G12&gt;=CC$4,2,3))))</f>
        <v>2</v>
      </c>
      <c r="U12" s="33">
        <f t="shared" si="3"/>
        <v>1</v>
      </c>
      <c r="V12" s="34">
        <f t="shared" si="3"/>
        <v>1</v>
      </c>
      <c r="W12" s="33">
        <f t="shared" si="3"/>
        <v>1</v>
      </c>
      <c r="X12" s="33">
        <f t="shared" si="3"/>
        <v>2</v>
      </c>
      <c r="Y12" s="33">
        <f t="shared" si="3"/>
        <v>3</v>
      </c>
      <c r="Z12" s="33">
        <f t="shared" si="3"/>
        <v>3</v>
      </c>
      <c r="AA12" s="33">
        <f t="shared" si="3"/>
        <v>4</v>
      </c>
      <c r="AB12" s="33">
        <f t="shared" si="3"/>
        <v>3</v>
      </c>
      <c r="AC12" s="33">
        <f t="shared" si="3"/>
        <v>4</v>
      </c>
      <c r="AD12" s="33">
        <f t="shared" si="3"/>
        <v>2</v>
      </c>
      <c r="AE12" s="33">
        <f t="shared" si="3"/>
        <v>2</v>
      </c>
      <c r="AF12" s="28">
        <v>46.646599999999999</v>
      </c>
      <c r="AG12" s="28">
        <v>18.3659</v>
      </c>
      <c r="AH12" s="28">
        <v>30.8904</v>
      </c>
      <c r="AI12" s="28">
        <v>0.96020000000000005</v>
      </c>
      <c r="AJ12" s="28">
        <v>0.2944</v>
      </c>
      <c r="AK12" s="28">
        <v>3.5400000000000001E-2</v>
      </c>
      <c r="AL12" s="28">
        <v>0.54330000000000001</v>
      </c>
      <c r="AM12" s="28">
        <v>0.77490000000000003</v>
      </c>
      <c r="AN12" s="28">
        <v>4.0971000000000002</v>
      </c>
      <c r="AO12" s="35">
        <v>2.2799999999999998</v>
      </c>
    </row>
    <row r="13" spans="1:92">
      <c r="A13" s="48" t="s">
        <v>3460</v>
      </c>
      <c r="B13" s="29">
        <v>40610</v>
      </c>
      <c r="C13" s="30">
        <v>1468.8769</v>
      </c>
      <c r="D13" s="31">
        <v>1277.6705999999999</v>
      </c>
      <c r="E13" s="28">
        <v>48.691000000000003</v>
      </c>
      <c r="F13" s="28">
        <v>17.5061</v>
      </c>
      <c r="G13" s="28">
        <v>6.2912999999999997</v>
      </c>
      <c r="H13" s="28">
        <v>-3.3199000000000001</v>
      </c>
      <c r="I13" s="32">
        <v>0.99980000000000002</v>
      </c>
      <c r="J13" s="28">
        <v>4.2210000000000001</v>
      </c>
      <c r="K13" s="28">
        <v>2.0505</v>
      </c>
      <c r="L13" s="28">
        <v>23.028600000000001</v>
      </c>
      <c r="M13" s="28">
        <v>19.819299999999998</v>
      </c>
      <c r="N13" s="28">
        <v>21.5259</v>
      </c>
      <c r="O13" s="28">
        <v>18.336300000000001</v>
      </c>
      <c r="P13" s="28">
        <v>16.548300000000001</v>
      </c>
      <c r="Q13" s="28">
        <v>10.946400000000001</v>
      </c>
      <c r="R13" s="28">
        <v>11.008900000000001</v>
      </c>
      <c r="S13" s="33">
        <f t="shared" ref="S13:S31" si="4">IF(F13="",0,IF(F13&lt;=CB$3,4,IF(F13&gt;=CB$5,1,IF(F13&gt;=CB$4,2,3))))</f>
        <v>1</v>
      </c>
      <c r="T13" s="33">
        <f t="shared" ref="T13:T31" si="5">IF(G13="",0,IF(G13&lt;=CC$3,4,IF(G13&gt;=CC$5,1,IF(G13&gt;=CC$4,2,3))))</f>
        <v>3</v>
      </c>
      <c r="U13" s="33">
        <f t="shared" ref="U13:U31" si="6">IF(H13="",0,IF(H13&lt;=CD$3,4,IF(H13&gt;=CD$5,1,IF(H13&gt;=CD$4,2,3))))</f>
        <v>4</v>
      </c>
      <c r="V13" s="34">
        <f t="shared" ref="V13:V31" si="7">IF(I13="",0,IF(I13&lt;=CE$3,4,IF(I13&gt;=CE$5,1,IF(I13&gt;=CE$4,2,3))))</f>
        <v>4</v>
      </c>
      <c r="W13" s="33">
        <f t="shared" ref="W13:W31" si="8">IF(J13="",0,IF(J13&lt;=CF$3,4,IF(J13&gt;=CF$5,1,IF(J13&gt;=CF$4,2,3))))</f>
        <v>4</v>
      </c>
      <c r="X13" s="33">
        <f t="shared" ref="X13:X31" si="9">IF(K13="",0,IF(K13&lt;=CG$3,4,IF(K13&gt;=CG$5,1,IF(K13&gt;=CG$4,2,3))))</f>
        <v>4</v>
      </c>
      <c r="Y13" s="33">
        <f t="shared" ref="Y13:Y31" si="10">IF(L13="",0,IF(L13&lt;=CH$3,4,IF(L13&gt;=CH$5,1,IF(L13&gt;=CH$4,2,3))))</f>
        <v>3</v>
      </c>
      <c r="Z13" s="33">
        <f t="shared" ref="Z13:Z31" si="11">IF(M13="",0,IF(M13&lt;=CI$3,4,IF(M13&gt;=CI$5,1,IF(M13&gt;=CI$4,2,3))))</f>
        <v>3</v>
      </c>
      <c r="AA13" s="33">
        <f t="shared" ref="AA13:AA31" si="12">IF(N13="",0,IF(N13&lt;=CJ$3,4,IF(N13&gt;=CJ$5,1,IF(N13&gt;=CJ$4,2,3))))</f>
        <v>3</v>
      </c>
      <c r="AB13" s="33">
        <f t="shared" ref="AB13:AB31" si="13">IF(O13="",0,IF(O13&lt;=CK$3,4,IF(O13&gt;=CK$5,1,IF(O13&gt;=CK$4,2,3))))</f>
        <v>3</v>
      </c>
      <c r="AC13" s="33">
        <f t="shared" ref="AC13:AC31" si="14">IF(P13="",0,IF(P13&lt;=CL$3,4,IF(P13&gt;=CL$5,1,IF(P13&gt;=CL$4,2,3))))</f>
        <v>3</v>
      </c>
      <c r="AD13" s="33">
        <f t="shared" ref="AD13:AD31" si="15">IF(Q13="",0,IF(Q13&lt;=CM$3,4,IF(Q13&gt;=CM$5,1,IF(Q13&gt;=CM$4,2,3))))</f>
        <v>4</v>
      </c>
      <c r="AE13" s="33">
        <f t="shared" ref="AE13:AE31" si="16">IF(R13="",0,IF(R13&lt;=CN$3,4,IF(R13&gt;=CN$5,1,IF(R13&gt;=CN$4,2,3))))</f>
        <v>3</v>
      </c>
      <c r="AF13" s="28">
        <v>46.979700000000001</v>
      </c>
      <c r="AG13" s="28">
        <v>12.8818</v>
      </c>
      <c r="AH13" s="28">
        <v>39.180500000000002</v>
      </c>
      <c r="AI13" s="28">
        <v>1.2603</v>
      </c>
      <c r="AJ13" s="28">
        <v>0.2641</v>
      </c>
      <c r="AK13" s="28">
        <v>0.61629999999999996</v>
      </c>
      <c r="AL13" s="28">
        <v>0.49730000000000002</v>
      </c>
      <c r="AM13" s="28">
        <v>0.59130000000000005</v>
      </c>
      <c r="AN13" s="28">
        <v>0.95799999999999996</v>
      </c>
      <c r="AO13" s="35">
        <v>2.1800000000000002</v>
      </c>
    </row>
    <row r="14" spans="1:92">
      <c r="A14" s="48" t="s">
        <v>3461</v>
      </c>
      <c r="B14" s="29">
        <v>40242</v>
      </c>
      <c r="C14" s="30">
        <v>689.05629999999996</v>
      </c>
      <c r="D14" s="31">
        <v>647.14440000000002</v>
      </c>
      <c r="E14" s="28">
        <v>62.78</v>
      </c>
      <c r="F14" s="28">
        <v>13.855600000000001</v>
      </c>
      <c r="G14" s="28">
        <v>8.4283000000000001</v>
      </c>
      <c r="H14" s="28">
        <v>6.0472999999999999</v>
      </c>
      <c r="I14" s="32">
        <v>5.5480999999999998</v>
      </c>
      <c r="J14" s="28">
        <v>23.436900000000001</v>
      </c>
      <c r="K14" s="28">
        <v>10.56</v>
      </c>
      <c r="L14" s="28">
        <v>25.7</v>
      </c>
      <c r="M14" s="28">
        <v>21.7729</v>
      </c>
      <c r="N14" s="28">
        <v>22.679200000000002</v>
      </c>
      <c r="O14" s="28">
        <v>22.2926</v>
      </c>
      <c r="P14" s="28">
        <v>18.5853</v>
      </c>
      <c r="Q14" s="28">
        <v>13.3315</v>
      </c>
      <c r="R14" s="28">
        <v>12.0358</v>
      </c>
      <c r="S14" s="33">
        <f t="shared" si="4"/>
        <v>3</v>
      </c>
      <c r="T14" s="33">
        <f t="shared" si="5"/>
        <v>2</v>
      </c>
      <c r="U14" s="33">
        <f t="shared" si="6"/>
        <v>1</v>
      </c>
      <c r="V14" s="34">
        <f t="shared" si="7"/>
        <v>2</v>
      </c>
      <c r="W14" s="33">
        <f t="shared" si="8"/>
        <v>1</v>
      </c>
      <c r="X14" s="33">
        <f t="shared" si="9"/>
        <v>1</v>
      </c>
      <c r="Y14" s="33">
        <f t="shared" si="10"/>
        <v>1</v>
      </c>
      <c r="Z14" s="33">
        <f t="shared" si="11"/>
        <v>2</v>
      </c>
      <c r="AA14" s="33">
        <f t="shared" si="12"/>
        <v>2</v>
      </c>
      <c r="AB14" s="33">
        <f t="shared" si="13"/>
        <v>1</v>
      </c>
      <c r="AC14" s="33">
        <f t="shared" si="14"/>
        <v>1</v>
      </c>
      <c r="AD14" s="33">
        <f t="shared" si="15"/>
        <v>2</v>
      </c>
      <c r="AE14" s="33">
        <f t="shared" si="16"/>
        <v>2</v>
      </c>
      <c r="AF14" s="28">
        <v>39.5809</v>
      </c>
      <c r="AG14" s="28">
        <v>21.535</v>
      </c>
      <c r="AH14" s="28">
        <v>30.011800000000001</v>
      </c>
      <c r="AI14" s="28">
        <v>1.0486</v>
      </c>
      <c r="AJ14" s="28">
        <v>0.36349999999999999</v>
      </c>
      <c r="AK14" s="28">
        <v>0.9415</v>
      </c>
      <c r="AL14" s="28">
        <v>0.67600000000000005</v>
      </c>
      <c r="AM14" s="28">
        <v>0.62019999999999997</v>
      </c>
      <c r="AN14" s="28">
        <v>8.7464999999999993</v>
      </c>
      <c r="AO14" s="35">
        <v>2.23</v>
      </c>
    </row>
    <row r="15" spans="1:92">
      <c r="A15" s="48" t="s">
        <v>3462</v>
      </c>
      <c r="B15" s="29">
        <v>38688</v>
      </c>
      <c r="C15" s="30">
        <v>933.71280000000002</v>
      </c>
      <c r="D15" s="31">
        <v>864.25300000000004</v>
      </c>
      <c r="E15" s="28">
        <v>171.12</v>
      </c>
      <c r="F15" s="28">
        <v>12.958</v>
      </c>
      <c r="G15" s="28">
        <v>9.7064000000000004</v>
      </c>
      <c r="H15" s="28">
        <v>3.5209000000000001</v>
      </c>
      <c r="I15" s="32">
        <v>8.4617000000000004</v>
      </c>
      <c r="J15" s="28">
        <v>16.108000000000001</v>
      </c>
      <c r="K15" s="28">
        <v>11.098000000000001</v>
      </c>
      <c r="L15" s="28">
        <v>26.291599999999999</v>
      </c>
      <c r="M15" s="28">
        <v>22.986499999999999</v>
      </c>
      <c r="N15" s="28">
        <v>24.715800000000002</v>
      </c>
      <c r="O15" s="28">
        <v>21.233599999999999</v>
      </c>
      <c r="P15" s="28">
        <v>17.0671</v>
      </c>
      <c r="Q15" s="28">
        <v>14.291600000000001</v>
      </c>
      <c r="R15" s="28">
        <v>14.918799999999999</v>
      </c>
      <c r="S15" s="33">
        <f t="shared" si="4"/>
        <v>4</v>
      </c>
      <c r="T15" s="33">
        <f t="shared" si="5"/>
        <v>2</v>
      </c>
      <c r="U15" s="33">
        <f t="shared" si="6"/>
        <v>2</v>
      </c>
      <c r="V15" s="34">
        <f t="shared" si="7"/>
        <v>1</v>
      </c>
      <c r="W15" s="33">
        <f t="shared" si="8"/>
        <v>2</v>
      </c>
      <c r="X15" s="33">
        <f t="shared" si="9"/>
        <v>1</v>
      </c>
      <c r="Y15" s="33">
        <f t="shared" si="10"/>
        <v>1</v>
      </c>
      <c r="Z15" s="33">
        <f t="shared" si="11"/>
        <v>1</v>
      </c>
      <c r="AA15" s="33">
        <f t="shared" si="12"/>
        <v>1</v>
      </c>
      <c r="AB15" s="33">
        <f t="shared" si="13"/>
        <v>1</v>
      </c>
      <c r="AC15" s="33">
        <f t="shared" si="14"/>
        <v>2</v>
      </c>
      <c r="AD15" s="33">
        <f t="shared" si="15"/>
        <v>1</v>
      </c>
      <c r="AE15" s="33">
        <f t="shared" si="16"/>
        <v>2</v>
      </c>
      <c r="AF15" s="28">
        <v>61.4482</v>
      </c>
      <c r="AG15" s="28">
        <v>22.4956</v>
      </c>
      <c r="AH15" s="28">
        <v>11.1546</v>
      </c>
      <c r="AI15" s="28">
        <v>0.65480000000000005</v>
      </c>
      <c r="AJ15" s="28">
        <v>0.3377</v>
      </c>
      <c r="AK15" s="28">
        <v>0.51680000000000004</v>
      </c>
      <c r="AL15" s="28">
        <v>0.66779999999999995</v>
      </c>
      <c r="AM15" s="28">
        <v>0.66879999999999995</v>
      </c>
      <c r="AN15" s="28">
        <v>4.9016999999999999</v>
      </c>
      <c r="AO15" s="35">
        <v>2.31</v>
      </c>
    </row>
    <row r="16" spans="1:92">
      <c r="A16" s="48" t="s">
        <v>3463</v>
      </c>
      <c r="B16" s="29">
        <v>38149</v>
      </c>
      <c r="C16" s="30">
        <v>5459.7743</v>
      </c>
      <c r="D16" s="31">
        <v>4979.3104999999996</v>
      </c>
      <c r="E16" s="28">
        <v>343.964</v>
      </c>
      <c r="F16" s="28">
        <v>15.4048</v>
      </c>
      <c r="G16" s="28">
        <v>11.577</v>
      </c>
      <c r="H16" s="28">
        <v>7.4044999999999996</v>
      </c>
      <c r="I16" s="32">
        <v>9.5783000000000005</v>
      </c>
      <c r="J16" s="28">
        <v>19.446000000000002</v>
      </c>
      <c r="K16" s="28">
        <v>8.1668000000000003</v>
      </c>
      <c r="L16" s="28">
        <v>27.148299999999999</v>
      </c>
      <c r="M16" s="28">
        <v>23.910799999999998</v>
      </c>
      <c r="N16" s="28">
        <v>25.415600000000001</v>
      </c>
      <c r="O16" s="28">
        <v>21.0792</v>
      </c>
      <c r="P16" s="28">
        <v>18.329799999999999</v>
      </c>
      <c r="Q16" s="28">
        <v>14.4359</v>
      </c>
      <c r="R16" s="28">
        <v>17.534300000000002</v>
      </c>
      <c r="S16" s="33">
        <f t="shared" si="4"/>
        <v>2</v>
      </c>
      <c r="T16" s="33">
        <f t="shared" si="5"/>
        <v>1</v>
      </c>
      <c r="U16" s="33">
        <f t="shared" si="6"/>
        <v>1</v>
      </c>
      <c r="V16" s="34">
        <f t="shared" si="7"/>
        <v>1</v>
      </c>
      <c r="W16" s="33">
        <f t="shared" si="8"/>
        <v>1</v>
      </c>
      <c r="X16" s="33">
        <f t="shared" si="9"/>
        <v>1</v>
      </c>
      <c r="Y16" s="33">
        <f t="shared" si="10"/>
        <v>1</v>
      </c>
      <c r="Z16" s="33">
        <f t="shared" si="11"/>
        <v>1</v>
      </c>
      <c r="AA16" s="33">
        <f t="shared" si="12"/>
        <v>1</v>
      </c>
      <c r="AB16" s="33">
        <f t="shared" si="13"/>
        <v>2</v>
      </c>
      <c r="AC16" s="33">
        <f t="shared" si="14"/>
        <v>1</v>
      </c>
      <c r="AD16" s="33">
        <f t="shared" si="15"/>
        <v>1</v>
      </c>
      <c r="AE16" s="33">
        <f t="shared" si="16"/>
        <v>1</v>
      </c>
      <c r="AF16" s="28">
        <v>42.671599999999998</v>
      </c>
      <c r="AG16" s="28">
        <v>8.8286999999999995</v>
      </c>
      <c r="AH16" s="28">
        <v>38.317700000000002</v>
      </c>
      <c r="AI16" s="28">
        <v>1.1066</v>
      </c>
      <c r="AJ16" s="28">
        <v>0.3357</v>
      </c>
      <c r="AK16" s="28">
        <v>0.96870000000000001</v>
      </c>
      <c r="AL16" s="28">
        <v>0.62849999999999995</v>
      </c>
      <c r="AM16" s="28">
        <v>0.54420000000000002</v>
      </c>
      <c r="AN16" s="28">
        <v>4.8540999999999999</v>
      </c>
      <c r="AO16" s="35">
        <v>1.89</v>
      </c>
    </row>
    <row r="17" spans="1:41">
      <c r="A17" s="48" t="s">
        <v>3464</v>
      </c>
      <c r="B17" s="29">
        <v>40060</v>
      </c>
      <c r="C17" s="30">
        <v>3173.6079</v>
      </c>
      <c r="D17" s="31">
        <v>2858.3706000000002</v>
      </c>
      <c r="E17" s="28">
        <v>147.3784</v>
      </c>
      <c r="F17" s="28">
        <v>11.1252</v>
      </c>
      <c r="G17" s="28">
        <v>4.0385</v>
      </c>
      <c r="H17" s="28">
        <v>0.29709999999999998</v>
      </c>
      <c r="I17" s="32">
        <v>2.8239999999999998</v>
      </c>
      <c r="J17" s="28">
        <v>11.3635</v>
      </c>
      <c r="K17" s="28">
        <v>6.2065999999999999</v>
      </c>
      <c r="L17" s="28">
        <v>26.121600000000001</v>
      </c>
      <c r="M17" s="28">
        <v>23.509399999999999</v>
      </c>
      <c r="N17" s="28">
        <v>24.303699999999999</v>
      </c>
      <c r="O17" s="28">
        <v>19.366</v>
      </c>
      <c r="P17" s="28">
        <v>17.842400000000001</v>
      </c>
      <c r="Q17" s="28">
        <v>18.261500000000002</v>
      </c>
      <c r="R17" s="28">
        <v>17.522600000000001</v>
      </c>
      <c r="S17" s="33">
        <f t="shared" si="4"/>
        <v>4</v>
      </c>
      <c r="T17" s="33">
        <f t="shared" si="5"/>
        <v>4</v>
      </c>
      <c r="U17" s="33">
        <f t="shared" si="6"/>
        <v>3</v>
      </c>
      <c r="V17" s="34">
        <f t="shared" si="7"/>
        <v>3</v>
      </c>
      <c r="W17" s="33">
        <f t="shared" si="8"/>
        <v>3</v>
      </c>
      <c r="X17" s="33">
        <f t="shared" si="9"/>
        <v>2</v>
      </c>
      <c r="Y17" s="33">
        <f t="shared" si="10"/>
        <v>1</v>
      </c>
      <c r="Z17" s="33">
        <f t="shared" si="11"/>
        <v>1</v>
      </c>
      <c r="AA17" s="33">
        <f t="shared" si="12"/>
        <v>2</v>
      </c>
      <c r="AB17" s="33">
        <f t="shared" si="13"/>
        <v>2</v>
      </c>
      <c r="AC17" s="33">
        <f t="shared" si="14"/>
        <v>2</v>
      </c>
      <c r="AD17" s="33">
        <f t="shared" si="15"/>
        <v>1</v>
      </c>
      <c r="AE17" s="33">
        <f t="shared" si="16"/>
        <v>1</v>
      </c>
      <c r="AF17" s="28">
        <v>62.36</v>
      </c>
      <c r="AG17" s="28">
        <v>12.648099999999999</v>
      </c>
      <c r="AH17" s="28">
        <v>19.4269</v>
      </c>
      <c r="AI17" s="28">
        <v>0.64080000000000004</v>
      </c>
      <c r="AJ17" s="28">
        <v>0.37369999999999998</v>
      </c>
      <c r="AK17" s="28">
        <v>0.54159999999999997</v>
      </c>
      <c r="AL17" s="28">
        <v>0.71960000000000002</v>
      </c>
      <c r="AM17" s="28">
        <v>0.78490000000000004</v>
      </c>
      <c r="AN17" s="28">
        <v>5.5650000000000004</v>
      </c>
      <c r="AO17" s="35">
        <v>2</v>
      </c>
    </row>
    <row r="18" spans="1:41">
      <c r="A18" s="48" t="s">
        <v>3465</v>
      </c>
      <c r="B18" s="29">
        <v>39517</v>
      </c>
      <c r="C18" s="30">
        <v>2417.4146000000001</v>
      </c>
      <c r="D18" s="31">
        <v>2131.5324000000001</v>
      </c>
      <c r="E18" s="28">
        <v>47.314</v>
      </c>
      <c r="F18" s="28">
        <v>12.899699999999999</v>
      </c>
      <c r="G18" s="28">
        <v>1.8293999999999999</v>
      </c>
      <c r="H18" s="28">
        <v>-3.3047</v>
      </c>
      <c r="I18" s="32">
        <v>-0.38529999999999998</v>
      </c>
      <c r="J18" s="28">
        <v>6.4432</v>
      </c>
      <c r="K18" s="28">
        <v>3.2875999999999999</v>
      </c>
      <c r="L18" s="28">
        <v>24.762699999999999</v>
      </c>
      <c r="M18" s="28">
        <v>22.7881</v>
      </c>
      <c r="N18" s="28">
        <v>24.5776</v>
      </c>
      <c r="O18" s="28">
        <v>16.174800000000001</v>
      </c>
      <c r="P18" s="28">
        <v>12.6981</v>
      </c>
      <c r="Q18" s="28">
        <v>9.5913000000000004</v>
      </c>
      <c r="R18" s="28">
        <v>8.9402000000000008</v>
      </c>
      <c r="S18" s="33">
        <f t="shared" si="4"/>
        <v>4</v>
      </c>
      <c r="T18" s="33">
        <f t="shared" si="5"/>
        <v>4</v>
      </c>
      <c r="U18" s="33">
        <f t="shared" si="6"/>
        <v>4</v>
      </c>
      <c r="V18" s="34">
        <f t="shared" si="7"/>
        <v>4</v>
      </c>
      <c r="W18" s="33">
        <f t="shared" si="8"/>
        <v>4</v>
      </c>
      <c r="X18" s="33">
        <f t="shared" si="9"/>
        <v>3</v>
      </c>
      <c r="Y18" s="33">
        <f t="shared" si="10"/>
        <v>2</v>
      </c>
      <c r="Z18" s="33">
        <f t="shared" si="11"/>
        <v>2</v>
      </c>
      <c r="AA18" s="33">
        <f t="shared" si="12"/>
        <v>1</v>
      </c>
      <c r="AB18" s="33">
        <f t="shared" si="13"/>
        <v>4</v>
      </c>
      <c r="AC18" s="33">
        <f t="shared" si="14"/>
        <v>4</v>
      </c>
      <c r="AD18" s="33">
        <f t="shared" si="15"/>
        <v>4</v>
      </c>
      <c r="AE18" s="33">
        <f t="shared" si="16"/>
        <v>4</v>
      </c>
      <c r="AF18" s="28">
        <v>56.5623</v>
      </c>
      <c r="AG18" s="28">
        <v>3.1534</v>
      </c>
      <c r="AH18" s="28">
        <v>34.876199999999997</v>
      </c>
      <c r="AI18" s="28">
        <v>1.1319999999999999</v>
      </c>
      <c r="AJ18" s="28">
        <v>0.3453</v>
      </c>
      <c r="AK18" s="28">
        <v>0.8831</v>
      </c>
      <c r="AL18" s="28">
        <v>0.67710000000000004</v>
      </c>
      <c r="AM18" s="28">
        <v>0.65190000000000003</v>
      </c>
      <c r="AN18" s="28">
        <v>2.1999</v>
      </c>
      <c r="AO18" s="35">
        <v>2.11</v>
      </c>
    </row>
    <row r="19" spans="1:41">
      <c r="A19" s="48" t="s">
        <v>3466</v>
      </c>
      <c r="B19" s="29">
        <v>39352</v>
      </c>
      <c r="C19" s="30">
        <v>2300.2631000000001</v>
      </c>
      <c r="D19" s="31">
        <v>2057.6010000000001</v>
      </c>
      <c r="E19" s="28">
        <v>49.624400000000001</v>
      </c>
      <c r="F19" s="28">
        <v>17.3462</v>
      </c>
      <c r="G19" s="28">
        <v>10.386799999999999</v>
      </c>
      <c r="H19" s="28">
        <v>4.4577</v>
      </c>
      <c r="I19" s="32">
        <v>7.6421000000000001</v>
      </c>
      <c r="J19" s="28">
        <v>13.5144</v>
      </c>
      <c r="K19" s="28">
        <v>6.7164999999999999</v>
      </c>
      <c r="L19" s="28">
        <v>22.571000000000002</v>
      </c>
      <c r="M19" s="28">
        <v>20.3504</v>
      </c>
      <c r="N19" s="28">
        <v>22.485499999999998</v>
      </c>
      <c r="O19" s="28">
        <v>17.7683</v>
      </c>
      <c r="P19" s="28">
        <v>17.057300000000001</v>
      </c>
      <c r="Q19" s="28">
        <v>13.8161</v>
      </c>
      <c r="R19" s="28">
        <v>8.9926999999999992</v>
      </c>
      <c r="S19" s="33">
        <f t="shared" si="4"/>
        <v>1</v>
      </c>
      <c r="T19" s="33">
        <f t="shared" si="5"/>
        <v>1</v>
      </c>
      <c r="U19" s="33">
        <f t="shared" si="6"/>
        <v>1</v>
      </c>
      <c r="V19" s="34">
        <f t="shared" si="7"/>
        <v>1</v>
      </c>
      <c r="W19" s="33">
        <f t="shared" si="8"/>
        <v>2</v>
      </c>
      <c r="X19" s="33">
        <f t="shared" si="9"/>
        <v>2</v>
      </c>
      <c r="Y19" s="33">
        <f t="shared" si="10"/>
        <v>3</v>
      </c>
      <c r="Z19" s="33">
        <f t="shared" si="11"/>
        <v>2</v>
      </c>
      <c r="AA19" s="33">
        <f t="shared" si="12"/>
        <v>2</v>
      </c>
      <c r="AB19" s="33">
        <f t="shared" si="13"/>
        <v>4</v>
      </c>
      <c r="AC19" s="33">
        <f t="shared" si="14"/>
        <v>2</v>
      </c>
      <c r="AD19" s="33">
        <f t="shared" si="15"/>
        <v>2</v>
      </c>
      <c r="AE19" s="33">
        <f t="shared" si="16"/>
        <v>4</v>
      </c>
      <c r="AF19" s="28">
        <v>60.808300000000003</v>
      </c>
      <c r="AG19" s="28">
        <v>12.2827</v>
      </c>
      <c r="AH19" s="28">
        <v>23.521599999999999</v>
      </c>
      <c r="AI19" s="28">
        <v>1.026</v>
      </c>
      <c r="AJ19" s="28">
        <v>0.26429999999999998</v>
      </c>
      <c r="AK19" s="28">
        <v>-5.0200000000000002E-2</v>
      </c>
      <c r="AL19" s="28">
        <v>0.50270000000000004</v>
      </c>
      <c r="AM19" s="28">
        <v>0.70450000000000002</v>
      </c>
      <c r="AN19" s="28">
        <v>3.0785999999999998</v>
      </c>
      <c r="AO19" s="35">
        <v>2.09</v>
      </c>
    </row>
    <row r="20" spans="1:41">
      <c r="A20" s="48" t="s">
        <v>3467</v>
      </c>
      <c r="B20" s="29">
        <v>38595</v>
      </c>
      <c r="C20" s="30">
        <v>8097.8896000000004</v>
      </c>
      <c r="D20" s="31">
        <v>7553.5393000000004</v>
      </c>
      <c r="E20" s="28">
        <v>200.32</v>
      </c>
      <c r="F20" s="28">
        <v>13.8894</v>
      </c>
      <c r="G20" s="28">
        <v>4.2248000000000001</v>
      </c>
      <c r="H20" s="28">
        <v>-0.91020000000000001</v>
      </c>
      <c r="I20" s="32">
        <v>1.2688999999999999</v>
      </c>
      <c r="J20" s="28">
        <v>11.1099</v>
      </c>
      <c r="K20" s="28">
        <v>7.0818000000000003</v>
      </c>
      <c r="L20" s="28">
        <v>23.913499999999999</v>
      </c>
      <c r="M20" s="28">
        <v>23.604600000000001</v>
      </c>
      <c r="N20" s="28">
        <v>26.6357</v>
      </c>
      <c r="O20" s="28">
        <v>21.6037</v>
      </c>
      <c r="P20" s="28">
        <v>18.412500000000001</v>
      </c>
      <c r="Q20" s="28">
        <v>13.539199999999999</v>
      </c>
      <c r="R20" s="28">
        <v>15.599500000000001</v>
      </c>
      <c r="S20" s="33">
        <f t="shared" si="4"/>
        <v>3</v>
      </c>
      <c r="T20" s="33">
        <f t="shared" si="5"/>
        <v>4</v>
      </c>
      <c r="U20" s="33">
        <f t="shared" si="6"/>
        <v>4</v>
      </c>
      <c r="V20" s="34">
        <f t="shared" si="7"/>
        <v>4</v>
      </c>
      <c r="W20" s="33">
        <f t="shared" si="8"/>
        <v>3</v>
      </c>
      <c r="X20" s="33">
        <f t="shared" si="9"/>
        <v>2</v>
      </c>
      <c r="Y20" s="33">
        <f t="shared" si="10"/>
        <v>2</v>
      </c>
      <c r="Z20" s="33">
        <f t="shared" si="11"/>
        <v>1</v>
      </c>
      <c r="AA20" s="33">
        <f t="shared" si="12"/>
        <v>1</v>
      </c>
      <c r="AB20" s="33">
        <f t="shared" si="13"/>
        <v>1</v>
      </c>
      <c r="AC20" s="33">
        <f t="shared" si="14"/>
        <v>1</v>
      </c>
      <c r="AD20" s="33">
        <f t="shared" si="15"/>
        <v>2</v>
      </c>
      <c r="AE20" s="33">
        <f t="shared" si="16"/>
        <v>1</v>
      </c>
      <c r="AF20" s="28">
        <v>35.661900000000003</v>
      </c>
      <c r="AG20" s="28">
        <v>17.7529</v>
      </c>
      <c r="AH20" s="28">
        <v>41.010599999999997</v>
      </c>
      <c r="AI20" s="28">
        <v>1.0773999999999999</v>
      </c>
      <c r="AJ20" s="28">
        <v>0.35339999999999999</v>
      </c>
      <c r="AK20" s="28">
        <v>0.79420000000000002</v>
      </c>
      <c r="AL20" s="28">
        <v>0.70330000000000004</v>
      </c>
      <c r="AM20" s="28">
        <v>0.72419999999999995</v>
      </c>
      <c r="AN20" s="28">
        <v>3.0617999999999999</v>
      </c>
      <c r="AO20" s="35">
        <v>1.86</v>
      </c>
    </row>
    <row r="21" spans="1:41">
      <c r="A21" s="48" t="s">
        <v>4928</v>
      </c>
      <c r="B21" s="29">
        <v>39379</v>
      </c>
      <c r="C21" s="30">
        <v>1369.7752</v>
      </c>
      <c r="D21" s="31">
        <v>1214.5468000000001</v>
      </c>
      <c r="E21" s="28">
        <v>64.55</v>
      </c>
      <c r="F21" s="28">
        <v>20.451599999999999</v>
      </c>
      <c r="G21" s="28">
        <v>11.0824</v>
      </c>
      <c r="H21" s="28">
        <v>0.95399999999999996</v>
      </c>
      <c r="I21" s="32">
        <v>7.0480999999999998</v>
      </c>
      <c r="J21" s="28">
        <v>10.323</v>
      </c>
      <c r="K21" s="28">
        <v>5.2417999999999996</v>
      </c>
      <c r="L21" s="28">
        <v>24.3383</v>
      </c>
      <c r="M21" s="28">
        <v>20.426100000000002</v>
      </c>
      <c r="N21" s="28">
        <v>22.813300000000002</v>
      </c>
      <c r="O21" s="28">
        <v>21.256799999999998</v>
      </c>
      <c r="P21" s="28">
        <v>17.882400000000001</v>
      </c>
      <c r="Q21" s="28">
        <v>14.7506</v>
      </c>
      <c r="R21" s="28">
        <v>10.5886</v>
      </c>
      <c r="S21" s="33">
        <f t="shared" si="4"/>
        <v>1</v>
      </c>
      <c r="T21" s="33">
        <f t="shared" si="5"/>
        <v>1</v>
      </c>
      <c r="U21" s="33">
        <f t="shared" si="6"/>
        <v>3</v>
      </c>
      <c r="V21" s="34">
        <f t="shared" si="7"/>
        <v>1</v>
      </c>
      <c r="W21" s="33">
        <f t="shared" si="8"/>
        <v>3</v>
      </c>
      <c r="X21" s="33">
        <f t="shared" si="9"/>
        <v>3</v>
      </c>
      <c r="Y21" s="33">
        <f t="shared" si="10"/>
        <v>2</v>
      </c>
      <c r="Z21" s="33">
        <f t="shared" si="11"/>
        <v>2</v>
      </c>
      <c r="AA21" s="33">
        <f t="shared" si="12"/>
        <v>2</v>
      </c>
      <c r="AB21" s="33">
        <f t="shared" si="13"/>
        <v>1</v>
      </c>
      <c r="AC21" s="33">
        <f t="shared" si="14"/>
        <v>1</v>
      </c>
      <c r="AD21" s="33">
        <f t="shared" si="15"/>
        <v>1</v>
      </c>
      <c r="AE21" s="33">
        <f t="shared" si="16"/>
        <v>3</v>
      </c>
      <c r="AF21" s="28">
        <v>27.522400000000001</v>
      </c>
      <c r="AG21" s="28">
        <v>22.824200000000001</v>
      </c>
      <c r="AH21" s="28">
        <v>46.155700000000003</v>
      </c>
      <c r="AI21" s="28">
        <v>1.1893</v>
      </c>
      <c r="AJ21" s="28">
        <v>0.2727</v>
      </c>
      <c r="AK21" s="28">
        <v>0.70030000000000003</v>
      </c>
      <c r="AL21" s="28">
        <v>0.51770000000000005</v>
      </c>
      <c r="AM21" s="28">
        <v>0.53549999999999998</v>
      </c>
      <c r="AN21" s="28">
        <v>3.4977</v>
      </c>
      <c r="AO21" s="35">
        <v>2.1800000000000002</v>
      </c>
    </row>
    <row r="22" spans="1:41">
      <c r="A22" s="48" t="s">
        <v>3468</v>
      </c>
      <c r="B22" s="29">
        <v>39503</v>
      </c>
      <c r="C22" s="30">
        <v>2339.3314999999998</v>
      </c>
      <c r="D22" s="31">
        <v>2054.9191000000001</v>
      </c>
      <c r="E22" s="28">
        <v>67.207999999999998</v>
      </c>
      <c r="F22" s="28">
        <v>15.6187</v>
      </c>
      <c r="G22" s="28">
        <v>6.1200999999999999</v>
      </c>
      <c r="H22" s="28">
        <v>0.27150000000000002</v>
      </c>
      <c r="I22" s="32">
        <v>2.8243</v>
      </c>
      <c r="J22" s="28">
        <v>13.5923</v>
      </c>
      <c r="K22" s="28">
        <v>4.5250000000000004</v>
      </c>
      <c r="L22" s="28">
        <v>19.617599999999999</v>
      </c>
      <c r="M22" s="28">
        <v>19.790800000000001</v>
      </c>
      <c r="N22" s="28">
        <v>22.3218</v>
      </c>
      <c r="O22" s="28">
        <v>18.953099999999999</v>
      </c>
      <c r="P22" s="28">
        <v>15.990399999999999</v>
      </c>
      <c r="Q22" s="28">
        <v>14.195499999999999</v>
      </c>
      <c r="R22" s="28">
        <v>11.0427</v>
      </c>
      <c r="S22" s="33">
        <f t="shared" si="4"/>
        <v>2</v>
      </c>
      <c r="T22" s="33">
        <f t="shared" si="5"/>
        <v>3</v>
      </c>
      <c r="U22" s="33">
        <f t="shared" si="6"/>
        <v>3</v>
      </c>
      <c r="V22" s="34">
        <f t="shared" si="7"/>
        <v>3</v>
      </c>
      <c r="W22" s="33">
        <f t="shared" si="8"/>
        <v>2</v>
      </c>
      <c r="X22" s="33">
        <f t="shared" si="9"/>
        <v>3</v>
      </c>
      <c r="Y22" s="33">
        <f t="shared" si="10"/>
        <v>4</v>
      </c>
      <c r="Z22" s="33">
        <f t="shared" si="11"/>
        <v>3</v>
      </c>
      <c r="AA22" s="33">
        <f t="shared" si="12"/>
        <v>3</v>
      </c>
      <c r="AB22" s="33">
        <f t="shared" si="13"/>
        <v>2</v>
      </c>
      <c r="AC22" s="33">
        <f t="shared" si="14"/>
        <v>3</v>
      </c>
      <c r="AD22" s="33">
        <f t="shared" si="15"/>
        <v>1</v>
      </c>
      <c r="AE22" s="33">
        <f t="shared" si="16"/>
        <v>3</v>
      </c>
      <c r="AF22" s="28">
        <v>44.914200000000001</v>
      </c>
      <c r="AG22" s="28">
        <v>16.327999999999999</v>
      </c>
      <c r="AH22" s="28">
        <v>38.918300000000002</v>
      </c>
      <c r="AI22" s="28">
        <v>1.0152000000000001</v>
      </c>
      <c r="AJ22" s="28">
        <v>0.23669999999999999</v>
      </c>
      <c r="AK22" s="28">
        <v>-0.1883</v>
      </c>
      <c r="AL22" s="28">
        <v>0.4098</v>
      </c>
      <c r="AM22" s="28">
        <v>0.69940000000000002</v>
      </c>
      <c r="AN22" s="28">
        <v>-0.1605</v>
      </c>
      <c r="AO22" s="35">
        <v>2.04</v>
      </c>
    </row>
    <row r="23" spans="1:41">
      <c r="A23" s="48" t="s">
        <v>3469</v>
      </c>
      <c r="B23" s="29">
        <v>39531</v>
      </c>
      <c r="C23" s="30">
        <v>1006.6828</v>
      </c>
      <c r="D23" s="31">
        <v>904.52610000000004</v>
      </c>
      <c r="E23" s="28">
        <v>51.821399999999997</v>
      </c>
      <c r="F23" s="28">
        <v>14.678800000000001</v>
      </c>
      <c r="G23" s="28">
        <v>8.6965000000000003</v>
      </c>
      <c r="H23" s="28">
        <v>1.3808</v>
      </c>
      <c r="I23" s="32">
        <v>5.0754000000000001</v>
      </c>
      <c r="J23" s="28">
        <v>18.923200000000001</v>
      </c>
      <c r="K23" s="28">
        <v>11.205399999999999</v>
      </c>
      <c r="L23" s="28">
        <v>28.668600000000001</v>
      </c>
      <c r="M23" s="28">
        <v>23.1997</v>
      </c>
      <c r="N23" s="28">
        <v>24.9373</v>
      </c>
      <c r="O23" s="28">
        <v>20.172499999999999</v>
      </c>
      <c r="P23" s="28">
        <v>17.084099999999999</v>
      </c>
      <c r="Q23" s="28">
        <v>12.196400000000001</v>
      </c>
      <c r="R23" s="28">
        <v>9.5086999999999993</v>
      </c>
      <c r="S23" s="33">
        <f t="shared" si="4"/>
        <v>3</v>
      </c>
      <c r="T23" s="33">
        <f t="shared" si="5"/>
        <v>2</v>
      </c>
      <c r="U23" s="33">
        <f t="shared" si="6"/>
        <v>2</v>
      </c>
      <c r="V23" s="34">
        <f t="shared" si="7"/>
        <v>3</v>
      </c>
      <c r="W23" s="33">
        <f t="shared" si="8"/>
        <v>1</v>
      </c>
      <c r="X23" s="33">
        <f t="shared" si="9"/>
        <v>1</v>
      </c>
      <c r="Y23" s="33">
        <f t="shared" si="10"/>
        <v>1</v>
      </c>
      <c r="Z23" s="33">
        <f t="shared" si="11"/>
        <v>1</v>
      </c>
      <c r="AA23" s="33">
        <f t="shared" si="12"/>
        <v>1</v>
      </c>
      <c r="AB23" s="33">
        <f t="shared" si="13"/>
        <v>2</v>
      </c>
      <c r="AC23" s="33">
        <f t="shared" si="14"/>
        <v>2</v>
      </c>
      <c r="AD23" s="33">
        <f t="shared" si="15"/>
        <v>3</v>
      </c>
      <c r="AE23" s="33">
        <f t="shared" si="16"/>
        <v>4</v>
      </c>
      <c r="AF23" s="28">
        <v>37.867899999999999</v>
      </c>
      <c r="AG23" s="28">
        <v>11.2872</v>
      </c>
      <c r="AH23" s="28">
        <v>42.448999999999998</v>
      </c>
      <c r="AI23" s="28">
        <v>1.0216000000000001</v>
      </c>
      <c r="AJ23" s="28">
        <v>0.33250000000000002</v>
      </c>
      <c r="AK23" s="28">
        <v>0.503</v>
      </c>
      <c r="AL23" s="28">
        <v>0.62829999999999997</v>
      </c>
      <c r="AM23" s="28">
        <v>0.57540000000000002</v>
      </c>
      <c r="AN23" s="28">
        <v>8.3960000000000008</v>
      </c>
      <c r="AO23" s="35">
        <v>2.2799999999999998</v>
      </c>
    </row>
    <row r="24" spans="1:41">
      <c r="A24" s="48" t="s">
        <v>4975</v>
      </c>
      <c r="B24" s="29">
        <v>45996</v>
      </c>
      <c r="C24" s="30">
        <v>375.06310000000002</v>
      </c>
      <c r="D24" s="31">
        <v>330.36340000000001</v>
      </c>
      <c r="E24" s="28">
        <v>10.638999999999999</v>
      </c>
      <c r="F24" s="28">
        <v>16.375</v>
      </c>
      <c r="G24" s="28">
        <v>7.9554</v>
      </c>
      <c r="H24" s="28"/>
      <c r="I24" s="32">
        <v>5.8080999999999996</v>
      </c>
      <c r="J24" s="28"/>
      <c r="K24" s="28"/>
      <c r="L24" s="28"/>
      <c r="M24" s="28"/>
      <c r="N24" s="28"/>
      <c r="O24" s="28"/>
      <c r="P24" s="28"/>
      <c r="Q24" s="28"/>
      <c r="R24" s="28">
        <v>16.748699999999999</v>
      </c>
      <c r="S24" s="33">
        <f t="shared" si="4"/>
        <v>2</v>
      </c>
      <c r="T24" s="33">
        <f t="shared" si="5"/>
        <v>3</v>
      </c>
      <c r="U24" s="33">
        <f t="shared" si="6"/>
        <v>0</v>
      </c>
      <c r="V24" s="34">
        <f t="shared" si="7"/>
        <v>2</v>
      </c>
      <c r="W24" s="33">
        <f t="shared" si="8"/>
        <v>0</v>
      </c>
      <c r="X24" s="33">
        <f t="shared" si="9"/>
        <v>0</v>
      </c>
      <c r="Y24" s="33">
        <f t="shared" si="10"/>
        <v>0</v>
      </c>
      <c r="Z24" s="33">
        <f t="shared" si="11"/>
        <v>0</v>
      </c>
      <c r="AA24" s="33">
        <f t="shared" si="12"/>
        <v>0</v>
      </c>
      <c r="AB24" s="33">
        <f t="shared" si="13"/>
        <v>0</v>
      </c>
      <c r="AC24" s="33">
        <f t="shared" si="14"/>
        <v>0</v>
      </c>
      <c r="AD24" s="33">
        <f t="shared" si="15"/>
        <v>0</v>
      </c>
      <c r="AE24" s="33">
        <f t="shared" si="16"/>
        <v>1</v>
      </c>
      <c r="AF24" s="28">
        <v>64.877799999999993</v>
      </c>
      <c r="AG24" s="28">
        <v>17.6495</v>
      </c>
      <c r="AH24" s="28">
        <v>16.215599999999998</v>
      </c>
      <c r="AI24" s="28">
        <v>1.2707999999999999</v>
      </c>
      <c r="AJ24" s="28">
        <v>-0.155</v>
      </c>
      <c r="AK24" s="28">
        <v>3.2707000000000002</v>
      </c>
      <c r="AL24" s="28">
        <v>-0.27039999999999997</v>
      </c>
      <c r="AM24" s="28">
        <v>0.82799999999999996</v>
      </c>
      <c r="AN24" s="28">
        <v>1.2572000000000001</v>
      </c>
      <c r="AO24" s="35">
        <v>2.4</v>
      </c>
    </row>
    <row r="25" spans="1:41">
      <c r="A25" s="48" t="s">
        <v>3470</v>
      </c>
      <c r="B25" s="29">
        <v>45790</v>
      </c>
      <c r="C25" s="30">
        <v>118.17</v>
      </c>
      <c r="D25" s="31">
        <v>113.4277</v>
      </c>
      <c r="E25" s="28">
        <v>12.7845</v>
      </c>
      <c r="F25" s="28">
        <v>12.434699999999999</v>
      </c>
      <c r="G25" s="28">
        <v>7.9570999999999996</v>
      </c>
      <c r="H25" s="28">
        <v>2.2302</v>
      </c>
      <c r="I25" s="32">
        <v>5.2222</v>
      </c>
      <c r="J25" s="28"/>
      <c r="K25" s="28"/>
      <c r="L25" s="28"/>
      <c r="M25" s="28"/>
      <c r="N25" s="28"/>
      <c r="O25" s="28"/>
      <c r="P25" s="28"/>
      <c r="Q25" s="28"/>
      <c r="R25" s="28">
        <v>29.010100000000001</v>
      </c>
      <c r="S25" s="33">
        <f t="shared" si="4"/>
        <v>4</v>
      </c>
      <c r="T25" s="33">
        <f t="shared" si="5"/>
        <v>3</v>
      </c>
      <c r="U25" s="33">
        <f t="shared" si="6"/>
        <v>2</v>
      </c>
      <c r="V25" s="34">
        <f t="shared" si="7"/>
        <v>2</v>
      </c>
      <c r="W25" s="33">
        <f t="shared" si="8"/>
        <v>0</v>
      </c>
      <c r="X25" s="33">
        <f t="shared" si="9"/>
        <v>0</v>
      </c>
      <c r="Y25" s="33">
        <f t="shared" si="10"/>
        <v>0</v>
      </c>
      <c r="Z25" s="33">
        <f t="shared" si="11"/>
        <v>0</v>
      </c>
      <c r="AA25" s="33">
        <f t="shared" si="12"/>
        <v>0</v>
      </c>
      <c r="AB25" s="33">
        <f t="shared" si="13"/>
        <v>0</v>
      </c>
      <c r="AC25" s="33">
        <f t="shared" si="14"/>
        <v>0</v>
      </c>
      <c r="AD25" s="33">
        <f t="shared" si="15"/>
        <v>0</v>
      </c>
      <c r="AE25" s="33">
        <f t="shared" si="16"/>
        <v>1</v>
      </c>
      <c r="AF25" s="28">
        <v>48.2864</v>
      </c>
      <c r="AG25" s="28">
        <v>27.914300000000001</v>
      </c>
      <c r="AH25" s="28">
        <v>13.0344</v>
      </c>
      <c r="AI25" s="28">
        <v>0.71199999999999997</v>
      </c>
      <c r="AJ25" s="28">
        <v>0.1933</v>
      </c>
      <c r="AK25" s="28">
        <v>0.95750000000000002</v>
      </c>
      <c r="AL25" s="28">
        <v>0.4032</v>
      </c>
      <c r="AM25" s="28">
        <v>0.54320000000000002</v>
      </c>
      <c r="AN25" s="28">
        <v>4.8582000000000001</v>
      </c>
      <c r="AO25" s="35">
        <v>2.36</v>
      </c>
    </row>
    <row r="26" spans="1:41">
      <c r="A26" s="48" t="s">
        <v>3471</v>
      </c>
      <c r="B26" s="29">
        <v>39320</v>
      </c>
      <c r="C26" s="30">
        <v>2869.0142999999998</v>
      </c>
      <c r="D26" s="31">
        <v>2489.2642999999998</v>
      </c>
      <c r="E26" s="28">
        <v>39.469799999999999</v>
      </c>
      <c r="F26" s="28">
        <v>24.202100000000002</v>
      </c>
      <c r="G26" s="28">
        <v>12.6646</v>
      </c>
      <c r="H26" s="28">
        <v>0.23899999999999999</v>
      </c>
      <c r="I26" s="32">
        <v>4.6142000000000003</v>
      </c>
      <c r="J26" s="28">
        <v>13.1173</v>
      </c>
      <c r="K26" s="28">
        <v>-1.3169999999999999</v>
      </c>
      <c r="L26" s="28">
        <v>19.924199999999999</v>
      </c>
      <c r="M26" s="28">
        <v>16.064800000000002</v>
      </c>
      <c r="N26" s="28">
        <v>21.650200000000002</v>
      </c>
      <c r="O26" s="28">
        <v>23.992000000000001</v>
      </c>
      <c r="P26" s="28">
        <v>20.033100000000001</v>
      </c>
      <c r="Q26" s="28">
        <v>11.8216</v>
      </c>
      <c r="R26" s="28">
        <v>7.6223000000000001</v>
      </c>
      <c r="S26" s="33">
        <f t="shared" si="4"/>
        <v>1</v>
      </c>
      <c r="T26" s="33">
        <f t="shared" si="5"/>
        <v>1</v>
      </c>
      <c r="U26" s="33">
        <f t="shared" si="6"/>
        <v>3</v>
      </c>
      <c r="V26" s="34">
        <f t="shared" si="7"/>
        <v>3</v>
      </c>
      <c r="W26" s="33">
        <f t="shared" si="8"/>
        <v>2</v>
      </c>
      <c r="X26" s="33">
        <f t="shared" si="9"/>
        <v>4</v>
      </c>
      <c r="Y26" s="33">
        <f t="shared" si="10"/>
        <v>4</v>
      </c>
      <c r="Z26" s="33">
        <f t="shared" si="11"/>
        <v>4</v>
      </c>
      <c r="AA26" s="33">
        <f t="shared" si="12"/>
        <v>3</v>
      </c>
      <c r="AB26" s="33">
        <f t="shared" si="13"/>
        <v>1</v>
      </c>
      <c r="AC26" s="33">
        <f t="shared" si="14"/>
        <v>1</v>
      </c>
      <c r="AD26" s="33">
        <f t="shared" si="15"/>
        <v>3</v>
      </c>
      <c r="AE26" s="33">
        <f t="shared" si="16"/>
        <v>4</v>
      </c>
      <c r="AF26" s="28">
        <v>47.886800000000001</v>
      </c>
      <c r="AG26" s="28"/>
      <c r="AH26" s="28">
        <v>27.5976</v>
      </c>
      <c r="AI26" s="28">
        <v>1.1419999999999999</v>
      </c>
      <c r="AJ26" s="28">
        <v>0.20580000000000001</v>
      </c>
      <c r="AK26" s="28">
        <v>-0.47260000000000002</v>
      </c>
      <c r="AL26" s="28">
        <v>0.40389999999999998</v>
      </c>
      <c r="AM26" s="28">
        <v>0.78959999999999997</v>
      </c>
      <c r="AN26" s="28">
        <v>-2.1724999999999999</v>
      </c>
      <c r="AO26" s="35">
        <v>2.04</v>
      </c>
    </row>
    <row r="27" spans="1:41">
      <c r="A27" s="48" t="s">
        <v>3472</v>
      </c>
      <c r="B27" s="29">
        <v>39269</v>
      </c>
      <c r="C27" s="30">
        <v>4645.5047999999997</v>
      </c>
      <c r="D27" s="31">
        <v>4108.9629999999997</v>
      </c>
      <c r="E27" s="28">
        <v>50.622399999999999</v>
      </c>
      <c r="F27" s="28">
        <v>16.663499999999999</v>
      </c>
      <c r="G27" s="28">
        <v>6.0667999999999997</v>
      </c>
      <c r="H27" s="28">
        <v>1.2553000000000001</v>
      </c>
      <c r="I27" s="32">
        <v>2.6503000000000001</v>
      </c>
      <c r="J27" s="28">
        <v>6.1787000000000001</v>
      </c>
      <c r="K27" s="28">
        <v>2.9163000000000001</v>
      </c>
      <c r="L27" s="28">
        <v>20.959800000000001</v>
      </c>
      <c r="M27" s="28">
        <v>18.874099999999999</v>
      </c>
      <c r="N27" s="28">
        <v>21.178100000000001</v>
      </c>
      <c r="O27" s="28">
        <v>18.853999999999999</v>
      </c>
      <c r="P27" s="28">
        <v>16.083500000000001</v>
      </c>
      <c r="Q27" s="28">
        <v>11.8515</v>
      </c>
      <c r="R27" s="28">
        <v>8.9946000000000002</v>
      </c>
      <c r="S27" s="33">
        <f t="shared" si="4"/>
        <v>2</v>
      </c>
      <c r="T27" s="33">
        <f t="shared" si="5"/>
        <v>3</v>
      </c>
      <c r="U27" s="33">
        <f t="shared" si="6"/>
        <v>2</v>
      </c>
      <c r="V27" s="34">
        <f t="shared" si="7"/>
        <v>3</v>
      </c>
      <c r="W27" s="33">
        <f t="shared" si="8"/>
        <v>4</v>
      </c>
      <c r="X27" s="33">
        <f t="shared" si="9"/>
        <v>4</v>
      </c>
      <c r="Y27" s="33">
        <f t="shared" si="10"/>
        <v>3</v>
      </c>
      <c r="Z27" s="33">
        <f t="shared" si="11"/>
        <v>4</v>
      </c>
      <c r="AA27" s="33">
        <f t="shared" si="12"/>
        <v>3</v>
      </c>
      <c r="AB27" s="33">
        <f t="shared" si="13"/>
        <v>3</v>
      </c>
      <c r="AC27" s="33">
        <f t="shared" si="14"/>
        <v>3</v>
      </c>
      <c r="AD27" s="33">
        <f t="shared" si="15"/>
        <v>3</v>
      </c>
      <c r="AE27" s="33">
        <f t="shared" si="16"/>
        <v>4</v>
      </c>
      <c r="AF27" s="28">
        <v>57.473599999999998</v>
      </c>
      <c r="AG27" s="28">
        <v>12.4414</v>
      </c>
      <c r="AH27" s="28">
        <v>20.3797</v>
      </c>
      <c r="AI27" s="28">
        <v>0.93520000000000003</v>
      </c>
      <c r="AJ27" s="28">
        <v>0.27879999999999999</v>
      </c>
      <c r="AK27" s="28">
        <v>-8.2199999999999995E-2</v>
      </c>
      <c r="AL27" s="28">
        <v>0.50960000000000005</v>
      </c>
      <c r="AM27" s="28">
        <v>0.84089999999999998</v>
      </c>
      <c r="AN27" s="28">
        <v>7.6463000000000001</v>
      </c>
      <c r="AO27" s="35">
        <v>1.95</v>
      </c>
    </row>
    <row r="28" spans="1:41">
      <c r="A28" s="48" t="s">
        <v>3473</v>
      </c>
      <c r="B28" s="29">
        <v>38624</v>
      </c>
      <c r="C28" s="30">
        <v>963.87580000000003</v>
      </c>
      <c r="D28" s="31">
        <v>872.61040000000003</v>
      </c>
      <c r="E28" s="28">
        <v>102.3635</v>
      </c>
      <c r="F28" s="28">
        <v>13.5312</v>
      </c>
      <c r="G28" s="28">
        <v>8.6806999999999999</v>
      </c>
      <c r="H28" s="28">
        <v>4.5068999999999999</v>
      </c>
      <c r="I28" s="32">
        <v>5.7560000000000002</v>
      </c>
      <c r="J28" s="28">
        <v>16.3232</v>
      </c>
      <c r="K28" s="28">
        <v>8.4501000000000008</v>
      </c>
      <c r="L28" s="28">
        <v>23.268799999999999</v>
      </c>
      <c r="M28" s="28">
        <v>19.015799999999999</v>
      </c>
      <c r="N28" s="28">
        <v>20.710699999999999</v>
      </c>
      <c r="O28" s="28">
        <v>17.914200000000001</v>
      </c>
      <c r="P28" s="28">
        <v>15.7697</v>
      </c>
      <c r="Q28" s="28">
        <v>10.5685</v>
      </c>
      <c r="R28" s="28">
        <v>11.954800000000001</v>
      </c>
      <c r="S28" s="33">
        <f t="shared" si="4"/>
        <v>3</v>
      </c>
      <c r="T28" s="33">
        <f t="shared" si="5"/>
        <v>2</v>
      </c>
      <c r="U28" s="33">
        <f t="shared" si="6"/>
        <v>1</v>
      </c>
      <c r="V28" s="34">
        <f t="shared" si="7"/>
        <v>2</v>
      </c>
      <c r="W28" s="33">
        <f t="shared" si="8"/>
        <v>1</v>
      </c>
      <c r="X28" s="33">
        <f t="shared" si="9"/>
        <v>1</v>
      </c>
      <c r="Y28" s="33">
        <f t="shared" si="10"/>
        <v>2</v>
      </c>
      <c r="Z28" s="33">
        <f t="shared" si="11"/>
        <v>3</v>
      </c>
      <c r="AA28" s="33">
        <f t="shared" si="12"/>
        <v>4</v>
      </c>
      <c r="AB28" s="33">
        <f t="shared" si="13"/>
        <v>4</v>
      </c>
      <c r="AC28" s="33">
        <f t="shared" si="14"/>
        <v>3</v>
      </c>
      <c r="AD28" s="33">
        <f t="shared" si="15"/>
        <v>4</v>
      </c>
      <c r="AE28" s="33">
        <f t="shared" si="16"/>
        <v>3</v>
      </c>
      <c r="AF28" s="28">
        <v>59.991</v>
      </c>
      <c r="AG28" s="28">
        <v>15.771699999999999</v>
      </c>
      <c r="AH28" s="28">
        <v>19.363199999999999</v>
      </c>
      <c r="AI28" s="28">
        <v>0.95140000000000002</v>
      </c>
      <c r="AJ28" s="28">
        <v>0.32929999999999998</v>
      </c>
      <c r="AK28" s="28">
        <v>0.12959999999999999</v>
      </c>
      <c r="AL28" s="28">
        <v>0.61760000000000004</v>
      </c>
      <c r="AM28" s="28">
        <v>0.82609999999999995</v>
      </c>
      <c r="AN28" s="28">
        <v>2.0070000000000001</v>
      </c>
      <c r="AO28" s="35">
        <v>2.35</v>
      </c>
    </row>
    <row r="29" spans="1:41">
      <c r="A29" s="48" t="s">
        <v>3474</v>
      </c>
      <c r="B29" s="29">
        <v>38352</v>
      </c>
      <c r="C29" s="30">
        <v>2014.3172</v>
      </c>
      <c r="D29" s="31">
        <v>1790.3803</v>
      </c>
      <c r="E29" s="28">
        <v>176.55719999999999</v>
      </c>
      <c r="F29" s="28">
        <v>16.9495</v>
      </c>
      <c r="G29" s="28">
        <v>9.7302</v>
      </c>
      <c r="H29" s="28">
        <v>2.1818</v>
      </c>
      <c r="I29" s="32">
        <v>6.2285000000000004</v>
      </c>
      <c r="J29" s="28">
        <v>11.408899999999999</v>
      </c>
      <c r="K29" s="28">
        <v>-4.4900000000000002E-2</v>
      </c>
      <c r="L29" s="28">
        <v>19.289300000000001</v>
      </c>
      <c r="M29" s="28">
        <v>17.5823</v>
      </c>
      <c r="N29" s="28">
        <v>20.097000000000001</v>
      </c>
      <c r="O29" s="28">
        <v>18.044499999999999</v>
      </c>
      <c r="P29" s="28">
        <v>15.6561</v>
      </c>
      <c r="Q29" s="28">
        <v>11.884499999999999</v>
      </c>
      <c r="R29" s="28">
        <v>14.399100000000001</v>
      </c>
      <c r="S29" s="33">
        <f t="shared" si="4"/>
        <v>2</v>
      </c>
      <c r="T29" s="33">
        <f t="shared" si="5"/>
        <v>1</v>
      </c>
      <c r="U29" s="33">
        <f t="shared" si="6"/>
        <v>2</v>
      </c>
      <c r="V29" s="34">
        <f t="shared" si="7"/>
        <v>2</v>
      </c>
      <c r="W29" s="33">
        <f t="shared" si="8"/>
        <v>3</v>
      </c>
      <c r="X29" s="33">
        <f t="shared" si="9"/>
        <v>4</v>
      </c>
      <c r="Y29" s="33">
        <f t="shared" si="10"/>
        <v>4</v>
      </c>
      <c r="Z29" s="33">
        <f t="shared" si="11"/>
        <v>4</v>
      </c>
      <c r="AA29" s="33">
        <f t="shared" si="12"/>
        <v>4</v>
      </c>
      <c r="AB29" s="33">
        <f t="shared" si="13"/>
        <v>3</v>
      </c>
      <c r="AC29" s="33">
        <f t="shared" si="14"/>
        <v>4</v>
      </c>
      <c r="AD29" s="33">
        <f t="shared" si="15"/>
        <v>3</v>
      </c>
      <c r="AE29" s="33">
        <f t="shared" si="16"/>
        <v>2</v>
      </c>
      <c r="AF29" s="28">
        <v>40.094700000000003</v>
      </c>
      <c r="AG29" s="28">
        <v>15.6258</v>
      </c>
      <c r="AH29" s="28">
        <v>39.294899999999998</v>
      </c>
      <c r="AI29" s="28">
        <v>1.133</v>
      </c>
      <c r="AJ29" s="28">
        <v>0.2266</v>
      </c>
      <c r="AK29" s="28">
        <v>0.39019999999999999</v>
      </c>
      <c r="AL29" s="28">
        <v>0.40810000000000002</v>
      </c>
      <c r="AM29" s="28">
        <v>0.56230000000000002</v>
      </c>
      <c r="AN29" s="28">
        <v>3.9445999999999999</v>
      </c>
      <c r="AO29" s="35">
        <v>2.15</v>
      </c>
    </row>
    <row r="30" spans="1:41" s="124" customFormat="1">
      <c r="A30" s="48" t="s">
        <v>3475</v>
      </c>
      <c r="B30" s="29">
        <v>39146</v>
      </c>
      <c r="C30" s="30">
        <v>8.8948999999999998</v>
      </c>
      <c r="D30" s="31">
        <v>7.9641999999999999</v>
      </c>
      <c r="E30" s="28">
        <v>65.61</v>
      </c>
      <c r="F30" s="28">
        <v>13.1988</v>
      </c>
      <c r="G30" s="28">
        <v>2.7242999999999999</v>
      </c>
      <c r="H30" s="28">
        <v>-6.2043999999999997</v>
      </c>
      <c r="I30" s="32">
        <v>-2.7423999999999999</v>
      </c>
      <c r="J30" s="28">
        <v>5.0431999999999997</v>
      </c>
      <c r="K30" s="28">
        <v>0.62309999999999999</v>
      </c>
      <c r="L30" s="28">
        <v>17.7044</v>
      </c>
      <c r="M30" s="28">
        <v>13.3841</v>
      </c>
      <c r="N30" s="28">
        <v>14.7599</v>
      </c>
      <c r="O30" s="28">
        <v>14.9976</v>
      </c>
      <c r="P30" s="28">
        <v>14.823600000000001</v>
      </c>
      <c r="Q30" s="28">
        <v>11.1546</v>
      </c>
      <c r="R30" s="28">
        <v>10.312200000000001</v>
      </c>
      <c r="S30" s="33">
        <f t="shared" ref="S30:AE30" si="17">IF(F30="",0,IF(F30&lt;=CB$3,4,IF(F30&gt;=CB$5,1,IF(F30&gt;=CB$4,2,3))))</f>
        <v>3</v>
      </c>
      <c r="T30" s="33">
        <f t="shared" si="17"/>
        <v>4</v>
      </c>
      <c r="U30" s="33">
        <f t="shared" si="17"/>
        <v>4</v>
      </c>
      <c r="V30" s="34">
        <f t="shared" si="17"/>
        <v>4</v>
      </c>
      <c r="W30" s="33">
        <f t="shared" si="17"/>
        <v>4</v>
      </c>
      <c r="X30" s="33">
        <f t="shared" si="17"/>
        <v>4</v>
      </c>
      <c r="Y30" s="33">
        <f t="shared" si="17"/>
        <v>4</v>
      </c>
      <c r="Z30" s="33">
        <f t="shared" si="17"/>
        <v>4</v>
      </c>
      <c r="AA30" s="33">
        <f t="shared" si="17"/>
        <v>4</v>
      </c>
      <c r="AB30" s="33">
        <f t="shared" si="17"/>
        <v>4</v>
      </c>
      <c r="AC30" s="33">
        <f t="shared" si="17"/>
        <v>4</v>
      </c>
      <c r="AD30" s="33">
        <f t="shared" si="17"/>
        <v>4</v>
      </c>
      <c r="AE30" s="33">
        <f t="shared" si="17"/>
        <v>3</v>
      </c>
      <c r="AF30" s="28">
        <v>60.308599999999998</v>
      </c>
      <c r="AG30" s="28">
        <v>7.1482000000000001</v>
      </c>
      <c r="AH30" s="28">
        <v>26.5764</v>
      </c>
      <c r="AI30" s="28">
        <v>0.97489999999999999</v>
      </c>
      <c r="AJ30" s="28">
        <v>0.23669999999999999</v>
      </c>
      <c r="AK30" s="28">
        <v>-0.2437</v>
      </c>
      <c r="AL30" s="28">
        <v>0.42559999999999998</v>
      </c>
      <c r="AM30" s="28">
        <v>0.77480000000000004</v>
      </c>
      <c r="AN30" s="28">
        <v>5.9667000000000003</v>
      </c>
      <c r="AO30" s="35">
        <v>2.5299999999999998</v>
      </c>
    </row>
    <row r="31" spans="1:41">
      <c r="A31" s="48" t="s">
        <v>3476</v>
      </c>
      <c r="B31" s="29">
        <v>38096</v>
      </c>
      <c r="C31" s="30">
        <v>2159.7348000000002</v>
      </c>
      <c r="D31" s="31">
        <v>1914.2842000000001</v>
      </c>
      <c r="E31" s="28">
        <v>144.69970000000001</v>
      </c>
      <c r="F31" s="28">
        <v>13.173999999999999</v>
      </c>
      <c r="G31" s="28">
        <v>3.3586999999999998</v>
      </c>
      <c r="H31" s="28">
        <v>-0.66830000000000001</v>
      </c>
      <c r="I31" s="32">
        <v>1.0752999999999999</v>
      </c>
      <c r="J31" s="28">
        <v>6.923</v>
      </c>
      <c r="K31" s="28">
        <v>4.3826999999999998</v>
      </c>
      <c r="L31" s="28">
        <v>19.158300000000001</v>
      </c>
      <c r="M31" s="28">
        <v>17.452100000000002</v>
      </c>
      <c r="N31" s="28">
        <v>17.610199999999999</v>
      </c>
      <c r="O31" s="28">
        <v>15.4877</v>
      </c>
      <c r="P31" s="28">
        <v>14.229100000000001</v>
      </c>
      <c r="Q31" s="28">
        <v>10.415699999999999</v>
      </c>
      <c r="R31" s="28">
        <v>13.347200000000001</v>
      </c>
      <c r="S31" s="33">
        <f t="shared" si="4"/>
        <v>4</v>
      </c>
      <c r="T31" s="33">
        <f t="shared" si="5"/>
        <v>4</v>
      </c>
      <c r="U31" s="33">
        <f t="shared" si="6"/>
        <v>4</v>
      </c>
      <c r="V31" s="34">
        <f t="shared" si="7"/>
        <v>4</v>
      </c>
      <c r="W31" s="33">
        <f t="shared" si="8"/>
        <v>4</v>
      </c>
      <c r="X31" s="33">
        <f t="shared" si="9"/>
        <v>3</v>
      </c>
      <c r="Y31" s="33">
        <f t="shared" si="10"/>
        <v>4</v>
      </c>
      <c r="Z31" s="33">
        <f t="shared" si="11"/>
        <v>4</v>
      </c>
      <c r="AA31" s="33">
        <f t="shared" si="12"/>
        <v>4</v>
      </c>
      <c r="AB31" s="33">
        <f t="shared" si="13"/>
        <v>4</v>
      </c>
      <c r="AC31" s="33">
        <f t="shared" si="14"/>
        <v>4</v>
      </c>
      <c r="AD31" s="33">
        <f t="shared" si="15"/>
        <v>4</v>
      </c>
      <c r="AE31" s="33">
        <f t="shared" si="16"/>
        <v>2</v>
      </c>
      <c r="AF31" s="28">
        <v>70.977800000000002</v>
      </c>
      <c r="AG31" s="28">
        <v>8.6534999999999993</v>
      </c>
      <c r="AH31" s="28">
        <v>17.0488</v>
      </c>
      <c r="AI31" s="28">
        <v>0.92889999999999995</v>
      </c>
      <c r="AJ31" s="28">
        <v>0.27300000000000002</v>
      </c>
      <c r="AK31" s="28">
        <v>-0.15310000000000001</v>
      </c>
      <c r="AL31" s="28">
        <v>0.50390000000000001</v>
      </c>
      <c r="AM31" s="28">
        <v>0.89610000000000001</v>
      </c>
      <c r="AN31" s="28">
        <v>1.3076000000000001</v>
      </c>
      <c r="AO31" s="35">
        <v>2.2400000000000002</v>
      </c>
    </row>
    <row r="32" spans="1:41">
      <c r="A32" s="58" t="s">
        <v>235</v>
      </c>
      <c r="B32" s="59"/>
      <c r="C32" s="60"/>
      <c r="D32" s="60"/>
      <c r="E32" s="60"/>
      <c r="F32" s="60">
        <f>SUMPRODUCT($D12:$D31,F12:F31)/SUMIF(F12:F31,"&lt;&gt;"&amp;"",$D12:$D31)</f>
        <v>15.556829063021954</v>
      </c>
      <c r="G32" s="60">
        <f t="shared" ref="G32:R32" si="18">SUMPRODUCT($D12:$D31,G12:G31)/SUMIF(G12:G31,"&lt;&gt;"&amp;"",$D12:$D31)</f>
        <v>7.2324375533120007</v>
      </c>
      <c r="H32" s="60">
        <f t="shared" si="18"/>
        <v>1.4349967512543553</v>
      </c>
      <c r="I32" s="60">
        <f t="shared" si="18"/>
        <v>4.1292512153444401</v>
      </c>
      <c r="J32" s="60">
        <f t="shared" si="18"/>
        <v>12.13724826988717</v>
      </c>
      <c r="K32" s="60">
        <f t="shared" si="18"/>
        <v>5.3847346566852945</v>
      </c>
      <c r="L32" s="60">
        <f t="shared" si="18"/>
        <v>23.337276498887807</v>
      </c>
      <c r="M32" s="60">
        <f t="shared" si="18"/>
        <v>21.173654964747559</v>
      </c>
      <c r="N32" s="60">
        <f t="shared" si="18"/>
        <v>23.377244174004034</v>
      </c>
      <c r="O32" s="60">
        <f t="shared" si="18"/>
        <v>19.799138798116548</v>
      </c>
      <c r="P32" s="60">
        <f t="shared" si="18"/>
        <v>17.095899807137126</v>
      </c>
      <c r="Q32" s="60">
        <f t="shared" si="18"/>
        <v>13.164437456433486</v>
      </c>
      <c r="R32" s="60">
        <f t="shared" si="18"/>
        <v>13.032610570822271</v>
      </c>
      <c r="S32" s="61"/>
      <c r="T32" s="61"/>
      <c r="U32" s="61"/>
      <c r="V32" s="61"/>
      <c r="W32" s="61"/>
      <c r="X32" s="61"/>
      <c r="Y32" s="61"/>
      <c r="Z32" s="61"/>
      <c r="AA32" s="61"/>
      <c r="AB32" s="61"/>
      <c r="AC32" s="61"/>
      <c r="AD32" s="61"/>
      <c r="AE32" s="61"/>
      <c r="AF32" s="60"/>
      <c r="AG32" s="60"/>
      <c r="AH32" s="60"/>
      <c r="AI32" s="60"/>
      <c r="AJ32" s="60"/>
      <c r="AK32" s="60"/>
      <c r="AL32" s="60"/>
      <c r="AM32" s="60"/>
      <c r="AN32" s="60"/>
      <c r="AO32" s="62"/>
    </row>
    <row r="33" spans="1:41">
      <c r="A33" s="56" t="s">
        <v>236</v>
      </c>
      <c r="B33" s="51"/>
      <c r="C33" s="52"/>
      <c r="D33" s="53"/>
      <c r="E33" s="54"/>
      <c r="F33" s="54">
        <f>MIN(F12:F31)</f>
        <v>11.1252</v>
      </c>
      <c r="G33" s="54">
        <f t="shared" ref="G33:R33" si="19">MIN(G12:G31)</f>
        <v>1.8293999999999999</v>
      </c>
      <c r="H33" s="54">
        <f t="shared" si="19"/>
        <v>-6.2043999999999997</v>
      </c>
      <c r="I33" s="54">
        <f t="shared" si="19"/>
        <v>-2.7423999999999999</v>
      </c>
      <c r="J33" s="54">
        <f t="shared" si="19"/>
        <v>4.2210000000000001</v>
      </c>
      <c r="K33" s="54">
        <f t="shared" si="19"/>
        <v>-1.3169999999999999</v>
      </c>
      <c r="L33" s="54">
        <f t="shared" si="19"/>
        <v>17.7044</v>
      </c>
      <c r="M33" s="54">
        <f t="shared" si="19"/>
        <v>13.3841</v>
      </c>
      <c r="N33" s="54">
        <f t="shared" si="19"/>
        <v>14.7599</v>
      </c>
      <c r="O33" s="54">
        <f t="shared" si="19"/>
        <v>14.9976</v>
      </c>
      <c r="P33" s="54">
        <f t="shared" si="19"/>
        <v>12.6981</v>
      </c>
      <c r="Q33" s="54">
        <f t="shared" si="19"/>
        <v>9.5913000000000004</v>
      </c>
      <c r="R33" s="54">
        <f t="shared" si="19"/>
        <v>7.6223000000000001</v>
      </c>
      <c r="S33" s="55"/>
      <c r="T33" s="55"/>
      <c r="U33" s="55"/>
      <c r="V33" s="55"/>
      <c r="W33" s="55"/>
      <c r="X33" s="55"/>
      <c r="Y33" s="55"/>
      <c r="Z33" s="55"/>
      <c r="AA33" s="55"/>
      <c r="AB33" s="55"/>
      <c r="AC33" s="55"/>
      <c r="AD33" s="55"/>
      <c r="AE33" s="55"/>
      <c r="AF33" s="54"/>
      <c r="AG33" s="54"/>
      <c r="AH33" s="54"/>
      <c r="AI33" s="54"/>
      <c r="AJ33" s="54"/>
      <c r="AK33" s="54"/>
      <c r="AL33" s="54"/>
      <c r="AM33" s="54"/>
      <c r="AN33" s="54"/>
      <c r="AO33" s="57"/>
    </row>
    <row r="34" spans="1:41">
      <c r="A34" s="63" t="s">
        <v>237</v>
      </c>
      <c r="B34" s="51"/>
      <c r="C34" s="52"/>
      <c r="D34" s="53"/>
      <c r="E34" s="54"/>
      <c r="F34" s="54">
        <f>MAX(F12:F31)</f>
        <v>24.202100000000002</v>
      </c>
      <c r="G34" s="54">
        <f t="shared" ref="G34:R34" si="20">MAX(G12:G31)</f>
        <v>12.6646</v>
      </c>
      <c r="H34" s="54">
        <f t="shared" si="20"/>
        <v>7.4044999999999996</v>
      </c>
      <c r="I34" s="54">
        <f t="shared" si="20"/>
        <v>9.5783000000000005</v>
      </c>
      <c r="J34" s="54">
        <f t="shared" si="20"/>
        <v>23.436900000000001</v>
      </c>
      <c r="K34" s="54">
        <f t="shared" si="20"/>
        <v>11.205399999999999</v>
      </c>
      <c r="L34" s="54">
        <f t="shared" si="20"/>
        <v>28.668600000000001</v>
      </c>
      <c r="M34" s="54">
        <f t="shared" si="20"/>
        <v>23.910799999999998</v>
      </c>
      <c r="N34" s="54">
        <f t="shared" si="20"/>
        <v>26.6357</v>
      </c>
      <c r="O34" s="54">
        <f t="shared" si="20"/>
        <v>23.992000000000001</v>
      </c>
      <c r="P34" s="54">
        <f t="shared" si="20"/>
        <v>20.033100000000001</v>
      </c>
      <c r="Q34" s="54">
        <f t="shared" si="20"/>
        <v>18.261500000000002</v>
      </c>
      <c r="R34" s="54">
        <f t="shared" si="20"/>
        <v>29.010100000000001</v>
      </c>
      <c r="S34" s="55"/>
      <c r="T34" s="55"/>
      <c r="U34" s="55"/>
      <c r="V34" s="55"/>
      <c r="W34" s="55"/>
      <c r="X34" s="55"/>
      <c r="Y34" s="55"/>
      <c r="Z34" s="55"/>
      <c r="AA34" s="55"/>
      <c r="AB34" s="55"/>
      <c r="AC34" s="55"/>
      <c r="AD34" s="55"/>
      <c r="AE34" s="55"/>
      <c r="AF34" s="54"/>
      <c r="AG34" s="54"/>
      <c r="AH34" s="54"/>
      <c r="AI34" s="54"/>
      <c r="AJ34" s="54"/>
      <c r="AK34" s="54"/>
      <c r="AL34" s="54"/>
      <c r="AM34" s="54"/>
      <c r="AN34" s="54"/>
      <c r="AO34" s="57"/>
    </row>
    <row r="35" spans="1:41">
      <c r="A35" s="56" t="s">
        <v>238</v>
      </c>
      <c r="B35" s="51"/>
      <c r="C35" s="52"/>
      <c r="D35" s="53"/>
      <c r="E35" s="54"/>
      <c r="F35" s="54">
        <f>MEDIAN(F12:F31)</f>
        <v>15.0418</v>
      </c>
      <c r="G35" s="54">
        <f t="shared" ref="G35:R35" si="21">MEDIAN(G12:G31)</f>
        <v>8.1927000000000003</v>
      </c>
      <c r="H35" s="54">
        <f t="shared" si="21"/>
        <v>1.2553000000000001</v>
      </c>
      <c r="I35" s="54">
        <f t="shared" si="21"/>
        <v>5.1487999999999996</v>
      </c>
      <c r="J35" s="54">
        <f t="shared" si="21"/>
        <v>12.2631</v>
      </c>
      <c r="K35" s="54">
        <f t="shared" si="21"/>
        <v>5.7241999999999997</v>
      </c>
      <c r="L35" s="54">
        <f t="shared" si="21"/>
        <v>23.148699999999998</v>
      </c>
      <c r="M35" s="54">
        <f t="shared" si="21"/>
        <v>20.23385</v>
      </c>
      <c r="N35" s="54">
        <f t="shared" si="21"/>
        <v>22.403649999999999</v>
      </c>
      <c r="O35" s="54">
        <f t="shared" si="21"/>
        <v>18.903549999999999</v>
      </c>
      <c r="P35" s="54">
        <f t="shared" si="21"/>
        <v>16.802800000000001</v>
      </c>
      <c r="Q35" s="54">
        <f t="shared" si="21"/>
        <v>12.529800000000002</v>
      </c>
      <c r="R35" s="54">
        <f t="shared" si="21"/>
        <v>11.9953</v>
      </c>
      <c r="S35" s="55"/>
      <c r="T35" s="55"/>
      <c r="U35" s="55"/>
      <c r="V35" s="55"/>
      <c r="W35" s="55"/>
      <c r="X35" s="55"/>
      <c r="Y35" s="55"/>
      <c r="Z35" s="55"/>
      <c r="AA35" s="55"/>
      <c r="AB35" s="55"/>
      <c r="AC35" s="55"/>
      <c r="AD35" s="55"/>
      <c r="AE35" s="55"/>
      <c r="AF35" s="54"/>
      <c r="AG35" s="54"/>
      <c r="AH35" s="54"/>
      <c r="AI35" s="54"/>
      <c r="AJ35" s="54"/>
      <c r="AK35" s="54"/>
      <c r="AL35" s="54"/>
      <c r="AM35" s="54"/>
      <c r="AN35" s="54"/>
      <c r="AO35" s="57"/>
    </row>
    <row r="36" spans="1:41">
      <c r="A36" s="66" t="s">
        <v>265</v>
      </c>
      <c r="B36" s="67"/>
      <c r="C36" s="68"/>
      <c r="D36" s="69"/>
      <c r="E36" s="66"/>
      <c r="F36" s="66"/>
      <c r="G36" s="66"/>
      <c r="H36" s="66"/>
      <c r="I36" s="66"/>
      <c r="J36" s="66"/>
      <c r="K36" s="66"/>
      <c r="L36" s="66"/>
      <c r="M36" s="66"/>
      <c r="N36" s="66"/>
      <c r="O36" s="66"/>
      <c r="P36" s="66"/>
      <c r="Q36" s="66"/>
      <c r="R36" s="66"/>
      <c r="S36" s="70"/>
      <c r="T36" s="70"/>
      <c r="U36" s="70"/>
      <c r="V36" s="70"/>
      <c r="W36" s="70"/>
      <c r="X36" s="70"/>
      <c r="Y36" s="70"/>
      <c r="Z36" s="70"/>
      <c r="AA36" s="70"/>
      <c r="AB36" s="70"/>
      <c r="AC36" s="70"/>
      <c r="AD36" s="70"/>
      <c r="AE36" s="70"/>
      <c r="AF36" s="66"/>
      <c r="AG36" s="66"/>
      <c r="AH36" s="66"/>
      <c r="AI36" s="66"/>
      <c r="AJ36" s="66"/>
      <c r="AK36" s="66"/>
      <c r="AL36" s="66"/>
      <c r="AM36" s="66"/>
      <c r="AN36" s="66"/>
      <c r="AO36" s="71"/>
    </row>
    <row r="37" spans="1:41">
      <c r="A37" s="48"/>
      <c r="B37" s="29"/>
      <c r="C37" s="30"/>
      <c r="D37" s="31"/>
      <c r="E37" s="28"/>
      <c r="F37" s="28"/>
      <c r="G37" s="28"/>
      <c r="H37" s="28"/>
      <c r="I37" s="32"/>
      <c r="J37" s="28"/>
      <c r="K37" s="28"/>
      <c r="L37" s="28"/>
      <c r="M37" s="28"/>
      <c r="N37" s="28"/>
      <c r="O37" s="28"/>
      <c r="P37" s="28"/>
      <c r="Q37" s="28"/>
      <c r="R37" s="28"/>
      <c r="S37" s="33"/>
      <c r="T37" s="33"/>
      <c r="U37" s="33"/>
      <c r="V37" s="34"/>
      <c r="W37" s="33"/>
      <c r="X37" s="33"/>
      <c r="Y37" s="33"/>
      <c r="Z37" s="33"/>
      <c r="AA37" s="33"/>
      <c r="AB37" s="33"/>
      <c r="AC37" s="33"/>
      <c r="AD37" s="33"/>
      <c r="AE37" s="33"/>
      <c r="AF37" s="28"/>
      <c r="AG37" s="28"/>
      <c r="AH37" s="28"/>
      <c r="AI37" s="28"/>
      <c r="AJ37" s="28"/>
      <c r="AK37" s="28"/>
      <c r="AL37" s="28"/>
      <c r="AM37" s="28"/>
      <c r="AN37" s="28"/>
      <c r="AO37" s="35"/>
    </row>
    <row r="38" spans="1:41" ht="15" thickBot="1">
      <c r="A38" s="49"/>
      <c r="B38" s="37"/>
      <c r="C38" s="38"/>
      <c r="D38" s="39"/>
      <c r="E38" s="36"/>
      <c r="F38" s="36"/>
      <c r="G38" s="36"/>
      <c r="H38" s="36"/>
      <c r="I38" s="40"/>
      <c r="J38" s="36"/>
      <c r="K38" s="36"/>
      <c r="L38" s="36"/>
      <c r="M38" s="36"/>
      <c r="N38" s="36"/>
      <c r="O38" s="36"/>
      <c r="P38" s="36"/>
      <c r="Q38" s="36"/>
      <c r="R38" s="36"/>
      <c r="S38" s="41"/>
      <c r="T38" s="41"/>
      <c r="U38" s="41"/>
      <c r="V38" s="42"/>
      <c r="W38" s="41"/>
      <c r="X38" s="41"/>
      <c r="Y38" s="41"/>
      <c r="Z38" s="41"/>
      <c r="AA38" s="41"/>
      <c r="AB38" s="41"/>
      <c r="AC38" s="41"/>
      <c r="AD38" s="41"/>
      <c r="AE38" s="41"/>
      <c r="AF38" s="36"/>
      <c r="AG38" s="36"/>
      <c r="AH38" s="36"/>
      <c r="AI38" s="36"/>
      <c r="AJ38" s="36"/>
      <c r="AK38" s="36"/>
      <c r="AL38" s="36"/>
      <c r="AM38" s="36"/>
      <c r="AN38" s="36"/>
      <c r="AO38" s="43"/>
    </row>
    <row r="39" spans="1:41">
      <c r="A39" s="50" t="s">
        <v>239</v>
      </c>
      <c r="B39" s="45"/>
      <c r="C39" s="44"/>
      <c r="D39" s="44"/>
      <c r="E39" s="44"/>
      <c r="F39" s="44"/>
      <c r="G39" s="44"/>
      <c r="H39" s="44"/>
      <c r="I39" s="46"/>
      <c r="J39" s="44"/>
      <c r="K39" s="44"/>
      <c r="L39" s="44"/>
      <c r="M39" s="44"/>
      <c r="N39" s="44"/>
      <c r="O39" s="44"/>
      <c r="P39" s="44"/>
      <c r="Q39" s="44"/>
      <c r="R39" s="44"/>
      <c r="S39" s="45"/>
      <c r="T39" s="45"/>
      <c r="U39" s="45"/>
      <c r="V39" s="47"/>
      <c r="W39" s="45"/>
      <c r="X39" s="45"/>
      <c r="Y39" s="45"/>
      <c r="Z39" s="45"/>
      <c r="AA39" s="45"/>
      <c r="AB39" s="45"/>
      <c r="AC39" s="45"/>
      <c r="AD39" s="45"/>
      <c r="AE39" s="45"/>
      <c r="AF39" s="44"/>
      <c r="AG39" s="44"/>
      <c r="AH39" s="44"/>
      <c r="AI39" s="44"/>
      <c r="AJ39" s="44"/>
      <c r="AK39" s="44"/>
      <c r="AL39" s="44"/>
      <c r="AM39" s="44"/>
      <c r="AN39" s="44"/>
      <c r="AO39" s="44"/>
    </row>
    <row r="40" spans="1:41">
      <c r="A40" s="50" t="s">
        <v>240</v>
      </c>
      <c r="B40" s="45"/>
      <c r="C40" s="44"/>
      <c r="D40" s="44"/>
      <c r="E40" s="44"/>
      <c r="F40" s="44"/>
      <c r="G40" s="44"/>
      <c r="H40" s="44"/>
      <c r="I40" s="46"/>
      <c r="J40" s="44"/>
      <c r="K40" s="44"/>
      <c r="L40" s="44"/>
      <c r="M40" s="44"/>
      <c r="N40" s="44"/>
      <c r="O40" s="44"/>
      <c r="P40" s="44"/>
      <c r="Q40" s="44"/>
      <c r="R40" s="44"/>
      <c r="S40" s="45"/>
      <c r="T40" s="45"/>
      <c r="U40" s="45"/>
      <c r="V40" s="47"/>
      <c r="W40" s="45"/>
      <c r="X40" s="45"/>
      <c r="Y40" s="45"/>
      <c r="Z40" s="45"/>
      <c r="AA40" s="45"/>
      <c r="AB40" s="45"/>
      <c r="AC40" s="45"/>
      <c r="AD40" s="45"/>
      <c r="AE40" s="45"/>
      <c r="AF40" s="44"/>
      <c r="AG40" s="44"/>
      <c r="AH40" s="44"/>
      <c r="AI40" s="44"/>
      <c r="AJ40" s="44"/>
      <c r="AK40" s="44"/>
      <c r="AL40" s="44"/>
      <c r="AM40" s="44"/>
      <c r="AN40" s="44"/>
      <c r="AO40" s="44"/>
    </row>
  </sheetData>
  <mergeCells count="8">
    <mergeCell ref="AI8:AM8"/>
    <mergeCell ref="AO8:AO9"/>
    <mergeCell ref="B8:E8"/>
    <mergeCell ref="F8:I8"/>
    <mergeCell ref="J8:Q8"/>
    <mergeCell ref="R8:R9"/>
    <mergeCell ref="S8:AE8"/>
    <mergeCell ref="AF8:AH8"/>
  </mergeCells>
  <hyperlinks>
    <hyperlink ref="A1" location="'Main Page'!A1" tooltip="E:\ACEMFV2\AceCustomTemplates - #'Main Page'!A1" display="'Main Page'!A1"/>
    <hyperlink ref="A10" location="'Load'!A1" tooltip="E:\ACEMFV2\AceCustomTemplates - #'Load'!A1" display="'Load'!A1"/>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CN63"/>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9" sqref="A9"/>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41"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N7" si="0">_xlfn.QUARTILE.INC(F$12:F$51,$CA2)</f>
        <v>6.2278000000000002</v>
      </c>
      <c r="CC2" s="93">
        <f t="shared" si="0"/>
        <v>-6.2904999999999998</v>
      </c>
      <c r="CD2" s="93">
        <f t="shared" si="0"/>
        <v>-10.014699999999999</v>
      </c>
      <c r="CE2" s="93">
        <f t="shared" si="0"/>
        <v>-8.4899000000000004</v>
      </c>
      <c r="CF2" s="93">
        <f t="shared" si="0"/>
        <v>-3.5577000000000001</v>
      </c>
      <c r="CG2" s="93">
        <f t="shared" si="0"/>
        <v>-5.4992000000000001</v>
      </c>
      <c r="CH2" s="93">
        <f t="shared" si="0"/>
        <v>6.1036999999999999</v>
      </c>
      <c r="CI2" s="93">
        <f t="shared" si="0"/>
        <v>7.6397000000000004</v>
      </c>
      <c r="CJ2" s="93">
        <f t="shared" si="0"/>
        <v>8.6361000000000008</v>
      </c>
      <c r="CK2" s="93">
        <f t="shared" si="0"/>
        <v>9.5606000000000009</v>
      </c>
      <c r="CL2" s="93">
        <f t="shared" si="0"/>
        <v>10.790100000000001</v>
      </c>
      <c r="CM2" s="93">
        <f t="shared" si="0"/>
        <v>10.970599999999999</v>
      </c>
      <c r="CN2" s="93">
        <f t="shared" si="0"/>
        <v>6.0781000000000001</v>
      </c>
    </row>
    <row r="3" spans="1:92">
      <c r="CA3" s="93">
        <v>1</v>
      </c>
      <c r="CB3" s="93">
        <f t="shared" si="0"/>
        <v>8.5890750000000011</v>
      </c>
      <c r="CC3" s="93">
        <f t="shared" si="0"/>
        <v>-3.80505</v>
      </c>
      <c r="CD3" s="93">
        <f t="shared" si="0"/>
        <v>-7.2774749999999999</v>
      </c>
      <c r="CE3" s="93">
        <f t="shared" si="0"/>
        <v>-6.8408499999999997</v>
      </c>
      <c r="CF3" s="93">
        <f t="shared" si="0"/>
        <v>-0.65667500000000001</v>
      </c>
      <c r="CG3" s="93">
        <f t="shared" si="0"/>
        <v>2.8854000000000002</v>
      </c>
      <c r="CH3" s="93">
        <f t="shared" si="0"/>
        <v>12.639200000000001</v>
      </c>
      <c r="CI3" s="93">
        <f t="shared" si="0"/>
        <v>10.6183</v>
      </c>
      <c r="CJ3" s="93">
        <f t="shared" si="0"/>
        <v>12.160299999999999</v>
      </c>
      <c r="CK3" s="93">
        <f t="shared" si="0"/>
        <v>12.382099999999999</v>
      </c>
      <c r="CL3" s="93">
        <f t="shared" si="0"/>
        <v>12.60295</v>
      </c>
      <c r="CM3" s="93">
        <f t="shared" si="0"/>
        <v>12.321449999999999</v>
      </c>
      <c r="CN3" s="93">
        <f t="shared" si="0"/>
        <v>11.23325</v>
      </c>
    </row>
    <row r="4" spans="1:92">
      <c r="CA4" s="93">
        <v>2</v>
      </c>
      <c r="CB4" s="93">
        <f t="shared" si="0"/>
        <v>9.7356499999999997</v>
      </c>
      <c r="CC4" s="93">
        <f t="shared" si="0"/>
        <v>-2.00665</v>
      </c>
      <c r="CD4" s="93">
        <f t="shared" si="0"/>
        <v>-5.8182</v>
      </c>
      <c r="CE4" s="93">
        <f t="shared" si="0"/>
        <v>-5.2356499999999997</v>
      </c>
      <c r="CF4" s="93">
        <f t="shared" si="0"/>
        <v>1.7656499999999999</v>
      </c>
      <c r="CG4" s="93">
        <f t="shared" si="0"/>
        <v>3.7850000000000001</v>
      </c>
      <c r="CH4" s="93">
        <f t="shared" si="0"/>
        <v>14.215199999999999</v>
      </c>
      <c r="CI4" s="93">
        <f t="shared" si="0"/>
        <v>12.215299999999999</v>
      </c>
      <c r="CJ4" s="93">
        <f t="shared" si="0"/>
        <v>13.5733</v>
      </c>
      <c r="CK4" s="93">
        <f t="shared" si="0"/>
        <v>13.476100000000001</v>
      </c>
      <c r="CL4" s="93">
        <f t="shared" si="0"/>
        <v>13.4724</v>
      </c>
      <c r="CM4" s="93">
        <f t="shared" si="0"/>
        <v>13.3347</v>
      </c>
      <c r="CN4" s="93">
        <f t="shared" si="0"/>
        <v>13.7867</v>
      </c>
    </row>
    <row r="5" spans="1:92">
      <c r="CA5" s="93">
        <v>3</v>
      </c>
      <c r="CB5" s="93">
        <f t="shared" si="0"/>
        <v>10.823675</v>
      </c>
      <c r="CC5" s="93">
        <f t="shared" si="0"/>
        <v>-0.25212499999999999</v>
      </c>
      <c r="CD5" s="93">
        <f t="shared" si="0"/>
        <v>-3.928725</v>
      </c>
      <c r="CE5" s="93">
        <f t="shared" si="0"/>
        <v>-3.6780249999999999</v>
      </c>
      <c r="CF5" s="93">
        <f t="shared" si="0"/>
        <v>5.6981999999999999</v>
      </c>
      <c r="CG5" s="93">
        <f t="shared" si="0"/>
        <v>5.9143000000000008</v>
      </c>
      <c r="CH5" s="93">
        <f t="shared" si="0"/>
        <v>17.2959</v>
      </c>
      <c r="CI5" s="93">
        <f t="shared" si="0"/>
        <v>14.1244</v>
      </c>
      <c r="CJ5" s="93">
        <f t="shared" si="0"/>
        <v>14.722200000000001</v>
      </c>
      <c r="CK5" s="93">
        <f t="shared" si="0"/>
        <v>14.93085</v>
      </c>
      <c r="CL5" s="93">
        <f t="shared" si="0"/>
        <v>14.8522</v>
      </c>
      <c r="CM5" s="93">
        <f t="shared" si="0"/>
        <v>13.783349999999999</v>
      </c>
      <c r="CN5" s="93">
        <f t="shared" si="0"/>
        <v>15.780474999999999</v>
      </c>
    </row>
    <row r="6" spans="1:92" hidden="1">
      <c r="CA6" s="93"/>
      <c r="CB6" s="93">
        <f t="shared" si="0"/>
        <v>6.2278000000000002</v>
      </c>
      <c r="CC6" s="93">
        <f t="shared" si="0"/>
        <v>-6.2904999999999998</v>
      </c>
      <c r="CD6" s="93">
        <f t="shared" si="0"/>
        <v>-10.014699999999999</v>
      </c>
      <c r="CE6" s="93">
        <f t="shared" si="0"/>
        <v>-8.4899000000000004</v>
      </c>
      <c r="CF6" s="93">
        <f t="shared" si="0"/>
        <v>-3.5577000000000001</v>
      </c>
      <c r="CG6" s="93">
        <f t="shared" si="0"/>
        <v>-5.4992000000000001</v>
      </c>
      <c r="CH6" s="93">
        <f t="shared" si="0"/>
        <v>6.1036999999999999</v>
      </c>
      <c r="CI6" s="93">
        <f t="shared" si="0"/>
        <v>7.6397000000000004</v>
      </c>
      <c r="CJ6" s="93">
        <f t="shared" si="0"/>
        <v>8.6361000000000008</v>
      </c>
      <c r="CK6" s="93">
        <f t="shared" si="0"/>
        <v>9.5606000000000009</v>
      </c>
      <c r="CL6" s="93">
        <f t="shared" si="0"/>
        <v>10.790100000000001</v>
      </c>
      <c r="CM6" s="93">
        <f t="shared" si="0"/>
        <v>10.970599999999999</v>
      </c>
      <c r="CN6" s="93">
        <f t="shared" si="0"/>
        <v>6.0781000000000001</v>
      </c>
    </row>
    <row r="7" spans="1:92" ht="21" thickBot="1">
      <c r="A7" s="16" t="s">
        <v>154</v>
      </c>
      <c r="CA7" s="93">
        <v>4</v>
      </c>
      <c r="CB7" s="93">
        <f t="shared" si="0"/>
        <v>17.603400000000001</v>
      </c>
      <c r="CC7" s="93">
        <f t="shared" si="0"/>
        <v>10.2279</v>
      </c>
      <c r="CD7" s="93">
        <f t="shared" si="0"/>
        <v>1.1858</v>
      </c>
      <c r="CE7" s="93">
        <f t="shared" si="0"/>
        <v>6.0770999999999997</v>
      </c>
      <c r="CF7" s="93">
        <f t="shared" si="0"/>
        <v>15.504</v>
      </c>
      <c r="CG7" s="93">
        <f t="shared" si="0"/>
        <v>10.3932</v>
      </c>
      <c r="CH7" s="93">
        <f t="shared" si="0"/>
        <v>24.829499999999999</v>
      </c>
      <c r="CI7" s="93">
        <f t="shared" si="0"/>
        <v>20.8462</v>
      </c>
      <c r="CJ7" s="93">
        <f t="shared" si="0"/>
        <v>19.410299999999999</v>
      </c>
      <c r="CK7" s="93">
        <f t="shared" si="0"/>
        <v>22.304200000000002</v>
      </c>
      <c r="CL7" s="93">
        <f t="shared" si="0"/>
        <v>19.783799999999999</v>
      </c>
      <c r="CM7" s="93">
        <f t="shared" si="0"/>
        <v>15.0039</v>
      </c>
      <c r="CN7" s="93">
        <f t="shared" si="0"/>
        <v>22.368600000000001</v>
      </c>
    </row>
    <row r="8" spans="1:92" ht="15.6">
      <c r="A8" s="17" t="str">
        <f>Global!A8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t="s">
        <v>874</v>
      </c>
      <c r="AJ8" s="136"/>
      <c r="AK8" s="136"/>
      <c r="AL8" s="136"/>
      <c r="AM8" s="136"/>
      <c r="AN8" s="18" t="s">
        <v>54</v>
      </c>
      <c r="AO8" s="134"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835</v>
      </c>
      <c r="AG9" s="26" t="s">
        <v>836</v>
      </c>
      <c r="AH9" s="26" t="s">
        <v>837</v>
      </c>
      <c r="AI9" s="26" t="s">
        <v>838</v>
      </c>
      <c r="AJ9" s="26" t="s">
        <v>839</v>
      </c>
      <c r="AK9" s="26" t="s">
        <v>3052</v>
      </c>
      <c r="AL9" s="26" t="s">
        <v>2436</v>
      </c>
      <c r="AM9" s="26" t="s">
        <v>3053</v>
      </c>
      <c r="AN9" s="26" t="s">
        <v>840</v>
      </c>
      <c r="AO9" s="135"/>
    </row>
    <row r="10" spans="1:92" ht="15" customHeight="1" thickBot="1">
      <c r="A10" s="20" t="s">
        <v>38</v>
      </c>
    </row>
    <row r="11" spans="1:92" ht="18.600000000000001" thickBot="1">
      <c r="A11" s="21" t="s">
        <v>34</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4"/>
    </row>
    <row r="12" spans="1:92">
      <c r="A12" s="48" t="s">
        <v>3315</v>
      </c>
      <c r="B12" s="29">
        <v>44923</v>
      </c>
      <c r="C12" s="30">
        <v>76.538700000000006</v>
      </c>
      <c r="D12" s="31">
        <v>65.450100000000006</v>
      </c>
      <c r="E12" s="28">
        <v>13.453099999999999</v>
      </c>
      <c r="F12" s="28">
        <v>7.4013999999999998</v>
      </c>
      <c r="G12" s="28">
        <v>-5.1470000000000002</v>
      </c>
      <c r="H12" s="28">
        <v>-7.2072000000000003</v>
      </c>
      <c r="I12" s="32">
        <v>-8.0663999999999998</v>
      </c>
      <c r="J12" s="28">
        <v>-0.6653</v>
      </c>
      <c r="K12" s="28">
        <v>3.7743000000000002</v>
      </c>
      <c r="L12" s="28">
        <v>10.5618</v>
      </c>
      <c r="M12" s="28"/>
      <c r="N12" s="28"/>
      <c r="O12" s="28"/>
      <c r="P12" s="28"/>
      <c r="Q12" s="28"/>
      <c r="R12" s="28">
        <v>9.2881</v>
      </c>
      <c r="S12" s="33">
        <f>IF(F12="",0,IF(F12&lt;=CB$3,4,IF(F12&gt;=CB$5,1,IF(F12&gt;=CB$4,2,3))))</f>
        <v>4</v>
      </c>
      <c r="T12" s="33">
        <f t="shared" ref="T12:AE12" si="1">IF(G12="",0,IF(G12&lt;=CC$3,4,IF(G12&gt;=CC$5,1,IF(G12&gt;=CC$4,2,3))))</f>
        <v>4</v>
      </c>
      <c r="U12" s="33">
        <f t="shared" si="1"/>
        <v>3</v>
      </c>
      <c r="V12" s="34">
        <f t="shared" si="1"/>
        <v>4</v>
      </c>
      <c r="W12" s="33">
        <f t="shared" si="1"/>
        <v>4</v>
      </c>
      <c r="X12" s="33">
        <f t="shared" si="1"/>
        <v>3</v>
      </c>
      <c r="Y12" s="33">
        <f t="shared" si="1"/>
        <v>4</v>
      </c>
      <c r="Z12" s="33">
        <f t="shared" si="1"/>
        <v>0</v>
      </c>
      <c r="AA12" s="33">
        <f t="shared" si="1"/>
        <v>0</v>
      </c>
      <c r="AB12" s="33">
        <f t="shared" si="1"/>
        <v>0</v>
      </c>
      <c r="AC12" s="33">
        <f t="shared" si="1"/>
        <v>0</v>
      </c>
      <c r="AD12" s="33">
        <f t="shared" si="1"/>
        <v>0</v>
      </c>
      <c r="AE12" s="33">
        <f t="shared" si="1"/>
        <v>4</v>
      </c>
      <c r="AF12" s="28">
        <v>99.280299999999997</v>
      </c>
      <c r="AG12" s="28"/>
      <c r="AH12" s="28"/>
      <c r="AI12" s="28">
        <v>0.99219999999999997</v>
      </c>
      <c r="AJ12" s="28">
        <v>0.19040000000000001</v>
      </c>
      <c r="AK12" s="28">
        <v>-4.2200000000000001E-2</v>
      </c>
      <c r="AL12" s="28">
        <v>0.33810000000000001</v>
      </c>
      <c r="AM12" s="28">
        <v>0.99709999999999999</v>
      </c>
      <c r="AN12" s="28">
        <v>0.71970000000000001</v>
      </c>
      <c r="AO12" s="35">
        <v>0.52</v>
      </c>
    </row>
    <row r="13" spans="1:92">
      <c r="A13" s="48" t="s">
        <v>3316</v>
      </c>
      <c r="B13" s="29">
        <v>39517</v>
      </c>
      <c r="C13" s="30">
        <v>14787.8079</v>
      </c>
      <c r="D13" s="31">
        <v>13117.287899999999</v>
      </c>
      <c r="E13" s="28">
        <v>59.87</v>
      </c>
      <c r="F13" s="28">
        <v>10.136100000000001</v>
      </c>
      <c r="G13" s="28">
        <v>-2.0611999999999999</v>
      </c>
      <c r="H13" s="28">
        <v>-4.8776999999999999</v>
      </c>
      <c r="I13" s="32">
        <v>-4.0083000000000002</v>
      </c>
      <c r="J13" s="28">
        <v>6.0960000000000001</v>
      </c>
      <c r="K13" s="28">
        <v>6.2035999999999998</v>
      </c>
      <c r="L13" s="28">
        <v>14.7486</v>
      </c>
      <c r="M13" s="28">
        <v>10.5722</v>
      </c>
      <c r="N13" s="28">
        <v>9.5701999999999998</v>
      </c>
      <c r="O13" s="28">
        <v>9.5606000000000009</v>
      </c>
      <c r="P13" s="28">
        <v>10.790100000000001</v>
      </c>
      <c r="Q13" s="28">
        <v>11.811999999999999</v>
      </c>
      <c r="R13" s="28">
        <v>10.435499999999999</v>
      </c>
      <c r="S13" s="33">
        <f t="shared" ref="S13:S51" si="2">IF(F13="",0,IF(F13&lt;=CB$3,4,IF(F13&gt;=CB$5,1,IF(F13&gt;=CB$4,2,3))))</f>
        <v>2</v>
      </c>
      <c r="T13" s="33">
        <f t="shared" ref="T13:T51" si="3">IF(G13="",0,IF(G13&lt;=CC$3,4,IF(G13&gt;=CC$5,1,IF(G13&gt;=CC$4,2,3))))</f>
        <v>3</v>
      </c>
      <c r="U13" s="33">
        <f t="shared" ref="U13:U51" si="4">IF(H13="",0,IF(H13&lt;=CD$3,4,IF(H13&gt;=CD$5,1,IF(H13&gt;=CD$4,2,3))))</f>
        <v>2</v>
      </c>
      <c r="V13" s="34">
        <f t="shared" ref="V13:V51" si="5">IF(I13="",0,IF(I13&lt;=CE$3,4,IF(I13&gt;=CE$5,1,IF(I13&gt;=CE$4,2,3))))</f>
        <v>2</v>
      </c>
      <c r="W13" s="33">
        <f t="shared" ref="W13:W51" si="6">IF(J13="",0,IF(J13&lt;=CF$3,4,IF(J13&gt;=CF$5,1,IF(J13&gt;=CF$4,2,3))))</f>
        <v>1</v>
      </c>
      <c r="X13" s="33">
        <f t="shared" ref="X13:X51" si="7">IF(K13="",0,IF(K13&lt;=CG$3,4,IF(K13&gt;=CG$5,1,IF(K13&gt;=CG$4,2,3))))</f>
        <v>1</v>
      </c>
      <c r="Y13" s="33">
        <f t="shared" ref="Y13:Y51" si="8">IF(L13="",0,IF(L13&lt;=CH$3,4,IF(L13&gt;=CH$5,1,IF(L13&gt;=CH$4,2,3))))</f>
        <v>2</v>
      </c>
      <c r="Z13" s="33">
        <f t="shared" ref="Z13:Z51" si="9">IF(M13="",0,IF(M13&lt;=CI$3,4,IF(M13&gt;=CI$5,1,IF(M13&gt;=CI$4,2,3))))</f>
        <v>4</v>
      </c>
      <c r="AA13" s="33">
        <f t="shared" ref="AA13:AA51" si="10">IF(N13="",0,IF(N13&lt;=CJ$3,4,IF(N13&gt;=CJ$5,1,IF(N13&gt;=CJ$4,2,3))))</f>
        <v>4</v>
      </c>
      <c r="AB13" s="33">
        <f t="shared" ref="AB13:AB51" si="11">IF(O13="",0,IF(O13&lt;=CK$3,4,IF(O13&gt;=CK$5,1,IF(O13&gt;=CK$4,2,3))))</f>
        <v>4</v>
      </c>
      <c r="AC13" s="33">
        <f t="shared" ref="AC13:AC51" si="12">IF(P13="",0,IF(P13&lt;=CL$3,4,IF(P13&gt;=CL$5,1,IF(P13&gt;=CL$4,2,3))))</f>
        <v>4</v>
      </c>
      <c r="AD13" s="33">
        <f t="shared" ref="AD13:AD51" si="13">IF(Q13="",0,IF(Q13&lt;=CM$3,4,IF(Q13&gt;=CM$5,1,IF(Q13&gt;=CM$4,2,3))))</f>
        <v>4</v>
      </c>
      <c r="AE13" s="33">
        <f t="shared" ref="AE13:AE51" si="14">IF(R13="",0,IF(R13&lt;=CN$3,4,IF(R13&gt;=CN$5,1,IF(R13&gt;=CN$4,2,3))))</f>
        <v>4</v>
      </c>
      <c r="AF13" s="28">
        <v>68.190899999999999</v>
      </c>
      <c r="AG13" s="28">
        <v>11.710599999999999</v>
      </c>
      <c r="AH13" s="28">
        <v>19.000800000000002</v>
      </c>
      <c r="AI13" s="28">
        <v>0.94269999999999998</v>
      </c>
      <c r="AJ13" s="28">
        <v>0.24790000000000001</v>
      </c>
      <c r="AK13" s="28">
        <v>-7.7000000000000002E-3</v>
      </c>
      <c r="AL13" s="28">
        <v>0.43890000000000001</v>
      </c>
      <c r="AM13" s="28">
        <v>0.95899999999999996</v>
      </c>
      <c r="AN13" s="28">
        <v>1.0975999999999999</v>
      </c>
      <c r="AO13" s="35">
        <v>1.69</v>
      </c>
    </row>
    <row r="14" spans="1:92">
      <c r="A14" s="48" t="s">
        <v>3317</v>
      </c>
      <c r="B14" s="29">
        <v>40176</v>
      </c>
      <c r="C14" s="30">
        <v>33185.500500000002</v>
      </c>
      <c r="D14" s="31">
        <v>29075.778200000001</v>
      </c>
      <c r="E14" s="28">
        <v>92.695400000000006</v>
      </c>
      <c r="F14" s="28">
        <v>9.2874999999999996</v>
      </c>
      <c r="G14" s="28">
        <v>-1.9565999999999999</v>
      </c>
      <c r="H14" s="28">
        <v>-6.2283999999999997</v>
      </c>
      <c r="I14" s="32">
        <v>-4.7263000000000002</v>
      </c>
      <c r="J14" s="28">
        <v>-0.1197</v>
      </c>
      <c r="K14" s="28">
        <v>3.7850000000000001</v>
      </c>
      <c r="L14" s="28">
        <v>12.639200000000001</v>
      </c>
      <c r="M14" s="28">
        <v>8.2882999999999996</v>
      </c>
      <c r="N14" s="28">
        <v>8.6361000000000008</v>
      </c>
      <c r="O14" s="28">
        <v>11.0755</v>
      </c>
      <c r="P14" s="28">
        <v>12.027200000000001</v>
      </c>
      <c r="Q14" s="28">
        <v>14.26</v>
      </c>
      <c r="R14" s="28">
        <v>14.5947</v>
      </c>
      <c r="S14" s="33">
        <f t="shared" si="2"/>
        <v>3</v>
      </c>
      <c r="T14" s="33">
        <f t="shared" si="3"/>
        <v>2</v>
      </c>
      <c r="U14" s="33">
        <f t="shared" si="4"/>
        <v>3</v>
      </c>
      <c r="V14" s="34">
        <f t="shared" si="5"/>
        <v>2</v>
      </c>
      <c r="W14" s="33">
        <f t="shared" si="6"/>
        <v>3</v>
      </c>
      <c r="X14" s="33">
        <f t="shared" si="7"/>
        <v>2</v>
      </c>
      <c r="Y14" s="33">
        <f t="shared" si="8"/>
        <v>4</v>
      </c>
      <c r="Z14" s="33">
        <f t="shared" si="9"/>
        <v>4</v>
      </c>
      <c r="AA14" s="33">
        <f t="shared" si="10"/>
        <v>4</v>
      </c>
      <c r="AB14" s="33">
        <f t="shared" si="11"/>
        <v>4</v>
      </c>
      <c r="AC14" s="33">
        <f t="shared" si="12"/>
        <v>4</v>
      </c>
      <c r="AD14" s="33">
        <f t="shared" si="13"/>
        <v>1</v>
      </c>
      <c r="AE14" s="33">
        <f t="shared" si="14"/>
        <v>2</v>
      </c>
      <c r="AF14" s="28">
        <v>74.865300000000005</v>
      </c>
      <c r="AG14" s="28">
        <v>15.642300000000001</v>
      </c>
      <c r="AH14" s="28">
        <v>5.0682999999999998</v>
      </c>
      <c r="AI14" s="28">
        <v>0.89359999999999995</v>
      </c>
      <c r="AJ14" s="28">
        <v>0.21609999999999999</v>
      </c>
      <c r="AK14" s="28">
        <v>-6.3399999999999998E-2</v>
      </c>
      <c r="AL14" s="28">
        <v>0.38929999999999998</v>
      </c>
      <c r="AM14" s="28">
        <v>0.8498</v>
      </c>
      <c r="AN14" s="28">
        <v>4.4241999999999999</v>
      </c>
      <c r="AO14" s="35">
        <v>1.57</v>
      </c>
    </row>
    <row r="15" spans="1:92">
      <c r="A15" s="48" t="s">
        <v>3318</v>
      </c>
      <c r="B15" s="29">
        <v>45686</v>
      </c>
      <c r="C15" s="30">
        <v>76.186899999999994</v>
      </c>
      <c r="D15" s="31">
        <v>71.231200000000001</v>
      </c>
      <c r="E15" s="28">
        <v>11.241</v>
      </c>
      <c r="F15" s="28">
        <v>12.9749</v>
      </c>
      <c r="G15" s="28">
        <v>1.7377</v>
      </c>
      <c r="H15" s="28">
        <v>-2.7343000000000002</v>
      </c>
      <c r="I15" s="32">
        <v>-1.5760000000000001</v>
      </c>
      <c r="J15" s="28">
        <v>4.4410999999999996</v>
      </c>
      <c r="K15" s="28"/>
      <c r="L15" s="28"/>
      <c r="M15" s="28"/>
      <c r="N15" s="28"/>
      <c r="O15" s="28"/>
      <c r="P15" s="28"/>
      <c r="Q15" s="28"/>
      <c r="R15" s="28">
        <v>9.8162000000000003</v>
      </c>
      <c r="S15" s="33">
        <f t="shared" si="2"/>
        <v>1</v>
      </c>
      <c r="T15" s="33">
        <f t="shared" si="3"/>
        <v>1</v>
      </c>
      <c r="U15" s="33">
        <f t="shared" si="4"/>
        <v>1</v>
      </c>
      <c r="V15" s="34">
        <f t="shared" si="5"/>
        <v>1</v>
      </c>
      <c r="W15" s="33">
        <f t="shared" si="6"/>
        <v>2</v>
      </c>
      <c r="X15" s="33">
        <f t="shared" si="7"/>
        <v>0</v>
      </c>
      <c r="Y15" s="33">
        <f t="shared" si="8"/>
        <v>0</v>
      </c>
      <c r="Z15" s="33">
        <f t="shared" si="9"/>
        <v>0</v>
      </c>
      <c r="AA15" s="33">
        <f t="shared" si="10"/>
        <v>0</v>
      </c>
      <c r="AB15" s="33">
        <f t="shared" si="11"/>
        <v>0</v>
      </c>
      <c r="AC15" s="33">
        <f t="shared" si="12"/>
        <v>0</v>
      </c>
      <c r="AD15" s="33">
        <f t="shared" si="13"/>
        <v>0</v>
      </c>
      <c r="AE15" s="33">
        <f t="shared" si="14"/>
        <v>4</v>
      </c>
      <c r="AF15" s="28">
        <v>46.976999999999997</v>
      </c>
      <c r="AG15" s="28">
        <v>13.9589</v>
      </c>
      <c r="AH15" s="28">
        <v>35.131999999999998</v>
      </c>
      <c r="AI15" s="28">
        <v>0.90629999999999999</v>
      </c>
      <c r="AJ15" s="28">
        <v>4.3700000000000003E-2</v>
      </c>
      <c r="AK15" s="28">
        <v>0.1212</v>
      </c>
      <c r="AL15" s="28">
        <v>6.8199999999999997E-2</v>
      </c>
      <c r="AM15" s="28">
        <v>0.85409999999999997</v>
      </c>
      <c r="AN15" s="28">
        <v>3.9319999999999999</v>
      </c>
      <c r="AO15" s="35">
        <v>2.35</v>
      </c>
    </row>
    <row r="16" spans="1:92">
      <c r="A16" s="48" t="s">
        <v>3319</v>
      </c>
      <c r="B16" s="29">
        <v>39808</v>
      </c>
      <c r="C16" s="30">
        <v>7056.2407000000003</v>
      </c>
      <c r="D16" s="31">
        <v>6273.8562000000002</v>
      </c>
      <c r="E16" s="28">
        <v>150.48500000000001</v>
      </c>
      <c r="F16" s="28">
        <v>9.2449999999999992</v>
      </c>
      <c r="G16" s="28">
        <v>-2.0567000000000002</v>
      </c>
      <c r="H16" s="28">
        <v>-3.8759999999999999</v>
      </c>
      <c r="I16" s="32">
        <v>-5.4124999999999996</v>
      </c>
      <c r="J16" s="28">
        <v>3.1368999999999998</v>
      </c>
      <c r="K16" s="28">
        <v>3.3395000000000001</v>
      </c>
      <c r="L16" s="28">
        <v>13.902200000000001</v>
      </c>
      <c r="M16" s="28">
        <v>11.338900000000001</v>
      </c>
      <c r="N16" s="28">
        <v>14.190300000000001</v>
      </c>
      <c r="O16" s="28">
        <v>15.017300000000001</v>
      </c>
      <c r="P16" s="28">
        <v>14.991099999999999</v>
      </c>
      <c r="Q16" s="28">
        <v>14.3934</v>
      </c>
      <c r="R16" s="28">
        <v>16.910499999999999</v>
      </c>
      <c r="S16" s="33">
        <f t="shared" si="2"/>
        <v>3</v>
      </c>
      <c r="T16" s="33">
        <f t="shared" si="3"/>
        <v>3</v>
      </c>
      <c r="U16" s="33">
        <f t="shared" si="4"/>
        <v>1</v>
      </c>
      <c r="V16" s="34">
        <f t="shared" si="5"/>
        <v>3</v>
      </c>
      <c r="W16" s="33">
        <f t="shared" si="6"/>
        <v>2</v>
      </c>
      <c r="X16" s="33">
        <f t="shared" si="7"/>
        <v>3</v>
      </c>
      <c r="Y16" s="33">
        <f t="shared" si="8"/>
        <v>3</v>
      </c>
      <c r="Z16" s="33">
        <f t="shared" si="9"/>
        <v>3</v>
      </c>
      <c r="AA16" s="33">
        <f t="shared" si="10"/>
        <v>2</v>
      </c>
      <c r="AB16" s="33">
        <f t="shared" si="11"/>
        <v>1</v>
      </c>
      <c r="AC16" s="33">
        <f t="shared" si="12"/>
        <v>1</v>
      </c>
      <c r="AD16" s="33">
        <f t="shared" si="13"/>
        <v>1</v>
      </c>
      <c r="AE16" s="33">
        <f t="shared" si="14"/>
        <v>1</v>
      </c>
      <c r="AF16" s="28">
        <v>67.584500000000006</v>
      </c>
      <c r="AG16" s="28">
        <v>15.7399</v>
      </c>
      <c r="AH16" s="28">
        <v>11.488899999999999</v>
      </c>
      <c r="AI16" s="28">
        <v>0.97089999999999999</v>
      </c>
      <c r="AJ16" s="28">
        <v>0.2442</v>
      </c>
      <c r="AK16" s="28">
        <v>0.1817</v>
      </c>
      <c r="AL16" s="28">
        <v>0.42770000000000002</v>
      </c>
      <c r="AM16" s="28">
        <v>0.9073</v>
      </c>
      <c r="AN16" s="28">
        <v>5.1867999999999999</v>
      </c>
      <c r="AO16" s="35">
        <v>1.78</v>
      </c>
    </row>
    <row r="17" spans="1:41">
      <c r="A17" s="48" t="s">
        <v>3320</v>
      </c>
      <c r="B17" s="29">
        <v>39869</v>
      </c>
      <c r="C17" s="30">
        <v>1384.2083</v>
      </c>
      <c r="D17" s="31">
        <v>1259.6575</v>
      </c>
      <c r="E17" s="28">
        <v>162.84</v>
      </c>
      <c r="F17" s="28">
        <v>11.4655</v>
      </c>
      <c r="G17" s="28">
        <v>2.7770999999999999</v>
      </c>
      <c r="H17" s="28">
        <v>-0.16550000000000001</v>
      </c>
      <c r="I17" s="32">
        <v>1.1994</v>
      </c>
      <c r="J17" s="28">
        <v>8.3721999999999994</v>
      </c>
      <c r="K17" s="28">
        <v>1.2002999999999999</v>
      </c>
      <c r="L17" s="28">
        <v>16.6843</v>
      </c>
      <c r="M17" s="28">
        <v>14.1259</v>
      </c>
      <c r="N17" s="28">
        <v>14.7346</v>
      </c>
      <c r="O17" s="28">
        <v>18.338000000000001</v>
      </c>
      <c r="P17" s="28">
        <v>16.3445</v>
      </c>
      <c r="Q17" s="28">
        <v>14.1083</v>
      </c>
      <c r="R17" s="28">
        <v>17.627099999999999</v>
      </c>
      <c r="S17" s="33">
        <f t="shared" si="2"/>
        <v>1</v>
      </c>
      <c r="T17" s="33">
        <f t="shared" si="3"/>
        <v>1</v>
      </c>
      <c r="U17" s="33">
        <f t="shared" si="4"/>
        <v>1</v>
      </c>
      <c r="V17" s="34">
        <f t="shared" si="5"/>
        <v>1</v>
      </c>
      <c r="W17" s="33">
        <f t="shared" si="6"/>
        <v>1</v>
      </c>
      <c r="X17" s="33">
        <f t="shared" si="7"/>
        <v>4</v>
      </c>
      <c r="Y17" s="33">
        <f t="shared" si="8"/>
        <v>2</v>
      </c>
      <c r="Z17" s="33">
        <f t="shared" si="9"/>
        <v>1</v>
      </c>
      <c r="AA17" s="33">
        <f t="shared" si="10"/>
        <v>1</v>
      </c>
      <c r="AB17" s="33">
        <f t="shared" si="11"/>
        <v>1</v>
      </c>
      <c r="AC17" s="33">
        <f t="shared" si="12"/>
        <v>1</v>
      </c>
      <c r="AD17" s="33">
        <f t="shared" si="13"/>
        <v>1</v>
      </c>
      <c r="AE17" s="33">
        <f t="shared" si="14"/>
        <v>1</v>
      </c>
      <c r="AF17" s="28">
        <v>60.7121</v>
      </c>
      <c r="AG17" s="28">
        <v>14.0443</v>
      </c>
      <c r="AH17" s="28">
        <v>19.673999999999999</v>
      </c>
      <c r="AI17" s="28">
        <v>1.0846</v>
      </c>
      <c r="AJ17" s="28">
        <v>0.2384</v>
      </c>
      <c r="AK17" s="28">
        <v>0.35210000000000002</v>
      </c>
      <c r="AL17" s="28">
        <v>0.42799999999999999</v>
      </c>
      <c r="AM17" s="28">
        <v>0.64680000000000004</v>
      </c>
      <c r="AN17" s="28">
        <v>3.5470000000000002</v>
      </c>
      <c r="AO17" s="35">
        <v>1.97</v>
      </c>
    </row>
    <row r="18" spans="1:41">
      <c r="A18" s="48" t="s">
        <v>3321</v>
      </c>
      <c r="B18" s="29">
        <v>38722</v>
      </c>
      <c r="C18" s="30">
        <v>906.2174</v>
      </c>
      <c r="D18" s="31">
        <v>808.5797</v>
      </c>
      <c r="E18" s="28">
        <v>96.091899999999995</v>
      </c>
      <c r="F18" s="28">
        <v>10.084300000000001</v>
      </c>
      <c r="G18" s="28">
        <v>-0.84079999999999999</v>
      </c>
      <c r="H18" s="28">
        <v>-2.3944000000000001</v>
      </c>
      <c r="I18" s="32">
        <v>-3.6417999999999999</v>
      </c>
      <c r="J18" s="28">
        <v>6.3632</v>
      </c>
      <c r="K18" s="28">
        <v>6.4477000000000002</v>
      </c>
      <c r="L18" s="28">
        <v>18.014600000000002</v>
      </c>
      <c r="M18" s="28">
        <v>14.0783</v>
      </c>
      <c r="N18" s="28">
        <v>13.5733</v>
      </c>
      <c r="O18" s="28">
        <v>14.1434</v>
      </c>
      <c r="P18" s="28">
        <v>12.671200000000001</v>
      </c>
      <c r="Q18" s="28">
        <v>13.652100000000001</v>
      </c>
      <c r="R18" s="28">
        <v>11.7737</v>
      </c>
      <c r="S18" s="33">
        <f t="shared" si="2"/>
        <v>2</v>
      </c>
      <c r="T18" s="33">
        <f t="shared" si="3"/>
        <v>2</v>
      </c>
      <c r="U18" s="33">
        <f t="shared" si="4"/>
        <v>1</v>
      </c>
      <c r="V18" s="34">
        <f t="shared" si="5"/>
        <v>1</v>
      </c>
      <c r="W18" s="33">
        <f t="shared" si="6"/>
        <v>1</v>
      </c>
      <c r="X18" s="33">
        <f t="shared" si="7"/>
        <v>1</v>
      </c>
      <c r="Y18" s="33">
        <f t="shared" si="8"/>
        <v>1</v>
      </c>
      <c r="Z18" s="33">
        <f t="shared" si="9"/>
        <v>2</v>
      </c>
      <c r="AA18" s="33">
        <f t="shared" si="10"/>
        <v>2</v>
      </c>
      <c r="AB18" s="33">
        <f t="shared" si="11"/>
        <v>2</v>
      </c>
      <c r="AC18" s="33">
        <f t="shared" si="12"/>
        <v>3</v>
      </c>
      <c r="AD18" s="33">
        <f t="shared" si="13"/>
        <v>2</v>
      </c>
      <c r="AE18" s="33">
        <f t="shared" si="14"/>
        <v>3</v>
      </c>
      <c r="AF18" s="28">
        <v>64.216700000000003</v>
      </c>
      <c r="AG18" s="28">
        <v>20.547000000000001</v>
      </c>
      <c r="AH18" s="28">
        <v>9.6778999999999993</v>
      </c>
      <c r="AI18" s="28">
        <v>0.9788</v>
      </c>
      <c r="AJ18" s="28">
        <v>0.2974</v>
      </c>
      <c r="AK18" s="28">
        <v>0.2009</v>
      </c>
      <c r="AL18" s="28">
        <v>0.53439999999999999</v>
      </c>
      <c r="AM18" s="28">
        <v>0.92859999999999998</v>
      </c>
      <c r="AN18" s="28">
        <v>4.9226000000000001</v>
      </c>
      <c r="AO18" s="35">
        <v>2.23</v>
      </c>
    </row>
    <row r="19" spans="1:41">
      <c r="A19" s="48" t="s">
        <v>3322</v>
      </c>
      <c r="B19" s="29">
        <v>39846</v>
      </c>
      <c r="C19" s="30">
        <v>8800.0478000000003</v>
      </c>
      <c r="D19" s="31">
        <v>7809.6370999999999</v>
      </c>
      <c r="E19" s="28">
        <v>172.93</v>
      </c>
      <c r="F19" s="28">
        <v>9.6715</v>
      </c>
      <c r="G19" s="28">
        <v>-0.88839999999999997</v>
      </c>
      <c r="H19" s="28">
        <v>-4.1407999999999996</v>
      </c>
      <c r="I19" s="32">
        <v>-3.746</v>
      </c>
      <c r="J19" s="28">
        <v>4.0994000000000002</v>
      </c>
      <c r="K19" s="28">
        <v>5.5372000000000003</v>
      </c>
      <c r="L19" s="28">
        <v>13.947100000000001</v>
      </c>
      <c r="M19" s="28">
        <v>11.707100000000001</v>
      </c>
      <c r="N19" s="28">
        <v>12.7841</v>
      </c>
      <c r="O19" s="28">
        <v>14.8444</v>
      </c>
      <c r="P19" s="28">
        <v>14.654999999999999</v>
      </c>
      <c r="Q19" s="28">
        <v>13.390599999999999</v>
      </c>
      <c r="R19" s="28">
        <v>17.686800000000002</v>
      </c>
      <c r="S19" s="33">
        <f t="shared" si="2"/>
        <v>3</v>
      </c>
      <c r="T19" s="33">
        <f t="shared" si="3"/>
        <v>2</v>
      </c>
      <c r="U19" s="33">
        <f t="shared" si="4"/>
        <v>2</v>
      </c>
      <c r="V19" s="34">
        <f t="shared" si="5"/>
        <v>2</v>
      </c>
      <c r="W19" s="33">
        <f t="shared" si="6"/>
        <v>2</v>
      </c>
      <c r="X19" s="33">
        <f t="shared" si="7"/>
        <v>2</v>
      </c>
      <c r="Y19" s="33">
        <f t="shared" si="8"/>
        <v>3</v>
      </c>
      <c r="Z19" s="33">
        <f t="shared" si="9"/>
        <v>3</v>
      </c>
      <c r="AA19" s="33">
        <f t="shared" si="10"/>
        <v>3</v>
      </c>
      <c r="AB19" s="33">
        <f t="shared" si="11"/>
        <v>2</v>
      </c>
      <c r="AC19" s="33">
        <f t="shared" si="12"/>
        <v>2</v>
      </c>
      <c r="AD19" s="33">
        <f t="shared" si="13"/>
        <v>2</v>
      </c>
      <c r="AE19" s="33">
        <f t="shared" si="14"/>
        <v>1</v>
      </c>
      <c r="AF19" s="28">
        <v>70.993399999999994</v>
      </c>
      <c r="AG19" s="28">
        <v>16.692799999999998</v>
      </c>
      <c r="AH19" s="28">
        <v>9.3804999999999996</v>
      </c>
      <c r="AI19" s="28">
        <v>0.95699999999999996</v>
      </c>
      <c r="AJ19" s="28">
        <v>0.2364</v>
      </c>
      <c r="AK19" s="28">
        <v>5.5800000000000002E-2</v>
      </c>
      <c r="AL19" s="28">
        <v>0.42009999999999997</v>
      </c>
      <c r="AM19" s="28">
        <v>0.97099999999999997</v>
      </c>
      <c r="AN19" s="28">
        <v>2.9157999999999999</v>
      </c>
      <c r="AO19" s="35">
        <v>1.73</v>
      </c>
    </row>
    <row r="20" spans="1:41">
      <c r="A20" s="48" t="s">
        <v>3323</v>
      </c>
      <c r="B20" s="29">
        <v>39100</v>
      </c>
      <c r="C20" s="30">
        <v>17249.785100000001</v>
      </c>
      <c r="D20" s="31">
        <v>15044.132</v>
      </c>
      <c r="E20" s="28">
        <v>135.56299999999999</v>
      </c>
      <c r="F20" s="28">
        <v>8.6956000000000007</v>
      </c>
      <c r="G20" s="28">
        <v>-4.6787999999999998</v>
      </c>
      <c r="H20" s="28">
        <v>-4.7717999999999998</v>
      </c>
      <c r="I20" s="32">
        <v>-6.6048999999999998</v>
      </c>
      <c r="J20" s="28">
        <v>0.60929999999999995</v>
      </c>
      <c r="K20" s="28">
        <v>6.7088000000000001</v>
      </c>
      <c r="L20" s="28">
        <v>17.855499999999999</v>
      </c>
      <c r="M20" s="28">
        <v>14.346299999999999</v>
      </c>
      <c r="N20" s="28">
        <v>15.304</v>
      </c>
      <c r="O20" s="28">
        <v>15.8222</v>
      </c>
      <c r="P20" s="28">
        <v>15.504799999999999</v>
      </c>
      <c r="Q20" s="28">
        <v>14.7836</v>
      </c>
      <c r="R20" s="28">
        <v>14.4672</v>
      </c>
      <c r="S20" s="33">
        <f t="shared" si="2"/>
        <v>3</v>
      </c>
      <c r="T20" s="33">
        <f t="shared" si="3"/>
        <v>4</v>
      </c>
      <c r="U20" s="33">
        <f t="shared" si="4"/>
        <v>2</v>
      </c>
      <c r="V20" s="34">
        <f t="shared" si="5"/>
        <v>3</v>
      </c>
      <c r="W20" s="33">
        <f t="shared" si="6"/>
        <v>3</v>
      </c>
      <c r="X20" s="33">
        <f t="shared" si="7"/>
        <v>1</v>
      </c>
      <c r="Y20" s="33">
        <f t="shared" si="8"/>
        <v>1</v>
      </c>
      <c r="Z20" s="33">
        <f t="shared" si="9"/>
        <v>1</v>
      </c>
      <c r="AA20" s="33">
        <f t="shared" si="10"/>
        <v>1</v>
      </c>
      <c r="AB20" s="33">
        <f t="shared" si="11"/>
        <v>1</v>
      </c>
      <c r="AC20" s="33">
        <f t="shared" si="12"/>
        <v>1</v>
      </c>
      <c r="AD20" s="33">
        <f t="shared" si="13"/>
        <v>1</v>
      </c>
      <c r="AE20" s="33">
        <f t="shared" si="14"/>
        <v>2</v>
      </c>
      <c r="AF20" s="28">
        <v>68.201700000000002</v>
      </c>
      <c r="AG20" s="28">
        <v>17.5562</v>
      </c>
      <c r="AH20" s="28">
        <v>13.5358</v>
      </c>
      <c r="AI20" s="28">
        <v>1.0028999999999999</v>
      </c>
      <c r="AJ20" s="28">
        <v>0.29870000000000002</v>
      </c>
      <c r="AK20" s="28">
        <v>0.20069999999999999</v>
      </c>
      <c r="AL20" s="28">
        <v>0.53900000000000003</v>
      </c>
      <c r="AM20" s="28">
        <v>0.94469999999999998</v>
      </c>
      <c r="AN20" s="28">
        <v>0.70630000000000004</v>
      </c>
      <c r="AO20" s="35">
        <v>1.65</v>
      </c>
    </row>
    <row r="21" spans="1:41">
      <c r="A21" s="48" t="s">
        <v>3324</v>
      </c>
      <c r="B21" s="29">
        <v>39812</v>
      </c>
      <c r="C21" s="30">
        <v>439.15129999999999</v>
      </c>
      <c r="D21" s="31">
        <v>395.10090000000002</v>
      </c>
      <c r="E21" s="28">
        <v>111.49</v>
      </c>
      <c r="F21" s="28">
        <v>10.418900000000001</v>
      </c>
      <c r="G21" s="28">
        <v>-1.4409000000000001</v>
      </c>
      <c r="H21" s="28">
        <v>-2.5095999999999998</v>
      </c>
      <c r="I21" s="32">
        <v>-3.8961999999999999</v>
      </c>
      <c r="J21" s="28">
        <v>7.1916000000000002</v>
      </c>
      <c r="K21" s="28">
        <v>6.8135000000000003</v>
      </c>
      <c r="L21" s="28">
        <v>15.7309</v>
      </c>
      <c r="M21" s="28">
        <v>12.96</v>
      </c>
      <c r="N21" s="28">
        <v>13.7317</v>
      </c>
      <c r="O21" s="28">
        <v>13.3302</v>
      </c>
      <c r="P21" s="28">
        <v>12.4672</v>
      </c>
      <c r="Q21" s="28">
        <v>12.3873</v>
      </c>
      <c r="R21" s="28">
        <v>14.917400000000001</v>
      </c>
      <c r="S21" s="33">
        <f t="shared" si="2"/>
        <v>2</v>
      </c>
      <c r="T21" s="33">
        <f t="shared" si="3"/>
        <v>2</v>
      </c>
      <c r="U21" s="33">
        <f t="shared" si="4"/>
        <v>1</v>
      </c>
      <c r="V21" s="34">
        <f t="shared" si="5"/>
        <v>2</v>
      </c>
      <c r="W21" s="33">
        <f t="shared" si="6"/>
        <v>1</v>
      </c>
      <c r="X21" s="33">
        <f t="shared" si="7"/>
        <v>1</v>
      </c>
      <c r="Y21" s="33">
        <f t="shared" si="8"/>
        <v>2</v>
      </c>
      <c r="Z21" s="33">
        <f t="shared" si="9"/>
        <v>2</v>
      </c>
      <c r="AA21" s="33">
        <f t="shared" si="10"/>
        <v>2</v>
      </c>
      <c r="AB21" s="33">
        <f t="shared" si="11"/>
        <v>3</v>
      </c>
      <c r="AC21" s="33">
        <f t="shared" si="12"/>
        <v>4</v>
      </c>
      <c r="AD21" s="33">
        <f t="shared" si="13"/>
        <v>3</v>
      </c>
      <c r="AE21" s="33">
        <f t="shared" si="14"/>
        <v>2</v>
      </c>
      <c r="AF21" s="28">
        <v>61.123699999999999</v>
      </c>
      <c r="AG21" s="28">
        <v>18.2302</v>
      </c>
      <c r="AH21" s="28">
        <v>16.8553</v>
      </c>
      <c r="AI21" s="28">
        <v>0.99780000000000002</v>
      </c>
      <c r="AJ21" s="28">
        <v>0.25459999999999999</v>
      </c>
      <c r="AK21" s="28">
        <v>1.6400000000000001E-2</v>
      </c>
      <c r="AL21" s="28">
        <v>0.4551</v>
      </c>
      <c r="AM21" s="28">
        <v>0.96199999999999997</v>
      </c>
      <c r="AN21" s="28">
        <v>1.1998</v>
      </c>
      <c r="AO21" s="35">
        <v>2.34</v>
      </c>
    </row>
    <row r="22" spans="1:41">
      <c r="A22" s="48" t="s">
        <v>3325</v>
      </c>
      <c r="B22" s="29">
        <v>36260</v>
      </c>
      <c r="C22" s="30">
        <v>6406.518</v>
      </c>
      <c r="D22" s="31">
        <v>5683.9534000000003</v>
      </c>
      <c r="E22" s="28">
        <v>1391.1098999999999</v>
      </c>
      <c r="F22" s="28">
        <v>7.7237999999999998</v>
      </c>
      <c r="G22" s="28">
        <v>-4.2788000000000004</v>
      </c>
      <c r="H22" s="28">
        <v>-8.2245000000000008</v>
      </c>
      <c r="I22" s="32">
        <v>-6.9711999999999996</v>
      </c>
      <c r="J22" s="28">
        <v>-2.7728000000000002</v>
      </c>
      <c r="K22" s="28">
        <v>3.0007000000000001</v>
      </c>
      <c r="L22" s="28">
        <v>15.5258</v>
      </c>
      <c r="M22" s="28">
        <v>13.3916</v>
      </c>
      <c r="N22" s="28">
        <v>14.722200000000001</v>
      </c>
      <c r="O22" s="28">
        <v>13.476100000000001</v>
      </c>
      <c r="P22" s="28">
        <v>12.648199999999999</v>
      </c>
      <c r="Q22" s="28">
        <v>13.3347</v>
      </c>
      <c r="R22" s="28">
        <v>19.995999999999999</v>
      </c>
      <c r="S22" s="33">
        <f t="shared" si="2"/>
        <v>4</v>
      </c>
      <c r="T22" s="33">
        <f t="shared" si="3"/>
        <v>4</v>
      </c>
      <c r="U22" s="33">
        <f t="shared" si="4"/>
        <v>4</v>
      </c>
      <c r="V22" s="34">
        <f t="shared" si="5"/>
        <v>4</v>
      </c>
      <c r="W22" s="33">
        <f t="shared" si="6"/>
        <v>4</v>
      </c>
      <c r="X22" s="33">
        <f t="shared" si="7"/>
        <v>3</v>
      </c>
      <c r="Y22" s="33">
        <f t="shared" si="8"/>
        <v>2</v>
      </c>
      <c r="Z22" s="33">
        <f t="shared" si="9"/>
        <v>2</v>
      </c>
      <c r="AA22" s="33">
        <f t="shared" si="10"/>
        <v>1</v>
      </c>
      <c r="AB22" s="33">
        <f t="shared" si="11"/>
        <v>2</v>
      </c>
      <c r="AC22" s="33">
        <f t="shared" si="12"/>
        <v>3</v>
      </c>
      <c r="AD22" s="33">
        <f t="shared" si="13"/>
        <v>2</v>
      </c>
      <c r="AE22" s="33">
        <f t="shared" si="14"/>
        <v>1</v>
      </c>
      <c r="AF22" s="28">
        <v>76.403099999999995</v>
      </c>
      <c r="AG22" s="28">
        <v>12.4659</v>
      </c>
      <c r="AH22" s="28">
        <v>6.4085999999999999</v>
      </c>
      <c r="AI22" s="28">
        <v>0.95689999999999997</v>
      </c>
      <c r="AJ22" s="28">
        <v>0.27239999999999998</v>
      </c>
      <c r="AK22" s="28">
        <v>8.4099999999999994E-2</v>
      </c>
      <c r="AL22" s="28">
        <v>0.4859</v>
      </c>
      <c r="AM22" s="28">
        <v>0.95879999999999999</v>
      </c>
      <c r="AN22" s="28">
        <v>4.4592000000000001</v>
      </c>
      <c r="AO22" s="35">
        <v>1.86</v>
      </c>
    </row>
    <row r="23" spans="1:41">
      <c r="A23" s="48" t="s">
        <v>3326</v>
      </c>
      <c r="B23" s="29">
        <v>43097</v>
      </c>
      <c r="C23" s="30">
        <v>51.3553</v>
      </c>
      <c r="D23" s="31">
        <v>45.690300000000001</v>
      </c>
      <c r="E23" s="28">
        <v>18.579999999999998</v>
      </c>
      <c r="F23" s="28">
        <v>8.4647000000000006</v>
      </c>
      <c r="G23" s="28">
        <v>-3.9297</v>
      </c>
      <c r="H23" s="28">
        <v>-8.6529000000000007</v>
      </c>
      <c r="I23" s="32">
        <v>-7.6082000000000001</v>
      </c>
      <c r="J23" s="28">
        <v>1.3086</v>
      </c>
      <c r="K23" s="28">
        <v>-2.69E-2</v>
      </c>
      <c r="L23" s="28">
        <v>11.338800000000001</v>
      </c>
      <c r="M23" s="28">
        <v>9.5579000000000001</v>
      </c>
      <c r="N23" s="28">
        <v>10.470599999999999</v>
      </c>
      <c r="O23" s="28">
        <v>9.8516999999999992</v>
      </c>
      <c r="P23" s="28"/>
      <c r="Q23" s="28"/>
      <c r="R23" s="28">
        <v>7.7084999999999999</v>
      </c>
      <c r="S23" s="33">
        <f t="shared" si="2"/>
        <v>4</v>
      </c>
      <c r="T23" s="33">
        <f t="shared" si="3"/>
        <v>4</v>
      </c>
      <c r="U23" s="33">
        <f t="shared" si="4"/>
        <v>4</v>
      </c>
      <c r="V23" s="34">
        <f t="shared" si="5"/>
        <v>4</v>
      </c>
      <c r="W23" s="33">
        <f t="shared" si="6"/>
        <v>3</v>
      </c>
      <c r="X23" s="33">
        <f t="shared" si="7"/>
        <v>4</v>
      </c>
      <c r="Y23" s="33">
        <f t="shared" si="8"/>
        <v>4</v>
      </c>
      <c r="Z23" s="33">
        <f t="shared" si="9"/>
        <v>4</v>
      </c>
      <c r="AA23" s="33">
        <f t="shared" si="10"/>
        <v>4</v>
      </c>
      <c r="AB23" s="33">
        <f t="shared" si="11"/>
        <v>4</v>
      </c>
      <c r="AC23" s="33">
        <f t="shared" si="12"/>
        <v>0</v>
      </c>
      <c r="AD23" s="33">
        <f t="shared" si="13"/>
        <v>0</v>
      </c>
      <c r="AE23" s="33">
        <f t="shared" si="14"/>
        <v>4</v>
      </c>
      <c r="AF23" s="28">
        <v>66.929100000000005</v>
      </c>
      <c r="AG23" s="28">
        <v>27.785799999999998</v>
      </c>
      <c r="AH23" s="28">
        <v>1.0128999999999999</v>
      </c>
      <c r="AI23" s="28">
        <v>1.0409999999999999</v>
      </c>
      <c r="AJ23" s="28">
        <v>0.1731</v>
      </c>
      <c r="AK23" s="28">
        <v>-0.29830000000000001</v>
      </c>
      <c r="AL23" s="28">
        <v>0.29120000000000001</v>
      </c>
      <c r="AM23" s="28">
        <v>0.91590000000000005</v>
      </c>
      <c r="AN23" s="28">
        <v>2.9344000000000001</v>
      </c>
      <c r="AO23" s="35">
        <v>2.39</v>
      </c>
    </row>
    <row r="24" spans="1:41">
      <c r="A24" s="48" t="s">
        <v>3327</v>
      </c>
      <c r="B24" s="29">
        <v>35155</v>
      </c>
      <c r="C24" s="30">
        <v>16618.141100000001</v>
      </c>
      <c r="D24" s="31">
        <v>14615.191199999999</v>
      </c>
      <c r="E24" s="28">
        <v>1334.6859999999999</v>
      </c>
      <c r="F24" s="28">
        <v>6.5232000000000001</v>
      </c>
      <c r="G24" s="28">
        <v>-6.2904999999999998</v>
      </c>
      <c r="H24" s="28">
        <v>-8.9870000000000001</v>
      </c>
      <c r="I24" s="32">
        <v>-8.4899000000000004</v>
      </c>
      <c r="J24" s="28">
        <v>-2.1385999999999998</v>
      </c>
      <c r="K24" s="28">
        <v>5.3486000000000002</v>
      </c>
      <c r="L24" s="28">
        <v>17.359200000000001</v>
      </c>
      <c r="M24" s="28">
        <v>16.0322</v>
      </c>
      <c r="N24" s="28">
        <v>17.969799999999999</v>
      </c>
      <c r="O24" s="28">
        <v>14.147399999999999</v>
      </c>
      <c r="P24" s="28">
        <v>13.972300000000001</v>
      </c>
      <c r="Q24" s="28">
        <v>12.255599999999999</v>
      </c>
      <c r="R24" s="28">
        <v>22.368600000000001</v>
      </c>
      <c r="S24" s="33">
        <f t="shared" si="2"/>
        <v>4</v>
      </c>
      <c r="T24" s="33">
        <f t="shared" si="3"/>
        <v>4</v>
      </c>
      <c r="U24" s="33">
        <f t="shared" si="4"/>
        <v>4</v>
      </c>
      <c r="V24" s="34">
        <f t="shared" si="5"/>
        <v>4</v>
      </c>
      <c r="W24" s="33">
        <f t="shared" si="6"/>
        <v>4</v>
      </c>
      <c r="X24" s="33">
        <f t="shared" si="7"/>
        <v>2</v>
      </c>
      <c r="Y24" s="33">
        <f t="shared" si="8"/>
        <v>1</v>
      </c>
      <c r="Z24" s="33">
        <f t="shared" si="9"/>
        <v>1</v>
      </c>
      <c r="AA24" s="33">
        <f t="shared" si="10"/>
        <v>1</v>
      </c>
      <c r="AB24" s="33">
        <f t="shared" si="11"/>
        <v>2</v>
      </c>
      <c r="AC24" s="33">
        <f t="shared" si="12"/>
        <v>2</v>
      </c>
      <c r="AD24" s="33">
        <f t="shared" si="13"/>
        <v>4</v>
      </c>
      <c r="AE24" s="33">
        <f t="shared" si="14"/>
        <v>1</v>
      </c>
      <c r="AF24" s="28">
        <v>81.167900000000003</v>
      </c>
      <c r="AG24" s="28">
        <v>8.6774000000000004</v>
      </c>
      <c r="AH24" s="28">
        <v>8.4160000000000004</v>
      </c>
      <c r="AI24" s="28">
        <v>0.90780000000000005</v>
      </c>
      <c r="AJ24" s="28">
        <v>0.3266</v>
      </c>
      <c r="AK24" s="28">
        <v>0.29289999999999999</v>
      </c>
      <c r="AL24" s="28">
        <v>0.59389999999999998</v>
      </c>
      <c r="AM24" s="28">
        <v>0.92779999999999996</v>
      </c>
      <c r="AN24" s="28">
        <v>1.3904000000000001</v>
      </c>
      <c r="AO24" s="35">
        <v>1.72</v>
      </c>
    </row>
    <row r="25" spans="1:41">
      <c r="A25" s="48" t="s">
        <v>3328</v>
      </c>
      <c r="B25" s="29">
        <v>38775</v>
      </c>
      <c r="C25" s="30">
        <v>4022.8613999999998</v>
      </c>
      <c r="D25" s="31">
        <v>3561.3159999999998</v>
      </c>
      <c r="E25" s="28">
        <v>133.1472</v>
      </c>
      <c r="F25" s="28">
        <v>10.930999999999999</v>
      </c>
      <c r="G25" s="28">
        <v>0.7883</v>
      </c>
      <c r="H25" s="28">
        <v>-3.9462999999999999</v>
      </c>
      <c r="I25" s="32">
        <v>-2.3294000000000001</v>
      </c>
      <c r="J25" s="28">
        <v>6.7446999999999999</v>
      </c>
      <c r="K25" s="28">
        <v>7.2058</v>
      </c>
      <c r="L25" s="28">
        <v>18.208600000000001</v>
      </c>
      <c r="M25" s="28">
        <v>14.661</v>
      </c>
      <c r="N25" s="28">
        <v>14.5908</v>
      </c>
      <c r="O25" s="28">
        <v>13.8992</v>
      </c>
      <c r="P25" s="28">
        <v>13.7522</v>
      </c>
      <c r="Q25" s="28">
        <v>12.6287</v>
      </c>
      <c r="R25" s="28">
        <v>13.685600000000001</v>
      </c>
      <c r="S25" s="33">
        <f t="shared" si="2"/>
        <v>1</v>
      </c>
      <c r="T25" s="33">
        <f t="shared" si="3"/>
        <v>1</v>
      </c>
      <c r="U25" s="33">
        <f t="shared" si="4"/>
        <v>2</v>
      </c>
      <c r="V25" s="34">
        <f t="shared" si="5"/>
        <v>1</v>
      </c>
      <c r="W25" s="33">
        <f t="shared" si="6"/>
        <v>1</v>
      </c>
      <c r="X25" s="33">
        <f t="shared" si="7"/>
        <v>1</v>
      </c>
      <c r="Y25" s="33">
        <f t="shared" si="8"/>
        <v>1</v>
      </c>
      <c r="Z25" s="33">
        <f t="shared" si="9"/>
        <v>1</v>
      </c>
      <c r="AA25" s="33">
        <f t="shared" si="10"/>
        <v>2</v>
      </c>
      <c r="AB25" s="33">
        <f t="shared" si="11"/>
        <v>2</v>
      </c>
      <c r="AC25" s="33">
        <f t="shared" si="12"/>
        <v>2</v>
      </c>
      <c r="AD25" s="33">
        <f t="shared" si="13"/>
        <v>3</v>
      </c>
      <c r="AE25" s="33">
        <f t="shared" si="14"/>
        <v>3</v>
      </c>
      <c r="AF25" s="28">
        <v>50.324199999999998</v>
      </c>
      <c r="AG25" s="28">
        <v>20.496300000000002</v>
      </c>
      <c r="AH25" s="28">
        <v>27.0611</v>
      </c>
      <c r="AI25" s="28">
        <v>1.0699000000000001</v>
      </c>
      <c r="AJ25" s="28">
        <v>0.27639999999999998</v>
      </c>
      <c r="AK25" s="28">
        <v>0.15509999999999999</v>
      </c>
      <c r="AL25" s="28">
        <v>0.49149999999999999</v>
      </c>
      <c r="AM25" s="28">
        <v>0.89</v>
      </c>
      <c r="AN25" s="28">
        <v>2.1183000000000001</v>
      </c>
      <c r="AO25" s="35">
        <v>1.94</v>
      </c>
    </row>
    <row r="26" spans="1:41">
      <c r="A26" s="48" t="s">
        <v>3329</v>
      </c>
      <c r="B26" s="29">
        <v>36391</v>
      </c>
      <c r="C26" s="30">
        <v>14352.508400000001</v>
      </c>
      <c r="D26" s="31">
        <v>12809.7392</v>
      </c>
      <c r="E26" s="28">
        <v>912.35</v>
      </c>
      <c r="F26" s="28">
        <v>8.6209000000000007</v>
      </c>
      <c r="G26" s="28">
        <v>-1.8725000000000001</v>
      </c>
      <c r="H26" s="28">
        <v>-5.7324000000000002</v>
      </c>
      <c r="I26" s="32">
        <v>-5.1532</v>
      </c>
      <c r="J26" s="28">
        <v>1.7703</v>
      </c>
      <c r="K26" s="28">
        <v>5.5582000000000003</v>
      </c>
      <c r="L26" s="28">
        <v>15.161</v>
      </c>
      <c r="M26" s="28">
        <v>12.140599999999999</v>
      </c>
      <c r="N26" s="28">
        <v>13.683</v>
      </c>
      <c r="O26" s="28">
        <v>13.2806</v>
      </c>
      <c r="P26" s="28">
        <v>13.192600000000001</v>
      </c>
      <c r="Q26" s="28">
        <v>13.089600000000001</v>
      </c>
      <c r="R26" s="28">
        <v>18.405799999999999</v>
      </c>
      <c r="S26" s="33">
        <f t="shared" si="2"/>
        <v>3</v>
      </c>
      <c r="T26" s="33">
        <f t="shared" si="3"/>
        <v>2</v>
      </c>
      <c r="U26" s="33">
        <f t="shared" si="4"/>
        <v>2</v>
      </c>
      <c r="V26" s="34">
        <f t="shared" si="5"/>
        <v>2</v>
      </c>
      <c r="W26" s="33">
        <f t="shared" si="6"/>
        <v>2</v>
      </c>
      <c r="X26" s="33">
        <f t="shared" si="7"/>
        <v>2</v>
      </c>
      <c r="Y26" s="33">
        <f t="shared" si="8"/>
        <v>2</v>
      </c>
      <c r="Z26" s="33">
        <f t="shared" si="9"/>
        <v>3</v>
      </c>
      <c r="AA26" s="33">
        <f t="shared" si="10"/>
        <v>2</v>
      </c>
      <c r="AB26" s="33">
        <f t="shared" si="11"/>
        <v>3</v>
      </c>
      <c r="AC26" s="33">
        <f t="shared" si="12"/>
        <v>3</v>
      </c>
      <c r="AD26" s="33">
        <f t="shared" si="13"/>
        <v>3</v>
      </c>
      <c r="AE26" s="33">
        <f t="shared" si="14"/>
        <v>1</v>
      </c>
      <c r="AF26" s="28">
        <v>74.537199999999999</v>
      </c>
      <c r="AG26" s="28">
        <v>6.3183999999999996</v>
      </c>
      <c r="AH26" s="28">
        <v>15.678800000000001</v>
      </c>
      <c r="AI26" s="28">
        <v>0.87439999999999996</v>
      </c>
      <c r="AJ26" s="28">
        <v>0.27310000000000001</v>
      </c>
      <c r="AK26" s="28">
        <v>9.8400000000000001E-2</v>
      </c>
      <c r="AL26" s="28">
        <v>0.4899</v>
      </c>
      <c r="AM26" s="28">
        <v>0.92090000000000005</v>
      </c>
      <c r="AN26" s="28">
        <v>3.4104999999999999</v>
      </c>
      <c r="AO26" s="35">
        <v>1.74</v>
      </c>
    </row>
    <row r="27" spans="1:41">
      <c r="A27" s="48" t="s">
        <v>4929</v>
      </c>
      <c r="B27" s="29">
        <v>39080</v>
      </c>
      <c r="C27" s="30">
        <v>2602.2928000000002</v>
      </c>
      <c r="D27" s="31">
        <v>2292.7197000000001</v>
      </c>
      <c r="E27" s="28">
        <v>116</v>
      </c>
      <c r="F27" s="28">
        <v>11.239000000000001</v>
      </c>
      <c r="G27" s="28">
        <v>-2.5291999999999999</v>
      </c>
      <c r="H27" s="28">
        <v>-10.014699999999999</v>
      </c>
      <c r="I27" s="32">
        <v>-6.7973999999999997</v>
      </c>
      <c r="J27" s="28">
        <v>-2.1097000000000001</v>
      </c>
      <c r="K27" s="28">
        <v>2.2643</v>
      </c>
      <c r="L27" s="28">
        <v>14.215199999999999</v>
      </c>
      <c r="M27" s="28">
        <v>10.6183</v>
      </c>
      <c r="N27" s="28">
        <v>11.220800000000001</v>
      </c>
      <c r="O27" s="28">
        <v>12.4712</v>
      </c>
      <c r="P27" s="28">
        <v>12.9137</v>
      </c>
      <c r="Q27" s="28">
        <v>13.335599999999999</v>
      </c>
      <c r="R27" s="28">
        <v>13.5054</v>
      </c>
      <c r="S27" s="33">
        <f t="shared" si="2"/>
        <v>1</v>
      </c>
      <c r="T27" s="33">
        <f t="shared" si="3"/>
        <v>3</v>
      </c>
      <c r="U27" s="33">
        <f t="shared" si="4"/>
        <v>4</v>
      </c>
      <c r="V27" s="34">
        <f t="shared" si="5"/>
        <v>3</v>
      </c>
      <c r="W27" s="33">
        <f t="shared" si="6"/>
        <v>4</v>
      </c>
      <c r="X27" s="33">
        <f t="shared" si="7"/>
        <v>4</v>
      </c>
      <c r="Y27" s="33">
        <f t="shared" si="8"/>
        <v>2</v>
      </c>
      <c r="Z27" s="33">
        <f t="shared" si="9"/>
        <v>4</v>
      </c>
      <c r="AA27" s="33">
        <f t="shared" si="10"/>
        <v>4</v>
      </c>
      <c r="AB27" s="33">
        <f t="shared" si="11"/>
        <v>3</v>
      </c>
      <c r="AC27" s="33">
        <f t="shared" si="12"/>
        <v>3</v>
      </c>
      <c r="AD27" s="33">
        <f t="shared" si="13"/>
        <v>2</v>
      </c>
      <c r="AE27" s="33">
        <f t="shared" si="14"/>
        <v>3</v>
      </c>
      <c r="AF27" s="28">
        <v>47.4193</v>
      </c>
      <c r="AG27" s="28">
        <v>23.822800000000001</v>
      </c>
      <c r="AH27" s="28">
        <v>25.959</v>
      </c>
      <c r="AI27" s="28">
        <v>1.0996999999999999</v>
      </c>
      <c r="AJ27" s="28">
        <v>0.2117</v>
      </c>
      <c r="AK27" s="28">
        <v>0.14369999999999999</v>
      </c>
      <c r="AL27" s="28">
        <v>0.37119999999999997</v>
      </c>
      <c r="AM27" s="28">
        <v>0.77410000000000001</v>
      </c>
      <c r="AN27" s="28">
        <v>0.38059999999999999</v>
      </c>
      <c r="AO27" s="35">
        <v>1.99</v>
      </c>
    </row>
    <row r="28" spans="1:41">
      <c r="A28" s="48" t="s">
        <v>3330</v>
      </c>
      <c r="B28" s="29">
        <v>43756</v>
      </c>
      <c r="C28" s="30">
        <v>417.71699999999998</v>
      </c>
      <c r="D28" s="31">
        <v>368.56549999999999</v>
      </c>
      <c r="E28" s="28">
        <v>24.067299999999999</v>
      </c>
      <c r="F28" s="28">
        <v>17.603400000000001</v>
      </c>
      <c r="G28" s="28">
        <v>4.6618000000000004</v>
      </c>
      <c r="H28" s="28">
        <v>-4.6001000000000003</v>
      </c>
      <c r="I28" s="32">
        <v>-1.8262</v>
      </c>
      <c r="J28" s="28">
        <v>8.5848999999999993</v>
      </c>
      <c r="K28" s="28">
        <v>4.0098000000000003</v>
      </c>
      <c r="L28" s="28">
        <v>18.927199999999999</v>
      </c>
      <c r="M28" s="28">
        <v>16.339500000000001</v>
      </c>
      <c r="N28" s="28">
        <v>13.1166</v>
      </c>
      <c r="O28" s="28"/>
      <c r="P28" s="28"/>
      <c r="Q28" s="28"/>
      <c r="R28" s="28">
        <v>14.3797</v>
      </c>
      <c r="S28" s="33">
        <f t="shared" si="2"/>
        <v>1</v>
      </c>
      <c r="T28" s="33">
        <f t="shared" si="3"/>
        <v>1</v>
      </c>
      <c r="U28" s="33">
        <f t="shared" si="4"/>
        <v>2</v>
      </c>
      <c r="V28" s="34">
        <f t="shared" si="5"/>
        <v>1</v>
      </c>
      <c r="W28" s="33">
        <f t="shared" si="6"/>
        <v>1</v>
      </c>
      <c r="X28" s="33">
        <f t="shared" si="7"/>
        <v>2</v>
      </c>
      <c r="Y28" s="33">
        <f t="shared" si="8"/>
        <v>1</v>
      </c>
      <c r="Z28" s="33">
        <f t="shared" si="9"/>
        <v>1</v>
      </c>
      <c r="AA28" s="33">
        <f t="shared" si="10"/>
        <v>3</v>
      </c>
      <c r="AB28" s="33">
        <f t="shared" si="11"/>
        <v>0</v>
      </c>
      <c r="AC28" s="33">
        <f t="shared" si="12"/>
        <v>0</v>
      </c>
      <c r="AD28" s="33">
        <f t="shared" si="13"/>
        <v>0</v>
      </c>
      <c r="AE28" s="33">
        <f t="shared" si="14"/>
        <v>2</v>
      </c>
      <c r="AF28" s="28">
        <v>37.526299999999999</v>
      </c>
      <c r="AG28" s="28">
        <v>5.7747000000000002</v>
      </c>
      <c r="AH28" s="28">
        <v>52.793199999999999</v>
      </c>
      <c r="AI28" s="28">
        <v>1.1534</v>
      </c>
      <c r="AJ28" s="28">
        <v>0.2379</v>
      </c>
      <c r="AK28" s="28">
        <v>-6.1000000000000004E-3</v>
      </c>
      <c r="AL28" s="28">
        <v>0.41389999999999999</v>
      </c>
      <c r="AM28" s="28">
        <v>0.87749999999999995</v>
      </c>
      <c r="AN28" s="28">
        <v>3.8576000000000001</v>
      </c>
      <c r="AO28" s="35">
        <v>2.31</v>
      </c>
    </row>
    <row r="29" spans="1:41">
      <c r="A29" s="48" t="s">
        <v>3331</v>
      </c>
      <c r="B29" s="29">
        <v>39538</v>
      </c>
      <c r="C29" s="30">
        <v>217.2807</v>
      </c>
      <c r="D29" s="31">
        <v>195.7534</v>
      </c>
      <c r="E29" s="28">
        <v>47.208199999999998</v>
      </c>
      <c r="F29" s="28">
        <v>11.855</v>
      </c>
      <c r="G29" s="28">
        <v>-0.28699999999999998</v>
      </c>
      <c r="H29" s="28">
        <v>-6.6955999999999998</v>
      </c>
      <c r="I29" s="32">
        <v>-5.7946</v>
      </c>
      <c r="J29" s="28">
        <v>4.4861000000000004</v>
      </c>
      <c r="K29" s="28">
        <v>3.8437999999999999</v>
      </c>
      <c r="L29" s="28">
        <v>17.851900000000001</v>
      </c>
      <c r="M29" s="28">
        <v>14.884</v>
      </c>
      <c r="N29" s="28">
        <v>15.365600000000001</v>
      </c>
      <c r="O29" s="28">
        <v>15.7921</v>
      </c>
      <c r="P29" s="28">
        <v>15.800800000000001</v>
      </c>
      <c r="Q29" s="28">
        <v>13.693899999999999</v>
      </c>
      <c r="R29" s="28">
        <v>8.9564000000000004</v>
      </c>
      <c r="S29" s="33">
        <f t="shared" si="2"/>
        <v>1</v>
      </c>
      <c r="T29" s="33">
        <f t="shared" si="3"/>
        <v>2</v>
      </c>
      <c r="U29" s="33">
        <f t="shared" si="4"/>
        <v>3</v>
      </c>
      <c r="V29" s="34">
        <f t="shared" si="5"/>
        <v>3</v>
      </c>
      <c r="W29" s="33">
        <f t="shared" si="6"/>
        <v>2</v>
      </c>
      <c r="X29" s="33">
        <f t="shared" si="7"/>
        <v>2</v>
      </c>
      <c r="Y29" s="33">
        <f t="shared" si="8"/>
        <v>1</v>
      </c>
      <c r="Z29" s="33">
        <f t="shared" si="9"/>
        <v>1</v>
      </c>
      <c r="AA29" s="33">
        <f t="shared" si="10"/>
        <v>1</v>
      </c>
      <c r="AB29" s="33">
        <f t="shared" si="11"/>
        <v>1</v>
      </c>
      <c r="AC29" s="33">
        <f t="shared" si="12"/>
        <v>1</v>
      </c>
      <c r="AD29" s="33">
        <f t="shared" si="13"/>
        <v>2</v>
      </c>
      <c r="AE29" s="33">
        <f t="shared" si="14"/>
        <v>4</v>
      </c>
      <c r="AF29" s="28">
        <v>42.544600000000003</v>
      </c>
      <c r="AG29" s="28">
        <v>23.813199999999998</v>
      </c>
      <c r="AH29" s="28">
        <v>29.8917</v>
      </c>
      <c r="AI29" s="28">
        <v>1.0912999999999999</v>
      </c>
      <c r="AJ29" s="28">
        <v>0.25740000000000002</v>
      </c>
      <c r="AK29" s="28">
        <v>0.3599</v>
      </c>
      <c r="AL29" s="28">
        <v>0.46200000000000002</v>
      </c>
      <c r="AM29" s="28">
        <v>0.74619999999999997</v>
      </c>
      <c r="AN29" s="28">
        <v>3.6657999999999999</v>
      </c>
      <c r="AO29" s="35">
        <v>2.37</v>
      </c>
    </row>
    <row r="30" spans="1:41">
      <c r="A30" s="48" t="s">
        <v>3332</v>
      </c>
      <c r="B30" s="29">
        <v>38679</v>
      </c>
      <c r="C30" s="30">
        <v>6355.1701999999996</v>
      </c>
      <c r="D30" s="31">
        <v>5586.7660999999998</v>
      </c>
      <c r="E30" s="28">
        <v>112.164</v>
      </c>
      <c r="F30" s="28">
        <v>9.6722000000000001</v>
      </c>
      <c r="G30" s="28">
        <v>-2.371</v>
      </c>
      <c r="H30" s="28">
        <v>-4.8263999999999996</v>
      </c>
      <c r="I30" s="32">
        <v>-4.4631999999999996</v>
      </c>
      <c r="J30" s="28">
        <v>1.7609999999999999</v>
      </c>
      <c r="K30" s="28">
        <v>2.2637999999999998</v>
      </c>
      <c r="L30" s="28">
        <v>13.450100000000001</v>
      </c>
      <c r="M30" s="28">
        <v>12.215299999999999</v>
      </c>
      <c r="N30" s="28">
        <v>13.559699999999999</v>
      </c>
      <c r="O30" s="28">
        <v>14.133100000000001</v>
      </c>
      <c r="P30" s="28">
        <v>14.348800000000001</v>
      </c>
      <c r="Q30" s="28">
        <v>12.7057</v>
      </c>
      <c r="R30" s="28">
        <v>12.5502</v>
      </c>
      <c r="S30" s="33">
        <f t="shared" si="2"/>
        <v>3</v>
      </c>
      <c r="T30" s="33">
        <f t="shared" si="3"/>
        <v>3</v>
      </c>
      <c r="U30" s="33">
        <f t="shared" si="4"/>
        <v>2</v>
      </c>
      <c r="V30" s="34">
        <f t="shared" si="5"/>
        <v>2</v>
      </c>
      <c r="W30" s="33">
        <f t="shared" si="6"/>
        <v>3</v>
      </c>
      <c r="X30" s="33">
        <f t="shared" si="7"/>
        <v>4</v>
      </c>
      <c r="Y30" s="33">
        <f t="shared" si="8"/>
        <v>3</v>
      </c>
      <c r="Z30" s="33">
        <f t="shared" si="9"/>
        <v>2</v>
      </c>
      <c r="AA30" s="33">
        <f t="shared" si="10"/>
        <v>3</v>
      </c>
      <c r="AB30" s="33">
        <f t="shared" si="11"/>
        <v>2</v>
      </c>
      <c r="AC30" s="33">
        <f t="shared" si="12"/>
        <v>2</v>
      </c>
      <c r="AD30" s="33">
        <f t="shared" si="13"/>
        <v>3</v>
      </c>
      <c r="AE30" s="33">
        <f t="shared" si="14"/>
        <v>3</v>
      </c>
      <c r="AF30" s="28">
        <v>70.2239</v>
      </c>
      <c r="AG30" s="28">
        <v>20.964500000000001</v>
      </c>
      <c r="AH30" s="28">
        <v>8.6925000000000008</v>
      </c>
      <c r="AI30" s="28">
        <v>0.95879999999999999</v>
      </c>
      <c r="AJ30" s="28">
        <v>0.21929999999999999</v>
      </c>
      <c r="AK30" s="28">
        <v>-9.9299999999999999E-2</v>
      </c>
      <c r="AL30" s="28">
        <v>0.371</v>
      </c>
      <c r="AM30" s="28">
        <v>0.92159999999999997</v>
      </c>
      <c r="AN30" s="28">
        <v>0.1191</v>
      </c>
      <c r="AO30" s="35">
        <v>1.78</v>
      </c>
    </row>
    <row r="31" spans="1:41">
      <c r="A31" s="48" t="s">
        <v>3333</v>
      </c>
      <c r="B31" s="29">
        <v>35885</v>
      </c>
      <c r="C31" s="30">
        <v>1044.5721000000001</v>
      </c>
      <c r="D31" s="31">
        <v>914.74540000000002</v>
      </c>
      <c r="E31" s="28">
        <v>142.09909999999999</v>
      </c>
      <c r="F31" s="28">
        <v>9.0432000000000006</v>
      </c>
      <c r="G31" s="28">
        <v>-4.4154999999999998</v>
      </c>
      <c r="H31" s="28">
        <v>-8.7279</v>
      </c>
      <c r="I31" s="32">
        <v>-7.8525999999999998</v>
      </c>
      <c r="J31" s="28">
        <v>-2.8792</v>
      </c>
      <c r="K31" s="28">
        <v>3.6621000000000001</v>
      </c>
      <c r="L31" s="28">
        <v>12.5473</v>
      </c>
      <c r="M31" s="28">
        <v>10.173400000000001</v>
      </c>
      <c r="N31" s="28">
        <v>11.6546</v>
      </c>
      <c r="O31" s="28">
        <v>11.5707</v>
      </c>
      <c r="P31" s="28">
        <v>12.007899999999999</v>
      </c>
      <c r="Q31" s="28">
        <v>10.970599999999999</v>
      </c>
      <c r="R31" s="28">
        <v>9.7775999999999996</v>
      </c>
      <c r="S31" s="33">
        <f t="shared" si="2"/>
        <v>3</v>
      </c>
      <c r="T31" s="33">
        <f t="shared" si="3"/>
        <v>4</v>
      </c>
      <c r="U31" s="33">
        <f t="shared" si="4"/>
        <v>4</v>
      </c>
      <c r="V31" s="34">
        <f t="shared" si="5"/>
        <v>4</v>
      </c>
      <c r="W31" s="33">
        <f t="shared" si="6"/>
        <v>4</v>
      </c>
      <c r="X31" s="33">
        <f t="shared" si="7"/>
        <v>3</v>
      </c>
      <c r="Y31" s="33">
        <f t="shared" si="8"/>
        <v>4</v>
      </c>
      <c r="Z31" s="33">
        <f t="shared" si="9"/>
        <v>4</v>
      </c>
      <c r="AA31" s="33">
        <f t="shared" si="10"/>
        <v>4</v>
      </c>
      <c r="AB31" s="33">
        <f t="shared" si="11"/>
        <v>4</v>
      </c>
      <c r="AC31" s="33">
        <f t="shared" si="12"/>
        <v>4</v>
      </c>
      <c r="AD31" s="33">
        <f t="shared" si="13"/>
        <v>4</v>
      </c>
      <c r="AE31" s="33">
        <f t="shared" si="14"/>
        <v>4</v>
      </c>
      <c r="AF31" s="28">
        <v>62.637099999999997</v>
      </c>
      <c r="AG31" s="28">
        <v>14.4079</v>
      </c>
      <c r="AH31" s="28">
        <v>20.242699999999999</v>
      </c>
      <c r="AI31" s="28">
        <v>0.92889999999999995</v>
      </c>
      <c r="AJ31" s="28">
        <v>0.2094</v>
      </c>
      <c r="AK31" s="28">
        <v>-0.109</v>
      </c>
      <c r="AL31" s="28">
        <v>0.36870000000000003</v>
      </c>
      <c r="AM31" s="28">
        <v>0.86719999999999997</v>
      </c>
      <c r="AN31" s="28">
        <v>2.7122999999999999</v>
      </c>
      <c r="AO31" s="35">
        <v>2.2400000000000002</v>
      </c>
    </row>
    <row r="32" spans="1:41">
      <c r="A32" s="48" t="s">
        <v>3334</v>
      </c>
      <c r="B32" s="29">
        <v>42661</v>
      </c>
      <c r="C32" s="30">
        <v>936.39739999999995</v>
      </c>
      <c r="D32" s="31">
        <v>827.83510000000001</v>
      </c>
      <c r="E32" s="28">
        <v>27.0626</v>
      </c>
      <c r="F32" s="28">
        <v>7.5538999999999996</v>
      </c>
      <c r="G32" s="28">
        <v>-4.2790999999999997</v>
      </c>
      <c r="H32" s="28">
        <v>-7.1388999999999996</v>
      </c>
      <c r="I32" s="32">
        <v>-7.4156000000000004</v>
      </c>
      <c r="J32" s="28">
        <v>-0.70050000000000001</v>
      </c>
      <c r="K32" s="28">
        <v>2.1263999999999998</v>
      </c>
      <c r="L32" s="28">
        <v>11.8963</v>
      </c>
      <c r="M32" s="28">
        <v>10.312099999999999</v>
      </c>
      <c r="N32" s="28">
        <v>12.5723</v>
      </c>
      <c r="O32" s="28">
        <v>12.894500000000001</v>
      </c>
      <c r="P32" s="28"/>
      <c r="Q32" s="28"/>
      <c r="R32" s="28">
        <v>11.003299999999999</v>
      </c>
      <c r="S32" s="33">
        <f t="shared" si="2"/>
        <v>4</v>
      </c>
      <c r="T32" s="33">
        <f t="shared" si="3"/>
        <v>4</v>
      </c>
      <c r="U32" s="33">
        <f t="shared" si="4"/>
        <v>3</v>
      </c>
      <c r="V32" s="34">
        <f t="shared" si="5"/>
        <v>4</v>
      </c>
      <c r="W32" s="33">
        <f t="shared" si="6"/>
        <v>4</v>
      </c>
      <c r="X32" s="33">
        <f t="shared" si="7"/>
        <v>4</v>
      </c>
      <c r="Y32" s="33">
        <f t="shared" si="8"/>
        <v>4</v>
      </c>
      <c r="Z32" s="33">
        <f t="shared" si="9"/>
        <v>4</v>
      </c>
      <c r="AA32" s="33">
        <f t="shared" si="10"/>
        <v>3</v>
      </c>
      <c r="AB32" s="33">
        <f t="shared" si="11"/>
        <v>3</v>
      </c>
      <c r="AC32" s="33">
        <f t="shared" si="12"/>
        <v>0</v>
      </c>
      <c r="AD32" s="33">
        <f t="shared" si="13"/>
        <v>0</v>
      </c>
      <c r="AE32" s="33">
        <f t="shared" si="14"/>
        <v>4</v>
      </c>
      <c r="AF32" s="28">
        <v>72.2607</v>
      </c>
      <c r="AG32" s="28">
        <v>16.447700000000001</v>
      </c>
      <c r="AH32" s="28">
        <v>7.3738000000000001</v>
      </c>
      <c r="AI32" s="28">
        <v>0.92530000000000001</v>
      </c>
      <c r="AJ32" s="28">
        <v>0.20300000000000001</v>
      </c>
      <c r="AK32" s="28">
        <v>-0.1721</v>
      </c>
      <c r="AL32" s="28">
        <v>0.35449999999999998</v>
      </c>
      <c r="AM32" s="28">
        <v>0.96130000000000004</v>
      </c>
      <c r="AN32" s="28">
        <v>3.8938000000000001</v>
      </c>
      <c r="AO32" s="35">
        <v>2.2400000000000002</v>
      </c>
    </row>
    <row r="33" spans="1:41">
      <c r="A33" s="48" t="s">
        <v>3335</v>
      </c>
      <c r="B33" s="29">
        <v>42366</v>
      </c>
      <c r="C33" s="30">
        <v>26202.621200000001</v>
      </c>
      <c r="D33" s="31">
        <v>22940.3279</v>
      </c>
      <c r="E33" s="28">
        <v>48.11</v>
      </c>
      <c r="F33" s="28">
        <v>10.407299999999999</v>
      </c>
      <c r="G33" s="28">
        <v>-2.5047999999999999</v>
      </c>
      <c r="H33" s="28">
        <v>-5.7443</v>
      </c>
      <c r="I33" s="32">
        <v>-5.9690000000000003</v>
      </c>
      <c r="J33" s="28">
        <v>4.7076000000000002</v>
      </c>
      <c r="K33" s="28">
        <v>6.1896000000000004</v>
      </c>
      <c r="L33" s="28">
        <v>15.2403</v>
      </c>
      <c r="M33" s="28">
        <v>12.256600000000001</v>
      </c>
      <c r="N33" s="28">
        <v>13.469099999999999</v>
      </c>
      <c r="O33" s="28">
        <v>15.3238</v>
      </c>
      <c r="P33" s="28">
        <v>16.9787</v>
      </c>
      <c r="Q33" s="28"/>
      <c r="R33" s="28">
        <v>16.398399999999999</v>
      </c>
      <c r="S33" s="33">
        <f t="shared" si="2"/>
        <v>2</v>
      </c>
      <c r="T33" s="33">
        <f t="shared" si="3"/>
        <v>3</v>
      </c>
      <c r="U33" s="33">
        <f t="shared" si="4"/>
        <v>2</v>
      </c>
      <c r="V33" s="34">
        <f t="shared" si="5"/>
        <v>3</v>
      </c>
      <c r="W33" s="33">
        <f t="shared" si="6"/>
        <v>2</v>
      </c>
      <c r="X33" s="33">
        <f t="shared" si="7"/>
        <v>1</v>
      </c>
      <c r="Y33" s="33">
        <f t="shared" si="8"/>
        <v>2</v>
      </c>
      <c r="Z33" s="33">
        <f t="shared" si="9"/>
        <v>2</v>
      </c>
      <c r="AA33" s="33">
        <f t="shared" si="10"/>
        <v>3</v>
      </c>
      <c r="AB33" s="33">
        <f t="shared" si="11"/>
        <v>1</v>
      </c>
      <c r="AC33" s="33">
        <f t="shared" si="12"/>
        <v>1</v>
      </c>
      <c r="AD33" s="33">
        <f t="shared" si="13"/>
        <v>0</v>
      </c>
      <c r="AE33" s="33">
        <f t="shared" si="14"/>
        <v>1</v>
      </c>
      <c r="AF33" s="28">
        <v>57.826599999999999</v>
      </c>
      <c r="AG33" s="28">
        <v>19.390599999999999</v>
      </c>
      <c r="AH33" s="28">
        <v>21.4238</v>
      </c>
      <c r="AI33" s="28">
        <v>0.99990000000000001</v>
      </c>
      <c r="AJ33" s="28">
        <v>0.25269999999999998</v>
      </c>
      <c r="AK33" s="28">
        <v>2.5999999999999999E-3</v>
      </c>
      <c r="AL33" s="28">
        <v>0.44700000000000001</v>
      </c>
      <c r="AM33" s="28">
        <v>0.97399999999999998</v>
      </c>
      <c r="AN33" s="28">
        <v>1.0481</v>
      </c>
      <c r="AO33" s="35">
        <v>1.58</v>
      </c>
    </row>
    <row r="34" spans="1:41">
      <c r="A34" s="48" t="s">
        <v>3336</v>
      </c>
      <c r="B34" s="29">
        <v>42025</v>
      </c>
      <c r="C34" s="30">
        <v>4174.5016999999998</v>
      </c>
      <c r="D34" s="31">
        <v>3968.6840000000002</v>
      </c>
      <c r="E34" s="28">
        <v>53.604599999999998</v>
      </c>
      <c r="F34" s="28">
        <v>16.992100000000001</v>
      </c>
      <c r="G34" s="28">
        <v>10.2279</v>
      </c>
      <c r="H34" s="28">
        <v>1.1858</v>
      </c>
      <c r="I34" s="32">
        <v>6.0770999999999997</v>
      </c>
      <c r="J34" s="28">
        <v>15.504</v>
      </c>
      <c r="K34" s="28">
        <v>10.3932</v>
      </c>
      <c r="L34" s="28">
        <v>24.829499999999999</v>
      </c>
      <c r="M34" s="28">
        <v>20.8462</v>
      </c>
      <c r="N34" s="28">
        <v>19.410299999999999</v>
      </c>
      <c r="O34" s="28">
        <v>17.857900000000001</v>
      </c>
      <c r="P34" s="28">
        <v>17.111000000000001</v>
      </c>
      <c r="Q34" s="28"/>
      <c r="R34" s="28">
        <v>16.050999999999998</v>
      </c>
      <c r="S34" s="33">
        <f t="shared" si="2"/>
        <v>1</v>
      </c>
      <c r="T34" s="33">
        <f t="shared" si="3"/>
        <v>1</v>
      </c>
      <c r="U34" s="33">
        <f t="shared" si="4"/>
        <v>1</v>
      </c>
      <c r="V34" s="34">
        <f t="shared" si="5"/>
        <v>1</v>
      </c>
      <c r="W34" s="33">
        <f t="shared" si="6"/>
        <v>1</v>
      </c>
      <c r="X34" s="33">
        <f t="shared" si="7"/>
        <v>1</v>
      </c>
      <c r="Y34" s="33">
        <f t="shared" si="8"/>
        <v>1</v>
      </c>
      <c r="Z34" s="33">
        <f t="shared" si="9"/>
        <v>1</v>
      </c>
      <c r="AA34" s="33">
        <f t="shared" si="10"/>
        <v>1</v>
      </c>
      <c r="AB34" s="33">
        <f t="shared" si="11"/>
        <v>1</v>
      </c>
      <c r="AC34" s="33">
        <f t="shared" si="12"/>
        <v>1</v>
      </c>
      <c r="AD34" s="33">
        <f t="shared" si="13"/>
        <v>0</v>
      </c>
      <c r="AE34" s="33">
        <f t="shared" si="14"/>
        <v>1</v>
      </c>
      <c r="AF34" s="28">
        <v>12.1029</v>
      </c>
      <c r="AG34" s="28">
        <v>42.527299999999997</v>
      </c>
      <c r="AH34" s="28">
        <v>36.852400000000003</v>
      </c>
      <c r="AI34" s="28">
        <v>1.2059</v>
      </c>
      <c r="AJ34" s="28">
        <v>0.28799999999999998</v>
      </c>
      <c r="AK34" s="28">
        <v>0.43149999999999999</v>
      </c>
      <c r="AL34" s="28">
        <v>0.49419999999999997</v>
      </c>
      <c r="AM34" s="28">
        <v>0.68420000000000003</v>
      </c>
      <c r="AN34" s="28">
        <v>0.71440000000000003</v>
      </c>
      <c r="AO34" s="35">
        <v>1.84</v>
      </c>
    </row>
    <row r="35" spans="1:41">
      <c r="A35" s="48" t="s">
        <v>3337</v>
      </c>
      <c r="B35" s="29">
        <v>45005</v>
      </c>
      <c r="C35" s="30">
        <v>111.8514</v>
      </c>
      <c r="D35" s="31">
        <v>101.042</v>
      </c>
      <c r="E35" s="28">
        <v>14.081300000000001</v>
      </c>
      <c r="F35" s="28">
        <v>7.3859000000000004</v>
      </c>
      <c r="G35" s="28">
        <v>-5.3867000000000003</v>
      </c>
      <c r="H35" s="28">
        <v>-7.5678000000000001</v>
      </c>
      <c r="I35" s="32">
        <v>-8.3404000000000007</v>
      </c>
      <c r="J35" s="28">
        <v>-1.2857000000000001</v>
      </c>
      <c r="K35" s="28">
        <v>3.1347999999999998</v>
      </c>
      <c r="L35" s="28">
        <v>9.7727000000000004</v>
      </c>
      <c r="M35" s="28"/>
      <c r="N35" s="28"/>
      <c r="O35" s="28"/>
      <c r="P35" s="28"/>
      <c r="Q35" s="28"/>
      <c r="R35" s="28">
        <v>11.6137</v>
      </c>
      <c r="S35" s="33">
        <f t="shared" si="2"/>
        <v>4</v>
      </c>
      <c r="T35" s="33">
        <f t="shared" si="3"/>
        <v>4</v>
      </c>
      <c r="U35" s="33">
        <f t="shared" si="4"/>
        <v>4</v>
      </c>
      <c r="V35" s="34">
        <f t="shared" si="5"/>
        <v>4</v>
      </c>
      <c r="W35" s="33">
        <f t="shared" si="6"/>
        <v>4</v>
      </c>
      <c r="X35" s="33">
        <f t="shared" si="7"/>
        <v>3</v>
      </c>
      <c r="Y35" s="33">
        <f t="shared" si="8"/>
        <v>4</v>
      </c>
      <c r="Z35" s="33">
        <f t="shared" si="9"/>
        <v>0</v>
      </c>
      <c r="AA35" s="33">
        <f t="shared" si="10"/>
        <v>0</v>
      </c>
      <c r="AB35" s="33">
        <f t="shared" si="11"/>
        <v>0</v>
      </c>
      <c r="AC35" s="33">
        <f t="shared" si="12"/>
        <v>0</v>
      </c>
      <c r="AD35" s="33">
        <f t="shared" si="13"/>
        <v>0</v>
      </c>
      <c r="AE35" s="33">
        <f t="shared" si="14"/>
        <v>3</v>
      </c>
      <c r="AF35" s="28">
        <v>100.0231</v>
      </c>
      <c r="AG35" s="28"/>
      <c r="AH35" s="28"/>
      <c r="AI35" s="28">
        <v>0.99539999999999995</v>
      </c>
      <c r="AJ35" s="28">
        <v>0.17280000000000001</v>
      </c>
      <c r="AK35" s="28">
        <v>-0.1037</v>
      </c>
      <c r="AL35" s="28">
        <v>0.30459999999999998</v>
      </c>
      <c r="AM35" s="28">
        <v>0.99690000000000001</v>
      </c>
      <c r="AN35" s="28">
        <v>-2.3099999999999999E-2</v>
      </c>
      <c r="AO35" s="35">
        <v>0.99</v>
      </c>
    </row>
    <row r="36" spans="1:41">
      <c r="A36" s="48" t="s">
        <v>3338</v>
      </c>
      <c r="B36" s="29">
        <v>38616</v>
      </c>
      <c r="C36" s="30">
        <v>14959.369699999999</v>
      </c>
      <c r="D36" s="31">
        <v>13421.5445</v>
      </c>
      <c r="E36" s="28">
        <v>128.62979999999999</v>
      </c>
      <c r="F36" s="28">
        <v>10.1372</v>
      </c>
      <c r="G36" s="28">
        <v>0.61129999999999995</v>
      </c>
      <c r="H36" s="28">
        <v>-2.8046000000000002</v>
      </c>
      <c r="I36" s="32">
        <v>-1.4796</v>
      </c>
      <c r="J36" s="28">
        <v>5.5655999999999999</v>
      </c>
      <c r="K36" s="28">
        <v>5.6390000000000002</v>
      </c>
      <c r="L36" s="28">
        <v>17.237100000000002</v>
      </c>
      <c r="M36" s="28">
        <v>14.1244</v>
      </c>
      <c r="N36" s="28">
        <v>15.457599999999999</v>
      </c>
      <c r="O36" s="28">
        <v>12.5595</v>
      </c>
      <c r="P36" s="28">
        <v>11.3809</v>
      </c>
      <c r="Q36" s="28">
        <v>12.656599999999999</v>
      </c>
      <c r="R36" s="28">
        <v>13.1883</v>
      </c>
      <c r="S36" s="33">
        <f t="shared" si="2"/>
        <v>2</v>
      </c>
      <c r="T36" s="33">
        <f t="shared" si="3"/>
        <v>1</v>
      </c>
      <c r="U36" s="33">
        <f t="shared" si="4"/>
        <v>1</v>
      </c>
      <c r="V36" s="34">
        <f t="shared" si="5"/>
        <v>1</v>
      </c>
      <c r="W36" s="33">
        <f t="shared" si="6"/>
        <v>2</v>
      </c>
      <c r="X36" s="33">
        <f t="shared" si="7"/>
        <v>2</v>
      </c>
      <c r="Y36" s="33">
        <f t="shared" si="8"/>
        <v>2</v>
      </c>
      <c r="Z36" s="33">
        <f t="shared" si="9"/>
        <v>1</v>
      </c>
      <c r="AA36" s="33">
        <f t="shared" si="10"/>
        <v>1</v>
      </c>
      <c r="AB36" s="33">
        <f t="shared" si="11"/>
        <v>3</v>
      </c>
      <c r="AC36" s="33">
        <f t="shared" si="12"/>
        <v>4</v>
      </c>
      <c r="AD36" s="33">
        <f t="shared" si="13"/>
        <v>3</v>
      </c>
      <c r="AE36" s="33">
        <f t="shared" si="14"/>
        <v>3</v>
      </c>
      <c r="AF36" s="28">
        <v>63.600200000000001</v>
      </c>
      <c r="AG36" s="28">
        <v>19.852399999999999</v>
      </c>
      <c r="AH36" s="28">
        <v>16.165500000000002</v>
      </c>
      <c r="AI36" s="28">
        <v>0.9788</v>
      </c>
      <c r="AJ36" s="28">
        <v>0.28360000000000002</v>
      </c>
      <c r="AK36" s="28">
        <v>0.1326</v>
      </c>
      <c r="AL36" s="28">
        <v>0.52769999999999995</v>
      </c>
      <c r="AM36" s="28">
        <v>0.95320000000000005</v>
      </c>
      <c r="AN36" s="28">
        <v>0.38179999999999997</v>
      </c>
      <c r="AO36" s="35">
        <v>1.72</v>
      </c>
    </row>
    <row r="37" spans="1:41">
      <c r="A37" s="48" t="s">
        <v>3339</v>
      </c>
      <c r="B37" s="29">
        <v>45093</v>
      </c>
      <c r="C37" s="30">
        <v>314.31020000000001</v>
      </c>
      <c r="D37" s="31">
        <v>294.79610000000002</v>
      </c>
      <c r="E37" s="28">
        <v>13.54</v>
      </c>
      <c r="F37" s="28">
        <v>8.4936000000000007</v>
      </c>
      <c r="G37" s="28">
        <v>-0.14749999999999999</v>
      </c>
      <c r="H37" s="28">
        <v>-5.0491000000000001</v>
      </c>
      <c r="I37" s="32">
        <v>-3.5613000000000001</v>
      </c>
      <c r="J37" s="28">
        <v>-0.51429999999999998</v>
      </c>
      <c r="K37" s="28">
        <v>0.48349999999999999</v>
      </c>
      <c r="L37" s="28"/>
      <c r="M37" s="28"/>
      <c r="N37" s="28"/>
      <c r="O37" s="28"/>
      <c r="P37" s="28"/>
      <c r="Q37" s="28"/>
      <c r="R37" s="28">
        <v>11.1212</v>
      </c>
      <c r="S37" s="33">
        <f t="shared" si="2"/>
        <v>4</v>
      </c>
      <c r="T37" s="33">
        <f t="shared" si="3"/>
        <v>1</v>
      </c>
      <c r="U37" s="33">
        <f t="shared" si="4"/>
        <v>2</v>
      </c>
      <c r="V37" s="34">
        <f t="shared" si="5"/>
        <v>1</v>
      </c>
      <c r="W37" s="33">
        <f t="shared" si="6"/>
        <v>3</v>
      </c>
      <c r="X37" s="33">
        <f t="shared" si="7"/>
        <v>4</v>
      </c>
      <c r="Y37" s="33">
        <f t="shared" si="8"/>
        <v>0</v>
      </c>
      <c r="Z37" s="33">
        <f t="shared" si="9"/>
        <v>0</v>
      </c>
      <c r="AA37" s="33">
        <f t="shared" si="10"/>
        <v>0</v>
      </c>
      <c r="AB37" s="33">
        <f t="shared" si="11"/>
        <v>0</v>
      </c>
      <c r="AC37" s="33">
        <f t="shared" si="12"/>
        <v>0</v>
      </c>
      <c r="AD37" s="33">
        <f t="shared" si="13"/>
        <v>0</v>
      </c>
      <c r="AE37" s="33">
        <f t="shared" si="14"/>
        <v>4</v>
      </c>
      <c r="AF37" s="28">
        <v>26.290700000000001</v>
      </c>
      <c r="AG37" s="28">
        <v>31.887599999999999</v>
      </c>
      <c r="AH37" s="28">
        <v>41.264600000000002</v>
      </c>
      <c r="AI37" s="28">
        <v>1.0325</v>
      </c>
      <c r="AJ37" s="28">
        <v>0.14599999999999999</v>
      </c>
      <c r="AK37" s="28">
        <v>-9.8000000000000004E-2</v>
      </c>
      <c r="AL37" s="28">
        <v>0.28220000000000001</v>
      </c>
      <c r="AM37" s="28">
        <v>0.8256</v>
      </c>
      <c r="AN37" s="28">
        <v>0.55710000000000004</v>
      </c>
      <c r="AO37" s="35">
        <v>2.34</v>
      </c>
    </row>
    <row r="38" spans="1:41">
      <c r="A38" s="48" t="s">
        <v>3340</v>
      </c>
      <c r="B38" s="29">
        <v>43670</v>
      </c>
      <c r="C38" s="30">
        <v>5720.7116999999998</v>
      </c>
      <c r="D38" s="31">
        <v>5260.6432000000004</v>
      </c>
      <c r="E38" s="28">
        <v>29.452500000000001</v>
      </c>
      <c r="F38" s="28">
        <v>6.2278000000000002</v>
      </c>
      <c r="G38" s="28">
        <v>-4.6109999999999998</v>
      </c>
      <c r="H38" s="28">
        <v>-8.7355</v>
      </c>
      <c r="I38" s="32">
        <v>-7.9246999999999996</v>
      </c>
      <c r="J38" s="28">
        <v>-3.5577000000000001</v>
      </c>
      <c r="K38" s="28">
        <v>4.3497000000000003</v>
      </c>
      <c r="L38" s="28">
        <v>12.718</v>
      </c>
      <c r="M38" s="28">
        <v>12.428100000000001</v>
      </c>
      <c r="N38" s="28">
        <v>14.649100000000001</v>
      </c>
      <c r="O38" s="28"/>
      <c r="P38" s="28"/>
      <c r="Q38" s="28"/>
      <c r="R38" s="28">
        <v>17.291799999999999</v>
      </c>
      <c r="S38" s="33">
        <f t="shared" si="2"/>
        <v>4</v>
      </c>
      <c r="T38" s="33">
        <f t="shared" si="3"/>
        <v>4</v>
      </c>
      <c r="U38" s="33">
        <f t="shared" si="4"/>
        <v>4</v>
      </c>
      <c r="V38" s="34">
        <f t="shared" si="5"/>
        <v>4</v>
      </c>
      <c r="W38" s="33">
        <f t="shared" si="6"/>
        <v>4</v>
      </c>
      <c r="X38" s="33">
        <f t="shared" si="7"/>
        <v>2</v>
      </c>
      <c r="Y38" s="33">
        <f t="shared" si="8"/>
        <v>3</v>
      </c>
      <c r="Z38" s="33">
        <f t="shared" si="9"/>
        <v>2</v>
      </c>
      <c r="AA38" s="33">
        <f t="shared" si="10"/>
        <v>2</v>
      </c>
      <c r="AB38" s="33">
        <f t="shared" si="11"/>
        <v>0</v>
      </c>
      <c r="AC38" s="33">
        <f t="shared" si="12"/>
        <v>0</v>
      </c>
      <c r="AD38" s="33">
        <f t="shared" si="13"/>
        <v>0</v>
      </c>
      <c r="AE38" s="33">
        <f t="shared" si="14"/>
        <v>1</v>
      </c>
      <c r="AF38" s="28">
        <v>70.9482</v>
      </c>
      <c r="AG38" s="28">
        <v>2.2195</v>
      </c>
      <c r="AH38" s="28">
        <v>15.1502</v>
      </c>
      <c r="AI38" s="28">
        <v>0.72589999999999999</v>
      </c>
      <c r="AJ38" s="28">
        <v>0.27779999999999999</v>
      </c>
      <c r="AK38" s="28">
        <v>0.1207</v>
      </c>
      <c r="AL38" s="28">
        <v>0.54010000000000002</v>
      </c>
      <c r="AM38" s="28">
        <v>0.86599999999999999</v>
      </c>
      <c r="AN38" s="28">
        <v>1.6771</v>
      </c>
      <c r="AO38" s="35">
        <v>1.73</v>
      </c>
    </row>
    <row r="39" spans="1:41">
      <c r="A39" s="48" t="s">
        <v>3341</v>
      </c>
      <c r="B39" s="29">
        <v>42349</v>
      </c>
      <c r="C39" s="30">
        <v>726.40189999999996</v>
      </c>
      <c r="D39" s="31">
        <v>637.51459999999997</v>
      </c>
      <c r="E39" s="28">
        <v>32.840000000000003</v>
      </c>
      <c r="F39" s="28">
        <v>10.5352</v>
      </c>
      <c r="G39" s="28">
        <v>-2.1162000000000001</v>
      </c>
      <c r="H39" s="28">
        <v>-7.6749999999999998</v>
      </c>
      <c r="I39" s="32">
        <v>-6.1714000000000002</v>
      </c>
      <c r="J39" s="28">
        <v>-2.6385999999999998</v>
      </c>
      <c r="K39" s="28">
        <v>3.2082999999999999</v>
      </c>
      <c r="L39" s="28">
        <v>9.6813000000000002</v>
      </c>
      <c r="M39" s="28">
        <v>8.6675000000000004</v>
      </c>
      <c r="N39" s="28">
        <v>11.6647</v>
      </c>
      <c r="O39" s="28">
        <v>12.4886</v>
      </c>
      <c r="P39" s="28">
        <v>12.7058</v>
      </c>
      <c r="Q39" s="28"/>
      <c r="R39" s="28">
        <v>12.1227</v>
      </c>
      <c r="S39" s="33">
        <f t="shared" si="2"/>
        <v>2</v>
      </c>
      <c r="T39" s="33">
        <f t="shared" si="3"/>
        <v>3</v>
      </c>
      <c r="U39" s="33">
        <f t="shared" si="4"/>
        <v>4</v>
      </c>
      <c r="V39" s="34">
        <f t="shared" si="5"/>
        <v>3</v>
      </c>
      <c r="W39" s="33">
        <f t="shared" si="6"/>
        <v>4</v>
      </c>
      <c r="X39" s="33">
        <f t="shared" si="7"/>
        <v>3</v>
      </c>
      <c r="Y39" s="33">
        <f t="shared" si="8"/>
        <v>4</v>
      </c>
      <c r="Z39" s="33">
        <f t="shared" si="9"/>
        <v>4</v>
      </c>
      <c r="AA39" s="33">
        <f t="shared" si="10"/>
        <v>4</v>
      </c>
      <c r="AB39" s="33">
        <f t="shared" si="11"/>
        <v>3</v>
      </c>
      <c r="AC39" s="33">
        <f t="shared" si="12"/>
        <v>3</v>
      </c>
      <c r="AD39" s="33">
        <f t="shared" si="13"/>
        <v>0</v>
      </c>
      <c r="AE39" s="33">
        <f t="shared" si="14"/>
        <v>3</v>
      </c>
      <c r="AF39" s="28">
        <v>60.243899999999996</v>
      </c>
      <c r="AG39" s="28">
        <v>20.767600000000002</v>
      </c>
      <c r="AH39" s="28">
        <v>15.417899999999999</v>
      </c>
      <c r="AI39" s="28">
        <v>0.91959999999999997</v>
      </c>
      <c r="AJ39" s="28">
        <v>0.13719999999999999</v>
      </c>
      <c r="AK39" s="28">
        <v>-0.39400000000000002</v>
      </c>
      <c r="AL39" s="28">
        <v>0.2407</v>
      </c>
      <c r="AM39" s="28">
        <v>0.90749999999999997</v>
      </c>
      <c r="AN39" s="28">
        <v>1.2103999999999999</v>
      </c>
      <c r="AO39" s="35">
        <v>2.2999999999999998</v>
      </c>
    </row>
    <row r="40" spans="1:41">
      <c r="A40" s="48" t="s">
        <v>3342</v>
      </c>
      <c r="B40" s="29">
        <v>36629</v>
      </c>
      <c r="C40" s="30">
        <v>12079.8007</v>
      </c>
      <c r="D40" s="31">
        <v>10978.492700000001</v>
      </c>
      <c r="E40" s="28">
        <v>381.10379999999998</v>
      </c>
      <c r="F40" s="28">
        <v>14.1592</v>
      </c>
      <c r="G40" s="28">
        <v>6.8525</v>
      </c>
      <c r="H40" s="28">
        <v>-0.38619999999999999</v>
      </c>
      <c r="I40" s="32">
        <v>1.1202000000000001</v>
      </c>
      <c r="J40" s="28">
        <v>10.7957</v>
      </c>
      <c r="K40" s="28">
        <v>0.79820000000000002</v>
      </c>
      <c r="L40" s="28">
        <v>17.2959</v>
      </c>
      <c r="M40" s="28">
        <v>13.4587</v>
      </c>
      <c r="N40" s="28">
        <v>17.378</v>
      </c>
      <c r="O40" s="28">
        <v>22.304200000000002</v>
      </c>
      <c r="P40" s="28">
        <v>19.783799999999999</v>
      </c>
      <c r="Q40" s="28">
        <v>15.0039</v>
      </c>
      <c r="R40" s="28">
        <v>14.9687</v>
      </c>
      <c r="S40" s="33">
        <f t="shared" si="2"/>
        <v>1</v>
      </c>
      <c r="T40" s="33">
        <f t="shared" si="3"/>
        <v>1</v>
      </c>
      <c r="U40" s="33">
        <f t="shared" si="4"/>
        <v>1</v>
      </c>
      <c r="V40" s="34">
        <f t="shared" si="5"/>
        <v>1</v>
      </c>
      <c r="W40" s="33">
        <f t="shared" si="6"/>
        <v>1</v>
      </c>
      <c r="X40" s="33">
        <f t="shared" si="7"/>
        <v>4</v>
      </c>
      <c r="Y40" s="33">
        <f t="shared" si="8"/>
        <v>1</v>
      </c>
      <c r="Z40" s="33">
        <f t="shared" si="9"/>
        <v>2</v>
      </c>
      <c r="AA40" s="33">
        <f t="shared" si="10"/>
        <v>1</v>
      </c>
      <c r="AB40" s="33">
        <f t="shared" si="11"/>
        <v>1</v>
      </c>
      <c r="AC40" s="33">
        <f t="shared" si="12"/>
        <v>1</v>
      </c>
      <c r="AD40" s="33">
        <f t="shared" si="13"/>
        <v>1</v>
      </c>
      <c r="AE40" s="33">
        <f t="shared" si="14"/>
        <v>2</v>
      </c>
      <c r="AF40" s="28">
        <v>81.469099999999997</v>
      </c>
      <c r="AG40" s="28">
        <v>8.4664999999999999</v>
      </c>
      <c r="AH40" s="28">
        <v>5.6238999999999999</v>
      </c>
      <c r="AI40" s="28">
        <v>1.0638000000000001</v>
      </c>
      <c r="AJ40" s="28">
        <v>0.2369</v>
      </c>
      <c r="AK40" s="28">
        <v>2.0299999999999999E-2</v>
      </c>
      <c r="AL40" s="28">
        <v>0.45529999999999998</v>
      </c>
      <c r="AM40" s="28">
        <v>0.82840000000000003</v>
      </c>
      <c r="AN40" s="28">
        <v>4.4405000000000001</v>
      </c>
      <c r="AO40" s="35">
        <v>1.72</v>
      </c>
    </row>
    <row r="41" spans="1:41">
      <c r="A41" s="48" t="s">
        <v>3343</v>
      </c>
      <c r="B41" s="29">
        <v>39805</v>
      </c>
      <c r="C41" s="30">
        <v>217.51410000000001</v>
      </c>
      <c r="D41" s="31">
        <v>192.67160000000001</v>
      </c>
      <c r="E41" s="28">
        <v>116.76</v>
      </c>
      <c r="F41" s="28">
        <v>8.2012999999999998</v>
      </c>
      <c r="G41" s="28">
        <v>-5.4268999999999998</v>
      </c>
      <c r="H41" s="28">
        <v>-7.2229000000000001</v>
      </c>
      <c r="I41" s="32">
        <v>-7.8743999999999996</v>
      </c>
      <c r="J41" s="28">
        <v>-3.1520000000000001</v>
      </c>
      <c r="K41" s="28">
        <v>2.8168000000000002</v>
      </c>
      <c r="L41" s="28">
        <v>14.0457</v>
      </c>
      <c r="M41" s="28">
        <v>12.1464</v>
      </c>
      <c r="N41" s="28">
        <v>12.160299999999999</v>
      </c>
      <c r="O41" s="28">
        <v>11.3154</v>
      </c>
      <c r="P41" s="28">
        <v>11.5656</v>
      </c>
      <c r="Q41" s="28">
        <v>11.514799999999999</v>
      </c>
      <c r="R41" s="28">
        <v>15.068</v>
      </c>
      <c r="S41" s="33">
        <f t="shared" si="2"/>
        <v>4</v>
      </c>
      <c r="T41" s="33">
        <f t="shared" si="3"/>
        <v>4</v>
      </c>
      <c r="U41" s="33">
        <f t="shared" si="4"/>
        <v>3</v>
      </c>
      <c r="V41" s="34">
        <f t="shared" si="5"/>
        <v>4</v>
      </c>
      <c r="W41" s="33">
        <f t="shared" si="6"/>
        <v>4</v>
      </c>
      <c r="X41" s="33">
        <f t="shared" si="7"/>
        <v>4</v>
      </c>
      <c r="Y41" s="33">
        <f t="shared" si="8"/>
        <v>3</v>
      </c>
      <c r="Z41" s="33">
        <f t="shared" si="9"/>
        <v>3</v>
      </c>
      <c r="AA41" s="33">
        <f t="shared" si="10"/>
        <v>4</v>
      </c>
      <c r="AB41" s="33">
        <f t="shared" si="11"/>
        <v>4</v>
      </c>
      <c r="AC41" s="33">
        <f t="shared" si="12"/>
        <v>4</v>
      </c>
      <c r="AD41" s="33">
        <f t="shared" si="13"/>
        <v>4</v>
      </c>
      <c r="AE41" s="33">
        <f t="shared" si="14"/>
        <v>2</v>
      </c>
      <c r="AF41" s="28">
        <v>59.3277</v>
      </c>
      <c r="AG41" s="28">
        <v>12.564399999999999</v>
      </c>
      <c r="AH41" s="28">
        <v>21.4985</v>
      </c>
      <c r="AI41" s="28">
        <v>0.86529999999999996</v>
      </c>
      <c r="AJ41" s="28">
        <v>0.26140000000000002</v>
      </c>
      <c r="AK41" s="28">
        <v>0.16339999999999999</v>
      </c>
      <c r="AL41" s="28">
        <v>0.48420000000000002</v>
      </c>
      <c r="AM41" s="28">
        <v>0.9093</v>
      </c>
      <c r="AN41" s="28">
        <v>6.6093000000000002</v>
      </c>
      <c r="AO41" s="35">
        <v>2.09</v>
      </c>
    </row>
    <row r="42" spans="1:41">
      <c r="A42" s="48" t="s">
        <v>3344</v>
      </c>
      <c r="B42" s="29">
        <v>44917</v>
      </c>
      <c r="C42" s="30">
        <v>109.6152</v>
      </c>
      <c r="D42" s="31">
        <v>96.552800000000005</v>
      </c>
      <c r="E42" s="28">
        <v>12.19</v>
      </c>
      <c r="F42" s="28">
        <v>11.02</v>
      </c>
      <c r="G42" s="28">
        <v>8.2100000000000006E-2</v>
      </c>
      <c r="H42" s="28">
        <v>-7.4412000000000003</v>
      </c>
      <c r="I42" s="32">
        <v>-4.2419000000000002</v>
      </c>
      <c r="J42" s="28">
        <v>0.5776</v>
      </c>
      <c r="K42" s="28">
        <v>-5.4992000000000001</v>
      </c>
      <c r="L42" s="28">
        <v>6.1036999999999999</v>
      </c>
      <c r="M42" s="28"/>
      <c r="N42" s="28"/>
      <c r="O42" s="28"/>
      <c r="P42" s="28"/>
      <c r="Q42" s="28"/>
      <c r="R42" s="28">
        <v>6.0781000000000001</v>
      </c>
      <c r="S42" s="33">
        <f t="shared" si="2"/>
        <v>1</v>
      </c>
      <c r="T42" s="33">
        <f t="shared" si="3"/>
        <v>1</v>
      </c>
      <c r="U42" s="33">
        <f t="shared" si="4"/>
        <v>4</v>
      </c>
      <c r="V42" s="34">
        <f t="shared" si="5"/>
        <v>2</v>
      </c>
      <c r="W42" s="33">
        <f t="shared" si="6"/>
        <v>3</v>
      </c>
      <c r="X42" s="33">
        <f t="shared" si="7"/>
        <v>4</v>
      </c>
      <c r="Y42" s="33">
        <f t="shared" si="8"/>
        <v>4</v>
      </c>
      <c r="Z42" s="33">
        <f t="shared" si="9"/>
        <v>0</v>
      </c>
      <c r="AA42" s="33">
        <f t="shared" si="10"/>
        <v>0</v>
      </c>
      <c r="AB42" s="33">
        <f t="shared" si="11"/>
        <v>0</v>
      </c>
      <c r="AC42" s="33">
        <f t="shared" si="12"/>
        <v>0</v>
      </c>
      <c r="AD42" s="33">
        <f t="shared" si="13"/>
        <v>0</v>
      </c>
      <c r="AE42" s="33">
        <f t="shared" si="14"/>
        <v>4</v>
      </c>
      <c r="AF42" s="28">
        <v>17.753299999999999</v>
      </c>
      <c r="AG42" s="28">
        <v>46.828099999999999</v>
      </c>
      <c r="AH42" s="28">
        <v>34.915100000000002</v>
      </c>
      <c r="AI42" s="28">
        <v>1.1507000000000001</v>
      </c>
      <c r="AJ42" s="28">
        <v>5.5599999999999997E-2</v>
      </c>
      <c r="AK42" s="28">
        <v>-0.84040000000000004</v>
      </c>
      <c r="AL42" s="28">
        <v>8.6999999999999994E-2</v>
      </c>
      <c r="AM42" s="28">
        <v>0.7157</v>
      </c>
      <c r="AN42" s="28">
        <v>0.50360000000000005</v>
      </c>
      <c r="AO42" s="35">
        <v>2.37</v>
      </c>
    </row>
    <row r="43" spans="1:41">
      <c r="A43" s="48" t="s">
        <v>3345</v>
      </c>
      <c r="B43" s="29">
        <v>34059</v>
      </c>
      <c r="C43" s="30">
        <v>32171.4804</v>
      </c>
      <c r="D43" s="31">
        <v>28441.426200000002</v>
      </c>
      <c r="E43" s="28">
        <v>427.18540000000002</v>
      </c>
      <c r="F43" s="28">
        <v>9.1472999999999995</v>
      </c>
      <c r="G43" s="28">
        <v>-3.2814999999999999</v>
      </c>
      <c r="H43" s="28">
        <v>-4.7130999999999998</v>
      </c>
      <c r="I43" s="32">
        <v>-5.9321000000000002</v>
      </c>
      <c r="J43" s="28">
        <v>2.1995</v>
      </c>
      <c r="K43" s="28">
        <v>4.6376999999999997</v>
      </c>
      <c r="L43" s="28">
        <v>20.639500000000002</v>
      </c>
      <c r="M43" s="28">
        <v>18.315000000000001</v>
      </c>
      <c r="N43" s="28">
        <v>18.4863</v>
      </c>
      <c r="O43" s="28">
        <v>16.7928</v>
      </c>
      <c r="P43" s="28">
        <v>14.805899999999999</v>
      </c>
      <c r="Q43" s="28">
        <v>13.8728</v>
      </c>
      <c r="R43" s="28">
        <v>15.910299999999999</v>
      </c>
      <c r="S43" s="33">
        <f t="shared" si="2"/>
        <v>3</v>
      </c>
      <c r="T43" s="33">
        <f t="shared" si="3"/>
        <v>3</v>
      </c>
      <c r="U43" s="33">
        <f t="shared" si="4"/>
        <v>2</v>
      </c>
      <c r="V43" s="34">
        <f t="shared" si="5"/>
        <v>3</v>
      </c>
      <c r="W43" s="33">
        <f t="shared" si="6"/>
        <v>2</v>
      </c>
      <c r="X43" s="33">
        <f t="shared" si="7"/>
        <v>2</v>
      </c>
      <c r="Y43" s="33">
        <f t="shared" si="8"/>
        <v>1</v>
      </c>
      <c r="Z43" s="33">
        <f t="shared" si="9"/>
        <v>1</v>
      </c>
      <c r="AA43" s="33">
        <f t="shared" si="10"/>
        <v>1</v>
      </c>
      <c r="AB43" s="33">
        <f t="shared" si="11"/>
        <v>1</v>
      </c>
      <c r="AC43" s="33">
        <f t="shared" si="12"/>
        <v>2</v>
      </c>
      <c r="AD43" s="33">
        <f t="shared" si="13"/>
        <v>1</v>
      </c>
      <c r="AE43" s="33">
        <f t="shared" si="14"/>
        <v>1</v>
      </c>
      <c r="AF43" s="28">
        <v>62.373600000000003</v>
      </c>
      <c r="AG43" s="28">
        <v>19.4269</v>
      </c>
      <c r="AH43" s="28">
        <v>14.771599999999999</v>
      </c>
      <c r="AI43" s="28">
        <v>0.97409999999999997</v>
      </c>
      <c r="AJ43" s="28">
        <v>0.35730000000000001</v>
      </c>
      <c r="AK43" s="28">
        <v>0.55330000000000001</v>
      </c>
      <c r="AL43" s="28">
        <v>0.67630000000000001</v>
      </c>
      <c r="AM43" s="28">
        <v>0.91790000000000005</v>
      </c>
      <c r="AN43" s="28">
        <v>2.7519</v>
      </c>
      <c r="AO43" s="35">
        <v>1.6</v>
      </c>
    </row>
    <row r="44" spans="1:41">
      <c r="A44" s="48" t="s">
        <v>3346</v>
      </c>
      <c r="B44" s="29">
        <v>43490</v>
      </c>
      <c r="C44" s="30">
        <v>47.305</v>
      </c>
      <c r="D44" s="31">
        <v>42.130400000000002</v>
      </c>
      <c r="E44" s="28">
        <v>20.1053</v>
      </c>
      <c r="F44" s="28">
        <v>8.4288000000000007</v>
      </c>
      <c r="G44" s="28">
        <v>-3.4674999999999998</v>
      </c>
      <c r="H44" s="28">
        <v>-6.6580000000000004</v>
      </c>
      <c r="I44" s="32">
        <v>-6.6485000000000003</v>
      </c>
      <c r="J44" s="28">
        <v>-0.19409999999999999</v>
      </c>
      <c r="K44" s="28">
        <v>-3.1867999999999999</v>
      </c>
      <c r="L44" s="28">
        <v>9.3104999999999993</v>
      </c>
      <c r="M44" s="28">
        <v>7.6397000000000004</v>
      </c>
      <c r="N44" s="28">
        <v>9.0137999999999998</v>
      </c>
      <c r="O44" s="28">
        <v>9.7454000000000001</v>
      </c>
      <c r="P44" s="28"/>
      <c r="Q44" s="28"/>
      <c r="R44" s="28">
        <v>10.0893</v>
      </c>
      <c r="S44" s="33">
        <f t="shared" si="2"/>
        <v>4</v>
      </c>
      <c r="T44" s="33">
        <f t="shared" si="3"/>
        <v>3</v>
      </c>
      <c r="U44" s="33">
        <f t="shared" si="4"/>
        <v>3</v>
      </c>
      <c r="V44" s="34">
        <f t="shared" si="5"/>
        <v>3</v>
      </c>
      <c r="W44" s="33">
        <f t="shared" si="6"/>
        <v>3</v>
      </c>
      <c r="X44" s="33">
        <f t="shared" si="7"/>
        <v>4</v>
      </c>
      <c r="Y44" s="33">
        <f t="shared" si="8"/>
        <v>4</v>
      </c>
      <c r="Z44" s="33">
        <f t="shared" si="9"/>
        <v>4</v>
      </c>
      <c r="AA44" s="33">
        <f t="shared" si="10"/>
        <v>4</v>
      </c>
      <c r="AB44" s="33">
        <f t="shared" si="11"/>
        <v>4</v>
      </c>
      <c r="AC44" s="33">
        <f t="shared" si="12"/>
        <v>0</v>
      </c>
      <c r="AD44" s="33">
        <f t="shared" si="13"/>
        <v>0</v>
      </c>
      <c r="AE44" s="33">
        <f t="shared" si="14"/>
        <v>4</v>
      </c>
      <c r="AF44" s="28">
        <v>66.372299999999996</v>
      </c>
      <c r="AG44" s="28">
        <v>13.913500000000001</v>
      </c>
      <c r="AH44" s="28">
        <v>15.980600000000001</v>
      </c>
      <c r="AI44" s="28">
        <v>1.0469999999999999</v>
      </c>
      <c r="AJ44" s="28">
        <v>0.1273</v>
      </c>
      <c r="AK44" s="28">
        <v>-0.47739999999999999</v>
      </c>
      <c r="AL44" s="28">
        <v>0.2044</v>
      </c>
      <c r="AM44" s="28">
        <v>0.86419999999999997</v>
      </c>
      <c r="AN44" s="28">
        <v>5.9843000000000002</v>
      </c>
      <c r="AO44" s="35">
        <v>2.3199999999999998</v>
      </c>
    </row>
    <row r="45" spans="1:41">
      <c r="A45" s="48" t="s">
        <v>3347</v>
      </c>
      <c r="B45" s="29">
        <v>35155</v>
      </c>
      <c r="C45" s="30">
        <v>1348.8768</v>
      </c>
      <c r="D45" s="31">
        <v>1183.4417000000001</v>
      </c>
      <c r="E45" s="28">
        <v>494.46260000000001</v>
      </c>
      <c r="F45" s="28">
        <v>9.7990999999999993</v>
      </c>
      <c r="G45" s="28">
        <v>-3.0914000000000001</v>
      </c>
      <c r="H45" s="28">
        <v>-5.8921000000000001</v>
      </c>
      <c r="I45" s="32">
        <v>-6.4234</v>
      </c>
      <c r="J45" s="28">
        <v>1.7177</v>
      </c>
      <c r="K45" s="28">
        <v>3.8104</v>
      </c>
      <c r="L45" s="28">
        <v>13.619199999999999</v>
      </c>
      <c r="M45" s="28">
        <v>11.3566</v>
      </c>
      <c r="N45" s="28">
        <v>13.456300000000001</v>
      </c>
      <c r="O45" s="28">
        <v>13.114599999999999</v>
      </c>
      <c r="P45" s="28">
        <v>13.811500000000001</v>
      </c>
      <c r="Q45" s="28">
        <v>13.392899999999999</v>
      </c>
      <c r="R45" s="28">
        <v>15.4017</v>
      </c>
      <c r="S45" s="33">
        <f t="shared" si="2"/>
        <v>2</v>
      </c>
      <c r="T45" s="33">
        <f t="shared" si="3"/>
        <v>3</v>
      </c>
      <c r="U45" s="33">
        <f t="shared" si="4"/>
        <v>3</v>
      </c>
      <c r="V45" s="34">
        <f t="shared" si="5"/>
        <v>3</v>
      </c>
      <c r="W45" s="33">
        <f t="shared" si="6"/>
        <v>3</v>
      </c>
      <c r="X45" s="33">
        <f t="shared" si="7"/>
        <v>2</v>
      </c>
      <c r="Y45" s="33">
        <f t="shared" si="8"/>
        <v>3</v>
      </c>
      <c r="Z45" s="33">
        <f t="shared" si="9"/>
        <v>3</v>
      </c>
      <c r="AA45" s="33">
        <f t="shared" si="10"/>
        <v>3</v>
      </c>
      <c r="AB45" s="33">
        <f t="shared" si="11"/>
        <v>3</v>
      </c>
      <c r="AC45" s="33">
        <f t="shared" si="12"/>
        <v>2</v>
      </c>
      <c r="AD45" s="33">
        <f t="shared" si="13"/>
        <v>2</v>
      </c>
      <c r="AE45" s="33">
        <f t="shared" si="14"/>
        <v>2</v>
      </c>
      <c r="AF45" s="28">
        <v>70.130300000000005</v>
      </c>
      <c r="AG45" s="28">
        <v>10.52</v>
      </c>
      <c r="AH45" s="28">
        <v>17.577200000000001</v>
      </c>
      <c r="AI45" s="28">
        <v>0.89170000000000005</v>
      </c>
      <c r="AJ45" s="28">
        <v>0.24379999999999999</v>
      </c>
      <c r="AK45" s="28">
        <v>-3.7499999999999999E-2</v>
      </c>
      <c r="AL45" s="28">
        <v>0.41610000000000003</v>
      </c>
      <c r="AM45" s="28">
        <v>0.94699999999999995</v>
      </c>
      <c r="AN45" s="28">
        <v>1.7233000000000001</v>
      </c>
      <c r="AO45" s="35">
        <v>2.23</v>
      </c>
    </row>
    <row r="46" spans="1:41">
      <c r="A46" s="48" t="s">
        <v>3348</v>
      </c>
      <c r="B46" s="29">
        <v>41925</v>
      </c>
      <c r="C46" s="30">
        <v>4674.2870000000003</v>
      </c>
      <c r="D46" s="31">
        <v>4090.8523</v>
      </c>
      <c r="E46" s="28">
        <v>44.9268</v>
      </c>
      <c r="F46" s="28">
        <v>10.7879</v>
      </c>
      <c r="G46" s="28">
        <v>0.74429999999999996</v>
      </c>
      <c r="H46" s="28">
        <v>-1.9305000000000001</v>
      </c>
      <c r="I46" s="32">
        <v>-2.7877999999999998</v>
      </c>
      <c r="J46" s="28">
        <v>7.5423999999999998</v>
      </c>
      <c r="K46" s="28">
        <v>7.1303000000000001</v>
      </c>
      <c r="L46" s="28">
        <v>15.586399999999999</v>
      </c>
      <c r="M46" s="28">
        <v>13.1402</v>
      </c>
      <c r="N46" s="28">
        <v>14.283200000000001</v>
      </c>
      <c r="O46" s="28">
        <v>13.799300000000001</v>
      </c>
      <c r="P46" s="28">
        <v>14.0617</v>
      </c>
      <c r="Q46" s="28"/>
      <c r="R46" s="28">
        <v>13.8878</v>
      </c>
      <c r="S46" s="33">
        <f t="shared" si="2"/>
        <v>2</v>
      </c>
      <c r="T46" s="33">
        <f t="shared" si="3"/>
        <v>1</v>
      </c>
      <c r="U46" s="33">
        <f t="shared" si="4"/>
        <v>1</v>
      </c>
      <c r="V46" s="34">
        <f t="shared" si="5"/>
        <v>1</v>
      </c>
      <c r="W46" s="33">
        <f t="shared" si="6"/>
        <v>1</v>
      </c>
      <c r="X46" s="33">
        <f t="shared" si="7"/>
        <v>1</v>
      </c>
      <c r="Y46" s="33">
        <f t="shared" si="8"/>
        <v>2</v>
      </c>
      <c r="Z46" s="33">
        <f t="shared" si="9"/>
        <v>2</v>
      </c>
      <c r="AA46" s="33">
        <f t="shared" si="10"/>
        <v>2</v>
      </c>
      <c r="AB46" s="33">
        <f t="shared" si="11"/>
        <v>2</v>
      </c>
      <c r="AC46" s="33">
        <f t="shared" si="12"/>
        <v>2</v>
      </c>
      <c r="AD46" s="33">
        <f t="shared" si="13"/>
        <v>0</v>
      </c>
      <c r="AE46" s="33">
        <f t="shared" si="14"/>
        <v>2</v>
      </c>
      <c r="AF46" s="28">
        <v>64.221999999999994</v>
      </c>
      <c r="AG46" s="28">
        <v>14.2264</v>
      </c>
      <c r="AH46" s="28">
        <v>18.175899999999999</v>
      </c>
      <c r="AI46" s="28">
        <v>1.0004999999999999</v>
      </c>
      <c r="AJ46" s="28">
        <v>0.2487</v>
      </c>
      <c r="AK46" s="28">
        <v>4.4999999999999997E-3</v>
      </c>
      <c r="AL46" s="28">
        <v>0.45</v>
      </c>
      <c r="AM46" s="28">
        <v>0.94020000000000004</v>
      </c>
      <c r="AN46" s="28">
        <v>1.9539</v>
      </c>
      <c r="AO46" s="35">
        <v>1.83</v>
      </c>
    </row>
    <row r="47" spans="1:41">
      <c r="A47" s="48" t="s">
        <v>3349</v>
      </c>
      <c r="B47" s="29">
        <v>35155</v>
      </c>
      <c r="C47" s="30">
        <v>71.915599999999998</v>
      </c>
      <c r="D47" s="31">
        <v>64.375</v>
      </c>
      <c r="E47" s="28">
        <v>175.21</v>
      </c>
      <c r="F47" s="28">
        <v>10.3477</v>
      </c>
      <c r="G47" s="28">
        <v>-0.29020000000000001</v>
      </c>
      <c r="H47" s="28">
        <v>-7.7550999999999997</v>
      </c>
      <c r="I47" s="32">
        <v>-4.6319999999999997</v>
      </c>
      <c r="J47" s="28">
        <v>-0.65210000000000001</v>
      </c>
      <c r="K47" s="28">
        <v>2.9540000000000002</v>
      </c>
      <c r="L47" s="28">
        <v>13.073600000000001</v>
      </c>
      <c r="M47" s="28">
        <v>11.6188</v>
      </c>
      <c r="N47" s="28">
        <v>12.690200000000001</v>
      </c>
      <c r="O47" s="28">
        <v>11.9611</v>
      </c>
      <c r="P47" s="28">
        <v>13.1418</v>
      </c>
      <c r="Q47" s="28">
        <v>11.1363</v>
      </c>
      <c r="R47" s="28">
        <v>11.5168</v>
      </c>
      <c r="S47" s="33">
        <f t="shared" si="2"/>
        <v>2</v>
      </c>
      <c r="T47" s="33">
        <f t="shared" si="3"/>
        <v>2</v>
      </c>
      <c r="U47" s="33">
        <f t="shared" si="4"/>
        <v>4</v>
      </c>
      <c r="V47" s="34">
        <f t="shared" si="5"/>
        <v>2</v>
      </c>
      <c r="W47" s="33">
        <f t="shared" si="6"/>
        <v>3</v>
      </c>
      <c r="X47" s="33">
        <f t="shared" si="7"/>
        <v>3</v>
      </c>
      <c r="Y47" s="33">
        <f t="shared" si="8"/>
        <v>3</v>
      </c>
      <c r="Z47" s="33">
        <f t="shared" si="9"/>
        <v>3</v>
      </c>
      <c r="AA47" s="33">
        <f t="shared" si="10"/>
        <v>3</v>
      </c>
      <c r="AB47" s="33">
        <f t="shared" si="11"/>
        <v>4</v>
      </c>
      <c r="AC47" s="33">
        <f t="shared" si="12"/>
        <v>3</v>
      </c>
      <c r="AD47" s="33">
        <f t="shared" si="13"/>
        <v>4</v>
      </c>
      <c r="AE47" s="33">
        <f t="shared" si="14"/>
        <v>3</v>
      </c>
      <c r="AF47" s="28">
        <v>70.791799999999995</v>
      </c>
      <c r="AG47" s="28">
        <v>8.5157000000000007</v>
      </c>
      <c r="AH47" s="28">
        <v>17.2182</v>
      </c>
      <c r="AI47" s="28">
        <v>0.92</v>
      </c>
      <c r="AJ47" s="28">
        <v>0.21179999999999999</v>
      </c>
      <c r="AK47" s="28">
        <v>0.12230000000000001</v>
      </c>
      <c r="AL47" s="28">
        <v>0.41199999999999998</v>
      </c>
      <c r="AM47" s="28">
        <v>0.77080000000000004</v>
      </c>
      <c r="AN47" s="28">
        <v>3.4742999999999999</v>
      </c>
      <c r="AO47" s="35">
        <v>2.52</v>
      </c>
    </row>
    <row r="48" spans="1:41">
      <c r="A48" s="48" t="s">
        <v>3350</v>
      </c>
      <c r="B48" s="29">
        <v>40900</v>
      </c>
      <c r="C48" s="30">
        <v>875.66420000000005</v>
      </c>
      <c r="D48" s="31">
        <v>772.09469999999999</v>
      </c>
      <c r="E48" s="28">
        <v>62.9</v>
      </c>
      <c r="F48" s="28">
        <v>9.3722999999999992</v>
      </c>
      <c r="G48" s="28">
        <v>-1.9333</v>
      </c>
      <c r="H48" s="28">
        <v>-6.1054000000000004</v>
      </c>
      <c r="I48" s="32">
        <v>-5.1425000000000001</v>
      </c>
      <c r="J48" s="28">
        <v>3.8811</v>
      </c>
      <c r="K48" s="28">
        <v>3.5598000000000001</v>
      </c>
      <c r="L48" s="28">
        <v>13.8752</v>
      </c>
      <c r="M48" s="28">
        <v>11.487500000000001</v>
      </c>
      <c r="N48" s="28">
        <v>13.597200000000001</v>
      </c>
      <c r="O48" s="28">
        <v>14.4269</v>
      </c>
      <c r="P48" s="28">
        <v>12.801299999999999</v>
      </c>
      <c r="Q48" s="28"/>
      <c r="R48" s="28">
        <v>13.660600000000001</v>
      </c>
      <c r="S48" s="33">
        <f t="shared" si="2"/>
        <v>3</v>
      </c>
      <c r="T48" s="33">
        <f t="shared" si="3"/>
        <v>2</v>
      </c>
      <c r="U48" s="33">
        <f t="shared" si="4"/>
        <v>3</v>
      </c>
      <c r="V48" s="34">
        <f t="shared" si="5"/>
        <v>2</v>
      </c>
      <c r="W48" s="33">
        <f t="shared" si="6"/>
        <v>2</v>
      </c>
      <c r="X48" s="33">
        <f t="shared" si="7"/>
        <v>3</v>
      </c>
      <c r="Y48" s="33">
        <f t="shared" si="8"/>
        <v>3</v>
      </c>
      <c r="Z48" s="33">
        <f t="shared" si="9"/>
        <v>3</v>
      </c>
      <c r="AA48" s="33">
        <f t="shared" si="10"/>
        <v>2</v>
      </c>
      <c r="AB48" s="33">
        <f t="shared" si="11"/>
        <v>2</v>
      </c>
      <c r="AC48" s="33">
        <f t="shared" si="12"/>
        <v>3</v>
      </c>
      <c r="AD48" s="33">
        <f t="shared" si="13"/>
        <v>0</v>
      </c>
      <c r="AE48" s="33">
        <f t="shared" si="14"/>
        <v>3</v>
      </c>
      <c r="AF48" s="28">
        <v>60.549900000000001</v>
      </c>
      <c r="AG48" s="28">
        <v>17.419599999999999</v>
      </c>
      <c r="AH48" s="28">
        <v>21.0608</v>
      </c>
      <c r="AI48" s="28">
        <v>0.96619999999999995</v>
      </c>
      <c r="AJ48" s="28">
        <v>0.22900000000000001</v>
      </c>
      <c r="AK48" s="28">
        <v>4.1099999999999998E-2</v>
      </c>
      <c r="AL48" s="28">
        <v>0.39029999999999998</v>
      </c>
      <c r="AM48" s="28">
        <v>0.94310000000000005</v>
      </c>
      <c r="AN48" s="28">
        <v>0.89680000000000004</v>
      </c>
      <c r="AO48" s="35">
        <v>2.35</v>
      </c>
    </row>
    <row r="49" spans="1:41" s="93" customFormat="1">
      <c r="A49" s="48" t="s">
        <v>3351</v>
      </c>
      <c r="B49" s="29">
        <v>38565</v>
      </c>
      <c r="C49" s="30">
        <v>3601.5144</v>
      </c>
      <c r="D49" s="31">
        <v>3174.5848000000001</v>
      </c>
      <c r="E49" s="28">
        <v>195.69970000000001</v>
      </c>
      <c r="F49" s="28">
        <v>8.6542999999999992</v>
      </c>
      <c r="G49" s="28">
        <v>-3.7635000000000001</v>
      </c>
      <c r="H49" s="28">
        <v>-7.0505000000000004</v>
      </c>
      <c r="I49" s="32">
        <v>-7.0728</v>
      </c>
      <c r="J49" s="28">
        <v>-0.65380000000000005</v>
      </c>
      <c r="K49" s="28">
        <v>2.9941</v>
      </c>
      <c r="L49" s="28">
        <v>12.1076</v>
      </c>
      <c r="M49" s="28">
        <v>9.2024000000000008</v>
      </c>
      <c r="N49" s="28">
        <v>10.6214</v>
      </c>
      <c r="O49" s="28">
        <v>12.292999999999999</v>
      </c>
      <c r="P49" s="28">
        <v>11.9909</v>
      </c>
      <c r="Q49" s="28">
        <v>11.1175</v>
      </c>
      <c r="R49" s="28">
        <v>11.2706</v>
      </c>
      <c r="S49" s="33">
        <f t="shared" si="2"/>
        <v>3</v>
      </c>
      <c r="T49" s="33">
        <f t="shared" si="3"/>
        <v>3</v>
      </c>
      <c r="U49" s="33">
        <f t="shared" si="4"/>
        <v>3</v>
      </c>
      <c r="V49" s="34">
        <f t="shared" si="5"/>
        <v>4</v>
      </c>
      <c r="W49" s="33">
        <f t="shared" si="6"/>
        <v>3</v>
      </c>
      <c r="X49" s="33">
        <f t="shared" si="7"/>
        <v>3</v>
      </c>
      <c r="Y49" s="33">
        <f t="shared" si="8"/>
        <v>4</v>
      </c>
      <c r="Z49" s="33">
        <f t="shared" si="9"/>
        <v>4</v>
      </c>
      <c r="AA49" s="33">
        <f t="shared" si="10"/>
        <v>4</v>
      </c>
      <c r="AB49" s="33">
        <f t="shared" si="11"/>
        <v>4</v>
      </c>
      <c r="AC49" s="33">
        <f t="shared" si="12"/>
        <v>4</v>
      </c>
      <c r="AD49" s="33">
        <f t="shared" si="13"/>
        <v>4</v>
      </c>
      <c r="AE49" s="33">
        <f t="shared" si="14"/>
        <v>3</v>
      </c>
      <c r="AF49" s="28">
        <v>69.506200000000007</v>
      </c>
      <c r="AG49" s="28">
        <v>15.187900000000001</v>
      </c>
      <c r="AH49" s="28">
        <v>13.642300000000001</v>
      </c>
      <c r="AI49" s="28">
        <v>0.95640000000000003</v>
      </c>
      <c r="AJ49" s="28">
        <v>0.1976</v>
      </c>
      <c r="AK49" s="28">
        <v>-0.188</v>
      </c>
      <c r="AL49" s="28">
        <v>0.34639999999999999</v>
      </c>
      <c r="AM49" s="28">
        <v>0.93589999999999995</v>
      </c>
      <c r="AN49" s="28">
        <v>0.76429999999999998</v>
      </c>
      <c r="AO49" s="35">
        <v>1.91</v>
      </c>
    </row>
    <row r="50" spans="1:41" s="93" customFormat="1">
      <c r="A50" s="48" t="s">
        <v>3352</v>
      </c>
      <c r="B50" s="29">
        <v>44848</v>
      </c>
      <c r="C50" s="30">
        <v>438.20609999999999</v>
      </c>
      <c r="D50" s="31">
        <v>402.92529999999999</v>
      </c>
      <c r="E50" s="28">
        <v>16.789000000000001</v>
      </c>
      <c r="F50" s="28">
        <v>10.614000000000001</v>
      </c>
      <c r="G50" s="28">
        <v>-1.6577</v>
      </c>
      <c r="H50" s="28">
        <v>-6.1595000000000004</v>
      </c>
      <c r="I50" s="32">
        <v>-5.3181000000000003</v>
      </c>
      <c r="J50" s="28">
        <v>2.6976</v>
      </c>
      <c r="K50" s="28">
        <v>7.4596</v>
      </c>
      <c r="L50" s="28">
        <v>18.478300000000001</v>
      </c>
      <c r="M50" s="28"/>
      <c r="N50" s="28"/>
      <c r="O50" s="28"/>
      <c r="P50" s="28"/>
      <c r="Q50" s="28"/>
      <c r="R50" s="28">
        <v>15.7372</v>
      </c>
      <c r="S50" s="33">
        <f t="shared" si="2"/>
        <v>2</v>
      </c>
      <c r="T50" s="33">
        <f t="shared" si="3"/>
        <v>2</v>
      </c>
      <c r="U50" s="33">
        <f t="shared" si="4"/>
        <v>3</v>
      </c>
      <c r="V50" s="34">
        <f t="shared" si="5"/>
        <v>3</v>
      </c>
      <c r="W50" s="33">
        <f t="shared" si="6"/>
        <v>2</v>
      </c>
      <c r="X50" s="33">
        <f t="shared" si="7"/>
        <v>1</v>
      </c>
      <c r="Y50" s="33">
        <f t="shared" si="8"/>
        <v>1</v>
      </c>
      <c r="Z50" s="33">
        <f t="shared" si="9"/>
        <v>0</v>
      </c>
      <c r="AA50" s="33">
        <f t="shared" si="10"/>
        <v>0</v>
      </c>
      <c r="AB50" s="33">
        <f t="shared" si="11"/>
        <v>0</v>
      </c>
      <c r="AC50" s="33">
        <f t="shared" si="12"/>
        <v>0</v>
      </c>
      <c r="AD50" s="33">
        <f t="shared" si="13"/>
        <v>0</v>
      </c>
      <c r="AE50" s="33">
        <f t="shared" si="14"/>
        <v>2</v>
      </c>
      <c r="AF50" s="28">
        <v>56.550899999999999</v>
      </c>
      <c r="AG50" s="28">
        <v>10.1143</v>
      </c>
      <c r="AH50" s="28">
        <v>29.897300000000001</v>
      </c>
      <c r="AI50" s="28">
        <v>1.0305</v>
      </c>
      <c r="AJ50" s="28">
        <v>0.30669999999999997</v>
      </c>
      <c r="AK50" s="28">
        <v>0.49909999999999999</v>
      </c>
      <c r="AL50" s="28">
        <v>0.56279999999999997</v>
      </c>
      <c r="AM50" s="28">
        <v>0.80230000000000001</v>
      </c>
      <c r="AN50" s="28">
        <v>2.9279999999999999</v>
      </c>
      <c r="AO50" s="35">
        <v>2.33</v>
      </c>
    </row>
    <row r="51" spans="1:41">
      <c r="A51" s="48" t="s">
        <v>3353</v>
      </c>
      <c r="B51" s="29">
        <v>45238</v>
      </c>
      <c r="C51" s="30">
        <v>257.18020000000001</v>
      </c>
      <c r="D51" s="31">
        <v>234.6849</v>
      </c>
      <c r="E51" s="28">
        <v>13.9422</v>
      </c>
      <c r="F51" s="28">
        <v>11.1092</v>
      </c>
      <c r="G51" s="28">
        <v>-0.53080000000000005</v>
      </c>
      <c r="H51" s="28">
        <v>-3.0135000000000001</v>
      </c>
      <c r="I51" s="32">
        <v>-3.6901000000000002</v>
      </c>
      <c r="J51" s="28">
        <v>6.5608000000000004</v>
      </c>
      <c r="K51" s="28">
        <v>6.6726999999999999</v>
      </c>
      <c r="L51" s="28"/>
      <c r="M51" s="28"/>
      <c r="N51" s="28"/>
      <c r="O51" s="28"/>
      <c r="P51" s="28"/>
      <c r="Q51" s="28"/>
      <c r="R51" s="28">
        <v>14.360300000000001</v>
      </c>
      <c r="S51" s="33">
        <f t="shared" si="2"/>
        <v>1</v>
      </c>
      <c r="T51" s="33">
        <f t="shared" si="3"/>
        <v>2</v>
      </c>
      <c r="U51" s="33">
        <f t="shared" si="4"/>
        <v>1</v>
      </c>
      <c r="V51" s="34">
        <f t="shared" si="5"/>
        <v>2</v>
      </c>
      <c r="W51" s="33">
        <f t="shared" si="6"/>
        <v>1</v>
      </c>
      <c r="X51" s="33">
        <f t="shared" si="7"/>
        <v>1</v>
      </c>
      <c r="Y51" s="33">
        <f t="shared" si="8"/>
        <v>0</v>
      </c>
      <c r="Z51" s="33">
        <f t="shared" si="9"/>
        <v>0</v>
      </c>
      <c r="AA51" s="33">
        <f t="shared" si="10"/>
        <v>0</v>
      </c>
      <c r="AB51" s="33">
        <f t="shared" si="11"/>
        <v>0</v>
      </c>
      <c r="AC51" s="33">
        <f t="shared" si="12"/>
        <v>0</v>
      </c>
      <c r="AD51" s="33">
        <f t="shared" si="13"/>
        <v>0</v>
      </c>
      <c r="AE51" s="33">
        <f t="shared" si="14"/>
        <v>2</v>
      </c>
      <c r="AF51" s="28">
        <v>51.321599999999997</v>
      </c>
      <c r="AG51" s="28">
        <v>45.954000000000001</v>
      </c>
      <c r="AH51" s="28">
        <v>1.8170999999999999</v>
      </c>
      <c r="AI51" s="28">
        <v>0.99829999999999997</v>
      </c>
      <c r="AJ51" s="28">
        <v>0.17269999999999999</v>
      </c>
      <c r="AK51" s="28">
        <v>1.3899999999999999E-2</v>
      </c>
      <c r="AL51" s="28">
        <v>0.30509999999999998</v>
      </c>
      <c r="AM51" s="28">
        <v>0.99629999999999996</v>
      </c>
      <c r="AN51" s="28">
        <v>2.58E-2</v>
      </c>
      <c r="AO51" s="35">
        <v>0.28999999999999998</v>
      </c>
    </row>
    <row r="52" spans="1:41">
      <c r="A52" s="58" t="s">
        <v>235</v>
      </c>
      <c r="B52" s="59"/>
      <c r="C52" s="60"/>
      <c r="D52" s="60"/>
      <c r="E52" s="60"/>
      <c r="F52" s="60">
        <f t="shared" ref="F52:R52" si="15">SUMPRODUCT($D12:$D51,F12:F51)/SUMIF(F12:F51,"&lt;&gt;"&amp;"",$D12:$D51)</f>
        <v>9.6220751916981442</v>
      </c>
      <c r="G52" s="60">
        <f t="shared" si="15"/>
        <v>-1.8593680394104453</v>
      </c>
      <c r="H52" s="60">
        <f t="shared" si="15"/>
        <v>-5.1319947384345861</v>
      </c>
      <c r="I52" s="60">
        <f t="shared" si="15"/>
        <v>-4.7795689209305676</v>
      </c>
      <c r="J52" s="60">
        <f t="shared" si="15"/>
        <v>2.7734437836544203</v>
      </c>
      <c r="K52" s="60">
        <f t="shared" si="15"/>
        <v>4.8791700891995848</v>
      </c>
      <c r="L52" s="60">
        <f t="shared" si="15"/>
        <v>16.07576435287773</v>
      </c>
      <c r="M52" s="60">
        <f t="shared" si="15"/>
        <v>13.120157714768704</v>
      </c>
      <c r="N52" s="60">
        <f t="shared" si="15"/>
        <v>14.138084021310432</v>
      </c>
      <c r="O52" s="60">
        <f t="shared" si="15"/>
        <v>14.354381878655735</v>
      </c>
      <c r="P52" s="60">
        <f t="shared" si="15"/>
        <v>14.180474887884728</v>
      </c>
      <c r="Q52" s="60">
        <f t="shared" si="15"/>
        <v>13.485632653263409</v>
      </c>
      <c r="R52" s="60">
        <f t="shared" si="15"/>
        <v>15.596213486620799</v>
      </c>
      <c r="S52" s="61"/>
      <c r="T52" s="61"/>
      <c r="U52" s="61"/>
      <c r="V52" s="61"/>
      <c r="W52" s="61"/>
      <c r="X52" s="61"/>
      <c r="Y52" s="61"/>
      <c r="Z52" s="61"/>
      <c r="AA52" s="61"/>
      <c r="AB52" s="61"/>
      <c r="AC52" s="61"/>
      <c r="AD52" s="61"/>
      <c r="AE52" s="61"/>
      <c r="AF52" s="60"/>
      <c r="AG52" s="60"/>
      <c r="AH52" s="60"/>
      <c r="AI52" s="60"/>
      <c r="AJ52" s="60"/>
      <c r="AK52" s="60"/>
      <c r="AL52" s="60"/>
      <c r="AM52" s="60"/>
      <c r="AN52" s="60"/>
      <c r="AO52" s="62"/>
    </row>
    <row r="53" spans="1:41">
      <c r="A53" s="56" t="s">
        <v>236</v>
      </c>
      <c r="B53" s="51"/>
      <c r="C53" s="52"/>
      <c r="D53" s="53"/>
      <c r="E53" s="54"/>
      <c r="F53" s="54">
        <f t="shared" ref="F53:R53" si="16">MIN(F12:F51)</f>
        <v>6.2278000000000002</v>
      </c>
      <c r="G53" s="54">
        <f t="shared" si="16"/>
        <v>-6.2904999999999998</v>
      </c>
      <c r="H53" s="54">
        <f t="shared" si="16"/>
        <v>-10.014699999999999</v>
      </c>
      <c r="I53" s="54">
        <f t="shared" si="16"/>
        <v>-8.4899000000000004</v>
      </c>
      <c r="J53" s="54">
        <f t="shared" si="16"/>
        <v>-3.5577000000000001</v>
      </c>
      <c r="K53" s="54">
        <f t="shared" si="16"/>
        <v>-5.4992000000000001</v>
      </c>
      <c r="L53" s="54">
        <f t="shared" si="16"/>
        <v>6.1036999999999999</v>
      </c>
      <c r="M53" s="54">
        <f t="shared" si="16"/>
        <v>7.6397000000000004</v>
      </c>
      <c r="N53" s="54">
        <f t="shared" si="16"/>
        <v>8.6361000000000008</v>
      </c>
      <c r="O53" s="54">
        <f t="shared" si="16"/>
        <v>9.5606000000000009</v>
      </c>
      <c r="P53" s="54">
        <f t="shared" si="16"/>
        <v>10.790100000000001</v>
      </c>
      <c r="Q53" s="54">
        <f t="shared" si="16"/>
        <v>10.970599999999999</v>
      </c>
      <c r="R53" s="54">
        <f t="shared" si="16"/>
        <v>6.0781000000000001</v>
      </c>
      <c r="S53" s="55"/>
      <c r="T53" s="55"/>
      <c r="U53" s="55"/>
      <c r="V53" s="55"/>
      <c r="W53" s="55"/>
      <c r="X53" s="55"/>
      <c r="Y53" s="55"/>
      <c r="Z53" s="55"/>
      <c r="AA53" s="55"/>
      <c r="AB53" s="55"/>
      <c r="AC53" s="55"/>
      <c r="AD53" s="55"/>
      <c r="AE53" s="55"/>
      <c r="AF53" s="54"/>
      <c r="AG53" s="54"/>
      <c r="AH53" s="54"/>
      <c r="AI53" s="54"/>
      <c r="AJ53" s="54"/>
      <c r="AK53" s="54"/>
      <c r="AL53" s="54"/>
      <c r="AM53" s="54"/>
      <c r="AN53" s="54"/>
      <c r="AO53" s="57"/>
    </row>
    <row r="54" spans="1:41">
      <c r="A54" s="63" t="s">
        <v>237</v>
      </c>
      <c r="B54" s="51"/>
      <c r="C54" s="52"/>
      <c r="D54" s="53"/>
      <c r="E54" s="54"/>
      <c r="F54" s="54">
        <f t="shared" ref="F54:R54" si="17">MAX(F12:F51)</f>
        <v>17.603400000000001</v>
      </c>
      <c r="G54" s="54">
        <f t="shared" si="17"/>
        <v>10.2279</v>
      </c>
      <c r="H54" s="54">
        <f t="shared" si="17"/>
        <v>1.1858</v>
      </c>
      <c r="I54" s="54">
        <f t="shared" si="17"/>
        <v>6.0770999999999997</v>
      </c>
      <c r="J54" s="54">
        <f t="shared" si="17"/>
        <v>15.504</v>
      </c>
      <c r="K54" s="54">
        <f t="shared" si="17"/>
        <v>10.3932</v>
      </c>
      <c r="L54" s="54">
        <f t="shared" si="17"/>
        <v>24.829499999999999</v>
      </c>
      <c r="M54" s="54">
        <f t="shared" si="17"/>
        <v>20.8462</v>
      </c>
      <c r="N54" s="54">
        <f t="shared" si="17"/>
        <v>19.410299999999999</v>
      </c>
      <c r="O54" s="54">
        <f t="shared" si="17"/>
        <v>22.304200000000002</v>
      </c>
      <c r="P54" s="54">
        <f t="shared" si="17"/>
        <v>19.783799999999999</v>
      </c>
      <c r="Q54" s="54">
        <f t="shared" si="17"/>
        <v>15.0039</v>
      </c>
      <c r="R54" s="54">
        <f t="shared" si="17"/>
        <v>22.368600000000001</v>
      </c>
      <c r="S54" s="55"/>
      <c r="T54" s="55"/>
      <c r="U54" s="55"/>
      <c r="V54" s="55"/>
      <c r="W54" s="55"/>
      <c r="X54" s="55"/>
      <c r="Y54" s="55"/>
      <c r="Z54" s="55"/>
      <c r="AA54" s="55"/>
      <c r="AB54" s="55"/>
      <c r="AC54" s="55"/>
      <c r="AD54" s="55"/>
      <c r="AE54" s="55"/>
      <c r="AF54" s="54"/>
      <c r="AG54" s="54"/>
      <c r="AH54" s="54"/>
      <c r="AI54" s="54"/>
      <c r="AJ54" s="54"/>
      <c r="AK54" s="54"/>
      <c r="AL54" s="54"/>
      <c r="AM54" s="54"/>
      <c r="AN54" s="54"/>
      <c r="AO54" s="57"/>
    </row>
    <row r="55" spans="1:41">
      <c r="A55" s="56" t="s">
        <v>238</v>
      </c>
      <c r="B55" s="51"/>
      <c r="C55" s="52"/>
      <c r="D55" s="53"/>
      <c r="E55" s="54"/>
      <c r="F55" s="54">
        <f>MEDIAN(F12:F51)</f>
        <v>9.7356499999999997</v>
      </c>
      <c r="G55" s="54">
        <f t="shared" ref="G55:R55" si="18">MEDIAN(G12:G51)</f>
        <v>-2.00665</v>
      </c>
      <c r="H55" s="54">
        <f t="shared" si="18"/>
        <v>-5.8182</v>
      </c>
      <c r="I55" s="54">
        <f t="shared" si="18"/>
        <v>-5.2356499999999997</v>
      </c>
      <c r="J55" s="54">
        <f t="shared" si="18"/>
        <v>1.7656499999999999</v>
      </c>
      <c r="K55" s="54">
        <f t="shared" si="18"/>
        <v>3.7850000000000001</v>
      </c>
      <c r="L55" s="54">
        <f t="shared" si="18"/>
        <v>14.215199999999999</v>
      </c>
      <c r="M55" s="54">
        <f t="shared" si="18"/>
        <v>12.215299999999999</v>
      </c>
      <c r="N55" s="54">
        <f t="shared" si="18"/>
        <v>13.5733</v>
      </c>
      <c r="O55" s="54">
        <f t="shared" si="18"/>
        <v>13.476100000000001</v>
      </c>
      <c r="P55" s="54">
        <f t="shared" si="18"/>
        <v>13.4724</v>
      </c>
      <c r="Q55" s="54">
        <f t="shared" si="18"/>
        <v>13.3347</v>
      </c>
      <c r="R55" s="54">
        <f t="shared" si="18"/>
        <v>13.7867</v>
      </c>
      <c r="S55" s="55"/>
      <c r="T55" s="55"/>
      <c r="U55" s="55"/>
      <c r="V55" s="55"/>
      <c r="W55" s="55"/>
      <c r="X55" s="55"/>
      <c r="Y55" s="55"/>
      <c r="Z55" s="55"/>
      <c r="AA55" s="55"/>
      <c r="AB55" s="55"/>
      <c r="AC55" s="55"/>
      <c r="AD55" s="55"/>
      <c r="AE55" s="55"/>
      <c r="AF55" s="54"/>
      <c r="AG55" s="54"/>
      <c r="AH55" s="54"/>
      <c r="AI55" s="54"/>
      <c r="AJ55" s="54"/>
      <c r="AK55" s="54"/>
      <c r="AL55" s="54"/>
      <c r="AM55" s="54"/>
      <c r="AN55" s="54"/>
      <c r="AO55" s="57"/>
    </row>
    <row r="56" spans="1:41">
      <c r="A56" s="66" t="s">
        <v>265</v>
      </c>
      <c r="B56" s="67"/>
      <c r="C56" s="68"/>
      <c r="D56" s="69"/>
      <c r="E56" s="66"/>
      <c r="F56" s="66"/>
      <c r="G56" s="66"/>
      <c r="H56" s="66"/>
      <c r="I56" s="66"/>
      <c r="J56" s="66"/>
      <c r="K56" s="66"/>
      <c r="L56" s="66"/>
      <c r="M56" s="66"/>
      <c r="N56" s="66"/>
      <c r="O56" s="66"/>
      <c r="P56" s="66"/>
      <c r="Q56" s="66"/>
      <c r="R56" s="66"/>
      <c r="S56" s="70"/>
      <c r="T56" s="70"/>
      <c r="U56" s="70"/>
      <c r="V56" s="70"/>
      <c r="W56" s="70"/>
      <c r="X56" s="70"/>
      <c r="Y56" s="70"/>
      <c r="Z56" s="70"/>
      <c r="AA56" s="70"/>
      <c r="AB56" s="70"/>
      <c r="AC56" s="70"/>
      <c r="AD56" s="70"/>
      <c r="AE56" s="70"/>
      <c r="AF56" s="66"/>
      <c r="AG56" s="66"/>
      <c r="AH56" s="66"/>
      <c r="AI56" s="66"/>
      <c r="AJ56" s="66"/>
      <c r="AK56" s="66"/>
      <c r="AL56" s="66"/>
      <c r="AM56" s="66"/>
      <c r="AN56" s="66"/>
      <c r="AO56" s="71"/>
    </row>
    <row r="57" spans="1:41">
      <c r="A57" s="48" t="s">
        <v>2429</v>
      </c>
      <c r="B57" s="29"/>
      <c r="C57" s="30"/>
      <c r="D57" s="31"/>
      <c r="E57" s="28">
        <v>36266.61</v>
      </c>
      <c r="F57" s="28">
        <v>10.524699999999999</v>
      </c>
      <c r="G57" s="28">
        <v>-1.5935999999999999</v>
      </c>
      <c r="H57" s="28">
        <v>-4.6393000000000004</v>
      </c>
      <c r="I57" s="32">
        <v>-4.8147000000000002</v>
      </c>
      <c r="J57" s="28">
        <v>3.9573</v>
      </c>
      <c r="K57" s="28">
        <v>4.9481999999999999</v>
      </c>
      <c r="L57" s="28">
        <v>15.281599999999999</v>
      </c>
      <c r="M57" s="28">
        <v>12.376799999999999</v>
      </c>
      <c r="N57" s="28">
        <v>14.0326</v>
      </c>
      <c r="O57" s="28">
        <v>14.1318</v>
      </c>
      <c r="P57" s="28">
        <v>14.399699999999999</v>
      </c>
      <c r="Q57" s="28">
        <v>12.424300000000001</v>
      </c>
      <c r="R57" s="28"/>
      <c r="S57" s="33"/>
      <c r="T57" s="33"/>
      <c r="U57" s="33"/>
      <c r="V57" s="34"/>
      <c r="W57" s="33"/>
      <c r="X57" s="33"/>
      <c r="Y57" s="33"/>
      <c r="Z57" s="33"/>
      <c r="AA57" s="33"/>
      <c r="AB57" s="33"/>
      <c r="AC57" s="33"/>
      <c r="AD57" s="33"/>
      <c r="AE57" s="33"/>
      <c r="AF57" s="28"/>
      <c r="AG57" s="28"/>
      <c r="AH57" s="28"/>
      <c r="AI57" s="28"/>
      <c r="AJ57" s="28"/>
      <c r="AK57" s="28"/>
      <c r="AL57" s="28"/>
      <c r="AM57" s="28"/>
      <c r="AN57" s="28"/>
      <c r="AO57" s="35"/>
    </row>
    <row r="58" spans="1:41" ht="15" thickBot="1">
      <c r="A58" s="49"/>
      <c r="B58" s="37"/>
      <c r="C58" s="38"/>
      <c r="D58" s="39"/>
      <c r="E58" s="36"/>
      <c r="F58" s="36"/>
      <c r="G58" s="36"/>
      <c r="H58" s="36"/>
      <c r="I58" s="40"/>
      <c r="J58" s="36"/>
      <c r="K58" s="36"/>
      <c r="L58" s="36"/>
      <c r="M58" s="36"/>
      <c r="N58" s="36"/>
      <c r="O58" s="36"/>
      <c r="P58" s="36"/>
      <c r="Q58" s="36"/>
      <c r="R58" s="36"/>
      <c r="S58" s="41"/>
      <c r="T58" s="41"/>
      <c r="U58" s="41"/>
      <c r="V58" s="42"/>
      <c r="W58" s="41"/>
      <c r="X58" s="41"/>
      <c r="Y58" s="41"/>
      <c r="Z58" s="41"/>
      <c r="AA58" s="41"/>
      <c r="AB58" s="41"/>
      <c r="AC58" s="41"/>
      <c r="AD58" s="41"/>
      <c r="AE58" s="41"/>
      <c r="AF58" s="36"/>
      <c r="AG58" s="36"/>
      <c r="AH58" s="36"/>
      <c r="AI58" s="36"/>
      <c r="AJ58" s="36"/>
      <c r="AK58" s="36"/>
      <c r="AL58" s="36"/>
      <c r="AM58" s="36"/>
      <c r="AN58" s="36"/>
      <c r="AO58" s="43"/>
    </row>
    <row r="59" spans="1:41">
      <c r="A59" s="50" t="s">
        <v>239</v>
      </c>
      <c r="B59" s="45"/>
      <c r="C59" s="44"/>
      <c r="D59" s="44"/>
      <c r="E59" s="44"/>
      <c r="F59" s="44"/>
      <c r="G59" s="44"/>
      <c r="H59" s="44"/>
      <c r="I59" s="46"/>
      <c r="J59" s="44"/>
      <c r="K59" s="44"/>
      <c r="L59" s="44"/>
      <c r="M59" s="44"/>
      <c r="N59" s="44"/>
      <c r="O59" s="44"/>
      <c r="P59" s="44"/>
      <c r="Q59" s="44"/>
      <c r="R59" s="44"/>
      <c r="S59" s="45"/>
      <c r="T59" s="45"/>
      <c r="U59" s="45"/>
      <c r="V59" s="47"/>
      <c r="W59" s="45"/>
      <c r="X59" s="45"/>
      <c r="Y59" s="45"/>
      <c r="Z59" s="45"/>
      <c r="AA59" s="45"/>
      <c r="AB59" s="45"/>
      <c r="AC59" s="45"/>
      <c r="AD59" s="45"/>
      <c r="AE59" s="45"/>
      <c r="AF59" s="44"/>
      <c r="AG59" s="44"/>
      <c r="AH59" s="44"/>
      <c r="AI59" s="44"/>
      <c r="AJ59" s="44"/>
      <c r="AK59" s="44"/>
      <c r="AL59" s="44"/>
      <c r="AM59" s="44"/>
      <c r="AN59" s="44"/>
      <c r="AO59" s="44"/>
    </row>
    <row r="60" spans="1:41">
      <c r="A60" s="50" t="s">
        <v>240</v>
      </c>
      <c r="B60" s="45"/>
      <c r="C60" s="44"/>
      <c r="D60" s="44"/>
      <c r="E60" s="44"/>
      <c r="F60" s="44"/>
      <c r="G60" s="44"/>
      <c r="H60" s="44"/>
      <c r="I60" s="46"/>
      <c r="J60" s="44"/>
      <c r="K60" s="44"/>
      <c r="L60" s="44"/>
      <c r="M60" s="44"/>
      <c r="N60" s="44"/>
      <c r="O60" s="44"/>
      <c r="P60" s="44"/>
      <c r="Q60" s="44"/>
      <c r="R60" s="44"/>
      <c r="S60" s="45"/>
      <c r="T60" s="45"/>
      <c r="U60" s="45"/>
      <c r="V60" s="47"/>
      <c r="W60" s="45"/>
      <c r="X60" s="45"/>
      <c r="Y60" s="45"/>
      <c r="Z60" s="45"/>
      <c r="AA60" s="45"/>
      <c r="AB60" s="45"/>
      <c r="AC60" s="45"/>
      <c r="AD60" s="45"/>
      <c r="AE60" s="45"/>
      <c r="AF60" s="44"/>
      <c r="AG60" s="44"/>
      <c r="AH60" s="44"/>
      <c r="AI60" s="44"/>
      <c r="AJ60" s="44"/>
      <c r="AK60" s="44"/>
      <c r="AL60" s="44"/>
      <c r="AM60" s="44"/>
      <c r="AN60" s="44"/>
      <c r="AO60" s="44"/>
    </row>
    <row r="61" spans="1:41">
      <c r="A61" s="50"/>
      <c r="B61" s="45"/>
      <c r="C61" s="44"/>
      <c r="D61" s="44"/>
      <c r="E61" s="44"/>
      <c r="F61" s="44"/>
      <c r="G61" s="44"/>
      <c r="H61" s="44"/>
      <c r="I61" s="44"/>
      <c r="J61" s="44"/>
      <c r="K61" s="44"/>
      <c r="L61" s="44"/>
      <c r="M61" s="44"/>
      <c r="N61" s="44"/>
      <c r="O61" s="44"/>
      <c r="P61" s="44"/>
      <c r="Q61" s="44"/>
      <c r="R61" s="44"/>
      <c r="S61" s="45"/>
      <c r="T61" s="45"/>
      <c r="U61" s="45"/>
      <c r="V61" s="45"/>
      <c r="W61" s="45"/>
      <c r="X61" s="45"/>
      <c r="Y61" s="45"/>
      <c r="Z61" s="45"/>
      <c r="AA61" s="45"/>
      <c r="AB61" s="45"/>
      <c r="AC61" s="45"/>
      <c r="AD61" s="45"/>
      <c r="AE61" s="45"/>
      <c r="AF61" s="44"/>
      <c r="AG61" s="44"/>
      <c r="AH61" s="44"/>
      <c r="AI61" s="44"/>
      <c r="AJ61" s="44"/>
      <c r="AK61" s="44"/>
      <c r="AL61" s="44"/>
      <c r="AM61" s="44"/>
      <c r="AN61" s="44"/>
      <c r="AO61" s="44"/>
    </row>
    <row r="62" spans="1:41">
      <c r="A62" s="50"/>
      <c r="B62" s="45"/>
      <c r="C62" s="44"/>
      <c r="D62" s="44"/>
      <c r="E62" s="44"/>
      <c r="F62" s="44"/>
      <c r="G62" s="44"/>
      <c r="H62" s="44"/>
      <c r="I62" s="44"/>
      <c r="J62" s="44"/>
      <c r="K62" s="44"/>
      <c r="L62" s="44"/>
      <c r="M62" s="44"/>
      <c r="N62" s="44"/>
      <c r="O62" s="44"/>
      <c r="P62" s="44"/>
      <c r="Q62" s="44"/>
      <c r="R62" s="44"/>
      <c r="S62" s="45"/>
      <c r="T62" s="45"/>
      <c r="U62" s="45"/>
      <c r="V62" s="45"/>
      <c r="W62" s="45"/>
      <c r="X62" s="45"/>
      <c r="Y62" s="45"/>
      <c r="Z62" s="45"/>
      <c r="AA62" s="45"/>
      <c r="AB62" s="45"/>
      <c r="AC62" s="45"/>
      <c r="AD62" s="45"/>
      <c r="AE62" s="45"/>
      <c r="AF62" s="44"/>
      <c r="AG62" s="44"/>
      <c r="AH62" s="44"/>
      <c r="AI62" s="44"/>
      <c r="AJ62" s="44"/>
      <c r="AK62" s="44"/>
      <c r="AL62" s="44"/>
      <c r="AM62" s="44"/>
      <c r="AN62" s="44"/>
      <c r="AO62" s="44"/>
    </row>
    <row r="63" spans="1:41">
      <c r="A63" s="50"/>
      <c r="B63" s="45"/>
      <c r="C63" s="44"/>
      <c r="D63" s="44"/>
      <c r="E63" s="44"/>
      <c r="F63" s="44"/>
      <c r="G63" s="44"/>
      <c r="H63" s="44"/>
      <c r="I63" s="44"/>
      <c r="J63" s="44"/>
      <c r="K63" s="44"/>
      <c r="L63" s="44"/>
      <c r="M63" s="44"/>
      <c r="N63" s="44"/>
      <c r="O63" s="44"/>
      <c r="P63" s="44"/>
      <c r="Q63" s="44"/>
      <c r="R63" s="44"/>
      <c r="S63" s="45"/>
      <c r="T63" s="45"/>
      <c r="U63" s="45"/>
      <c r="V63" s="45"/>
      <c r="W63" s="45"/>
      <c r="X63" s="45"/>
      <c r="Y63" s="45"/>
      <c r="Z63" s="45"/>
      <c r="AA63" s="45"/>
      <c r="AB63" s="45"/>
      <c r="AC63" s="45"/>
      <c r="AD63" s="45"/>
      <c r="AE63" s="45"/>
      <c r="AF63" s="44"/>
      <c r="AG63" s="44"/>
      <c r="AH63" s="44"/>
      <c r="AI63" s="44"/>
      <c r="AJ63" s="44"/>
      <c r="AK63" s="44"/>
      <c r="AL63" s="44"/>
      <c r="AM63" s="44"/>
      <c r="AN63" s="44"/>
      <c r="AO63" s="44"/>
    </row>
  </sheetData>
  <mergeCells count="8">
    <mergeCell ref="B8:E8"/>
    <mergeCell ref="F8:I8"/>
    <mergeCell ref="R8:R9"/>
    <mergeCell ref="AO8:AO9"/>
    <mergeCell ref="AF8:AH8"/>
    <mergeCell ref="AI8:AM8"/>
    <mergeCell ref="S8:AE8"/>
    <mergeCell ref="J8:Q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O28"/>
  <sheetViews>
    <sheetView zoomScale="91" zoomScaleNormal="91" workbookViewId="0">
      <pane xSplit="1" ySplit="11" topLeftCell="B12" activePane="bottomRight" state="frozen"/>
      <selection activeCell="G7" sqref="G7"/>
      <selection pane="topRight" activeCell="G7" sqref="G7"/>
      <selection pane="bottomLeft" activeCell="G7" sqref="G7"/>
      <selection pane="bottomRight" activeCell="A12" sqref="A12:R17"/>
    </sheetView>
  </sheetViews>
  <sheetFormatPr defaultRowHeight="14.4"/>
  <cols>
    <col min="1" max="1" width="33.33203125" customWidth="1"/>
    <col min="34" max="34" width="8.77734375" style="93" customWidth="1"/>
  </cols>
  <sheetData>
    <row r="1" spans="1:93">
      <c r="A1" s="13" t="s">
        <v>0</v>
      </c>
      <c r="B1" s="93"/>
      <c r="C1" s="14"/>
      <c r="D1" s="14"/>
      <c r="E1" s="15" t="s">
        <v>3953</v>
      </c>
      <c r="F1" s="14"/>
      <c r="G1" s="14"/>
      <c r="H1" s="14"/>
      <c r="I1" s="14"/>
      <c r="J1" s="14"/>
      <c r="K1" s="14"/>
      <c r="L1" s="14"/>
      <c r="M1" s="14"/>
      <c r="N1" s="14"/>
      <c r="O1" s="14"/>
      <c r="P1" s="14"/>
      <c r="Q1" s="14"/>
      <c r="R1" s="14"/>
      <c r="S1" s="93"/>
      <c r="T1" s="93"/>
      <c r="U1" s="93"/>
      <c r="V1" s="93"/>
      <c r="W1" s="93"/>
      <c r="X1" s="93"/>
      <c r="Y1" s="93"/>
      <c r="Z1" s="93"/>
      <c r="AA1" s="93"/>
      <c r="AB1" s="93"/>
      <c r="AC1" s="93"/>
      <c r="AD1" s="93"/>
      <c r="AE1" s="93"/>
      <c r="AF1" s="14"/>
      <c r="AG1" s="14"/>
      <c r="AH1" s="14"/>
      <c r="AI1" s="14"/>
      <c r="AJ1" s="14"/>
      <c r="AK1" s="14"/>
      <c r="AL1" s="14"/>
      <c r="AM1" s="14"/>
      <c r="AN1" s="14"/>
      <c r="AO1" s="14"/>
      <c r="AP1" s="14"/>
      <c r="CB1" s="93" t="s">
        <v>3954</v>
      </c>
      <c r="CC1" s="27" t="s">
        <v>184</v>
      </c>
      <c r="CD1" s="27" t="s">
        <v>3955</v>
      </c>
      <c r="CE1" s="27" t="s">
        <v>186</v>
      </c>
      <c r="CF1" s="27" t="s">
        <v>187</v>
      </c>
      <c r="CG1" s="27" t="s">
        <v>188</v>
      </c>
      <c r="CH1" s="27" t="s">
        <v>3956</v>
      </c>
      <c r="CI1" s="27" t="s">
        <v>3957</v>
      </c>
      <c r="CJ1" s="27" t="s">
        <v>191</v>
      </c>
      <c r="CK1" s="27" t="s">
        <v>192</v>
      </c>
      <c r="CL1" s="27" t="s">
        <v>193</v>
      </c>
      <c r="CM1" s="27" t="s">
        <v>194</v>
      </c>
      <c r="CN1" s="27" t="s">
        <v>2437</v>
      </c>
      <c r="CO1" s="27" t="s">
        <v>3958</v>
      </c>
    </row>
    <row r="2" spans="1:93">
      <c r="A2" s="14"/>
      <c r="B2" s="93"/>
      <c r="C2" s="14"/>
      <c r="D2" s="14"/>
      <c r="E2" s="14"/>
      <c r="F2" s="14"/>
      <c r="G2" s="14"/>
      <c r="H2" s="14"/>
      <c r="I2" s="14"/>
      <c r="J2" s="14"/>
      <c r="K2" s="14"/>
      <c r="L2" s="14"/>
      <c r="M2" s="14"/>
      <c r="N2" s="14"/>
      <c r="O2" s="14"/>
      <c r="P2" s="14"/>
      <c r="Q2" s="14"/>
      <c r="R2" s="14"/>
      <c r="S2" s="93"/>
      <c r="T2" s="93"/>
      <c r="U2" s="93"/>
      <c r="V2" s="93"/>
      <c r="W2" s="93"/>
      <c r="X2" s="93"/>
      <c r="Y2" s="93"/>
      <c r="Z2" s="93"/>
      <c r="AA2" s="93"/>
      <c r="AB2" s="93"/>
      <c r="AC2" s="93"/>
      <c r="AD2" s="93"/>
      <c r="AE2" s="93"/>
      <c r="AF2" s="14"/>
      <c r="AG2" s="14"/>
      <c r="AH2" s="14"/>
      <c r="AI2" s="14"/>
      <c r="AJ2" s="14"/>
      <c r="AK2" s="14"/>
      <c r="AL2" s="14"/>
      <c r="AM2" s="14"/>
      <c r="AN2" s="14"/>
      <c r="AO2" s="14"/>
      <c r="AP2" s="14"/>
      <c r="CB2" s="93">
        <v>0</v>
      </c>
      <c r="CC2" s="93">
        <f t="shared" ref="CC2:CC7" si="0">_xlfn.QUARTILE.INC(F$12:F$19,$CB2)</f>
        <v>4.8285</v>
      </c>
      <c r="CD2" s="93">
        <f t="shared" ref="CD2:CO7" si="1">_xlfn.QUARTILE.INC(G$12:G$19,$CB2)</f>
        <v>-3.1816</v>
      </c>
      <c r="CE2" s="93">
        <f t="shared" si="1"/>
        <v>6.3044000000000002</v>
      </c>
      <c r="CF2" s="93">
        <f t="shared" si="1"/>
        <v>0.67830000000000001</v>
      </c>
      <c r="CG2" s="93">
        <f t="shared" si="1"/>
        <v>23.2301</v>
      </c>
      <c r="CH2" s="93">
        <f t="shared" si="1"/>
        <v>12.251899999999999</v>
      </c>
      <c r="CI2" s="93">
        <f t="shared" si="1"/>
        <v>14.174899999999999</v>
      </c>
      <c r="CJ2" s="93">
        <f t="shared" si="1"/>
        <v>12.204700000000001</v>
      </c>
      <c r="CK2" s="93">
        <f t="shared" si="1"/>
        <v>4.3666999999999998</v>
      </c>
      <c r="CL2" s="93">
        <f t="shared" si="1"/>
        <v>8.5909999999999993</v>
      </c>
      <c r="CM2" s="93">
        <f t="shared" si="1"/>
        <v>9.5167999999999999</v>
      </c>
      <c r="CN2" s="93">
        <f t="shared" si="1"/>
        <v>8.7644000000000002</v>
      </c>
      <c r="CO2" s="93">
        <f t="shared" si="1"/>
        <v>7.9218999999999999</v>
      </c>
    </row>
    <row r="3" spans="1:93">
      <c r="A3" s="14"/>
      <c r="B3" s="93"/>
      <c r="C3" s="14"/>
      <c r="D3" s="14"/>
      <c r="E3" s="14"/>
      <c r="F3" s="14"/>
      <c r="G3" s="14"/>
      <c r="H3" s="14"/>
      <c r="I3" s="14"/>
      <c r="J3" s="14"/>
      <c r="K3" s="14"/>
      <c r="L3" s="14"/>
      <c r="M3" s="14"/>
      <c r="N3" s="14"/>
      <c r="O3" s="14"/>
      <c r="P3" s="14"/>
      <c r="Q3" s="14"/>
      <c r="R3" s="14"/>
      <c r="S3" s="93"/>
      <c r="T3" s="93"/>
      <c r="U3" s="93"/>
      <c r="V3" s="93"/>
      <c r="W3" s="93"/>
      <c r="X3" s="93"/>
      <c r="Y3" s="93"/>
      <c r="Z3" s="93"/>
      <c r="AA3" s="93"/>
      <c r="AB3" s="93"/>
      <c r="AC3" s="93"/>
      <c r="AD3" s="93"/>
      <c r="AE3" s="93"/>
      <c r="AF3" s="14"/>
      <c r="AG3" s="14"/>
      <c r="AH3" s="14"/>
      <c r="AI3" s="14"/>
      <c r="AJ3" s="14"/>
      <c r="AK3" s="14"/>
      <c r="AL3" s="14"/>
      <c r="AM3" s="14"/>
      <c r="AN3" s="14"/>
      <c r="AO3" s="14"/>
      <c r="AP3" s="14"/>
      <c r="CB3" s="93">
        <v>1</v>
      </c>
      <c r="CC3" s="93">
        <f t="shared" si="0"/>
        <v>7.4013500000000008</v>
      </c>
      <c r="CD3" s="93">
        <f t="shared" si="1"/>
        <v>1.809275</v>
      </c>
      <c r="CE3" s="93">
        <f t="shared" si="1"/>
        <v>7.9255499999999994</v>
      </c>
      <c r="CF3" s="93">
        <f t="shared" si="1"/>
        <v>5.0442999999999998</v>
      </c>
      <c r="CG3" s="93">
        <f t="shared" si="1"/>
        <v>27.5319</v>
      </c>
      <c r="CH3" s="93">
        <f t="shared" si="1"/>
        <v>16.091349999999998</v>
      </c>
      <c r="CI3" s="93">
        <f t="shared" si="1"/>
        <v>17.496100000000002</v>
      </c>
      <c r="CJ3" s="93">
        <f t="shared" si="1"/>
        <v>14.677375</v>
      </c>
      <c r="CK3" s="93">
        <f t="shared" si="1"/>
        <v>9.1577000000000002</v>
      </c>
      <c r="CL3" s="93">
        <f t="shared" si="1"/>
        <v>10.212899999999999</v>
      </c>
      <c r="CM3" s="93">
        <f t="shared" si="1"/>
        <v>9.8683999999999994</v>
      </c>
      <c r="CN3" s="93">
        <f t="shared" si="1"/>
        <v>9.4092249999999993</v>
      </c>
      <c r="CO3" s="93">
        <f t="shared" si="1"/>
        <v>8.5427</v>
      </c>
    </row>
    <row r="4" spans="1:93">
      <c r="A4" s="14"/>
      <c r="B4" s="93"/>
      <c r="C4" s="14"/>
      <c r="D4" s="14"/>
      <c r="E4" s="14"/>
      <c r="F4" s="14"/>
      <c r="G4" s="14"/>
      <c r="H4" s="14"/>
      <c r="I4" s="14"/>
      <c r="J4" s="14"/>
      <c r="K4" s="14"/>
      <c r="L4" s="14"/>
      <c r="M4" s="14"/>
      <c r="N4" s="14"/>
      <c r="O4" s="14"/>
      <c r="P4" s="14"/>
      <c r="Q4" s="14"/>
      <c r="R4" s="14"/>
      <c r="S4" s="93"/>
      <c r="T4" s="93"/>
      <c r="U4" s="93"/>
      <c r="V4" s="93"/>
      <c r="W4" s="93"/>
      <c r="X4" s="93"/>
      <c r="Y4" s="93"/>
      <c r="Z4" s="93"/>
      <c r="AA4" s="93"/>
      <c r="AB4" s="93"/>
      <c r="AC4" s="93"/>
      <c r="AD4" s="93"/>
      <c r="AE4" s="93"/>
      <c r="AF4" s="14"/>
      <c r="AG4" s="14"/>
      <c r="AH4" s="14"/>
      <c r="AI4" s="14"/>
      <c r="AJ4" s="14"/>
      <c r="AK4" s="14"/>
      <c r="AL4" s="14"/>
      <c r="AM4" s="14"/>
      <c r="AN4" s="14"/>
      <c r="AO4" s="14"/>
      <c r="AP4" s="14"/>
      <c r="CB4" s="93">
        <v>2</v>
      </c>
      <c r="CC4" s="93">
        <f t="shared" si="0"/>
        <v>12.7166</v>
      </c>
      <c r="CD4" s="93">
        <f t="shared" si="1"/>
        <v>4.4291499999999999</v>
      </c>
      <c r="CE4" s="93">
        <f t="shared" si="1"/>
        <v>12.672700000000001</v>
      </c>
      <c r="CF4" s="93">
        <f t="shared" si="1"/>
        <v>11.20595</v>
      </c>
      <c r="CG4" s="93">
        <f t="shared" si="1"/>
        <v>34.595749999999995</v>
      </c>
      <c r="CH4" s="93">
        <f t="shared" si="1"/>
        <v>21.908049999999999</v>
      </c>
      <c r="CI4" s="93">
        <f t="shared" si="1"/>
        <v>18.597999999999999</v>
      </c>
      <c r="CJ4" s="93">
        <f t="shared" si="1"/>
        <v>15.11435</v>
      </c>
      <c r="CK4" s="93">
        <f t="shared" si="1"/>
        <v>9.7297999999999991</v>
      </c>
      <c r="CL4" s="93">
        <f t="shared" si="1"/>
        <v>13.171099999999999</v>
      </c>
      <c r="CM4" s="93">
        <f t="shared" si="1"/>
        <v>12.431699999999999</v>
      </c>
      <c r="CN4" s="93">
        <f t="shared" si="1"/>
        <v>10.05405</v>
      </c>
      <c r="CO4" s="93">
        <f t="shared" si="1"/>
        <v>11.38275</v>
      </c>
    </row>
    <row r="5" spans="1:93">
      <c r="A5" s="14"/>
      <c r="B5" s="93"/>
      <c r="C5" s="14"/>
      <c r="D5" s="14"/>
      <c r="E5" s="14"/>
      <c r="F5" s="14"/>
      <c r="G5" s="14"/>
      <c r="H5" s="14"/>
      <c r="I5" s="14"/>
      <c r="J5" s="14"/>
      <c r="K5" s="14"/>
      <c r="L5" s="14"/>
      <c r="M5" s="14"/>
      <c r="N5" s="14"/>
      <c r="O5" s="14"/>
      <c r="P5" s="14"/>
      <c r="Q5" s="14"/>
      <c r="R5" s="14"/>
      <c r="S5" s="93"/>
      <c r="T5" s="93"/>
      <c r="U5" s="93"/>
      <c r="V5" s="93"/>
      <c r="W5" s="93"/>
      <c r="X5" s="93"/>
      <c r="Y5" s="93"/>
      <c r="Z5" s="93"/>
      <c r="AA5" s="93"/>
      <c r="AB5" s="93"/>
      <c r="AC5" s="93"/>
      <c r="AD5" s="93"/>
      <c r="AE5" s="93"/>
      <c r="AF5" s="14"/>
      <c r="AG5" s="14"/>
      <c r="AH5" s="14"/>
      <c r="AI5" s="14"/>
      <c r="AJ5" s="14"/>
      <c r="AK5" s="14"/>
      <c r="AL5" s="14"/>
      <c r="AM5" s="14"/>
      <c r="AN5" s="14"/>
      <c r="AO5" s="14"/>
      <c r="AP5" s="14"/>
      <c r="CB5" s="93">
        <v>3</v>
      </c>
      <c r="CC5" s="93">
        <f t="shared" si="0"/>
        <v>13.397</v>
      </c>
      <c r="CD5" s="93">
        <f t="shared" si="1"/>
        <v>6.6690000000000005</v>
      </c>
      <c r="CE5" s="93">
        <f t="shared" si="1"/>
        <v>14.293025</v>
      </c>
      <c r="CF5" s="93">
        <f t="shared" si="1"/>
        <v>13.3644</v>
      </c>
      <c r="CG5" s="93">
        <f t="shared" si="1"/>
        <v>43.563625000000002</v>
      </c>
      <c r="CH5" s="93">
        <f t="shared" si="1"/>
        <v>25.921074999999998</v>
      </c>
      <c r="CI5" s="93">
        <f t="shared" si="1"/>
        <v>19.48555</v>
      </c>
      <c r="CJ5" s="93">
        <f t="shared" si="1"/>
        <v>15.227924999999999</v>
      </c>
      <c r="CK5" s="93">
        <f t="shared" si="1"/>
        <v>10.718999999999999</v>
      </c>
      <c r="CL5" s="93">
        <f t="shared" si="1"/>
        <v>14.1709</v>
      </c>
      <c r="CM5" s="93">
        <f t="shared" si="1"/>
        <v>14.472300000000001</v>
      </c>
      <c r="CN5" s="93">
        <f t="shared" si="1"/>
        <v>10.698875000000001</v>
      </c>
      <c r="CO5" s="93">
        <f t="shared" si="1"/>
        <v>14.965</v>
      </c>
    </row>
    <row r="6" spans="1:93" hidden="1">
      <c r="A6" s="14"/>
      <c r="B6" s="93"/>
      <c r="C6" s="14"/>
      <c r="D6" s="14"/>
      <c r="E6" s="14"/>
      <c r="F6" s="14"/>
      <c r="G6" s="14"/>
      <c r="H6" s="14"/>
      <c r="I6" s="14"/>
      <c r="J6" s="14"/>
      <c r="K6" s="14"/>
      <c r="L6" s="14"/>
      <c r="M6" s="14"/>
      <c r="N6" s="14"/>
      <c r="O6" s="14"/>
      <c r="P6" s="14"/>
      <c r="Q6" s="14"/>
      <c r="R6" s="14"/>
      <c r="S6" s="93"/>
      <c r="T6" s="93"/>
      <c r="U6" s="93"/>
      <c r="V6" s="93"/>
      <c r="W6" s="93"/>
      <c r="X6" s="93"/>
      <c r="Y6" s="93"/>
      <c r="Z6" s="93"/>
      <c r="AA6" s="93"/>
      <c r="AB6" s="93"/>
      <c r="AC6" s="93"/>
      <c r="AD6" s="93"/>
      <c r="AE6" s="93"/>
      <c r="AF6" s="14"/>
      <c r="AG6" s="14"/>
      <c r="AH6" s="14"/>
      <c r="AI6" s="14"/>
      <c r="AJ6" s="14"/>
      <c r="AK6" s="14"/>
      <c r="AL6" s="14"/>
      <c r="AM6" s="14"/>
      <c r="AN6" s="14"/>
      <c r="AO6" s="14"/>
      <c r="AP6" s="14"/>
      <c r="CB6" s="93"/>
      <c r="CC6" s="93">
        <f t="shared" si="0"/>
        <v>4.8285</v>
      </c>
      <c r="CD6" s="93">
        <f t="shared" si="1"/>
        <v>-3.1816</v>
      </c>
      <c r="CE6" s="93">
        <f t="shared" si="1"/>
        <v>6.3044000000000002</v>
      </c>
      <c r="CF6" s="93">
        <f t="shared" si="1"/>
        <v>0.67830000000000001</v>
      </c>
      <c r="CG6" s="93">
        <f t="shared" si="1"/>
        <v>23.2301</v>
      </c>
      <c r="CH6" s="93">
        <f t="shared" si="1"/>
        <v>12.251899999999999</v>
      </c>
      <c r="CI6" s="93">
        <f t="shared" si="1"/>
        <v>14.174899999999999</v>
      </c>
      <c r="CJ6" s="93">
        <f t="shared" si="1"/>
        <v>12.204700000000001</v>
      </c>
      <c r="CK6" s="93">
        <f t="shared" si="1"/>
        <v>4.3666999999999998</v>
      </c>
      <c r="CL6" s="93">
        <f t="shared" si="1"/>
        <v>8.5909999999999993</v>
      </c>
      <c r="CM6" s="93">
        <f t="shared" si="1"/>
        <v>9.5167999999999999</v>
      </c>
      <c r="CN6" s="93">
        <f t="shared" si="1"/>
        <v>8.7644000000000002</v>
      </c>
      <c r="CO6" s="93">
        <f t="shared" si="1"/>
        <v>7.9218999999999999</v>
      </c>
    </row>
    <row r="7" spans="1:93" ht="21" thickBot="1">
      <c r="A7" s="16" t="s">
        <v>3477</v>
      </c>
      <c r="B7" s="93"/>
      <c r="C7" s="14"/>
      <c r="D7" s="14"/>
      <c r="E7" s="14"/>
      <c r="F7" s="14"/>
      <c r="G7" s="14"/>
      <c r="H7" s="14"/>
      <c r="I7" s="14"/>
      <c r="J7" s="14"/>
      <c r="K7" s="14"/>
      <c r="L7" s="14"/>
      <c r="M7" s="14"/>
      <c r="N7" s="14"/>
      <c r="O7" s="14"/>
      <c r="P7" s="14"/>
      <c r="Q7" s="14"/>
      <c r="R7" s="14"/>
      <c r="S7" s="93"/>
      <c r="T7" s="93"/>
      <c r="U7" s="93"/>
      <c r="V7" s="93"/>
      <c r="W7" s="93"/>
      <c r="X7" s="93"/>
      <c r="Y7" s="93"/>
      <c r="Z7" s="93"/>
      <c r="AA7" s="93"/>
      <c r="AB7" s="93"/>
      <c r="AC7" s="93"/>
      <c r="AD7" s="93"/>
      <c r="AE7" s="93"/>
      <c r="AF7" s="14"/>
      <c r="AG7" s="14"/>
      <c r="AH7" s="14"/>
      <c r="AI7" s="14"/>
      <c r="AJ7" s="14"/>
      <c r="AK7" s="14"/>
      <c r="AL7" s="14"/>
      <c r="AM7" s="14"/>
      <c r="AN7" s="14"/>
      <c r="AO7" s="14"/>
      <c r="AP7" s="14"/>
      <c r="CB7" s="93">
        <v>4</v>
      </c>
      <c r="CC7" s="93">
        <f t="shared" si="0"/>
        <v>29.040400000000002</v>
      </c>
      <c r="CD7" s="93">
        <f t="shared" si="1"/>
        <v>72.324299999999994</v>
      </c>
      <c r="CE7" s="93">
        <f t="shared" si="1"/>
        <v>93.624200000000002</v>
      </c>
      <c r="CF7" s="93">
        <f t="shared" si="1"/>
        <v>84.148899999999998</v>
      </c>
      <c r="CG7" s="93">
        <f t="shared" si="1"/>
        <v>245.46539999999999</v>
      </c>
      <c r="CH7" s="93">
        <f t="shared" si="1"/>
        <v>78.088399999999993</v>
      </c>
      <c r="CI7" s="93">
        <f t="shared" si="1"/>
        <v>63.557099999999998</v>
      </c>
      <c r="CJ7" s="93">
        <f t="shared" si="1"/>
        <v>43.0077</v>
      </c>
      <c r="CK7" s="93">
        <f t="shared" si="1"/>
        <v>11.277200000000001</v>
      </c>
      <c r="CL7" s="93">
        <f t="shared" si="1"/>
        <v>14.5106</v>
      </c>
      <c r="CM7" s="93">
        <f t="shared" si="1"/>
        <v>14.7766</v>
      </c>
      <c r="CN7" s="93">
        <f t="shared" si="1"/>
        <v>11.3437</v>
      </c>
      <c r="CO7" s="93">
        <f t="shared" si="1"/>
        <v>31.4285</v>
      </c>
    </row>
    <row r="8" spans="1:93" ht="15.6">
      <c r="A8" s="17" t="str">
        <f>'Index Funds'!A8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c r="AJ8" s="136" t="s">
        <v>874</v>
      </c>
      <c r="AK8" s="136"/>
      <c r="AL8" s="136"/>
      <c r="AM8" s="136"/>
      <c r="AN8" s="136"/>
      <c r="AO8" s="18" t="s">
        <v>54</v>
      </c>
      <c r="AP8" s="134" t="s">
        <v>179</v>
      </c>
    </row>
    <row r="9" spans="1:93" ht="38.549999999999997"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835</v>
      </c>
      <c r="AG9" s="26" t="s">
        <v>836</v>
      </c>
      <c r="AH9" s="26" t="s">
        <v>837</v>
      </c>
      <c r="AI9" s="26" t="s">
        <v>612</v>
      </c>
      <c r="AJ9" s="26" t="s">
        <v>838</v>
      </c>
      <c r="AK9" s="26" t="s">
        <v>839</v>
      </c>
      <c r="AL9" s="26" t="s">
        <v>3052</v>
      </c>
      <c r="AM9" s="26" t="s">
        <v>2436</v>
      </c>
      <c r="AN9" s="26" t="s">
        <v>3053</v>
      </c>
      <c r="AO9" s="26" t="s">
        <v>840</v>
      </c>
      <c r="AP9" s="135"/>
    </row>
    <row r="10" spans="1:93" ht="15" thickBot="1">
      <c r="A10" s="20" t="s">
        <v>38</v>
      </c>
      <c r="B10" s="93"/>
      <c r="C10" s="14"/>
      <c r="D10" s="14"/>
      <c r="E10" s="14"/>
      <c r="F10" s="14"/>
      <c r="G10" s="14"/>
      <c r="H10" s="14"/>
      <c r="I10" s="14"/>
      <c r="J10" s="14"/>
      <c r="K10" s="14"/>
      <c r="L10" s="14"/>
      <c r="M10" s="14"/>
      <c r="N10" s="14"/>
      <c r="O10" s="14"/>
      <c r="P10" s="14"/>
      <c r="Q10" s="14"/>
      <c r="R10" s="14"/>
      <c r="S10" s="93"/>
      <c r="T10" s="93"/>
      <c r="U10" s="93"/>
      <c r="V10" s="93"/>
      <c r="W10" s="93"/>
      <c r="X10" s="93"/>
      <c r="Y10" s="93"/>
      <c r="Z10" s="93"/>
      <c r="AA10" s="93"/>
      <c r="AB10" s="93"/>
      <c r="AC10" s="93"/>
      <c r="AD10" s="93"/>
      <c r="AE10" s="93"/>
      <c r="AF10" s="14"/>
      <c r="AG10" s="14"/>
      <c r="AH10" s="14"/>
      <c r="AI10" s="14"/>
      <c r="AJ10" s="14"/>
      <c r="AK10" s="14"/>
      <c r="AL10" s="14"/>
      <c r="AM10" s="14"/>
      <c r="AN10" s="14"/>
      <c r="AO10" s="14"/>
      <c r="AP10" s="14"/>
    </row>
    <row r="11" spans="1:93" ht="18.600000000000001" thickBot="1">
      <c r="A11" s="21" t="s">
        <v>3478</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3"/>
      <c r="AP11" s="24"/>
    </row>
    <row r="12" spans="1:93">
      <c r="A12" s="48" t="s">
        <v>3479</v>
      </c>
      <c r="B12" s="29">
        <v>39386</v>
      </c>
      <c r="C12" s="30">
        <v>303.57990000000001</v>
      </c>
      <c r="D12" s="31">
        <v>290.86790000000002</v>
      </c>
      <c r="E12" s="28">
        <v>51.1252</v>
      </c>
      <c r="F12" s="28">
        <v>12.866899999999999</v>
      </c>
      <c r="G12" s="28">
        <v>4.5053999999999998</v>
      </c>
      <c r="H12" s="28">
        <v>11.634600000000001</v>
      </c>
      <c r="I12" s="32">
        <v>9.4764999999999997</v>
      </c>
      <c r="J12" s="28">
        <v>38.063499999999998</v>
      </c>
      <c r="K12" s="28">
        <v>26.3371</v>
      </c>
      <c r="L12" s="28">
        <v>19.055800000000001</v>
      </c>
      <c r="M12" s="28">
        <v>15.1797</v>
      </c>
      <c r="N12" s="28">
        <v>11.277200000000001</v>
      </c>
      <c r="O12" s="28">
        <v>13.171099999999999</v>
      </c>
      <c r="P12" s="28">
        <v>12.431699999999999</v>
      </c>
      <c r="Q12" s="28">
        <v>11.3437</v>
      </c>
      <c r="R12" s="28">
        <v>9.2156000000000002</v>
      </c>
      <c r="S12" s="33">
        <f t="shared" ref="S12:AE12" si="2">IF(F12="",0,IF(F12&lt;=CC$3,4,IF(F12&gt;=CC$5,1,IF(F12&gt;=CC$4,2,3))))</f>
        <v>2</v>
      </c>
      <c r="T12" s="33">
        <f t="shared" si="2"/>
        <v>2</v>
      </c>
      <c r="U12" s="33">
        <f t="shared" si="2"/>
        <v>3</v>
      </c>
      <c r="V12" s="34">
        <f t="shared" si="2"/>
        <v>3</v>
      </c>
      <c r="W12" s="33">
        <f t="shared" si="2"/>
        <v>2</v>
      </c>
      <c r="X12" s="33">
        <f t="shared" si="2"/>
        <v>1</v>
      </c>
      <c r="Y12" s="33">
        <f t="shared" si="2"/>
        <v>2</v>
      </c>
      <c r="Z12" s="33">
        <f t="shared" si="2"/>
        <v>2</v>
      </c>
      <c r="AA12" s="33">
        <f t="shared" si="2"/>
        <v>1</v>
      </c>
      <c r="AB12" s="33">
        <f t="shared" si="2"/>
        <v>2</v>
      </c>
      <c r="AC12" s="33">
        <f t="shared" si="2"/>
        <v>2</v>
      </c>
      <c r="AD12" s="33">
        <f t="shared" si="2"/>
        <v>1</v>
      </c>
      <c r="AE12" s="33">
        <f t="shared" si="2"/>
        <v>3</v>
      </c>
      <c r="AF12" s="28"/>
      <c r="AG12" s="28"/>
      <c r="AH12" s="28"/>
      <c r="AI12" s="28">
        <v>100</v>
      </c>
      <c r="AJ12" s="28">
        <v>0.35370000000000001</v>
      </c>
      <c r="AK12" s="28">
        <v>0.31269999999999998</v>
      </c>
      <c r="AL12" s="28">
        <v>0.87970000000000004</v>
      </c>
      <c r="AM12" s="28">
        <v>0.64870000000000005</v>
      </c>
      <c r="AN12" s="28">
        <v>0.1157</v>
      </c>
      <c r="AO12" s="28">
        <v>4.1093000000000002</v>
      </c>
      <c r="AP12" s="35">
        <v>2.5299999999999998</v>
      </c>
    </row>
    <row r="13" spans="1:93">
      <c r="A13" s="48" t="s">
        <v>3480</v>
      </c>
      <c r="B13" s="29">
        <v>39463</v>
      </c>
      <c r="C13" s="30">
        <v>426.90039999999999</v>
      </c>
      <c r="D13" s="31">
        <v>399.54059999999998</v>
      </c>
      <c r="E13" s="28">
        <v>40.351300000000002</v>
      </c>
      <c r="F13" s="28">
        <v>12.5663</v>
      </c>
      <c r="G13" s="28">
        <v>4.3529</v>
      </c>
      <c r="H13" s="28">
        <v>13.710800000000001</v>
      </c>
      <c r="I13" s="32">
        <v>13.507400000000001</v>
      </c>
      <c r="J13" s="28">
        <v>45.396999999999998</v>
      </c>
      <c r="K13" s="28">
        <v>24.672999999999998</v>
      </c>
      <c r="L13" s="28">
        <v>17.281400000000001</v>
      </c>
      <c r="M13" s="28">
        <v>12.204700000000001</v>
      </c>
      <c r="N13" s="28">
        <v>4.3666999999999998</v>
      </c>
      <c r="O13" s="28">
        <v>8.5909999999999993</v>
      </c>
      <c r="P13" s="28">
        <v>9.8683999999999994</v>
      </c>
      <c r="Q13" s="28">
        <v>8.7644000000000002</v>
      </c>
      <c r="R13" s="28">
        <v>7.9218999999999999</v>
      </c>
      <c r="S13" s="33">
        <f t="shared" ref="S13:S19" si="3">IF(F13="",0,IF(F13&lt;=CC$3,4,IF(F13&gt;=CC$5,1,IF(F13&gt;=CC$4,2,3))))</f>
        <v>3</v>
      </c>
      <c r="T13" s="33">
        <f t="shared" ref="T13:T19" si="4">IF(G13="",0,IF(G13&lt;=CD$3,4,IF(G13&gt;=CD$5,1,IF(G13&gt;=CD$4,2,3))))</f>
        <v>3</v>
      </c>
      <c r="U13" s="33">
        <f t="shared" ref="U13:U19" si="5">IF(H13="",0,IF(H13&lt;=CE$3,4,IF(H13&gt;=CE$5,1,IF(H13&gt;=CE$4,2,3))))</f>
        <v>2</v>
      </c>
      <c r="V13" s="34">
        <f t="shared" ref="V13:V19" si="6">IF(I13="",0,IF(I13&lt;=CF$3,4,IF(I13&gt;=CF$5,1,IF(I13&gt;=CF$4,2,3))))</f>
        <v>1</v>
      </c>
      <c r="W13" s="33">
        <f t="shared" ref="W13:W19" si="7">IF(J13="",0,IF(J13&lt;=CG$3,4,IF(J13&gt;=CG$5,1,IF(J13&gt;=CG$4,2,3))))</f>
        <v>1</v>
      </c>
      <c r="X13" s="33">
        <f t="shared" ref="X13:X19" si="8">IF(K13="",0,IF(K13&lt;=CH$3,4,IF(K13&gt;=CH$5,1,IF(K13&gt;=CH$4,2,3))))</f>
        <v>2</v>
      </c>
      <c r="Y13" s="33">
        <f t="shared" ref="Y13:Y19" si="9">IF(L13="",0,IF(L13&lt;=CI$3,4,IF(L13&gt;=CI$5,1,IF(L13&gt;=CI$4,2,3))))</f>
        <v>4</v>
      </c>
      <c r="Z13" s="33">
        <f t="shared" ref="Z13:Z19" si="10">IF(M13="",0,IF(M13&lt;=CJ$3,4,IF(M13&gt;=CJ$5,1,IF(M13&gt;=CJ$4,2,3))))</f>
        <v>4</v>
      </c>
      <c r="AA13" s="33">
        <f t="shared" ref="AA13:AA19" si="11">IF(N13="",0,IF(N13&lt;=CK$3,4,IF(N13&gt;=CK$5,1,IF(N13&gt;=CK$4,2,3))))</f>
        <v>4</v>
      </c>
      <c r="AB13" s="33">
        <f t="shared" ref="AB13:AB19" si="12">IF(O13="",0,IF(O13&lt;=CL$3,4,IF(O13&gt;=CL$5,1,IF(O13&gt;=CL$4,2,3))))</f>
        <v>4</v>
      </c>
      <c r="AC13" s="33">
        <f t="shared" ref="AC13:AC19" si="13">IF(P13="",0,IF(P13&lt;=CM$3,4,IF(P13&gt;=CM$5,1,IF(P13&gt;=CM$4,2,3))))</f>
        <v>4</v>
      </c>
      <c r="AD13" s="33">
        <f t="shared" ref="AD13:AD19" si="14">IF(Q13="",0,IF(Q13&lt;=CN$3,4,IF(Q13&gt;=CN$5,1,IF(Q13&gt;=CN$4,2,3))))</f>
        <v>4</v>
      </c>
      <c r="AE13" s="33">
        <f t="shared" ref="AE13:AE19" si="15">IF(R13="",0,IF(R13&lt;=CO$3,4,IF(R13&gt;=CO$5,1,IF(R13&gt;=CO$4,2,3))))</f>
        <v>4</v>
      </c>
      <c r="AF13" s="28">
        <v>35.297800000000002</v>
      </c>
      <c r="AG13" s="28">
        <v>6.0618999999999996</v>
      </c>
      <c r="AH13" s="28"/>
      <c r="AI13" s="28">
        <v>58.640300000000003</v>
      </c>
      <c r="AJ13" s="28">
        <v>0.3569</v>
      </c>
      <c r="AK13" s="28">
        <v>0.23799999999999999</v>
      </c>
      <c r="AL13" s="28">
        <v>0.54020000000000001</v>
      </c>
      <c r="AM13" s="28">
        <v>0.45400000000000001</v>
      </c>
      <c r="AN13" s="28">
        <v>0.13469999999999999</v>
      </c>
      <c r="AO13" s="28">
        <v>7.5260999999999996</v>
      </c>
      <c r="AP13" s="35">
        <v>2.48</v>
      </c>
    </row>
    <row r="14" spans="1:93">
      <c r="A14" s="48" t="s">
        <v>3482</v>
      </c>
      <c r="B14" s="29">
        <v>41096</v>
      </c>
      <c r="C14" s="30">
        <v>3692.9969999999998</v>
      </c>
      <c r="D14" s="31">
        <v>3481.2829000000002</v>
      </c>
      <c r="E14" s="28">
        <v>72.73</v>
      </c>
      <c r="F14" s="28">
        <v>4.8285</v>
      </c>
      <c r="G14" s="28">
        <v>-3.1816</v>
      </c>
      <c r="H14" s="28">
        <v>6.6891999999999996</v>
      </c>
      <c r="I14" s="32">
        <v>0.67830000000000001</v>
      </c>
      <c r="J14" s="28">
        <v>26.333200000000001</v>
      </c>
      <c r="K14" s="28">
        <v>12.251899999999999</v>
      </c>
      <c r="L14" s="28">
        <v>14.174899999999999</v>
      </c>
      <c r="M14" s="28">
        <v>14.5535</v>
      </c>
      <c r="N14" s="28">
        <v>10.718999999999999</v>
      </c>
      <c r="O14" s="28">
        <v>14.5106</v>
      </c>
      <c r="P14" s="28">
        <v>14.472300000000001</v>
      </c>
      <c r="Q14" s="28"/>
      <c r="R14" s="28">
        <v>15.4367</v>
      </c>
      <c r="S14" s="33">
        <f t="shared" si="3"/>
        <v>4</v>
      </c>
      <c r="T14" s="33">
        <f t="shared" si="4"/>
        <v>4</v>
      </c>
      <c r="U14" s="33">
        <f t="shared" si="5"/>
        <v>4</v>
      </c>
      <c r="V14" s="34">
        <f t="shared" si="6"/>
        <v>4</v>
      </c>
      <c r="W14" s="33">
        <f t="shared" si="7"/>
        <v>4</v>
      </c>
      <c r="X14" s="33">
        <f t="shared" si="8"/>
        <v>4</v>
      </c>
      <c r="Y14" s="33">
        <f t="shared" si="9"/>
        <v>4</v>
      </c>
      <c r="Z14" s="33">
        <f t="shared" si="10"/>
        <v>4</v>
      </c>
      <c r="AA14" s="33">
        <f t="shared" si="11"/>
        <v>1</v>
      </c>
      <c r="AB14" s="33">
        <f t="shared" si="12"/>
        <v>1</v>
      </c>
      <c r="AC14" s="33">
        <f t="shared" si="13"/>
        <v>1</v>
      </c>
      <c r="AD14" s="33">
        <f t="shared" si="14"/>
        <v>0</v>
      </c>
      <c r="AE14" s="33">
        <f t="shared" si="15"/>
        <v>1</v>
      </c>
      <c r="AF14" s="28"/>
      <c r="AG14" s="28"/>
      <c r="AH14" s="28"/>
      <c r="AI14" s="28">
        <v>100</v>
      </c>
      <c r="AJ14" s="28">
        <v>0.89249999999999996</v>
      </c>
      <c r="AK14" s="28">
        <v>0.23519999999999999</v>
      </c>
      <c r="AL14" s="28">
        <v>-0.1031</v>
      </c>
      <c r="AM14" s="28">
        <v>0.442</v>
      </c>
      <c r="AN14" s="28">
        <v>0.62360000000000004</v>
      </c>
      <c r="AO14" s="28">
        <v>3.2444999999999999</v>
      </c>
      <c r="AP14" s="35">
        <v>1.99</v>
      </c>
    </row>
    <row r="15" spans="1:93">
      <c r="A15" s="48" t="s">
        <v>3484</v>
      </c>
      <c r="B15" s="29">
        <v>41877</v>
      </c>
      <c r="C15" s="30">
        <v>311.25540000000001</v>
      </c>
      <c r="D15" s="31">
        <v>290.82740000000001</v>
      </c>
      <c r="E15" s="28">
        <v>25.438700000000001</v>
      </c>
      <c r="F15" s="28">
        <v>5.6797000000000004</v>
      </c>
      <c r="G15" s="28">
        <v>7.3902000000000001</v>
      </c>
      <c r="H15" s="28">
        <v>14.4871</v>
      </c>
      <c r="I15" s="32">
        <v>12.9354</v>
      </c>
      <c r="J15" s="28">
        <v>31.128</v>
      </c>
      <c r="K15" s="28">
        <v>19.1431</v>
      </c>
      <c r="L15" s="28">
        <v>18.1402</v>
      </c>
      <c r="M15" s="28">
        <v>15.048999999999999</v>
      </c>
      <c r="N15" s="28">
        <v>9.1577000000000002</v>
      </c>
      <c r="O15" s="28">
        <v>10.212899999999999</v>
      </c>
      <c r="P15" s="28">
        <v>9.5167999999999999</v>
      </c>
      <c r="Q15" s="28"/>
      <c r="R15" s="28">
        <v>8.3184000000000005</v>
      </c>
      <c r="S15" s="33">
        <f t="shared" si="3"/>
        <v>4</v>
      </c>
      <c r="T15" s="33">
        <f t="shared" si="4"/>
        <v>1</v>
      </c>
      <c r="U15" s="33">
        <f t="shared" si="5"/>
        <v>1</v>
      </c>
      <c r="V15" s="34">
        <f t="shared" si="6"/>
        <v>2</v>
      </c>
      <c r="W15" s="33">
        <f t="shared" si="7"/>
        <v>3</v>
      </c>
      <c r="X15" s="33">
        <f t="shared" si="8"/>
        <v>3</v>
      </c>
      <c r="Y15" s="33">
        <f t="shared" si="9"/>
        <v>3</v>
      </c>
      <c r="Z15" s="33">
        <f t="shared" si="10"/>
        <v>3</v>
      </c>
      <c r="AA15" s="33">
        <f t="shared" si="11"/>
        <v>4</v>
      </c>
      <c r="AB15" s="33">
        <f t="shared" si="12"/>
        <v>4</v>
      </c>
      <c r="AC15" s="33">
        <f t="shared" si="13"/>
        <v>4</v>
      </c>
      <c r="AD15" s="33">
        <f t="shared" si="14"/>
        <v>0</v>
      </c>
      <c r="AE15" s="33">
        <f t="shared" si="15"/>
        <v>4</v>
      </c>
      <c r="AF15" s="28"/>
      <c r="AG15" s="28"/>
      <c r="AH15" s="28"/>
      <c r="AI15" s="28">
        <v>100</v>
      </c>
      <c r="AJ15" s="28">
        <v>0.44190000000000002</v>
      </c>
      <c r="AK15" s="28">
        <v>0.3</v>
      </c>
      <c r="AL15" s="28">
        <v>0.96360000000000001</v>
      </c>
      <c r="AM15" s="28">
        <v>0.5847</v>
      </c>
      <c r="AN15" s="28">
        <v>0.1565</v>
      </c>
      <c r="AO15" s="28">
        <v>8.2680000000000007</v>
      </c>
      <c r="AP15" s="35">
        <v>2.4300000000000002</v>
      </c>
    </row>
    <row r="16" spans="1:93">
      <c r="A16" s="48" t="s">
        <v>3485</v>
      </c>
      <c r="B16" s="29">
        <v>44541</v>
      </c>
      <c r="C16" s="30">
        <v>519.50229999999999</v>
      </c>
      <c r="D16" s="31">
        <v>599.15719999999999</v>
      </c>
      <c r="E16" s="28">
        <v>33.159500000000001</v>
      </c>
      <c r="F16" s="28">
        <v>29.040400000000002</v>
      </c>
      <c r="G16" s="28">
        <v>72.324299999999994</v>
      </c>
      <c r="H16" s="28">
        <v>93.624200000000002</v>
      </c>
      <c r="I16" s="32">
        <v>84.148899999999998</v>
      </c>
      <c r="J16" s="28">
        <v>245.46539999999999</v>
      </c>
      <c r="K16" s="28">
        <v>78.088399999999993</v>
      </c>
      <c r="L16" s="28">
        <v>63.557099999999998</v>
      </c>
      <c r="M16" s="28">
        <v>43.0077</v>
      </c>
      <c r="N16" s="28"/>
      <c r="O16" s="28"/>
      <c r="P16" s="28"/>
      <c r="Q16" s="28"/>
      <c r="R16" s="28">
        <v>31.4285</v>
      </c>
      <c r="S16" s="33">
        <f t="shared" si="3"/>
        <v>1</v>
      </c>
      <c r="T16" s="33">
        <f t="shared" si="4"/>
        <v>1</v>
      </c>
      <c r="U16" s="33">
        <f t="shared" si="5"/>
        <v>1</v>
      </c>
      <c r="V16" s="34">
        <f t="shared" si="6"/>
        <v>1</v>
      </c>
      <c r="W16" s="33">
        <f t="shared" si="7"/>
        <v>1</v>
      </c>
      <c r="X16" s="33">
        <f t="shared" si="8"/>
        <v>1</v>
      </c>
      <c r="Y16" s="33">
        <f t="shared" si="9"/>
        <v>1</v>
      </c>
      <c r="Z16" s="33">
        <f t="shared" si="10"/>
        <v>1</v>
      </c>
      <c r="AA16" s="33">
        <f t="shared" si="11"/>
        <v>0</v>
      </c>
      <c r="AB16" s="33">
        <f t="shared" si="12"/>
        <v>0</v>
      </c>
      <c r="AC16" s="33">
        <f t="shared" si="13"/>
        <v>0</v>
      </c>
      <c r="AD16" s="33">
        <f t="shared" si="14"/>
        <v>0</v>
      </c>
      <c r="AE16" s="33">
        <f t="shared" si="15"/>
        <v>1</v>
      </c>
      <c r="AF16" s="28"/>
      <c r="AG16" s="28"/>
      <c r="AH16" s="28"/>
      <c r="AI16" s="28">
        <v>100</v>
      </c>
      <c r="AJ16" s="28">
        <v>1.141</v>
      </c>
      <c r="AK16" s="28">
        <v>0.41149999999999998</v>
      </c>
      <c r="AL16" s="28">
        <v>1.2015</v>
      </c>
      <c r="AM16" s="28">
        <v>0.87429999999999997</v>
      </c>
      <c r="AN16" s="28">
        <v>0.51339999999999997</v>
      </c>
      <c r="AO16" s="28">
        <v>19.766999999999999</v>
      </c>
      <c r="AP16" s="35">
        <v>2.36</v>
      </c>
    </row>
    <row r="17" spans="1:42">
      <c r="A17" s="48" t="s">
        <v>3486</v>
      </c>
      <c r="B17" s="29">
        <v>42208</v>
      </c>
      <c r="C17" s="30">
        <v>703.22199999999998</v>
      </c>
      <c r="D17" s="31">
        <v>679.11199999999997</v>
      </c>
      <c r="E17" s="28">
        <v>39.337499999999999</v>
      </c>
      <c r="F17" s="28">
        <v>13.573700000000001</v>
      </c>
      <c r="G17" s="28">
        <v>0.96140000000000003</v>
      </c>
      <c r="H17" s="28">
        <v>6.3044000000000002</v>
      </c>
      <c r="I17" s="32">
        <v>3.5669</v>
      </c>
      <c r="J17" s="28">
        <v>23.2301</v>
      </c>
      <c r="K17" s="28">
        <v>15.0741</v>
      </c>
      <c r="L17" s="28">
        <v>19.628799999999998</v>
      </c>
      <c r="M17" s="28">
        <v>15.244</v>
      </c>
      <c r="N17" s="28">
        <v>9.7297999999999991</v>
      </c>
      <c r="O17" s="28">
        <v>14.1709</v>
      </c>
      <c r="P17" s="28">
        <v>14.7766</v>
      </c>
      <c r="Q17" s="28"/>
      <c r="R17" s="28">
        <v>13.549899999999999</v>
      </c>
      <c r="S17" s="33">
        <f t="shared" si="3"/>
        <v>1</v>
      </c>
      <c r="T17" s="33">
        <f t="shared" si="4"/>
        <v>4</v>
      </c>
      <c r="U17" s="33">
        <f t="shared" si="5"/>
        <v>4</v>
      </c>
      <c r="V17" s="34">
        <f t="shared" si="6"/>
        <v>4</v>
      </c>
      <c r="W17" s="33">
        <f t="shared" si="7"/>
        <v>4</v>
      </c>
      <c r="X17" s="33">
        <f t="shared" si="8"/>
        <v>4</v>
      </c>
      <c r="Y17" s="33">
        <f t="shared" si="9"/>
        <v>1</v>
      </c>
      <c r="Z17" s="33">
        <f t="shared" si="10"/>
        <v>1</v>
      </c>
      <c r="AA17" s="33">
        <f t="shared" si="11"/>
        <v>2</v>
      </c>
      <c r="AB17" s="33">
        <f t="shared" si="12"/>
        <v>1</v>
      </c>
      <c r="AC17" s="33">
        <f t="shared" si="13"/>
        <v>1</v>
      </c>
      <c r="AD17" s="33">
        <f t="shared" si="14"/>
        <v>0</v>
      </c>
      <c r="AE17" s="33">
        <f t="shared" si="15"/>
        <v>2</v>
      </c>
      <c r="AF17" s="28"/>
      <c r="AG17" s="28"/>
      <c r="AH17" s="28"/>
      <c r="AI17" s="28">
        <v>100</v>
      </c>
      <c r="AJ17" s="28">
        <v>0.33579999999999999</v>
      </c>
      <c r="AK17" s="28">
        <v>0.30049999999999999</v>
      </c>
      <c r="AL17" s="28">
        <v>1.0325</v>
      </c>
      <c r="AM17" s="28">
        <v>0.5484</v>
      </c>
      <c r="AN17" s="28">
        <v>8.8800000000000004E-2</v>
      </c>
      <c r="AO17" s="28">
        <v>4.1470000000000002</v>
      </c>
      <c r="AP17" s="35">
        <v>2.41</v>
      </c>
    </row>
    <row r="18" spans="1:42">
      <c r="A18" s="48"/>
      <c r="B18" s="29"/>
      <c r="C18" s="30"/>
      <c r="D18" s="31"/>
      <c r="E18" s="28"/>
      <c r="F18" s="28"/>
      <c r="G18" s="28"/>
      <c r="H18" s="28"/>
      <c r="I18" s="32"/>
      <c r="J18" s="28"/>
      <c r="K18" s="28"/>
      <c r="L18" s="28"/>
      <c r="M18" s="28"/>
      <c r="N18" s="28"/>
      <c r="O18" s="28"/>
      <c r="P18" s="28"/>
      <c r="Q18" s="28"/>
      <c r="R18" s="28"/>
      <c r="S18" s="33">
        <f t="shared" si="3"/>
        <v>0</v>
      </c>
      <c r="T18" s="33">
        <f t="shared" si="4"/>
        <v>0</v>
      </c>
      <c r="U18" s="33">
        <f t="shared" si="5"/>
        <v>0</v>
      </c>
      <c r="V18" s="34">
        <f t="shared" si="6"/>
        <v>0</v>
      </c>
      <c r="W18" s="33">
        <f t="shared" si="7"/>
        <v>0</v>
      </c>
      <c r="X18" s="33">
        <f t="shared" si="8"/>
        <v>0</v>
      </c>
      <c r="Y18" s="33">
        <f t="shared" si="9"/>
        <v>0</v>
      </c>
      <c r="Z18" s="33">
        <f t="shared" si="10"/>
        <v>0</v>
      </c>
      <c r="AA18" s="33">
        <f t="shared" si="11"/>
        <v>0</v>
      </c>
      <c r="AB18" s="33">
        <f t="shared" si="12"/>
        <v>0</v>
      </c>
      <c r="AC18" s="33">
        <f t="shared" si="13"/>
        <v>0</v>
      </c>
      <c r="AD18" s="33">
        <f t="shared" si="14"/>
        <v>0</v>
      </c>
      <c r="AE18" s="33">
        <f t="shared" si="15"/>
        <v>0</v>
      </c>
      <c r="AF18" s="28"/>
      <c r="AG18" s="28"/>
      <c r="AH18" s="28"/>
      <c r="AI18" s="28"/>
      <c r="AJ18" s="28"/>
      <c r="AK18" s="28"/>
      <c r="AL18" s="28"/>
      <c r="AM18" s="28"/>
      <c r="AN18" s="28"/>
      <c r="AO18" s="28"/>
      <c r="AP18" s="35"/>
    </row>
    <row r="19" spans="1:42">
      <c r="A19" s="48"/>
      <c r="B19" s="29"/>
      <c r="C19" s="30"/>
      <c r="D19" s="31"/>
      <c r="E19" s="28"/>
      <c r="F19" s="28"/>
      <c r="G19" s="28"/>
      <c r="H19" s="28"/>
      <c r="I19" s="32"/>
      <c r="J19" s="28"/>
      <c r="K19" s="28"/>
      <c r="L19" s="28"/>
      <c r="M19" s="28"/>
      <c r="N19" s="28"/>
      <c r="O19" s="28"/>
      <c r="P19" s="28"/>
      <c r="Q19" s="28"/>
      <c r="R19" s="28"/>
      <c r="S19" s="33">
        <f t="shared" si="3"/>
        <v>0</v>
      </c>
      <c r="T19" s="33">
        <f t="shared" si="4"/>
        <v>0</v>
      </c>
      <c r="U19" s="33">
        <f t="shared" si="5"/>
        <v>0</v>
      </c>
      <c r="V19" s="34">
        <f t="shared" si="6"/>
        <v>0</v>
      </c>
      <c r="W19" s="33">
        <f t="shared" si="7"/>
        <v>0</v>
      </c>
      <c r="X19" s="33">
        <f t="shared" si="8"/>
        <v>0</v>
      </c>
      <c r="Y19" s="33">
        <f t="shared" si="9"/>
        <v>0</v>
      </c>
      <c r="Z19" s="33">
        <f t="shared" si="10"/>
        <v>0</v>
      </c>
      <c r="AA19" s="33">
        <f t="shared" si="11"/>
        <v>0</v>
      </c>
      <c r="AB19" s="33">
        <f t="shared" si="12"/>
        <v>0</v>
      </c>
      <c r="AC19" s="33">
        <f t="shared" si="13"/>
        <v>0</v>
      </c>
      <c r="AD19" s="33">
        <f t="shared" si="14"/>
        <v>0</v>
      </c>
      <c r="AE19" s="33">
        <f t="shared" si="15"/>
        <v>0</v>
      </c>
      <c r="AF19" s="28"/>
      <c r="AG19" s="28"/>
      <c r="AH19" s="28"/>
      <c r="AI19" s="28"/>
      <c r="AJ19" s="28"/>
      <c r="AK19" s="28"/>
      <c r="AL19" s="28"/>
      <c r="AM19" s="28"/>
      <c r="AN19" s="28"/>
      <c r="AO19" s="28"/>
      <c r="AP19" s="35"/>
    </row>
    <row r="20" spans="1:42">
      <c r="A20" s="58" t="s">
        <v>235</v>
      </c>
      <c r="B20" s="59"/>
      <c r="C20" s="60"/>
      <c r="D20" s="60"/>
      <c r="E20" s="60"/>
      <c r="F20" s="60">
        <f>SUMPRODUCT($D12:$D19,F12:F19)/SUMIF(F12:F19,"&lt;&gt;"&amp;"",$D12:$D19)</f>
        <v>9.3789092013152207</v>
      </c>
      <c r="G20" s="60">
        <f t="shared" ref="G20:R20" si="16">SUMPRODUCT($D12:$D19,G12:G19)/SUMIF(G12:G19,"&lt;&gt;"&amp;"",$D12:$D19)</f>
        <v>6.6383539764924251</v>
      </c>
      <c r="H20" s="60">
        <f t="shared" si="16"/>
        <v>16.851241213937879</v>
      </c>
      <c r="I20" s="60">
        <f t="shared" si="16"/>
        <v>11.691292414159868</v>
      </c>
      <c r="J20" s="60">
        <f t="shared" si="16"/>
        <v>51.000627532563485</v>
      </c>
      <c r="K20" s="60">
        <f t="shared" si="16"/>
        <v>21.38423844462119</v>
      </c>
      <c r="L20" s="60">
        <f t="shared" si="16"/>
        <v>20.638402486918171</v>
      </c>
      <c r="M20" s="60">
        <f t="shared" si="16"/>
        <v>17.498264922627349</v>
      </c>
      <c r="N20" s="60">
        <f t="shared" si="16"/>
        <v>10.037993168155909</v>
      </c>
      <c r="O20" s="60">
        <f t="shared" si="16"/>
        <v>13.686868869559831</v>
      </c>
      <c r="P20" s="60">
        <f t="shared" si="16"/>
        <v>13.758998802998459</v>
      </c>
      <c r="Q20" s="60">
        <f t="shared" si="16"/>
        <v>9.8510546029922867</v>
      </c>
      <c r="R20" s="60">
        <f t="shared" si="16"/>
        <v>15.683716770932842</v>
      </c>
      <c r="S20" s="61"/>
      <c r="T20" s="61"/>
      <c r="U20" s="61"/>
      <c r="V20" s="61"/>
      <c r="W20" s="61"/>
      <c r="X20" s="61"/>
      <c r="Y20" s="61"/>
      <c r="Z20" s="61"/>
      <c r="AA20" s="61"/>
      <c r="AB20" s="61"/>
      <c r="AC20" s="61"/>
      <c r="AD20" s="61"/>
      <c r="AE20" s="61"/>
      <c r="AF20" s="60"/>
      <c r="AG20" s="60"/>
      <c r="AH20" s="60"/>
      <c r="AI20" s="60"/>
      <c r="AJ20" s="60"/>
      <c r="AK20" s="60"/>
      <c r="AL20" s="60"/>
      <c r="AM20" s="60"/>
      <c r="AN20" s="60"/>
      <c r="AO20" s="60"/>
      <c r="AP20" s="62"/>
    </row>
    <row r="21" spans="1:42">
      <c r="A21" s="56" t="s">
        <v>236</v>
      </c>
      <c r="B21" s="51"/>
      <c r="C21" s="52"/>
      <c r="D21" s="53"/>
      <c r="E21" s="54"/>
      <c r="F21" s="54">
        <f>MIN(F12:F17)</f>
        <v>4.8285</v>
      </c>
      <c r="G21" s="54">
        <f t="shared" ref="G21:R21" si="17">MIN(G12:G17)</f>
        <v>-3.1816</v>
      </c>
      <c r="H21" s="54">
        <f t="shared" si="17"/>
        <v>6.3044000000000002</v>
      </c>
      <c r="I21" s="54">
        <f t="shared" si="17"/>
        <v>0.67830000000000001</v>
      </c>
      <c r="J21" s="54">
        <f t="shared" si="17"/>
        <v>23.2301</v>
      </c>
      <c r="K21" s="54">
        <f t="shared" si="17"/>
        <v>12.251899999999999</v>
      </c>
      <c r="L21" s="54">
        <f t="shared" si="17"/>
        <v>14.174899999999999</v>
      </c>
      <c r="M21" s="54">
        <f t="shared" si="17"/>
        <v>12.204700000000001</v>
      </c>
      <c r="N21" s="54">
        <f t="shared" si="17"/>
        <v>4.3666999999999998</v>
      </c>
      <c r="O21" s="54">
        <f t="shared" si="17"/>
        <v>8.5909999999999993</v>
      </c>
      <c r="P21" s="54">
        <f t="shared" si="17"/>
        <v>9.5167999999999999</v>
      </c>
      <c r="Q21" s="54">
        <f t="shared" si="17"/>
        <v>8.7644000000000002</v>
      </c>
      <c r="R21" s="54">
        <f t="shared" si="17"/>
        <v>7.9218999999999999</v>
      </c>
      <c r="S21" s="55"/>
      <c r="T21" s="55"/>
      <c r="U21" s="55"/>
      <c r="V21" s="55"/>
      <c r="W21" s="55"/>
      <c r="X21" s="55"/>
      <c r="Y21" s="55"/>
      <c r="Z21" s="55"/>
      <c r="AA21" s="55"/>
      <c r="AB21" s="55"/>
      <c r="AC21" s="55"/>
      <c r="AD21" s="55"/>
      <c r="AE21" s="55"/>
      <c r="AF21" s="54"/>
      <c r="AG21" s="54"/>
      <c r="AH21" s="54"/>
      <c r="AI21" s="54"/>
      <c r="AJ21" s="54"/>
      <c r="AK21" s="54"/>
      <c r="AL21" s="54"/>
      <c r="AM21" s="54"/>
      <c r="AN21" s="54"/>
      <c r="AO21" s="54"/>
      <c r="AP21" s="57"/>
    </row>
    <row r="22" spans="1:42">
      <c r="A22" s="63" t="s">
        <v>237</v>
      </c>
      <c r="B22" s="51"/>
      <c r="C22" s="52"/>
      <c r="D22" s="53"/>
      <c r="E22" s="54"/>
      <c r="F22" s="54">
        <f>MAX(F12:F17)</f>
        <v>29.040400000000002</v>
      </c>
      <c r="G22" s="54">
        <f t="shared" ref="G22:R22" si="18">MAX(G12:G17)</f>
        <v>72.324299999999994</v>
      </c>
      <c r="H22" s="54">
        <f t="shared" si="18"/>
        <v>93.624200000000002</v>
      </c>
      <c r="I22" s="54">
        <f t="shared" si="18"/>
        <v>84.148899999999998</v>
      </c>
      <c r="J22" s="54">
        <f t="shared" si="18"/>
        <v>245.46539999999999</v>
      </c>
      <c r="K22" s="54">
        <f t="shared" si="18"/>
        <v>78.088399999999993</v>
      </c>
      <c r="L22" s="54">
        <f t="shared" si="18"/>
        <v>63.557099999999998</v>
      </c>
      <c r="M22" s="54">
        <f t="shared" si="18"/>
        <v>43.0077</v>
      </c>
      <c r="N22" s="54">
        <f t="shared" si="18"/>
        <v>11.277200000000001</v>
      </c>
      <c r="O22" s="54">
        <f t="shared" si="18"/>
        <v>14.5106</v>
      </c>
      <c r="P22" s="54">
        <f t="shared" si="18"/>
        <v>14.7766</v>
      </c>
      <c r="Q22" s="54">
        <f t="shared" si="18"/>
        <v>11.3437</v>
      </c>
      <c r="R22" s="54">
        <f t="shared" si="18"/>
        <v>31.4285</v>
      </c>
      <c r="S22" s="55"/>
      <c r="T22" s="55"/>
      <c r="U22" s="55"/>
      <c r="V22" s="55"/>
      <c r="W22" s="55"/>
      <c r="X22" s="55"/>
      <c r="Y22" s="55"/>
      <c r="Z22" s="55"/>
      <c r="AA22" s="55"/>
      <c r="AB22" s="55"/>
      <c r="AC22" s="55"/>
      <c r="AD22" s="55"/>
      <c r="AE22" s="55"/>
      <c r="AF22" s="54"/>
      <c r="AG22" s="54"/>
      <c r="AH22" s="54"/>
      <c r="AI22" s="54"/>
      <c r="AJ22" s="54"/>
      <c r="AK22" s="54"/>
      <c r="AL22" s="54"/>
      <c r="AM22" s="54"/>
      <c r="AN22" s="54"/>
      <c r="AO22" s="54"/>
      <c r="AP22" s="57"/>
    </row>
    <row r="23" spans="1:42">
      <c r="A23" s="56" t="s">
        <v>238</v>
      </c>
      <c r="B23" s="51"/>
      <c r="C23" s="52"/>
      <c r="D23" s="53"/>
      <c r="E23" s="54"/>
      <c r="F23" s="54">
        <f>MEDIAN(F12:F17)</f>
        <v>12.7166</v>
      </c>
      <c r="G23" s="54">
        <f t="shared" ref="G23:R23" si="19">MEDIAN(G12:G17)</f>
        <v>4.4291499999999999</v>
      </c>
      <c r="H23" s="54">
        <f t="shared" si="19"/>
        <v>12.672700000000001</v>
      </c>
      <c r="I23" s="54">
        <f t="shared" si="19"/>
        <v>11.20595</v>
      </c>
      <c r="J23" s="54">
        <f t="shared" si="19"/>
        <v>34.595749999999995</v>
      </c>
      <c r="K23" s="54">
        <f t="shared" si="19"/>
        <v>21.908049999999999</v>
      </c>
      <c r="L23" s="54">
        <f t="shared" si="19"/>
        <v>18.597999999999999</v>
      </c>
      <c r="M23" s="54">
        <f t="shared" si="19"/>
        <v>15.11435</v>
      </c>
      <c r="N23" s="54">
        <f t="shared" si="19"/>
        <v>9.7297999999999991</v>
      </c>
      <c r="O23" s="54">
        <f t="shared" si="19"/>
        <v>13.171099999999999</v>
      </c>
      <c r="P23" s="54">
        <f t="shared" si="19"/>
        <v>12.431699999999999</v>
      </c>
      <c r="Q23" s="54">
        <f t="shared" si="19"/>
        <v>10.05405</v>
      </c>
      <c r="R23" s="54">
        <f t="shared" si="19"/>
        <v>11.38275</v>
      </c>
      <c r="S23" s="55"/>
      <c r="T23" s="55"/>
      <c r="U23" s="55"/>
      <c r="V23" s="55"/>
      <c r="W23" s="55"/>
      <c r="X23" s="55"/>
      <c r="Y23" s="55"/>
      <c r="Z23" s="55"/>
      <c r="AA23" s="55"/>
      <c r="AB23" s="55"/>
      <c r="AC23" s="55"/>
      <c r="AD23" s="55"/>
      <c r="AE23" s="55"/>
      <c r="AF23" s="54"/>
      <c r="AG23" s="54"/>
      <c r="AH23" s="54"/>
      <c r="AI23" s="54"/>
      <c r="AJ23" s="54"/>
      <c r="AK23" s="54"/>
      <c r="AL23" s="54"/>
      <c r="AM23" s="54"/>
      <c r="AN23" s="54"/>
      <c r="AO23" s="54"/>
      <c r="AP23" s="57"/>
    </row>
    <row r="24" spans="1:42">
      <c r="A24" s="66" t="s">
        <v>265</v>
      </c>
      <c r="B24" s="67"/>
      <c r="C24" s="68"/>
      <c r="D24" s="69"/>
      <c r="E24" s="66"/>
      <c r="F24" s="66"/>
      <c r="G24" s="66"/>
      <c r="H24" s="66"/>
      <c r="I24" s="66"/>
      <c r="J24" s="66"/>
      <c r="K24" s="66"/>
      <c r="L24" s="66"/>
      <c r="M24" s="66"/>
      <c r="N24" s="66"/>
      <c r="O24" s="66"/>
      <c r="P24" s="66"/>
      <c r="Q24" s="66"/>
      <c r="R24" s="66"/>
      <c r="S24" s="70"/>
      <c r="T24" s="70"/>
      <c r="U24" s="70"/>
      <c r="V24" s="70"/>
      <c r="W24" s="70"/>
      <c r="X24" s="70"/>
      <c r="Y24" s="70"/>
      <c r="Z24" s="70"/>
      <c r="AA24" s="70"/>
      <c r="AB24" s="70"/>
      <c r="AC24" s="70"/>
      <c r="AD24" s="70"/>
      <c r="AE24" s="70"/>
      <c r="AF24" s="66"/>
      <c r="AG24" s="66"/>
      <c r="AH24" s="66"/>
      <c r="AI24" s="66"/>
      <c r="AJ24" s="66"/>
      <c r="AK24" s="66"/>
      <c r="AL24" s="66"/>
      <c r="AM24" s="66"/>
      <c r="AN24" s="66"/>
      <c r="AO24" s="66"/>
      <c r="AP24" s="71"/>
    </row>
    <row r="25" spans="1:42">
      <c r="A25" s="48"/>
      <c r="B25" s="29"/>
      <c r="C25" s="30"/>
      <c r="D25" s="31"/>
      <c r="E25" s="28"/>
      <c r="F25" s="28"/>
      <c r="G25" s="28"/>
      <c r="H25" s="28"/>
      <c r="I25" s="32"/>
      <c r="J25" s="28"/>
      <c r="K25" s="28"/>
      <c r="L25" s="28"/>
      <c r="M25" s="28"/>
      <c r="N25" s="28"/>
      <c r="O25" s="28"/>
      <c r="P25" s="28"/>
      <c r="Q25" s="28"/>
      <c r="R25" s="28"/>
      <c r="S25" s="33"/>
      <c r="T25" s="33"/>
      <c r="U25" s="33"/>
      <c r="V25" s="34"/>
      <c r="W25" s="33"/>
      <c r="X25" s="33"/>
      <c r="Y25" s="33"/>
      <c r="Z25" s="33"/>
      <c r="AA25" s="33"/>
      <c r="AB25" s="33"/>
      <c r="AC25" s="33"/>
      <c r="AD25" s="33"/>
      <c r="AE25" s="33"/>
      <c r="AF25" s="28"/>
      <c r="AG25" s="28"/>
      <c r="AH25" s="28"/>
      <c r="AI25" s="28"/>
      <c r="AJ25" s="28"/>
      <c r="AK25" s="28"/>
      <c r="AL25" s="28"/>
      <c r="AM25" s="28"/>
      <c r="AN25" s="28"/>
      <c r="AO25" s="28"/>
      <c r="AP25" s="35"/>
    </row>
    <row r="26" spans="1:42" ht="15" thickBot="1">
      <c r="A26" s="49"/>
      <c r="B26" s="37"/>
      <c r="C26" s="38"/>
      <c r="D26" s="39"/>
      <c r="E26" s="36"/>
      <c r="F26" s="36"/>
      <c r="G26" s="36"/>
      <c r="H26" s="36"/>
      <c r="I26" s="40"/>
      <c r="J26" s="36"/>
      <c r="K26" s="36"/>
      <c r="L26" s="36"/>
      <c r="M26" s="36"/>
      <c r="N26" s="36"/>
      <c r="O26" s="36"/>
      <c r="P26" s="36"/>
      <c r="Q26" s="36"/>
      <c r="R26" s="36"/>
      <c r="S26" s="41"/>
      <c r="T26" s="41"/>
      <c r="U26" s="41"/>
      <c r="V26" s="42"/>
      <c r="W26" s="41"/>
      <c r="X26" s="41"/>
      <c r="Y26" s="41"/>
      <c r="Z26" s="41"/>
      <c r="AA26" s="41"/>
      <c r="AB26" s="41"/>
      <c r="AC26" s="41"/>
      <c r="AD26" s="41"/>
      <c r="AE26" s="41"/>
      <c r="AF26" s="36"/>
      <c r="AG26" s="36"/>
      <c r="AH26" s="36"/>
      <c r="AI26" s="36"/>
      <c r="AJ26" s="36"/>
      <c r="AK26" s="36"/>
      <c r="AL26" s="36"/>
      <c r="AM26" s="36"/>
      <c r="AN26" s="36"/>
      <c r="AO26" s="36"/>
      <c r="AP26" s="43"/>
    </row>
    <row r="27" spans="1:42">
      <c r="A27" s="50" t="s">
        <v>239</v>
      </c>
      <c r="B27" s="45"/>
      <c r="C27" s="44"/>
      <c r="D27" s="44"/>
      <c r="E27" s="44"/>
      <c r="F27" s="44"/>
      <c r="G27" s="44"/>
      <c r="H27" s="44"/>
      <c r="I27" s="46"/>
      <c r="J27" s="44"/>
      <c r="K27" s="44"/>
      <c r="L27" s="44"/>
      <c r="M27" s="44"/>
      <c r="N27" s="44"/>
      <c r="O27" s="44"/>
      <c r="P27" s="44"/>
      <c r="Q27" s="44"/>
      <c r="R27" s="44"/>
      <c r="S27" s="45"/>
      <c r="T27" s="45"/>
      <c r="U27" s="45"/>
      <c r="V27" s="47"/>
      <c r="W27" s="45"/>
      <c r="X27" s="45"/>
      <c r="Y27" s="45"/>
      <c r="Z27" s="45"/>
      <c r="AA27" s="45"/>
      <c r="AB27" s="45"/>
      <c r="AC27" s="45"/>
      <c r="AD27" s="45"/>
      <c r="AE27" s="45"/>
      <c r="AF27" s="44"/>
      <c r="AG27" s="44"/>
      <c r="AH27" s="44"/>
      <c r="AI27" s="44"/>
      <c r="AJ27" s="44"/>
      <c r="AK27" s="44"/>
      <c r="AL27" s="44"/>
      <c r="AM27" s="44"/>
      <c r="AN27" s="44"/>
      <c r="AO27" s="44"/>
      <c r="AP27" s="44"/>
    </row>
    <row r="28" spans="1:42">
      <c r="A28" s="50" t="s">
        <v>240</v>
      </c>
      <c r="B28" s="45"/>
      <c r="C28" s="44"/>
      <c r="D28" s="44"/>
      <c r="E28" s="44"/>
      <c r="F28" s="44"/>
      <c r="G28" s="44"/>
      <c r="H28" s="44"/>
      <c r="I28" s="46"/>
      <c r="J28" s="44"/>
      <c r="K28" s="44"/>
      <c r="L28" s="44"/>
      <c r="M28" s="44"/>
      <c r="N28" s="44"/>
      <c r="O28" s="44"/>
      <c r="P28" s="44"/>
      <c r="Q28" s="44"/>
      <c r="R28" s="44"/>
      <c r="S28" s="45"/>
      <c r="T28" s="45"/>
      <c r="U28" s="45"/>
      <c r="V28" s="47"/>
      <c r="W28" s="45"/>
      <c r="X28" s="45"/>
      <c r="Y28" s="45"/>
      <c r="Z28" s="45"/>
      <c r="AA28" s="45"/>
      <c r="AB28" s="45"/>
      <c r="AC28" s="45"/>
      <c r="AD28" s="45"/>
      <c r="AE28" s="45"/>
      <c r="AF28" s="44"/>
      <c r="AG28" s="44"/>
      <c r="AH28" s="44"/>
      <c r="AI28" s="44"/>
      <c r="AJ28" s="44"/>
      <c r="AK28" s="44"/>
      <c r="AL28" s="44"/>
      <c r="AM28" s="44"/>
      <c r="AN28" s="44"/>
      <c r="AO28" s="44"/>
      <c r="AP28" s="44"/>
    </row>
  </sheetData>
  <mergeCells count="8">
    <mergeCell ref="AJ8:AN8"/>
    <mergeCell ref="AP8:AP9"/>
    <mergeCell ref="B8:E8"/>
    <mergeCell ref="F8:I8"/>
    <mergeCell ref="J8:Q8"/>
    <mergeCell ref="R8:R9"/>
    <mergeCell ref="S8:AE8"/>
    <mergeCell ref="AF8:AI8"/>
  </mergeCells>
  <hyperlinks>
    <hyperlink ref="A1" location="'Main Page'!A1" tooltip="E:\ACEMFV2\AceCustomTemplates - #'Main Page'!A1" display="'Main Page'!A1"/>
    <hyperlink ref="A10" location="'Load'!A1" tooltip="E:\ACEMFV2\AceCustomTemplates - #'Load'!A1" display="'Load'!A1"/>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CO262"/>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252"/>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42" width="9.109375" style="14" customWidth="1"/>
  </cols>
  <sheetData>
    <row r="1" spans="1:93" ht="15" customHeight="1">
      <c r="A1" s="13" t="s">
        <v>0</v>
      </c>
      <c r="E1" s="15" t="s">
        <v>3953</v>
      </c>
      <c r="CB1" s="93" t="s">
        <v>3954</v>
      </c>
      <c r="CC1" s="27" t="s">
        <v>184</v>
      </c>
      <c r="CD1" s="27" t="s">
        <v>3955</v>
      </c>
      <c r="CE1" s="27" t="s">
        <v>186</v>
      </c>
      <c r="CF1" s="27" t="s">
        <v>187</v>
      </c>
      <c r="CG1" s="27" t="s">
        <v>188</v>
      </c>
      <c r="CH1" s="27" t="s">
        <v>3956</v>
      </c>
      <c r="CI1" s="27" t="s">
        <v>3957</v>
      </c>
      <c r="CJ1" s="27" t="s">
        <v>191</v>
      </c>
      <c r="CK1" s="27" t="s">
        <v>192</v>
      </c>
      <c r="CL1" s="27" t="s">
        <v>193</v>
      </c>
      <c r="CM1" s="27" t="s">
        <v>194</v>
      </c>
      <c r="CN1" s="27" t="s">
        <v>2437</v>
      </c>
      <c r="CO1" s="27" t="s">
        <v>3958</v>
      </c>
    </row>
    <row r="2" spans="1:93">
      <c r="CB2" s="93">
        <v>0</v>
      </c>
      <c r="CC2" s="93">
        <f t="shared" ref="CC2:CO7" si="0">_xlfn.QUARTILE.INC(F$12:F$252,$CB2)</f>
        <v>1.1895</v>
      </c>
      <c r="CD2" s="93">
        <f t="shared" si="0"/>
        <v>-22.694299999999998</v>
      </c>
      <c r="CE2" s="93">
        <f t="shared" si="0"/>
        <v>-19.039400000000001</v>
      </c>
      <c r="CF2" s="93">
        <f t="shared" si="0"/>
        <v>-22.011399999999998</v>
      </c>
      <c r="CG2" s="93">
        <f t="shared" si="0"/>
        <v>-16.143699999999999</v>
      </c>
      <c r="CH2" s="93">
        <f t="shared" si="0"/>
        <v>-9.7681000000000004</v>
      </c>
      <c r="CI2" s="93">
        <f t="shared" si="0"/>
        <v>3.5512999999999999</v>
      </c>
      <c r="CJ2" s="93">
        <f t="shared" si="0"/>
        <v>2.69E-2</v>
      </c>
      <c r="CK2" s="93">
        <f t="shared" si="0"/>
        <v>4.6006999999999998</v>
      </c>
      <c r="CL2" s="93">
        <f t="shared" si="0"/>
        <v>8.5241000000000007</v>
      </c>
      <c r="CM2" s="93">
        <f t="shared" si="0"/>
        <v>9.7941000000000003</v>
      </c>
      <c r="CN2" s="93">
        <f t="shared" si="0"/>
        <v>5.0425000000000004</v>
      </c>
      <c r="CO2" s="93">
        <f t="shared" si="0"/>
        <v>-48.128100000000003</v>
      </c>
    </row>
    <row r="3" spans="1:93">
      <c r="CB3" s="93">
        <v>1</v>
      </c>
      <c r="CC3" s="93">
        <f t="shared" si="0"/>
        <v>7.4817499999999999</v>
      </c>
      <c r="CD3" s="93">
        <f t="shared" si="0"/>
        <v>-6.0424249999999997</v>
      </c>
      <c r="CE3" s="93">
        <f t="shared" si="0"/>
        <v>-7.1027250000000004</v>
      </c>
      <c r="CF3" s="93">
        <f t="shared" si="0"/>
        <v>-8.0326000000000004</v>
      </c>
      <c r="CG3" s="93">
        <f t="shared" si="0"/>
        <v>-0.35709999999999997</v>
      </c>
      <c r="CH3" s="93">
        <f t="shared" si="0"/>
        <v>2.7551000000000001</v>
      </c>
      <c r="CI3" s="93">
        <f t="shared" si="0"/>
        <v>9.2110500000000002</v>
      </c>
      <c r="CJ3" s="93">
        <f t="shared" si="0"/>
        <v>9.9397500000000001</v>
      </c>
      <c r="CK3" s="93">
        <f t="shared" si="0"/>
        <v>10.8</v>
      </c>
      <c r="CL3" s="93">
        <f t="shared" si="0"/>
        <v>11.7315</v>
      </c>
      <c r="CM3" s="93">
        <f t="shared" si="0"/>
        <v>12.8767</v>
      </c>
      <c r="CN3" s="93">
        <f t="shared" si="0"/>
        <v>9.1724999999999994</v>
      </c>
      <c r="CO3" s="93">
        <f t="shared" si="0"/>
        <v>4.5099</v>
      </c>
    </row>
    <row r="4" spans="1:93">
      <c r="CB4" s="93">
        <v>2</v>
      </c>
      <c r="CC4" s="93">
        <f t="shared" si="0"/>
        <v>9.1912500000000001</v>
      </c>
      <c r="CD4" s="93">
        <f t="shared" si="0"/>
        <v>-1.7158500000000001</v>
      </c>
      <c r="CE4" s="93">
        <f t="shared" si="0"/>
        <v>-4.7879500000000004</v>
      </c>
      <c r="CF4" s="93">
        <f t="shared" si="0"/>
        <v>-5.0999999999999996</v>
      </c>
      <c r="CG4" s="93">
        <f t="shared" si="0"/>
        <v>2.3997000000000002</v>
      </c>
      <c r="CH4" s="93">
        <f t="shared" si="0"/>
        <v>4.3049999999999997</v>
      </c>
      <c r="CI4" s="93">
        <f t="shared" si="0"/>
        <v>12.711399999999999</v>
      </c>
      <c r="CJ4" s="93">
        <f t="shared" si="0"/>
        <v>11.288599999999999</v>
      </c>
      <c r="CK4" s="93">
        <f t="shared" si="0"/>
        <v>11.614100000000001</v>
      </c>
      <c r="CL4" s="93">
        <f t="shared" si="0"/>
        <v>11.95</v>
      </c>
      <c r="CM4" s="93">
        <f t="shared" si="0"/>
        <v>13.042</v>
      </c>
      <c r="CN4" s="93">
        <f t="shared" si="0"/>
        <v>11.075799999999999</v>
      </c>
      <c r="CO4" s="93">
        <f t="shared" si="0"/>
        <v>11.4582</v>
      </c>
    </row>
    <row r="5" spans="1:93">
      <c r="CB5" s="93">
        <v>3</v>
      </c>
      <c r="CC5" s="93">
        <f t="shared" si="0"/>
        <v>13.220750000000001</v>
      </c>
      <c r="CD5" s="93">
        <f t="shared" si="0"/>
        <v>2.5139999999999998</v>
      </c>
      <c r="CE5" s="93">
        <f t="shared" si="0"/>
        <v>-0.48427500000000001</v>
      </c>
      <c r="CF5" s="93">
        <f t="shared" si="0"/>
        <v>-0.57689999999999997</v>
      </c>
      <c r="CG5" s="93">
        <f t="shared" si="0"/>
        <v>8.9535</v>
      </c>
      <c r="CH5" s="93">
        <f t="shared" si="0"/>
        <v>6.0724</v>
      </c>
      <c r="CI5" s="93">
        <f t="shared" si="0"/>
        <v>21.400100000000002</v>
      </c>
      <c r="CJ5" s="93">
        <f t="shared" si="0"/>
        <v>13.861875000000001</v>
      </c>
      <c r="CK5" s="93">
        <f t="shared" si="0"/>
        <v>15.6332</v>
      </c>
      <c r="CL5" s="93">
        <f t="shared" si="0"/>
        <v>14.76755</v>
      </c>
      <c r="CM5" s="93">
        <f t="shared" si="0"/>
        <v>13.486000000000001</v>
      </c>
      <c r="CN5" s="93">
        <f t="shared" si="0"/>
        <v>11.193899999999999</v>
      </c>
      <c r="CO5" s="93">
        <f t="shared" si="0"/>
        <v>14.674300000000001</v>
      </c>
    </row>
    <row r="6" spans="1:93" hidden="1">
      <c r="CB6" s="93"/>
      <c r="CC6" s="93">
        <f t="shared" si="0"/>
        <v>1.1895</v>
      </c>
      <c r="CD6" s="93">
        <f t="shared" si="0"/>
        <v>-22.694299999999998</v>
      </c>
      <c r="CE6" s="93">
        <f t="shared" si="0"/>
        <v>-19.039400000000001</v>
      </c>
      <c r="CF6" s="93">
        <f t="shared" si="0"/>
        <v>-22.011399999999998</v>
      </c>
      <c r="CG6" s="93">
        <f t="shared" si="0"/>
        <v>-16.143699999999999</v>
      </c>
      <c r="CH6" s="93">
        <f t="shared" si="0"/>
        <v>-9.7681000000000004</v>
      </c>
      <c r="CI6" s="93">
        <f t="shared" si="0"/>
        <v>3.5512999999999999</v>
      </c>
      <c r="CJ6" s="93">
        <f t="shared" si="0"/>
        <v>2.69E-2</v>
      </c>
      <c r="CK6" s="93">
        <f t="shared" si="0"/>
        <v>4.6006999999999998</v>
      </c>
      <c r="CL6" s="93">
        <f t="shared" si="0"/>
        <v>8.5241000000000007</v>
      </c>
      <c r="CM6" s="93">
        <f t="shared" si="0"/>
        <v>9.7941000000000003</v>
      </c>
      <c r="CN6" s="93">
        <f t="shared" si="0"/>
        <v>5.0425000000000004</v>
      </c>
      <c r="CO6" s="93">
        <f t="shared" si="0"/>
        <v>-48.128100000000003</v>
      </c>
    </row>
    <row r="7" spans="1:93" ht="21" thickBot="1">
      <c r="A7" s="16" t="s">
        <v>156</v>
      </c>
      <c r="CB7" s="93">
        <v>4</v>
      </c>
      <c r="CC7" s="93">
        <f t="shared" si="0"/>
        <v>25.1553</v>
      </c>
      <c r="CD7" s="93">
        <f t="shared" si="0"/>
        <v>28.008199999999999</v>
      </c>
      <c r="CE7" s="93">
        <f t="shared" si="0"/>
        <v>19.853400000000001</v>
      </c>
      <c r="CF7" s="93">
        <f t="shared" si="0"/>
        <v>25.796500000000002</v>
      </c>
      <c r="CG7" s="93">
        <f t="shared" si="0"/>
        <v>50.3994</v>
      </c>
      <c r="CH7" s="93">
        <f t="shared" si="0"/>
        <v>14.8978</v>
      </c>
      <c r="CI7" s="93">
        <f t="shared" si="0"/>
        <v>37.456299999999999</v>
      </c>
      <c r="CJ7" s="93">
        <f t="shared" si="0"/>
        <v>33.103000000000002</v>
      </c>
      <c r="CK7" s="93">
        <f t="shared" si="0"/>
        <v>36.117100000000001</v>
      </c>
      <c r="CL7" s="93">
        <f t="shared" si="0"/>
        <v>21.553599999999999</v>
      </c>
      <c r="CM7" s="93">
        <f t="shared" si="0"/>
        <v>18.219799999999999</v>
      </c>
      <c r="CN7" s="93">
        <f t="shared" si="0"/>
        <v>14.6974</v>
      </c>
      <c r="CO7" s="93">
        <f t="shared" si="0"/>
        <v>332.67790000000002</v>
      </c>
    </row>
    <row r="8" spans="1:93" ht="15.6">
      <c r="A8" s="17" t="str">
        <f>'Index Nifty'!A8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c r="AJ8" s="136" t="s">
        <v>874</v>
      </c>
      <c r="AK8" s="136"/>
      <c r="AL8" s="136"/>
      <c r="AM8" s="136"/>
      <c r="AN8" s="136"/>
      <c r="AO8" s="18" t="s">
        <v>54</v>
      </c>
      <c r="AP8" s="134" t="s">
        <v>179</v>
      </c>
    </row>
    <row r="9" spans="1:93"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6" t="s">
        <v>194</v>
      </c>
      <c r="AD9" s="26" t="s">
        <v>2437</v>
      </c>
      <c r="AE9" s="27" t="s">
        <v>174</v>
      </c>
      <c r="AF9" s="26" t="s">
        <v>835</v>
      </c>
      <c r="AG9" s="26" t="s">
        <v>836</v>
      </c>
      <c r="AH9" s="26" t="s">
        <v>837</v>
      </c>
      <c r="AI9" s="26" t="s">
        <v>612</v>
      </c>
      <c r="AJ9" s="26" t="s">
        <v>838</v>
      </c>
      <c r="AK9" s="26" t="s">
        <v>839</v>
      </c>
      <c r="AL9" s="26" t="s">
        <v>3052</v>
      </c>
      <c r="AM9" s="26" t="s">
        <v>2436</v>
      </c>
      <c r="AN9" s="26" t="s">
        <v>3053</v>
      </c>
      <c r="AO9" s="26" t="s">
        <v>840</v>
      </c>
      <c r="AP9" s="135"/>
    </row>
    <row r="10" spans="1:93" ht="15" customHeight="1" thickBot="1">
      <c r="A10" s="20" t="s">
        <v>38</v>
      </c>
    </row>
    <row r="11" spans="1:93" ht="18.600000000000001" thickBot="1">
      <c r="A11" s="21" t="s">
        <v>155</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3"/>
      <c r="AP11" s="24"/>
    </row>
    <row r="12" spans="1:93">
      <c r="A12" s="48" t="s">
        <v>3487</v>
      </c>
      <c r="B12" s="29">
        <v>42569</v>
      </c>
      <c r="C12" s="30">
        <v>283.58629999999999</v>
      </c>
      <c r="D12" s="31">
        <v>250.30770000000001</v>
      </c>
      <c r="E12" s="28">
        <v>77.047700000000006</v>
      </c>
      <c r="F12" s="28">
        <v>6.9279999999999999</v>
      </c>
      <c r="G12" s="28">
        <v>-6.4431000000000003</v>
      </c>
      <c r="H12" s="28">
        <v>-8.7143999999999995</v>
      </c>
      <c r="I12" s="32">
        <v>-9.6624999999999996</v>
      </c>
      <c r="J12" s="28">
        <v>-3.0548000000000002</v>
      </c>
      <c r="K12" s="28">
        <v>2.7601</v>
      </c>
      <c r="L12" s="28">
        <v>9.1969999999999992</v>
      </c>
      <c r="M12" s="28">
        <v>8.9998000000000005</v>
      </c>
      <c r="N12" s="28">
        <v>10.758800000000001</v>
      </c>
      <c r="O12" s="28">
        <v>11.403499999999999</v>
      </c>
      <c r="P12" s="28"/>
      <c r="Q12" s="28"/>
      <c r="R12" s="28">
        <v>11.0146</v>
      </c>
      <c r="S12" s="33">
        <f t="shared" ref="S12:AE12" si="1">IF(F12="",0,IF(F12&lt;=CC$3,4,IF(F12&gt;=CC$5,1,IF(F12&gt;=CC$4,2,3))))</f>
        <v>4</v>
      </c>
      <c r="T12" s="33">
        <f t="shared" si="1"/>
        <v>4</v>
      </c>
      <c r="U12" s="33">
        <f t="shared" si="1"/>
        <v>4</v>
      </c>
      <c r="V12" s="34">
        <f t="shared" si="1"/>
        <v>4</v>
      </c>
      <c r="W12" s="33">
        <f t="shared" si="1"/>
        <v>4</v>
      </c>
      <c r="X12" s="33">
        <f t="shared" si="1"/>
        <v>3</v>
      </c>
      <c r="Y12" s="33">
        <f t="shared" si="1"/>
        <v>4</v>
      </c>
      <c r="Z12" s="33">
        <f t="shared" si="1"/>
        <v>4</v>
      </c>
      <c r="AA12" s="33">
        <f t="shared" si="1"/>
        <v>4</v>
      </c>
      <c r="AB12" s="33">
        <f t="shared" si="1"/>
        <v>4</v>
      </c>
      <c r="AC12" s="33">
        <f t="shared" si="1"/>
        <v>0</v>
      </c>
      <c r="AD12" s="33">
        <f t="shared" si="1"/>
        <v>0</v>
      </c>
      <c r="AE12" s="33">
        <f t="shared" si="1"/>
        <v>3</v>
      </c>
      <c r="AF12" s="28">
        <v>99.994200000000006</v>
      </c>
      <c r="AG12" s="28"/>
      <c r="AH12" s="28"/>
      <c r="AI12" s="28">
        <v>5.7999999999999996E-3</v>
      </c>
      <c r="AJ12" s="28">
        <v>0.99870000000000003</v>
      </c>
      <c r="AK12" s="28">
        <v>0.15629999999999999</v>
      </c>
      <c r="AL12" s="28">
        <v>-0.1472</v>
      </c>
      <c r="AM12" s="28">
        <v>0.27600000000000002</v>
      </c>
      <c r="AN12" s="28">
        <v>0.98740000000000006</v>
      </c>
      <c r="AO12" s="28">
        <v>5.7999999999999996E-3</v>
      </c>
      <c r="AP12" s="35">
        <v>0.04</v>
      </c>
    </row>
    <row r="13" spans="1:93">
      <c r="A13" s="48" t="s">
        <v>5065</v>
      </c>
      <c r="B13" s="29">
        <v>46079</v>
      </c>
      <c r="C13" s="30">
        <v>47.891199999999998</v>
      </c>
      <c r="D13" s="31">
        <v>41.601900000000001</v>
      </c>
      <c r="E13" s="28">
        <v>162.91249999999999</v>
      </c>
      <c r="F13" s="28">
        <v>7.9836</v>
      </c>
      <c r="G13" s="28"/>
      <c r="H13" s="28"/>
      <c r="I13" s="32"/>
      <c r="J13" s="28"/>
      <c r="K13" s="28"/>
      <c r="L13" s="28"/>
      <c r="M13" s="28"/>
      <c r="N13" s="28"/>
      <c r="O13" s="28"/>
      <c r="P13" s="28"/>
      <c r="Q13" s="28"/>
      <c r="R13" s="28">
        <v>-48.128100000000003</v>
      </c>
      <c r="S13" s="33">
        <f t="shared" ref="S13:S76" si="2">IF(F13="",0,IF(F13&lt;=CC$3,4,IF(F13&gt;=CC$5,1,IF(F13&gt;=CC$4,2,3))))</f>
        <v>3</v>
      </c>
      <c r="T13" s="33">
        <f t="shared" ref="T13:T76" si="3">IF(G13="",0,IF(G13&lt;=CD$3,4,IF(G13&gt;=CD$5,1,IF(G13&gt;=CD$4,2,3))))</f>
        <v>0</v>
      </c>
      <c r="U13" s="33">
        <f t="shared" ref="U13:U76" si="4">IF(H13="",0,IF(H13&lt;=CE$3,4,IF(H13&gt;=CE$5,1,IF(H13&gt;=CE$4,2,3))))</f>
        <v>0</v>
      </c>
      <c r="V13" s="34">
        <f t="shared" ref="V13:V76" si="5">IF(I13="",0,IF(I13&lt;=CF$3,4,IF(I13&gt;=CF$5,1,IF(I13&gt;=CF$4,2,3))))</f>
        <v>0</v>
      </c>
      <c r="W13" s="33">
        <f t="shared" ref="W13:W76" si="6">IF(J13="",0,IF(J13&lt;=CG$3,4,IF(J13&gt;=CG$5,1,IF(J13&gt;=CG$4,2,3))))</f>
        <v>0</v>
      </c>
      <c r="X13" s="33">
        <f t="shared" ref="X13:X76" si="7">IF(K13="",0,IF(K13&lt;=CH$3,4,IF(K13&gt;=CH$5,1,IF(K13&gt;=CH$4,2,3))))</f>
        <v>0</v>
      </c>
      <c r="Y13" s="33">
        <f t="shared" ref="Y13:Y76" si="8">IF(L13="",0,IF(L13&lt;=CI$3,4,IF(L13&gt;=CI$5,1,IF(L13&gt;=CI$4,2,3))))</f>
        <v>0</v>
      </c>
      <c r="Z13" s="33">
        <f t="shared" ref="Z13:Z76" si="9">IF(M13="",0,IF(M13&lt;=CJ$3,4,IF(M13&gt;=CJ$5,1,IF(M13&gt;=CJ$4,2,3))))</f>
        <v>0</v>
      </c>
      <c r="AA13" s="33">
        <f t="shared" ref="AA13:AA76" si="10">IF(N13="",0,IF(N13&lt;=CK$3,4,IF(N13&gt;=CK$5,1,IF(N13&gt;=CK$4,2,3))))</f>
        <v>0</v>
      </c>
      <c r="AB13" s="33">
        <f t="shared" ref="AB13:AB76" si="11">IF(O13="",0,IF(O13&lt;=CL$3,4,IF(O13&gt;=CL$5,1,IF(O13&gt;=CL$4,2,3))))</f>
        <v>0</v>
      </c>
      <c r="AC13" s="33">
        <f t="shared" ref="AC13:AC76" si="12">IF(P13="",0,IF(P13&lt;=CM$3,4,IF(P13&gt;=CM$5,1,IF(P13&gt;=CM$4,2,3))))</f>
        <v>0</v>
      </c>
      <c r="AD13" s="33">
        <f t="shared" ref="AD13:AD76" si="13">IF(Q13="",0,IF(Q13&lt;=CN$3,4,IF(Q13&gt;=CN$5,1,IF(Q13&gt;=CN$4,2,3))))</f>
        <v>0</v>
      </c>
      <c r="AE13" s="33">
        <f t="shared" ref="AE13:AE76" si="14">IF(R13="",0,IF(R13&lt;=CO$3,4,IF(R13&gt;=CO$5,1,IF(R13&gt;=CO$4,2,3))))</f>
        <v>4</v>
      </c>
      <c r="AF13" s="28">
        <v>86.002600000000001</v>
      </c>
      <c r="AG13" s="28">
        <v>13.989699999999999</v>
      </c>
      <c r="AH13" s="28"/>
      <c r="AI13" s="28">
        <v>7.7000000000000002E-3</v>
      </c>
      <c r="AJ13" s="28">
        <v>1.3731</v>
      </c>
      <c r="AK13" s="28">
        <v>-0.73260000000000003</v>
      </c>
      <c r="AL13" s="28">
        <v>-1.5349999999999999</v>
      </c>
      <c r="AM13" s="28">
        <v>-0.81810000000000005</v>
      </c>
      <c r="AN13" s="28">
        <v>0.86170000000000002</v>
      </c>
      <c r="AO13" s="28">
        <v>7.7000000000000002E-3</v>
      </c>
      <c r="AP13" s="35">
        <v>0.14000000000000001</v>
      </c>
    </row>
    <row r="14" spans="1:93">
      <c r="A14" s="48" t="s">
        <v>5056</v>
      </c>
      <c r="B14" s="29">
        <v>46070</v>
      </c>
      <c r="C14" s="30">
        <v>12.1783</v>
      </c>
      <c r="D14" s="31">
        <v>9.2090999999999994</v>
      </c>
      <c r="E14" s="28">
        <v>28.942900000000002</v>
      </c>
      <c r="F14" s="28">
        <v>9.1843000000000004</v>
      </c>
      <c r="G14" s="28"/>
      <c r="H14" s="28"/>
      <c r="I14" s="32"/>
      <c r="J14" s="28"/>
      <c r="K14" s="28"/>
      <c r="L14" s="28"/>
      <c r="M14" s="28"/>
      <c r="N14" s="28"/>
      <c r="O14" s="28"/>
      <c r="P14" s="28"/>
      <c r="Q14" s="28"/>
      <c r="R14" s="28">
        <v>-21.818000000000001</v>
      </c>
      <c r="S14" s="33">
        <f t="shared" si="2"/>
        <v>3</v>
      </c>
      <c r="T14" s="33">
        <f t="shared" si="3"/>
        <v>0</v>
      </c>
      <c r="U14" s="33">
        <f t="shared" si="4"/>
        <v>0</v>
      </c>
      <c r="V14" s="34">
        <f t="shared" si="5"/>
        <v>0</v>
      </c>
      <c r="W14" s="33">
        <f t="shared" si="6"/>
        <v>0</v>
      </c>
      <c r="X14" s="33">
        <f t="shared" si="7"/>
        <v>0</v>
      </c>
      <c r="Y14" s="33">
        <f t="shared" si="8"/>
        <v>0</v>
      </c>
      <c r="Z14" s="33">
        <f t="shared" si="9"/>
        <v>0</v>
      </c>
      <c r="AA14" s="33">
        <f t="shared" si="10"/>
        <v>0</v>
      </c>
      <c r="AB14" s="33">
        <f t="shared" si="11"/>
        <v>0</v>
      </c>
      <c r="AC14" s="33">
        <f t="shared" si="12"/>
        <v>0</v>
      </c>
      <c r="AD14" s="33">
        <f t="shared" si="13"/>
        <v>0</v>
      </c>
      <c r="AE14" s="33">
        <f t="shared" si="14"/>
        <v>4</v>
      </c>
      <c r="AF14" s="28">
        <v>82.645399999999995</v>
      </c>
      <c r="AG14" s="28">
        <v>17.2178</v>
      </c>
      <c r="AH14" s="28"/>
      <c r="AI14" s="28">
        <v>0.1368</v>
      </c>
      <c r="AJ14" s="28">
        <v>1.0354000000000001</v>
      </c>
      <c r="AK14" s="28">
        <v>-0.82150000000000001</v>
      </c>
      <c r="AL14" s="28">
        <v>0.58520000000000005</v>
      </c>
      <c r="AM14" s="28">
        <v>-1.0886</v>
      </c>
      <c r="AN14" s="28">
        <v>0.90720000000000001</v>
      </c>
      <c r="AO14" s="28">
        <v>0.1368</v>
      </c>
      <c r="AP14" s="35">
        <v>0.19</v>
      </c>
    </row>
    <row r="15" spans="1:93">
      <c r="A15" s="48" t="s">
        <v>3488</v>
      </c>
      <c r="B15" s="29">
        <v>44785</v>
      </c>
      <c r="C15" s="30">
        <v>44.067500000000003</v>
      </c>
      <c r="D15" s="31">
        <v>39.802100000000003</v>
      </c>
      <c r="E15" s="28">
        <v>30.494399999999999</v>
      </c>
      <c r="F15" s="28">
        <v>11.402799999999999</v>
      </c>
      <c r="G15" s="28">
        <v>-0.45960000000000001</v>
      </c>
      <c r="H15" s="28">
        <v>-4.7948000000000004</v>
      </c>
      <c r="I15" s="32">
        <v>-3.1006999999999998</v>
      </c>
      <c r="J15" s="28">
        <v>2.8965000000000001</v>
      </c>
      <c r="K15" s="28">
        <v>-3.6116999999999999</v>
      </c>
      <c r="L15" s="28">
        <v>16.3049</v>
      </c>
      <c r="M15" s="28"/>
      <c r="N15" s="28"/>
      <c r="O15" s="28"/>
      <c r="P15" s="28"/>
      <c r="Q15" s="28"/>
      <c r="R15" s="28">
        <v>13.841100000000001</v>
      </c>
      <c r="S15" s="33">
        <f t="shared" si="2"/>
        <v>2</v>
      </c>
      <c r="T15" s="33">
        <f t="shared" si="3"/>
        <v>2</v>
      </c>
      <c r="U15" s="33">
        <f t="shared" si="4"/>
        <v>3</v>
      </c>
      <c r="V15" s="34">
        <f t="shared" si="5"/>
        <v>2</v>
      </c>
      <c r="W15" s="33">
        <f t="shared" si="6"/>
        <v>2</v>
      </c>
      <c r="X15" s="33">
        <f t="shared" si="7"/>
        <v>4</v>
      </c>
      <c r="Y15" s="33">
        <f t="shared" si="8"/>
        <v>2</v>
      </c>
      <c r="Z15" s="33">
        <f t="shared" si="9"/>
        <v>0</v>
      </c>
      <c r="AA15" s="33">
        <f t="shared" si="10"/>
        <v>0</v>
      </c>
      <c r="AB15" s="33">
        <f t="shared" si="11"/>
        <v>0</v>
      </c>
      <c r="AC15" s="33">
        <f t="shared" si="12"/>
        <v>0</v>
      </c>
      <c r="AD15" s="33">
        <f t="shared" si="13"/>
        <v>0</v>
      </c>
      <c r="AE15" s="33">
        <f t="shared" si="14"/>
        <v>2</v>
      </c>
      <c r="AF15" s="28">
        <v>67.333600000000004</v>
      </c>
      <c r="AG15" s="28">
        <v>32.636499999999998</v>
      </c>
      <c r="AH15" s="28"/>
      <c r="AI15" s="28">
        <v>2.9899999999999999E-2</v>
      </c>
      <c r="AJ15" s="28">
        <v>1.0016</v>
      </c>
      <c r="AK15" s="28">
        <v>0.21429999999999999</v>
      </c>
      <c r="AL15" s="28">
        <v>-3.4000000000000002E-2</v>
      </c>
      <c r="AM15" s="28">
        <v>0.37169999999999997</v>
      </c>
      <c r="AN15" s="28">
        <v>0.99690000000000001</v>
      </c>
      <c r="AO15" s="28">
        <v>2.9899999999999999E-2</v>
      </c>
      <c r="AP15" s="35">
        <v>0.28999999999999998</v>
      </c>
    </row>
    <row r="16" spans="1:93">
      <c r="A16" s="48" t="s">
        <v>3489</v>
      </c>
      <c r="B16" s="29">
        <v>44785</v>
      </c>
      <c r="C16" s="30">
        <v>25.411799999999999</v>
      </c>
      <c r="D16" s="31">
        <v>23.7377</v>
      </c>
      <c r="E16" s="28">
        <v>21.0322</v>
      </c>
      <c r="F16" s="28">
        <v>10.8078</v>
      </c>
      <c r="G16" s="28">
        <v>-3.7216</v>
      </c>
      <c r="H16" s="28">
        <v>-4.0414000000000003</v>
      </c>
      <c r="I16" s="32">
        <v>-5.4337</v>
      </c>
      <c r="J16" s="28">
        <v>3.2985000000000002</v>
      </c>
      <c r="K16" s="28">
        <v>5.1070000000000002</v>
      </c>
      <c r="L16" s="28">
        <v>12.711399999999999</v>
      </c>
      <c r="M16" s="28"/>
      <c r="N16" s="28"/>
      <c r="O16" s="28"/>
      <c r="P16" s="28"/>
      <c r="Q16" s="28"/>
      <c r="R16" s="28">
        <v>10.1165</v>
      </c>
      <c r="S16" s="33">
        <f t="shared" si="2"/>
        <v>2</v>
      </c>
      <c r="T16" s="33">
        <f t="shared" si="3"/>
        <v>3</v>
      </c>
      <c r="U16" s="33">
        <f t="shared" si="4"/>
        <v>2</v>
      </c>
      <c r="V16" s="34">
        <f t="shared" si="5"/>
        <v>3</v>
      </c>
      <c r="W16" s="33">
        <f t="shared" si="6"/>
        <v>2</v>
      </c>
      <c r="X16" s="33">
        <f t="shared" si="7"/>
        <v>2</v>
      </c>
      <c r="Y16" s="33">
        <f t="shared" si="8"/>
        <v>2</v>
      </c>
      <c r="Z16" s="33">
        <f t="shared" si="9"/>
        <v>0</v>
      </c>
      <c r="AA16" s="33">
        <f t="shared" si="10"/>
        <v>0</v>
      </c>
      <c r="AB16" s="33">
        <f t="shared" si="11"/>
        <v>0</v>
      </c>
      <c r="AC16" s="33">
        <f t="shared" si="12"/>
        <v>0</v>
      </c>
      <c r="AD16" s="33">
        <f t="shared" si="13"/>
        <v>0</v>
      </c>
      <c r="AE16" s="33">
        <f t="shared" si="14"/>
        <v>3</v>
      </c>
      <c r="AF16" s="28">
        <v>76.037300000000002</v>
      </c>
      <c r="AG16" s="28">
        <v>21.373999999999999</v>
      </c>
      <c r="AH16" s="28">
        <v>2.5668000000000002</v>
      </c>
      <c r="AI16" s="28">
        <v>2.1899999999999999E-2</v>
      </c>
      <c r="AJ16" s="28">
        <v>0.99809999999999999</v>
      </c>
      <c r="AK16" s="28">
        <v>0.2051</v>
      </c>
      <c r="AL16" s="28">
        <v>-2.1700000000000001E-2</v>
      </c>
      <c r="AM16" s="28">
        <v>0.37519999999999998</v>
      </c>
      <c r="AN16" s="28">
        <v>0.997</v>
      </c>
      <c r="AO16" s="28">
        <v>2.1899999999999999E-2</v>
      </c>
      <c r="AP16" s="35">
        <v>0.28999999999999998</v>
      </c>
    </row>
    <row r="17" spans="1:42">
      <c r="A17" s="48" t="s">
        <v>3490</v>
      </c>
      <c r="B17" s="29">
        <v>40745</v>
      </c>
      <c r="C17" s="30">
        <v>3263.9443000000001</v>
      </c>
      <c r="D17" s="31">
        <v>2866.3319000000001</v>
      </c>
      <c r="E17" s="28">
        <v>27.945</v>
      </c>
      <c r="F17" s="28">
        <v>7.4828000000000001</v>
      </c>
      <c r="G17" s="28">
        <v>-5.1544999999999996</v>
      </c>
      <c r="H17" s="28">
        <v>-7.0696000000000003</v>
      </c>
      <c r="I17" s="32">
        <v>-8.0372000000000003</v>
      </c>
      <c r="J17" s="28">
        <v>-0.27300000000000002</v>
      </c>
      <c r="K17" s="28">
        <v>4.2171000000000003</v>
      </c>
      <c r="L17" s="28">
        <v>11.132300000000001</v>
      </c>
      <c r="M17" s="28">
        <v>10.057</v>
      </c>
      <c r="N17" s="28">
        <v>11.641400000000001</v>
      </c>
      <c r="O17" s="28">
        <v>11.95</v>
      </c>
      <c r="P17" s="28">
        <v>13.0305</v>
      </c>
      <c r="Q17" s="28"/>
      <c r="R17" s="28">
        <v>11.5634</v>
      </c>
      <c r="S17" s="33">
        <f t="shared" si="2"/>
        <v>3</v>
      </c>
      <c r="T17" s="33">
        <f t="shared" si="3"/>
        <v>3</v>
      </c>
      <c r="U17" s="33">
        <f t="shared" si="4"/>
        <v>3</v>
      </c>
      <c r="V17" s="34">
        <f t="shared" si="5"/>
        <v>4</v>
      </c>
      <c r="W17" s="33">
        <f t="shared" si="6"/>
        <v>3</v>
      </c>
      <c r="X17" s="33">
        <f t="shared" si="7"/>
        <v>3</v>
      </c>
      <c r="Y17" s="33">
        <f t="shared" si="8"/>
        <v>3</v>
      </c>
      <c r="Z17" s="33">
        <f t="shared" si="9"/>
        <v>3</v>
      </c>
      <c r="AA17" s="33">
        <f t="shared" si="10"/>
        <v>2</v>
      </c>
      <c r="AB17" s="33">
        <f t="shared" si="11"/>
        <v>2</v>
      </c>
      <c r="AC17" s="33">
        <f t="shared" si="12"/>
        <v>3</v>
      </c>
      <c r="AD17" s="33">
        <f t="shared" si="13"/>
        <v>0</v>
      </c>
      <c r="AE17" s="33">
        <f t="shared" si="14"/>
        <v>2</v>
      </c>
      <c r="AF17" s="28">
        <v>99.996499999999997</v>
      </c>
      <c r="AG17" s="28"/>
      <c r="AH17" s="28"/>
      <c r="AI17" s="28">
        <v>3.5000000000000001E-3</v>
      </c>
      <c r="AJ17" s="28">
        <v>0.99929999999999997</v>
      </c>
      <c r="AK17" s="28">
        <v>0.1993</v>
      </c>
      <c r="AL17" s="28">
        <v>-6.9999999999999999E-4</v>
      </c>
      <c r="AM17" s="28">
        <v>0.35489999999999999</v>
      </c>
      <c r="AN17" s="28">
        <v>0.99719999999999998</v>
      </c>
      <c r="AO17" s="28">
        <v>3.5000000000000001E-3</v>
      </c>
      <c r="AP17" s="35">
        <v>0.04</v>
      </c>
    </row>
    <row r="18" spans="1:42">
      <c r="A18" s="48" t="s">
        <v>3491</v>
      </c>
      <c r="B18" s="29">
        <v>43761</v>
      </c>
      <c r="C18" s="30">
        <v>2906.0439000000001</v>
      </c>
      <c r="D18" s="31">
        <v>2283.9663</v>
      </c>
      <c r="E18" s="28">
        <v>56.001100000000001</v>
      </c>
      <c r="F18" s="28">
        <v>9.1140000000000008</v>
      </c>
      <c r="G18" s="28">
        <v>-8.0099</v>
      </c>
      <c r="H18" s="28">
        <v>-5.5595999999999997</v>
      </c>
      <c r="I18" s="32">
        <v>-7.9858000000000002</v>
      </c>
      <c r="J18" s="28">
        <v>0.20610000000000001</v>
      </c>
      <c r="K18" s="28">
        <v>6.0757000000000003</v>
      </c>
      <c r="L18" s="28">
        <v>8.9565999999999999</v>
      </c>
      <c r="M18" s="28">
        <v>11.7394</v>
      </c>
      <c r="N18" s="28">
        <v>11.4534</v>
      </c>
      <c r="O18" s="28"/>
      <c r="P18" s="28"/>
      <c r="Q18" s="28"/>
      <c r="R18" s="28">
        <v>10.3482</v>
      </c>
      <c r="S18" s="33">
        <f t="shared" si="2"/>
        <v>3</v>
      </c>
      <c r="T18" s="33">
        <f t="shared" si="3"/>
        <v>4</v>
      </c>
      <c r="U18" s="33">
        <f t="shared" si="4"/>
        <v>3</v>
      </c>
      <c r="V18" s="34">
        <f t="shared" si="5"/>
        <v>3</v>
      </c>
      <c r="W18" s="33">
        <f t="shared" si="6"/>
        <v>3</v>
      </c>
      <c r="X18" s="33">
        <f t="shared" si="7"/>
        <v>1</v>
      </c>
      <c r="Y18" s="33">
        <f t="shared" si="8"/>
        <v>4</v>
      </c>
      <c r="Z18" s="33">
        <f t="shared" si="9"/>
        <v>2</v>
      </c>
      <c r="AA18" s="33">
        <f t="shared" si="10"/>
        <v>3</v>
      </c>
      <c r="AB18" s="33">
        <f t="shared" si="11"/>
        <v>0</v>
      </c>
      <c r="AC18" s="33">
        <f t="shared" si="12"/>
        <v>0</v>
      </c>
      <c r="AD18" s="33">
        <f t="shared" si="13"/>
        <v>0</v>
      </c>
      <c r="AE18" s="33">
        <f t="shared" si="14"/>
        <v>3</v>
      </c>
      <c r="AF18" s="28">
        <v>77.768699999999995</v>
      </c>
      <c r="AG18" s="28">
        <v>22.223700000000001</v>
      </c>
      <c r="AH18" s="28"/>
      <c r="AI18" s="28">
        <v>7.6E-3</v>
      </c>
      <c r="AJ18" s="28">
        <v>0.99990000000000001</v>
      </c>
      <c r="AK18" s="28">
        <v>0.13780000000000001</v>
      </c>
      <c r="AL18" s="28">
        <v>-9.7999999999999997E-3</v>
      </c>
      <c r="AM18" s="28">
        <v>0.2334</v>
      </c>
      <c r="AN18" s="28">
        <v>0.99709999999999999</v>
      </c>
      <c r="AO18" s="28">
        <v>7.6E-3</v>
      </c>
      <c r="AP18" s="35">
        <v>0.14000000000000001</v>
      </c>
    </row>
    <row r="19" spans="1:42">
      <c r="A19" s="48" t="s">
        <v>3492</v>
      </c>
      <c r="B19" s="29">
        <v>44490</v>
      </c>
      <c r="C19" s="30">
        <v>66.167500000000004</v>
      </c>
      <c r="D19" s="31">
        <v>73.127399999999994</v>
      </c>
      <c r="E19" s="28">
        <v>15.3209</v>
      </c>
      <c r="F19" s="28">
        <v>5.0362</v>
      </c>
      <c r="G19" s="28">
        <v>7.5324</v>
      </c>
      <c r="H19" s="28">
        <v>0.73309999999999997</v>
      </c>
      <c r="I19" s="32">
        <v>2.0373000000000001</v>
      </c>
      <c r="J19" s="28">
        <v>6.5876000000000001</v>
      </c>
      <c r="K19" s="28">
        <v>12.012</v>
      </c>
      <c r="L19" s="28">
        <v>23.6816</v>
      </c>
      <c r="M19" s="28">
        <v>16.101299999999998</v>
      </c>
      <c r="N19" s="28"/>
      <c r="O19" s="28"/>
      <c r="P19" s="28"/>
      <c r="Q19" s="28"/>
      <c r="R19" s="28">
        <v>13.177899999999999</v>
      </c>
      <c r="S19" s="33">
        <f t="shared" si="2"/>
        <v>4</v>
      </c>
      <c r="T19" s="33">
        <f t="shared" si="3"/>
        <v>1</v>
      </c>
      <c r="U19" s="33">
        <f t="shared" si="4"/>
        <v>1</v>
      </c>
      <c r="V19" s="34">
        <f t="shared" si="5"/>
        <v>1</v>
      </c>
      <c r="W19" s="33">
        <f t="shared" si="6"/>
        <v>2</v>
      </c>
      <c r="X19" s="33">
        <f t="shared" si="7"/>
        <v>1</v>
      </c>
      <c r="Y19" s="33">
        <f t="shared" si="8"/>
        <v>1</v>
      </c>
      <c r="Z19" s="33">
        <f t="shared" si="9"/>
        <v>1</v>
      </c>
      <c r="AA19" s="33">
        <f t="shared" si="10"/>
        <v>0</v>
      </c>
      <c r="AB19" s="33">
        <f t="shared" si="11"/>
        <v>0</v>
      </c>
      <c r="AC19" s="33">
        <f t="shared" si="12"/>
        <v>0</v>
      </c>
      <c r="AD19" s="33">
        <f t="shared" si="13"/>
        <v>0</v>
      </c>
      <c r="AE19" s="33">
        <f t="shared" si="14"/>
        <v>2</v>
      </c>
      <c r="AF19" s="28">
        <v>62.614199999999997</v>
      </c>
      <c r="AG19" s="28">
        <v>35.715499999999999</v>
      </c>
      <c r="AH19" s="28">
        <v>1.6577</v>
      </c>
      <c r="AI19" s="28">
        <v>1.2699999999999999E-2</v>
      </c>
      <c r="AJ19" s="28">
        <v>1.004</v>
      </c>
      <c r="AK19" s="28">
        <v>0.3836</v>
      </c>
      <c r="AL19" s="28">
        <v>-4.0000000000000001E-3</v>
      </c>
      <c r="AM19" s="28">
        <v>0.85009999999999997</v>
      </c>
      <c r="AN19" s="28">
        <v>0.99670000000000003</v>
      </c>
      <c r="AO19" s="28">
        <v>1.2699999999999999E-2</v>
      </c>
      <c r="AP19" s="35">
        <v>0.19</v>
      </c>
    </row>
    <row r="20" spans="1:42">
      <c r="A20" s="48" t="s">
        <v>3493</v>
      </c>
      <c r="B20" s="29">
        <v>44498</v>
      </c>
      <c r="C20" s="30">
        <v>186.4545</v>
      </c>
      <c r="D20" s="31">
        <v>108.6155</v>
      </c>
      <c r="E20" s="28">
        <v>31.915500000000002</v>
      </c>
      <c r="F20" s="28">
        <v>1.5799000000000001</v>
      </c>
      <c r="G20" s="28">
        <v>-22.3811</v>
      </c>
      <c r="H20" s="28">
        <v>-17.128399999999999</v>
      </c>
      <c r="I20" s="32">
        <v>-21.694600000000001</v>
      </c>
      <c r="J20" s="28">
        <v>-15.5183</v>
      </c>
      <c r="K20" s="28">
        <v>-3.5931999999999999</v>
      </c>
      <c r="L20" s="28">
        <v>4.1195000000000004</v>
      </c>
      <c r="M20" s="28">
        <v>0.1769</v>
      </c>
      <c r="N20" s="28"/>
      <c r="O20" s="28"/>
      <c r="P20" s="28"/>
      <c r="Q20" s="28"/>
      <c r="R20" s="28">
        <v>-1.6561999999999999</v>
      </c>
      <c r="S20" s="33">
        <f t="shared" si="2"/>
        <v>4</v>
      </c>
      <c r="T20" s="33">
        <f t="shared" si="3"/>
        <v>4</v>
      </c>
      <c r="U20" s="33">
        <f t="shared" si="4"/>
        <v>4</v>
      </c>
      <c r="V20" s="34">
        <f t="shared" si="5"/>
        <v>4</v>
      </c>
      <c r="W20" s="33">
        <f t="shared" si="6"/>
        <v>4</v>
      </c>
      <c r="X20" s="33">
        <f t="shared" si="7"/>
        <v>4</v>
      </c>
      <c r="Y20" s="33">
        <f t="shared" si="8"/>
        <v>4</v>
      </c>
      <c r="Z20" s="33">
        <f t="shared" si="9"/>
        <v>4</v>
      </c>
      <c r="AA20" s="33">
        <f t="shared" si="10"/>
        <v>0</v>
      </c>
      <c r="AB20" s="33">
        <f t="shared" si="11"/>
        <v>0</v>
      </c>
      <c r="AC20" s="33">
        <f t="shared" si="12"/>
        <v>0</v>
      </c>
      <c r="AD20" s="33">
        <f t="shared" si="13"/>
        <v>0</v>
      </c>
      <c r="AE20" s="33">
        <f t="shared" si="14"/>
        <v>4</v>
      </c>
      <c r="AF20" s="28">
        <v>83.715500000000006</v>
      </c>
      <c r="AG20" s="28">
        <v>16.273499999999999</v>
      </c>
      <c r="AH20" s="28"/>
      <c r="AI20" s="28">
        <v>1.0999999999999999E-2</v>
      </c>
      <c r="AJ20" s="28">
        <v>0.99980000000000002</v>
      </c>
      <c r="AK20" s="28">
        <v>7.5700000000000003E-2</v>
      </c>
      <c r="AL20" s="28">
        <v>-1.49E-2</v>
      </c>
      <c r="AM20" s="28">
        <v>0.12609999999999999</v>
      </c>
      <c r="AN20" s="28">
        <v>0.99709999999999999</v>
      </c>
      <c r="AO20" s="28">
        <v>1.0999999999999999E-2</v>
      </c>
      <c r="AP20" s="35">
        <v>0.19</v>
      </c>
    </row>
    <row r="21" spans="1:42">
      <c r="A21" s="48" t="s">
        <v>3494</v>
      </c>
      <c r="B21" s="29">
        <v>43452</v>
      </c>
      <c r="C21" s="30">
        <v>101.5945</v>
      </c>
      <c r="D21" s="31">
        <v>91.003</v>
      </c>
      <c r="E21" s="28">
        <v>73.098600000000005</v>
      </c>
      <c r="F21" s="28">
        <v>15.437900000000001</v>
      </c>
      <c r="G21" s="28">
        <v>2.9744999999999999</v>
      </c>
      <c r="H21" s="28">
        <v>-0.2697</v>
      </c>
      <c r="I21" s="32">
        <v>0.73450000000000004</v>
      </c>
      <c r="J21" s="28">
        <v>8.9276</v>
      </c>
      <c r="K21" s="28">
        <v>4.3998999999999997</v>
      </c>
      <c r="L21" s="28">
        <v>21.587</v>
      </c>
      <c r="M21" s="28">
        <v>13.856400000000001</v>
      </c>
      <c r="N21" s="28">
        <v>15.739800000000001</v>
      </c>
      <c r="O21" s="28">
        <v>14.8292</v>
      </c>
      <c r="P21" s="28"/>
      <c r="Q21" s="28"/>
      <c r="R21" s="28">
        <v>13.813000000000001</v>
      </c>
      <c r="S21" s="33">
        <f t="shared" si="2"/>
        <v>1</v>
      </c>
      <c r="T21" s="33">
        <f t="shared" si="3"/>
        <v>1</v>
      </c>
      <c r="U21" s="33">
        <f t="shared" si="4"/>
        <v>1</v>
      </c>
      <c r="V21" s="34">
        <f t="shared" si="5"/>
        <v>1</v>
      </c>
      <c r="W21" s="33">
        <f t="shared" si="6"/>
        <v>2</v>
      </c>
      <c r="X21" s="33">
        <f t="shared" si="7"/>
        <v>2</v>
      </c>
      <c r="Y21" s="33">
        <f t="shared" si="8"/>
        <v>1</v>
      </c>
      <c r="Z21" s="33">
        <f t="shared" si="9"/>
        <v>2</v>
      </c>
      <c r="AA21" s="33">
        <f t="shared" si="10"/>
        <v>1</v>
      </c>
      <c r="AB21" s="33">
        <f t="shared" si="11"/>
        <v>1</v>
      </c>
      <c r="AC21" s="33">
        <f t="shared" si="12"/>
        <v>0</v>
      </c>
      <c r="AD21" s="33">
        <f t="shared" si="13"/>
        <v>0</v>
      </c>
      <c r="AE21" s="33">
        <f t="shared" si="14"/>
        <v>2</v>
      </c>
      <c r="AF21" s="28">
        <v>92.045000000000002</v>
      </c>
      <c r="AG21" s="28">
        <v>7.8441999999999998</v>
      </c>
      <c r="AH21" s="28"/>
      <c r="AI21" s="28">
        <v>0.1108</v>
      </c>
      <c r="AJ21" s="28">
        <v>0.999</v>
      </c>
      <c r="AK21" s="28">
        <v>0.28050000000000003</v>
      </c>
      <c r="AL21" s="28">
        <v>1.1999999999999999E-3</v>
      </c>
      <c r="AM21" s="28">
        <v>0.50190000000000001</v>
      </c>
      <c r="AN21" s="28">
        <v>0.997</v>
      </c>
      <c r="AO21" s="28">
        <v>0.1108</v>
      </c>
      <c r="AP21" s="35">
        <v>0.09</v>
      </c>
    </row>
    <row r="22" spans="1:42">
      <c r="A22" s="48" t="s">
        <v>3495</v>
      </c>
      <c r="B22" s="29">
        <v>45429</v>
      </c>
      <c r="C22" s="30">
        <v>25.111699999999999</v>
      </c>
      <c r="D22" s="31">
        <v>21.2194</v>
      </c>
      <c r="E22" s="28">
        <v>11.023300000000001</v>
      </c>
      <c r="F22" s="28">
        <v>11.175800000000001</v>
      </c>
      <c r="G22" s="28">
        <v>5.2423999999999999</v>
      </c>
      <c r="H22" s="28">
        <v>6.8739999999999997</v>
      </c>
      <c r="I22" s="32">
        <v>8.6199999999999992</v>
      </c>
      <c r="J22" s="28">
        <v>13.248799999999999</v>
      </c>
      <c r="K22" s="28"/>
      <c r="L22" s="28"/>
      <c r="M22" s="28"/>
      <c r="N22" s="28"/>
      <c r="O22" s="28"/>
      <c r="P22" s="28"/>
      <c r="Q22" s="28"/>
      <c r="R22" s="28">
        <v>3.3746</v>
      </c>
      <c r="S22" s="33">
        <f t="shared" si="2"/>
        <v>2</v>
      </c>
      <c r="T22" s="33">
        <f t="shared" si="3"/>
        <v>1</v>
      </c>
      <c r="U22" s="33">
        <f t="shared" si="4"/>
        <v>1</v>
      </c>
      <c r="V22" s="34">
        <f t="shared" si="5"/>
        <v>1</v>
      </c>
      <c r="W22" s="33">
        <f t="shared" si="6"/>
        <v>1</v>
      </c>
      <c r="X22" s="33">
        <f t="shared" si="7"/>
        <v>0</v>
      </c>
      <c r="Y22" s="33">
        <f t="shared" si="8"/>
        <v>0</v>
      </c>
      <c r="Z22" s="33">
        <f t="shared" si="9"/>
        <v>0</v>
      </c>
      <c r="AA22" s="33">
        <f t="shared" si="10"/>
        <v>0</v>
      </c>
      <c r="AB22" s="33">
        <f t="shared" si="11"/>
        <v>0</v>
      </c>
      <c r="AC22" s="33">
        <f t="shared" si="12"/>
        <v>0</v>
      </c>
      <c r="AD22" s="33">
        <f t="shared" si="13"/>
        <v>0</v>
      </c>
      <c r="AE22" s="33">
        <f t="shared" si="14"/>
        <v>4</v>
      </c>
      <c r="AF22" s="28">
        <v>80.791600000000003</v>
      </c>
      <c r="AG22" s="28">
        <v>19.183399999999999</v>
      </c>
      <c r="AH22" s="28"/>
      <c r="AI22" s="28">
        <v>2.5000000000000001E-2</v>
      </c>
      <c r="AJ22" s="28">
        <v>0.99129999999999996</v>
      </c>
      <c r="AK22" s="28">
        <v>-3.3099999999999997E-2</v>
      </c>
      <c r="AL22" s="28">
        <v>0.1719</v>
      </c>
      <c r="AM22" s="28">
        <v>-5.8799999999999998E-2</v>
      </c>
      <c r="AN22" s="28">
        <v>0.99380000000000002</v>
      </c>
      <c r="AO22" s="28">
        <v>2.5000000000000001E-2</v>
      </c>
      <c r="AP22" s="35">
        <v>0.2</v>
      </c>
    </row>
    <row r="23" spans="1:42">
      <c r="A23" s="48" t="s">
        <v>1731</v>
      </c>
      <c r="B23" s="29">
        <v>45799</v>
      </c>
      <c r="C23" s="30">
        <v>16.627400000000002</v>
      </c>
      <c r="D23" s="31">
        <v>18.874400000000001</v>
      </c>
      <c r="E23" s="28">
        <v>9.8463999999999992</v>
      </c>
      <c r="F23" s="28">
        <v>7.4734999999999996</v>
      </c>
      <c r="G23" s="28">
        <v>-5.1379000000000001</v>
      </c>
      <c r="H23" s="28">
        <v>-7.1024000000000003</v>
      </c>
      <c r="I23" s="32">
        <v>-8.0248000000000008</v>
      </c>
      <c r="J23" s="28"/>
      <c r="K23" s="28"/>
      <c r="L23" s="28"/>
      <c r="M23" s="28"/>
      <c r="N23" s="28"/>
      <c r="O23" s="28"/>
      <c r="P23" s="28"/>
      <c r="Q23" s="28"/>
      <c r="R23" s="28">
        <v>-1.6336999999999999</v>
      </c>
      <c r="S23" s="33">
        <f t="shared" si="2"/>
        <v>4</v>
      </c>
      <c r="T23" s="33">
        <f t="shared" si="3"/>
        <v>3</v>
      </c>
      <c r="U23" s="33">
        <f t="shared" si="4"/>
        <v>3</v>
      </c>
      <c r="V23" s="34">
        <f t="shared" si="5"/>
        <v>3</v>
      </c>
      <c r="W23" s="33">
        <f t="shared" si="6"/>
        <v>0</v>
      </c>
      <c r="X23" s="33">
        <f t="shared" si="7"/>
        <v>0</v>
      </c>
      <c r="Y23" s="33">
        <f t="shared" si="8"/>
        <v>0</v>
      </c>
      <c r="Z23" s="33">
        <f t="shared" si="9"/>
        <v>0</v>
      </c>
      <c r="AA23" s="33">
        <f t="shared" si="10"/>
        <v>0</v>
      </c>
      <c r="AB23" s="33">
        <f t="shared" si="11"/>
        <v>0</v>
      </c>
      <c r="AC23" s="33">
        <f t="shared" si="12"/>
        <v>0</v>
      </c>
      <c r="AD23" s="33">
        <f t="shared" si="13"/>
        <v>0</v>
      </c>
      <c r="AE23" s="33">
        <f t="shared" si="14"/>
        <v>4</v>
      </c>
      <c r="AF23" s="28">
        <v>99.905699999999996</v>
      </c>
      <c r="AG23" s="28"/>
      <c r="AH23" s="28"/>
      <c r="AI23" s="28">
        <v>9.4299999999999995E-2</v>
      </c>
      <c r="AJ23" s="28">
        <v>1.0026999999999999</v>
      </c>
      <c r="AK23" s="28">
        <v>-0.214</v>
      </c>
      <c r="AL23" s="28">
        <v>2.3699999999999999E-2</v>
      </c>
      <c r="AM23" s="28">
        <v>-0.27210000000000001</v>
      </c>
      <c r="AN23" s="28">
        <v>0.9879</v>
      </c>
      <c r="AO23" s="28">
        <v>9.4299999999999995E-2</v>
      </c>
      <c r="AP23" s="35">
        <v>0.09</v>
      </c>
    </row>
    <row r="24" spans="1:42">
      <c r="A24" s="48" t="s">
        <v>1732</v>
      </c>
      <c r="B24" s="29">
        <v>45716</v>
      </c>
      <c r="C24" s="30">
        <v>42.753599999999999</v>
      </c>
      <c r="D24" s="31">
        <v>37.890300000000003</v>
      </c>
      <c r="E24" s="28">
        <v>11.497400000000001</v>
      </c>
      <c r="F24" s="28">
        <v>10.8889</v>
      </c>
      <c r="G24" s="28">
        <v>-1.3107</v>
      </c>
      <c r="H24" s="28">
        <v>-4.7148000000000003</v>
      </c>
      <c r="I24" s="32">
        <v>-4.6421000000000001</v>
      </c>
      <c r="J24" s="28">
        <v>3.9152999999999998</v>
      </c>
      <c r="K24" s="28"/>
      <c r="L24" s="28"/>
      <c r="M24" s="28"/>
      <c r="N24" s="28"/>
      <c r="O24" s="28"/>
      <c r="P24" s="28"/>
      <c r="Q24" s="28"/>
      <c r="R24" s="28">
        <v>12.6996</v>
      </c>
      <c r="S24" s="33">
        <f t="shared" si="2"/>
        <v>2</v>
      </c>
      <c r="T24" s="33">
        <f t="shared" si="3"/>
        <v>2</v>
      </c>
      <c r="U24" s="33">
        <f t="shared" si="4"/>
        <v>2</v>
      </c>
      <c r="V24" s="34">
        <f t="shared" si="5"/>
        <v>2</v>
      </c>
      <c r="W24" s="33">
        <f t="shared" si="6"/>
        <v>2</v>
      </c>
      <c r="X24" s="33">
        <f t="shared" si="7"/>
        <v>0</v>
      </c>
      <c r="Y24" s="33">
        <f t="shared" si="8"/>
        <v>0</v>
      </c>
      <c r="Z24" s="33">
        <f t="shared" si="9"/>
        <v>0</v>
      </c>
      <c r="AA24" s="33">
        <f t="shared" si="10"/>
        <v>0</v>
      </c>
      <c r="AB24" s="33">
        <f t="shared" si="11"/>
        <v>0</v>
      </c>
      <c r="AC24" s="33">
        <f t="shared" si="12"/>
        <v>0</v>
      </c>
      <c r="AD24" s="33">
        <f t="shared" si="13"/>
        <v>0</v>
      </c>
      <c r="AE24" s="33">
        <f t="shared" si="14"/>
        <v>2</v>
      </c>
      <c r="AF24" s="28">
        <v>67.796000000000006</v>
      </c>
      <c r="AG24" s="28">
        <v>18.6281</v>
      </c>
      <c r="AH24" s="28">
        <v>13.1424</v>
      </c>
      <c r="AI24" s="28">
        <v>0.4335</v>
      </c>
      <c r="AJ24" s="28">
        <v>0.99860000000000004</v>
      </c>
      <c r="AK24" s="28">
        <v>7.2400000000000006E-2</v>
      </c>
      <c r="AL24" s="28">
        <v>-2.1499999999999998E-2</v>
      </c>
      <c r="AM24" s="28">
        <v>0.11559999999999999</v>
      </c>
      <c r="AN24" s="28">
        <v>0.99229999999999996</v>
      </c>
      <c r="AO24" s="28">
        <v>9.4E-2</v>
      </c>
      <c r="AP24" s="35">
        <v>0.28000000000000003</v>
      </c>
    </row>
    <row r="25" spans="1:42">
      <c r="A25" s="48" t="s">
        <v>4950</v>
      </c>
      <c r="B25" s="29">
        <v>45982</v>
      </c>
      <c r="C25" s="30">
        <v>6.6616</v>
      </c>
      <c r="D25" s="31">
        <v>6.1943999999999999</v>
      </c>
      <c r="E25" s="28">
        <v>9.9444999999999997</v>
      </c>
      <c r="F25" s="28">
        <v>13.4841</v>
      </c>
      <c r="G25" s="28">
        <v>4.3460999999999999</v>
      </c>
      <c r="H25" s="28"/>
      <c r="I25" s="32">
        <v>3.3163</v>
      </c>
      <c r="J25" s="28"/>
      <c r="K25" s="28"/>
      <c r="L25" s="28"/>
      <c r="M25" s="28"/>
      <c r="N25" s="28"/>
      <c r="O25" s="28"/>
      <c r="P25" s="28"/>
      <c r="Q25" s="28"/>
      <c r="R25" s="28">
        <v>-1.2616000000000001</v>
      </c>
      <c r="S25" s="33">
        <f t="shared" si="2"/>
        <v>1</v>
      </c>
      <c r="T25" s="33">
        <f t="shared" si="3"/>
        <v>1</v>
      </c>
      <c r="U25" s="33">
        <f t="shared" si="4"/>
        <v>0</v>
      </c>
      <c r="V25" s="34">
        <f t="shared" si="5"/>
        <v>1</v>
      </c>
      <c r="W25" s="33">
        <f t="shared" si="6"/>
        <v>0</v>
      </c>
      <c r="X25" s="33">
        <f t="shared" si="7"/>
        <v>0</v>
      </c>
      <c r="Y25" s="33">
        <f t="shared" si="8"/>
        <v>0</v>
      </c>
      <c r="Z25" s="33">
        <f t="shared" si="9"/>
        <v>0</v>
      </c>
      <c r="AA25" s="33">
        <f t="shared" si="10"/>
        <v>0</v>
      </c>
      <c r="AB25" s="33">
        <f t="shared" si="11"/>
        <v>0</v>
      </c>
      <c r="AC25" s="33">
        <f t="shared" si="12"/>
        <v>0</v>
      </c>
      <c r="AD25" s="33">
        <f t="shared" si="13"/>
        <v>0</v>
      </c>
      <c r="AE25" s="33">
        <f t="shared" si="14"/>
        <v>4</v>
      </c>
      <c r="AF25" s="28">
        <v>58.609299999999998</v>
      </c>
      <c r="AG25" s="28">
        <v>25.729800000000001</v>
      </c>
      <c r="AH25" s="28">
        <v>10.0641</v>
      </c>
      <c r="AI25" s="28">
        <v>5.5968</v>
      </c>
      <c r="AJ25" s="28">
        <v>0.99960000000000004</v>
      </c>
      <c r="AK25" s="28">
        <v>-0.34849999999999998</v>
      </c>
      <c r="AL25" s="28">
        <v>-8.4599999999999995E-2</v>
      </c>
      <c r="AM25" s="28">
        <v>-0.54239999999999999</v>
      </c>
      <c r="AN25" s="28">
        <v>0.97440000000000004</v>
      </c>
      <c r="AO25" s="28">
        <v>0.32379999999999998</v>
      </c>
      <c r="AP25" s="35">
        <v>0.34</v>
      </c>
    </row>
    <row r="26" spans="1:42">
      <c r="A26" s="48" t="s">
        <v>3496</v>
      </c>
      <c r="B26" s="29">
        <v>45009</v>
      </c>
      <c r="C26" s="30">
        <v>132.8648</v>
      </c>
      <c r="D26" s="31">
        <v>118.8064</v>
      </c>
      <c r="E26" s="28">
        <v>79.294899999999998</v>
      </c>
      <c r="F26" s="28">
        <v>6.9237000000000002</v>
      </c>
      <c r="G26" s="28">
        <v>-6.4409999999999998</v>
      </c>
      <c r="H26" s="28">
        <v>-8.7405000000000008</v>
      </c>
      <c r="I26" s="32">
        <v>-9.6527999999999992</v>
      </c>
      <c r="J26" s="28">
        <v>-3.0872000000000002</v>
      </c>
      <c r="K26" s="28">
        <v>2.7441</v>
      </c>
      <c r="L26" s="28">
        <v>9.1353000000000009</v>
      </c>
      <c r="M26" s="28"/>
      <c r="N26" s="28"/>
      <c r="O26" s="28"/>
      <c r="P26" s="28"/>
      <c r="Q26" s="28"/>
      <c r="R26" s="28">
        <v>10.904500000000001</v>
      </c>
      <c r="S26" s="33">
        <f t="shared" si="2"/>
        <v>4</v>
      </c>
      <c r="T26" s="33">
        <f t="shared" si="3"/>
        <v>4</v>
      </c>
      <c r="U26" s="33">
        <f t="shared" si="4"/>
        <v>4</v>
      </c>
      <c r="V26" s="34">
        <f t="shared" si="5"/>
        <v>4</v>
      </c>
      <c r="W26" s="33">
        <f t="shared" si="6"/>
        <v>4</v>
      </c>
      <c r="X26" s="33">
        <f t="shared" si="7"/>
        <v>4</v>
      </c>
      <c r="Y26" s="33">
        <f t="shared" si="8"/>
        <v>4</v>
      </c>
      <c r="Z26" s="33">
        <f t="shared" si="9"/>
        <v>0</v>
      </c>
      <c r="AA26" s="33">
        <f t="shared" si="10"/>
        <v>0</v>
      </c>
      <c r="AB26" s="33">
        <f t="shared" si="11"/>
        <v>0</v>
      </c>
      <c r="AC26" s="33">
        <f t="shared" si="12"/>
        <v>0</v>
      </c>
      <c r="AD26" s="33">
        <f t="shared" si="13"/>
        <v>0</v>
      </c>
      <c r="AE26" s="33">
        <f t="shared" si="14"/>
        <v>3</v>
      </c>
      <c r="AF26" s="28">
        <v>99.898499999999999</v>
      </c>
      <c r="AG26" s="28"/>
      <c r="AH26" s="28"/>
      <c r="AI26" s="28">
        <v>0.10150000000000001</v>
      </c>
      <c r="AJ26" s="28">
        <v>0.99739999999999995</v>
      </c>
      <c r="AK26" s="28">
        <v>0.15090000000000001</v>
      </c>
      <c r="AL26" s="28">
        <v>-0.1515</v>
      </c>
      <c r="AM26" s="28">
        <v>0.26629999999999998</v>
      </c>
      <c r="AN26" s="28">
        <v>0.98729999999999996</v>
      </c>
      <c r="AO26" s="28">
        <v>0.10150000000000001</v>
      </c>
      <c r="AP26" s="35">
        <v>0.04</v>
      </c>
    </row>
    <row r="27" spans="1:42">
      <c r="A27" s="48" t="s">
        <v>1734</v>
      </c>
      <c r="B27" s="29">
        <v>42919</v>
      </c>
      <c r="C27" s="30">
        <v>1236.3278</v>
      </c>
      <c r="D27" s="31">
        <v>1163.0494000000001</v>
      </c>
      <c r="E27" s="28">
        <v>263.87189999999998</v>
      </c>
      <c r="F27" s="28">
        <v>7.4771999999999998</v>
      </c>
      <c r="G27" s="28">
        <v>-5.1471</v>
      </c>
      <c r="H27" s="28">
        <v>-7.1036999999999999</v>
      </c>
      <c r="I27" s="32">
        <v>-8.0261999999999993</v>
      </c>
      <c r="J27" s="28">
        <v>-0.32300000000000001</v>
      </c>
      <c r="K27" s="28">
        <v>4.1848000000000001</v>
      </c>
      <c r="L27" s="28">
        <v>11.118</v>
      </c>
      <c r="M27" s="28">
        <v>10.036199999999999</v>
      </c>
      <c r="N27" s="28">
        <v>11.6196</v>
      </c>
      <c r="O27" s="28">
        <v>11.917999999999999</v>
      </c>
      <c r="P27" s="28"/>
      <c r="Q27" s="28"/>
      <c r="R27" s="28">
        <v>12.249000000000001</v>
      </c>
      <c r="S27" s="33">
        <f t="shared" si="2"/>
        <v>4</v>
      </c>
      <c r="T27" s="33">
        <f t="shared" si="3"/>
        <v>3</v>
      </c>
      <c r="U27" s="33">
        <f t="shared" si="4"/>
        <v>4</v>
      </c>
      <c r="V27" s="34">
        <f t="shared" si="5"/>
        <v>3</v>
      </c>
      <c r="W27" s="33">
        <f t="shared" si="6"/>
        <v>3</v>
      </c>
      <c r="X27" s="33">
        <f t="shared" si="7"/>
        <v>3</v>
      </c>
      <c r="Y27" s="33">
        <f t="shared" si="8"/>
        <v>3</v>
      </c>
      <c r="Z27" s="33">
        <f t="shared" si="9"/>
        <v>3</v>
      </c>
      <c r="AA27" s="33">
        <f t="shared" si="10"/>
        <v>2</v>
      </c>
      <c r="AB27" s="33">
        <f t="shared" si="11"/>
        <v>3</v>
      </c>
      <c r="AC27" s="33">
        <f t="shared" si="12"/>
        <v>0</v>
      </c>
      <c r="AD27" s="33">
        <f t="shared" si="13"/>
        <v>0</v>
      </c>
      <c r="AE27" s="33">
        <f t="shared" si="14"/>
        <v>2</v>
      </c>
      <c r="AF27" s="28">
        <v>99.905500000000004</v>
      </c>
      <c r="AG27" s="28"/>
      <c r="AH27" s="28"/>
      <c r="AI27" s="28">
        <v>9.4500000000000001E-2</v>
      </c>
      <c r="AJ27" s="28">
        <v>0.99880000000000002</v>
      </c>
      <c r="AK27" s="28">
        <v>0.19719999999999999</v>
      </c>
      <c r="AL27" s="28">
        <v>-6.9999999999999999E-4</v>
      </c>
      <c r="AM27" s="28">
        <v>0.35149999999999998</v>
      </c>
      <c r="AN27" s="28">
        <v>0.99719999999999998</v>
      </c>
      <c r="AO27" s="28">
        <v>9.4500000000000001E-2</v>
      </c>
      <c r="AP27" s="35">
        <v>0.04</v>
      </c>
    </row>
    <row r="28" spans="1:42">
      <c r="A28" s="48" t="s">
        <v>1735</v>
      </c>
      <c r="B28" s="29">
        <v>44138</v>
      </c>
      <c r="C28" s="30">
        <v>423.94139999999999</v>
      </c>
      <c r="D28" s="31">
        <v>315.91590000000002</v>
      </c>
      <c r="E28" s="28">
        <v>563.33349999999996</v>
      </c>
      <c r="F28" s="28">
        <v>9.0991</v>
      </c>
      <c r="G28" s="28">
        <v>-8.0428999999999995</v>
      </c>
      <c r="H28" s="28">
        <v>-5.6097000000000001</v>
      </c>
      <c r="I28" s="32">
        <v>-8.0228000000000002</v>
      </c>
      <c r="J28" s="28">
        <v>0.12740000000000001</v>
      </c>
      <c r="K28" s="28">
        <v>6.0476999999999999</v>
      </c>
      <c r="L28" s="28">
        <v>8.9133999999999993</v>
      </c>
      <c r="M28" s="28">
        <v>11.7037</v>
      </c>
      <c r="N28" s="28">
        <v>11.4297</v>
      </c>
      <c r="O28" s="28"/>
      <c r="P28" s="28"/>
      <c r="Q28" s="28"/>
      <c r="R28" s="28">
        <v>15.950799999999999</v>
      </c>
      <c r="S28" s="33">
        <f t="shared" si="2"/>
        <v>3</v>
      </c>
      <c r="T28" s="33">
        <f t="shared" si="3"/>
        <v>4</v>
      </c>
      <c r="U28" s="33">
        <f t="shared" si="4"/>
        <v>3</v>
      </c>
      <c r="V28" s="34">
        <f t="shared" si="5"/>
        <v>3</v>
      </c>
      <c r="W28" s="33">
        <f t="shared" si="6"/>
        <v>3</v>
      </c>
      <c r="X28" s="33">
        <f t="shared" si="7"/>
        <v>2</v>
      </c>
      <c r="Y28" s="33">
        <f t="shared" si="8"/>
        <v>4</v>
      </c>
      <c r="Z28" s="33">
        <f t="shared" si="9"/>
        <v>2</v>
      </c>
      <c r="AA28" s="33">
        <f t="shared" si="10"/>
        <v>3</v>
      </c>
      <c r="AB28" s="33">
        <f t="shared" si="11"/>
        <v>0</v>
      </c>
      <c r="AC28" s="33">
        <f t="shared" si="12"/>
        <v>0</v>
      </c>
      <c r="AD28" s="33">
        <f t="shared" si="13"/>
        <v>0</v>
      </c>
      <c r="AE28" s="33">
        <f t="shared" si="14"/>
        <v>1</v>
      </c>
      <c r="AF28" s="28">
        <v>77.790499999999994</v>
      </c>
      <c r="AG28" s="28">
        <v>22.206800000000001</v>
      </c>
      <c r="AH28" s="28"/>
      <c r="AI28" s="28">
        <v>2.5999999999999999E-3</v>
      </c>
      <c r="AJ28" s="28">
        <v>0.99919999999999998</v>
      </c>
      <c r="AK28" s="28">
        <v>0.13439999999999999</v>
      </c>
      <c r="AL28" s="28">
        <v>-1.5699999999999999E-2</v>
      </c>
      <c r="AM28" s="28">
        <v>0.2276</v>
      </c>
      <c r="AN28" s="28">
        <v>0.99729999999999996</v>
      </c>
      <c r="AO28" s="28">
        <v>2.5999999999999999E-3</v>
      </c>
      <c r="AP28" s="35">
        <v>0.2</v>
      </c>
    </row>
    <row r="29" spans="1:42">
      <c r="A29" s="48" t="s">
        <v>1736</v>
      </c>
      <c r="B29" s="29">
        <v>44333</v>
      </c>
      <c r="C29" s="30">
        <v>21.243300000000001</v>
      </c>
      <c r="D29" s="31">
        <v>20.281500000000001</v>
      </c>
      <c r="E29" s="28">
        <v>151.64410000000001</v>
      </c>
      <c r="F29" s="28">
        <v>5.0186000000000002</v>
      </c>
      <c r="G29" s="28">
        <v>7.4852999999999996</v>
      </c>
      <c r="H29" s="28">
        <v>0.66180000000000005</v>
      </c>
      <c r="I29" s="32">
        <v>1.9805999999999999</v>
      </c>
      <c r="J29" s="28">
        <v>6.4165999999999999</v>
      </c>
      <c r="K29" s="28">
        <v>11.869899999999999</v>
      </c>
      <c r="L29" s="28">
        <v>23.2669</v>
      </c>
      <c r="M29" s="28">
        <v>15.7606</v>
      </c>
      <c r="N29" s="28"/>
      <c r="O29" s="28"/>
      <c r="P29" s="28"/>
      <c r="Q29" s="28"/>
      <c r="R29" s="28">
        <v>12.7247</v>
      </c>
      <c r="S29" s="33">
        <f t="shared" si="2"/>
        <v>4</v>
      </c>
      <c r="T29" s="33">
        <f t="shared" si="3"/>
        <v>1</v>
      </c>
      <c r="U29" s="33">
        <f t="shared" si="4"/>
        <v>1</v>
      </c>
      <c r="V29" s="34">
        <f t="shared" si="5"/>
        <v>1</v>
      </c>
      <c r="W29" s="33">
        <f t="shared" si="6"/>
        <v>2</v>
      </c>
      <c r="X29" s="33">
        <f t="shared" si="7"/>
        <v>1</v>
      </c>
      <c r="Y29" s="33">
        <f t="shared" si="8"/>
        <v>1</v>
      </c>
      <c r="Z29" s="33">
        <f t="shared" si="9"/>
        <v>1</v>
      </c>
      <c r="AA29" s="33">
        <f t="shared" si="10"/>
        <v>0</v>
      </c>
      <c r="AB29" s="33">
        <f t="shared" si="11"/>
        <v>0</v>
      </c>
      <c r="AC29" s="33">
        <f t="shared" si="12"/>
        <v>0</v>
      </c>
      <c r="AD29" s="33">
        <f t="shared" si="13"/>
        <v>0</v>
      </c>
      <c r="AE29" s="33">
        <f t="shared" si="14"/>
        <v>2</v>
      </c>
      <c r="AF29" s="28">
        <v>62.585000000000001</v>
      </c>
      <c r="AG29" s="28">
        <v>35.676600000000001</v>
      </c>
      <c r="AH29" s="28">
        <v>1.6598999999999999</v>
      </c>
      <c r="AI29" s="28">
        <v>7.85E-2</v>
      </c>
      <c r="AJ29" s="28">
        <v>0.99819999999999998</v>
      </c>
      <c r="AK29" s="28">
        <v>0.37730000000000002</v>
      </c>
      <c r="AL29" s="28">
        <v>-2.3099999999999999E-2</v>
      </c>
      <c r="AM29" s="28">
        <v>0.8306</v>
      </c>
      <c r="AN29" s="28">
        <v>0.99709999999999999</v>
      </c>
      <c r="AO29" s="28">
        <v>7.85E-2</v>
      </c>
      <c r="AP29" s="35">
        <v>0.34</v>
      </c>
    </row>
    <row r="30" spans="1:42">
      <c r="A30" s="48" t="s">
        <v>1737</v>
      </c>
      <c r="B30" s="29">
        <v>44456</v>
      </c>
      <c r="C30" s="30">
        <v>13.0808</v>
      </c>
      <c r="D30" s="31">
        <v>11.716200000000001</v>
      </c>
      <c r="E30" s="28">
        <v>117.16249999999999</v>
      </c>
      <c r="F30" s="28">
        <v>10.4427</v>
      </c>
      <c r="G30" s="28">
        <v>-0.4551</v>
      </c>
      <c r="H30" s="28">
        <v>-8.6768000000000001</v>
      </c>
      <c r="I30" s="32">
        <v>-7.1108000000000002</v>
      </c>
      <c r="J30" s="28">
        <v>1.3932</v>
      </c>
      <c r="K30" s="28">
        <v>5.3141999999999996</v>
      </c>
      <c r="L30" s="28">
        <v>15.5016</v>
      </c>
      <c r="M30" s="28">
        <v>13.2819</v>
      </c>
      <c r="N30" s="28"/>
      <c r="O30" s="28"/>
      <c r="P30" s="28"/>
      <c r="Q30" s="28"/>
      <c r="R30" s="28">
        <v>11.025</v>
      </c>
      <c r="S30" s="33">
        <f t="shared" si="2"/>
        <v>2</v>
      </c>
      <c r="T30" s="33">
        <f t="shared" si="3"/>
        <v>2</v>
      </c>
      <c r="U30" s="33">
        <f t="shared" si="4"/>
        <v>4</v>
      </c>
      <c r="V30" s="34">
        <f t="shared" si="5"/>
        <v>3</v>
      </c>
      <c r="W30" s="33">
        <f t="shared" si="6"/>
        <v>3</v>
      </c>
      <c r="X30" s="33">
        <f t="shared" si="7"/>
        <v>2</v>
      </c>
      <c r="Y30" s="33">
        <f t="shared" si="8"/>
        <v>2</v>
      </c>
      <c r="Z30" s="33">
        <f t="shared" si="9"/>
        <v>2</v>
      </c>
      <c r="AA30" s="33">
        <f t="shared" si="10"/>
        <v>0</v>
      </c>
      <c r="AB30" s="33">
        <f t="shared" si="11"/>
        <v>0</v>
      </c>
      <c r="AC30" s="33">
        <f t="shared" si="12"/>
        <v>0</v>
      </c>
      <c r="AD30" s="33">
        <f t="shared" si="13"/>
        <v>0</v>
      </c>
      <c r="AE30" s="33">
        <f t="shared" si="14"/>
        <v>3</v>
      </c>
      <c r="AF30" s="28">
        <v>95.091399999999993</v>
      </c>
      <c r="AG30" s="28">
        <v>4.8152999999999997</v>
      </c>
      <c r="AH30" s="28"/>
      <c r="AI30" s="28">
        <v>9.3200000000000005E-2</v>
      </c>
      <c r="AJ30" s="28">
        <v>0.99780000000000002</v>
      </c>
      <c r="AK30" s="28">
        <v>0.23580000000000001</v>
      </c>
      <c r="AL30" s="28">
        <v>-3.1300000000000001E-2</v>
      </c>
      <c r="AM30" s="28">
        <v>0.39789999999999998</v>
      </c>
      <c r="AN30" s="28">
        <v>0.99719999999999998</v>
      </c>
      <c r="AO30" s="28">
        <v>9.3200000000000005E-2</v>
      </c>
      <c r="AP30" s="35">
        <v>0.38</v>
      </c>
    </row>
    <row r="31" spans="1:42">
      <c r="A31" s="48" t="s">
        <v>1738</v>
      </c>
      <c r="B31" s="29">
        <v>44280</v>
      </c>
      <c r="C31" s="30">
        <v>157.81989999999999</v>
      </c>
      <c r="D31" s="31">
        <v>150.3245</v>
      </c>
      <c r="E31" s="28">
        <v>321.90370000000001</v>
      </c>
      <c r="F31" s="28">
        <v>1.1949000000000001</v>
      </c>
      <c r="G31" s="28">
        <v>-22.663</v>
      </c>
      <c r="H31" s="28">
        <v>-17.679400000000001</v>
      </c>
      <c r="I31" s="32">
        <v>-21.9801</v>
      </c>
      <c r="J31" s="28">
        <v>-16.121500000000001</v>
      </c>
      <c r="K31" s="28">
        <v>-3.9508999999999999</v>
      </c>
      <c r="L31" s="28">
        <v>3.8919999999999999</v>
      </c>
      <c r="M31" s="28">
        <v>6.13E-2</v>
      </c>
      <c r="N31" s="28">
        <v>4.6167999999999996</v>
      </c>
      <c r="O31" s="28"/>
      <c r="P31" s="28"/>
      <c r="Q31" s="28"/>
      <c r="R31" s="28">
        <v>4.4725999999999999</v>
      </c>
      <c r="S31" s="33">
        <f t="shared" si="2"/>
        <v>4</v>
      </c>
      <c r="T31" s="33">
        <f t="shared" si="3"/>
        <v>4</v>
      </c>
      <c r="U31" s="33">
        <f t="shared" si="4"/>
        <v>4</v>
      </c>
      <c r="V31" s="34">
        <f t="shared" si="5"/>
        <v>4</v>
      </c>
      <c r="W31" s="33">
        <f t="shared" si="6"/>
        <v>4</v>
      </c>
      <c r="X31" s="33">
        <f t="shared" si="7"/>
        <v>4</v>
      </c>
      <c r="Y31" s="33">
        <f t="shared" si="8"/>
        <v>4</v>
      </c>
      <c r="Z31" s="33">
        <f t="shared" si="9"/>
        <v>4</v>
      </c>
      <c r="AA31" s="33">
        <f t="shared" si="10"/>
        <v>4</v>
      </c>
      <c r="AB31" s="33">
        <f t="shared" si="11"/>
        <v>0</v>
      </c>
      <c r="AC31" s="33">
        <f t="shared" si="12"/>
        <v>0</v>
      </c>
      <c r="AD31" s="33">
        <f t="shared" si="13"/>
        <v>0</v>
      </c>
      <c r="AE31" s="33">
        <f t="shared" si="14"/>
        <v>4</v>
      </c>
      <c r="AF31" s="28">
        <v>83.725700000000003</v>
      </c>
      <c r="AG31" s="28">
        <v>16.229800000000001</v>
      </c>
      <c r="AH31" s="28"/>
      <c r="AI31" s="28">
        <v>4.4600000000000001E-2</v>
      </c>
      <c r="AJ31" s="28">
        <v>0.99780000000000002</v>
      </c>
      <c r="AK31" s="28">
        <v>7.3899999999999993E-2</v>
      </c>
      <c r="AL31" s="28">
        <v>-1.9699999999999999E-2</v>
      </c>
      <c r="AM31" s="28">
        <v>0.122</v>
      </c>
      <c r="AN31" s="28">
        <v>0.99729999999999996</v>
      </c>
      <c r="AO31" s="28">
        <v>4.4600000000000001E-2</v>
      </c>
      <c r="AP31" s="35">
        <v>0.23</v>
      </c>
    </row>
    <row r="32" spans="1:42">
      <c r="A32" s="48" t="s">
        <v>1739</v>
      </c>
      <c r="B32" s="29">
        <v>45729</v>
      </c>
      <c r="C32" s="30">
        <v>26.689499999999999</v>
      </c>
      <c r="D32" s="31">
        <v>28.276599999999998</v>
      </c>
      <c r="E32" s="28">
        <v>33.799999999999997</v>
      </c>
      <c r="F32" s="28">
        <v>10.7942</v>
      </c>
      <c r="G32" s="28">
        <v>4.0697999999999999</v>
      </c>
      <c r="H32" s="28">
        <v>9.5244</v>
      </c>
      <c r="I32" s="32">
        <v>7.0076999999999998</v>
      </c>
      <c r="J32" s="28">
        <v>24.863299999999999</v>
      </c>
      <c r="K32" s="28"/>
      <c r="L32" s="28"/>
      <c r="M32" s="28"/>
      <c r="N32" s="28"/>
      <c r="O32" s="28"/>
      <c r="P32" s="28"/>
      <c r="Q32" s="28"/>
      <c r="R32" s="28">
        <v>30.1114</v>
      </c>
      <c r="S32" s="33">
        <f t="shared" si="2"/>
        <v>2</v>
      </c>
      <c r="T32" s="33">
        <f t="shared" si="3"/>
        <v>1</v>
      </c>
      <c r="U32" s="33">
        <f t="shared" si="4"/>
        <v>1</v>
      </c>
      <c r="V32" s="34">
        <f t="shared" si="5"/>
        <v>1</v>
      </c>
      <c r="W32" s="33">
        <f t="shared" si="6"/>
        <v>1</v>
      </c>
      <c r="X32" s="33">
        <f t="shared" si="7"/>
        <v>0</v>
      </c>
      <c r="Y32" s="33">
        <f t="shared" si="8"/>
        <v>0</v>
      </c>
      <c r="Z32" s="33">
        <f t="shared" si="9"/>
        <v>0</v>
      </c>
      <c r="AA32" s="33">
        <f t="shared" si="10"/>
        <v>0</v>
      </c>
      <c r="AB32" s="33">
        <f t="shared" si="11"/>
        <v>0</v>
      </c>
      <c r="AC32" s="33">
        <f t="shared" si="12"/>
        <v>0</v>
      </c>
      <c r="AD32" s="33">
        <f t="shared" si="13"/>
        <v>0</v>
      </c>
      <c r="AE32" s="33">
        <f t="shared" si="14"/>
        <v>1</v>
      </c>
      <c r="AF32" s="28">
        <v>71.462900000000005</v>
      </c>
      <c r="AG32" s="28">
        <v>17.521899999999999</v>
      </c>
      <c r="AH32" s="28">
        <v>10.820399999999999</v>
      </c>
      <c r="AI32" s="28">
        <v>0.1948</v>
      </c>
      <c r="AJ32" s="28">
        <v>1.0029999999999999</v>
      </c>
      <c r="AK32" s="28">
        <v>0.37430000000000002</v>
      </c>
      <c r="AL32" s="28">
        <v>-2.3999999999999998E-3</v>
      </c>
      <c r="AM32" s="28">
        <v>0.67420000000000002</v>
      </c>
      <c r="AN32" s="28">
        <v>0.99150000000000005</v>
      </c>
      <c r="AO32" s="28">
        <v>0.1948</v>
      </c>
      <c r="AP32" s="35">
        <v>0.25</v>
      </c>
    </row>
    <row r="33" spans="1:42">
      <c r="A33" s="48" t="s">
        <v>1741</v>
      </c>
      <c r="B33" s="29">
        <v>45310</v>
      </c>
      <c r="C33" s="30">
        <v>193.30609999999999</v>
      </c>
      <c r="D33" s="31">
        <v>160.05889999999999</v>
      </c>
      <c r="E33" s="28">
        <v>245.35749999999999</v>
      </c>
      <c r="F33" s="28">
        <v>7.4673999999999996</v>
      </c>
      <c r="G33" s="28">
        <v>-5.1592000000000002</v>
      </c>
      <c r="H33" s="28">
        <v>-7.1317000000000004</v>
      </c>
      <c r="I33" s="32">
        <v>-8.0484000000000009</v>
      </c>
      <c r="J33" s="28">
        <v>-0.32540000000000002</v>
      </c>
      <c r="K33" s="28">
        <v>4.1837999999999997</v>
      </c>
      <c r="L33" s="28"/>
      <c r="M33" s="28"/>
      <c r="N33" s="28"/>
      <c r="O33" s="28"/>
      <c r="P33" s="28"/>
      <c r="Q33" s="28"/>
      <c r="R33" s="28">
        <v>5.7019000000000002</v>
      </c>
      <c r="S33" s="33">
        <f t="shared" si="2"/>
        <v>4</v>
      </c>
      <c r="T33" s="33">
        <f t="shared" si="3"/>
        <v>3</v>
      </c>
      <c r="U33" s="33">
        <f t="shared" si="4"/>
        <v>4</v>
      </c>
      <c r="V33" s="34">
        <f t="shared" si="5"/>
        <v>4</v>
      </c>
      <c r="W33" s="33">
        <f t="shared" si="6"/>
        <v>3</v>
      </c>
      <c r="X33" s="33">
        <f t="shared" si="7"/>
        <v>3</v>
      </c>
      <c r="Y33" s="33">
        <f t="shared" si="8"/>
        <v>0</v>
      </c>
      <c r="Z33" s="33">
        <f t="shared" si="9"/>
        <v>0</v>
      </c>
      <c r="AA33" s="33">
        <f t="shared" si="10"/>
        <v>0</v>
      </c>
      <c r="AB33" s="33">
        <f t="shared" si="11"/>
        <v>0</v>
      </c>
      <c r="AC33" s="33">
        <f t="shared" si="12"/>
        <v>0</v>
      </c>
      <c r="AD33" s="33">
        <f t="shared" si="13"/>
        <v>0</v>
      </c>
      <c r="AE33" s="33">
        <f t="shared" si="14"/>
        <v>3</v>
      </c>
      <c r="AF33" s="28">
        <v>99.867199999999997</v>
      </c>
      <c r="AG33" s="28"/>
      <c r="AH33" s="28"/>
      <c r="AI33" s="28">
        <v>0.1328</v>
      </c>
      <c r="AJ33" s="28">
        <v>0.99760000000000004</v>
      </c>
      <c r="AK33" s="28">
        <v>3.8899999999999997E-2</v>
      </c>
      <c r="AL33" s="28">
        <v>-8.8999999999999999E-3</v>
      </c>
      <c r="AM33" s="28">
        <v>6.2600000000000003E-2</v>
      </c>
      <c r="AN33" s="28">
        <v>0.99550000000000005</v>
      </c>
      <c r="AO33" s="28">
        <v>0.1328</v>
      </c>
      <c r="AP33" s="35">
        <v>7.0000000000000007E-2</v>
      </c>
    </row>
    <row r="34" spans="1:42">
      <c r="A34" s="48" t="s">
        <v>1742</v>
      </c>
      <c r="B34" s="29">
        <v>45310</v>
      </c>
      <c r="C34" s="30">
        <v>425.55470000000003</v>
      </c>
      <c r="D34" s="31">
        <v>354.95209999999997</v>
      </c>
      <c r="E34" s="28">
        <v>55.526000000000003</v>
      </c>
      <c r="F34" s="28">
        <v>9.1094000000000008</v>
      </c>
      <c r="G34" s="28">
        <v>-8.0097000000000005</v>
      </c>
      <c r="H34" s="28">
        <v>-5.5518000000000001</v>
      </c>
      <c r="I34" s="32">
        <v>-7.9814999999999996</v>
      </c>
      <c r="J34" s="28">
        <v>0.224</v>
      </c>
      <c r="K34" s="28">
        <v>6.1142000000000003</v>
      </c>
      <c r="L34" s="28"/>
      <c r="M34" s="28"/>
      <c r="N34" s="28"/>
      <c r="O34" s="28"/>
      <c r="P34" s="28"/>
      <c r="Q34" s="28"/>
      <c r="R34" s="28">
        <v>8.9183000000000003</v>
      </c>
      <c r="S34" s="33">
        <f t="shared" si="2"/>
        <v>3</v>
      </c>
      <c r="T34" s="33">
        <f t="shared" si="3"/>
        <v>4</v>
      </c>
      <c r="U34" s="33">
        <f t="shared" si="4"/>
        <v>3</v>
      </c>
      <c r="V34" s="34">
        <f t="shared" si="5"/>
        <v>3</v>
      </c>
      <c r="W34" s="33">
        <f t="shared" si="6"/>
        <v>3</v>
      </c>
      <c r="X34" s="33">
        <f t="shared" si="7"/>
        <v>1</v>
      </c>
      <c r="Y34" s="33">
        <f t="shared" si="8"/>
        <v>0</v>
      </c>
      <c r="Z34" s="33">
        <f t="shared" si="9"/>
        <v>0</v>
      </c>
      <c r="AA34" s="33">
        <f t="shared" si="10"/>
        <v>0</v>
      </c>
      <c r="AB34" s="33">
        <f t="shared" si="11"/>
        <v>0</v>
      </c>
      <c r="AC34" s="33">
        <f t="shared" si="12"/>
        <v>0</v>
      </c>
      <c r="AD34" s="33">
        <f t="shared" si="13"/>
        <v>0</v>
      </c>
      <c r="AE34" s="33">
        <f t="shared" si="14"/>
        <v>3</v>
      </c>
      <c r="AF34" s="28">
        <v>77.743700000000004</v>
      </c>
      <c r="AG34" s="28">
        <v>22.2151</v>
      </c>
      <c r="AH34" s="28"/>
      <c r="AI34" s="28">
        <v>4.1200000000000001E-2</v>
      </c>
      <c r="AJ34" s="28">
        <v>0.99929999999999997</v>
      </c>
      <c r="AK34" s="28">
        <v>0.10199999999999999</v>
      </c>
      <c r="AL34" s="28">
        <v>-9.7999999999999997E-3</v>
      </c>
      <c r="AM34" s="28">
        <v>0.15989999999999999</v>
      </c>
      <c r="AN34" s="28">
        <v>0.99580000000000002</v>
      </c>
      <c r="AO34" s="28">
        <v>4.1200000000000001E-2</v>
      </c>
      <c r="AP34" s="35">
        <v>0.13</v>
      </c>
    </row>
    <row r="35" spans="1:42">
      <c r="A35" s="48" t="s">
        <v>1743</v>
      </c>
      <c r="B35" s="29">
        <v>42650</v>
      </c>
      <c r="C35" s="30">
        <v>1.2383</v>
      </c>
      <c r="D35" s="31">
        <v>1.0958000000000001</v>
      </c>
      <c r="E35" s="28">
        <v>831.93830000000003</v>
      </c>
      <c r="F35" s="28">
        <v>6.9040999999999997</v>
      </c>
      <c r="G35" s="28">
        <v>-6.5159000000000002</v>
      </c>
      <c r="H35" s="28">
        <v>-8.9107000000000003</v>
      </c>
      <c r="I35" s="32">
        <v>-9.7599</v>
      </c>
      <c r="J35" s="28">
        <v>-3.4302000000000001</v>
      </c>
      <c r="K35" s="28">
        <v>2.4028999999999998</v>
      </c>
      <c r="L35" s="28">
        <v>8.8069000000000006</v>
      </c>
      <c r="M35" s="28">
        <v>8.6305999999999994</v>
      </c>
      <c r="N35" s="28">
        <v>10.347</v>
      </c>
      <c r="O35" s="28">
        <v>11.0375</v>
      </c>
      <c r="P35" s="28"/>
      <c r="Q35" s="28"/>
      <c r="R35" s="28">
        <v>12.0299</v>
      </c>
      <c r="S35" s="33">
        <f t="shared" si="2"/>
        <v>4</v>
      </c>
      <c r="T35" s="33">
        <f t="shared" si="3"/>
        <v>4</v>
      </c>
      <c r="U35" s="33">
        <f t="shared" si="4"/>
        <v>4</v>
      </c>
      <c r="V35" s="34">
        <f t="shared" si="5"/>
        <v>4</v>
      </c>
      <c r="W35" s="33">
        <f t="shared" si="6"/>
        <v>4</v>
      </c>
      <c r="X35" s="33">
        <f t="shared" si="7"/>
        <v>4</v>
      </c>
      <c r="Y35" s="33">
        <f t="shared" si="8"/>
        <v>4</v>
      </c>
      <c r="Z35" s="33">
        <f t="shared" si="9"/>
        <v>4</v>
      </c>
      <c r="AA35" s="33">
        <f t="shared" si="10"/>
        <v>4</v>
      </c>
      <c r="AB35" s="33">
        <f t="shared" si="11"/>
        <v>4</v>
      </c>
      <c r="AC35" s="33">
        <f t="shared" si="12"/>
        <v>0</v>
      </c>
      <c r="AD35" s="33">
        <f t="shared" si="13"/>
        <v>0</v>
      </c>
      <c r="AE35" s="33">
        <f t="shared" si="14"/>
        <v>2</v>
      </c>
      <c r="AF35" s="28">
        <v>99.990899999999996</v>
      </c>
      <c r="AG35" s="28"/>
      <c r="AH35" s="28"/>
      <c r="AI35" s="28">
        <v>9.1000000000000004E-3</v>
      </c>
      <c r="AJ35" s="28">
        <v>0.99739999999999995</v>
      </c>
      <c r="AK35" s="28">
        <v>0.14779999999999999</v>
      </c>
      <c r="AL35" s="28">
        <v>-0.17649999999999999</v>
      </c>
      <c r="AM35" s="28">
        <v>0.26050000000000001</v>
      </c>
      <c r="AN35" s="28">
        <v>0.98750000000000004</v>
      </c>
      <c r="AO35" s="28">
        <v>9.1000000000000004E-3</v>
      </c>
      <c r="AP35" s="35">
        <v>0.38</v>
      </c>
    </row>
    <row r="36" spans="1:42">
      <c r="A36" s="48" t="s">
        <v>1744</v>
      </c>
      <c r="B36" s="29">
        <v>42650</v>
      </c>
      <c r="C36" s="30">
        <v>23.296099999999999</v>
      </c>
      <c r="D36" s="31">
        <v>20.661999999999999</v>
      </c>
      <c r="E36" s="28">
        <v>263.45010000000002</v>
      </c>
      <c r="F36" s="28">
        <v>7.4776999999999996</v>
      </c>
      <c r="G36" s="28">
        <v>-5.1665000000000001</v>
      </c>
      <c r="H36" s="28">
        <v>-7.1345999999999998</v>
      </c>
      <c r="I36" s="32">
        <v>-8.0524000000000004</v>
      </c>
      <c r="J36" s="28">
        <v>-0.37769999999999998</v>
      </c>
      <c r="K36" s="28">
        <v>4.1436999999999999</v>
      </c>
      <c r="L36" s="28">
        <v>11.061999999999999</v>
      </c>
      <c r="M36" s="28">
        <v>10.0123</v>
      </c>
      <c r="N36" s="28">
        <v>11.513299999999999</v>
      </c>
      <c r="O36" s="28">
        <v>11.832700000000001</v>
      </c>
      <c r="P36" s="28"/>
      <c r="Q36" s="28"/>
      <c r="R36" s="28">
        <v>12.2813</v>
      </c>
      <c r="S36" s="33">
        <f t="shared" si="2"/>
        <v>4</v>
      </c>
      <c r="T36" s="33">
        <f t="shared" si="3"/>
        <v>3</v>
      </c>
      <c r="U36" s="33">
        <f t="shared" si="4"/>
        <v>4</v>
      </c>
      <c r="V36" s="34">
        <f t="shared" si="5"/>
        <v>4</v>
      </c>
      <c r="W36" s="33">
        <f t="shared" si="6"/>
        <v>4</v>
      </c>
      <c r="X36" s="33">
        <f t="shared" si="7"/>
        <v>3</v>
      </c>
      <c r="Y36" s="33">
        <f t="shared" si="8"/>
        <v>3</v>
      </c>
      <c r="Z36" s="33">
        <f t="shared" si="9"/>
        <v>3</v>
      </c>
      <c r="AA36" s="33">
        <f t="shared" si="10"/>
        <v>3</v>
      </c>
      <c r="AB36" s="33">
        <f t="shared" si="11"/>
        <v>3</v>
      </c>
      <c r="AC36" s="33">
        <f t="shared" si="12"/>
        <v>0</v>
      </c>
      <c r="AD36" s="33">
        <f t="shared" si="13"/>
        <v>0</v>
      </c>
      <c r="AE36" s="33">
        <f t="shared" si="14"/>
        <v>2</v>
      </c>
      <c r="AF36" s="28">
        <v>99.9923</v>
      </c>
      <c r="AG36" s="28"/>
      <c r="AH36" s="28"/>
      <c r="AI36" s="28">
        <v>7.7000000000000002E-3</v>
      </c>
      <c r="AJ36" s="28">
        <v>0.99909999999999999</v>
      </c>
      <c r="AK36" s="28">
        <v>0.19800000000000001</v>
      </c>
      <c r="AL36" s="28">
        <v>-5.3E-3</v>
      </c>
      <c r="AM36" s="28">
        <v>0.3533</v>
      </c>
      <c r="AN36" s="28">
        <v>0.99719999999999998</v>
      </c>
      <c r="AO36" s="28">
        <v>7.7000000000000002E-3</v>
      </c>
      <c r="AP36" s="35">
        <v>0.09</v>
      </c>
    </row>
    <row r="37" spans="1:42">
      <c r="A37" s="48" t="s">
        <v>1745</v>
      </c>
      <c r="B37" s="29">
        <v>45461</v>
      </c>
      <c r="C37" s="30">
        <v>3.8738000000000001</v>
      </c>
      <c r="D37" s="31">
        <v>3.4708000000000001</v>
      </c>
      <c r="E37" s="28">
        <v>55.097000000000001</v>
      </c>
      <c r="F37" s="28">
        <v>9.0820000000000007</v>
      </c>
      <c r="G37" s="28">
        <v>-7.9587000000000003</v>
      </c>
      <c r="H37" s="28">
        <v>-5.5110000000000001</v>
      </c>
      <c r="I37" s="32">
        <v>-7.9744000000000002</v>
      </c>
      <c r="J37" s="28">
        <v>0.21060000000000001</v>
      </c>
      <c r="K37" s="28"/>
      <c r="L37" s="28"/>
      <c r="M37" s="28"/>
      <c r="N37" s="28"/>
      <c r="O37" s="28"/>
      <c r="P37" s="28"/>
      <c r="Q37" s="28"/>
      <c r="R37" s="28">
        <v>4.8460999999999999</v>
      </c>
      <c r="S37" s="33">
        <f t="shared" si="2"/>
        <v>3</v>
      </c>
      <c r="T37" s="33">
        <f t="shared" si="3"/>
        <v>4</v>
      </c>
      <c r="U37" s="33">
        <f t="shared" si="4"/>
        <v>3</v>
      </c>
      <c r="V37" s="34">
        <f t="shared" si="5"/>
        <v>3</v>
      </c>
      <c r="W37" s="33">
        <f t="shared" si="6"/>
        <v>3</v>
      </c>
      <c r="X37" s="33">
        <f t="shared" si="7"/>
        <v>0</v>
      </c>
      <c r="Y37" s="33">
        <f t="shared" si="8"/>
        <v>0</v>
      </c>
      <c r="Z37" s="33">
        <f t="shared" si="9"/>
        <v>0</v>
      </c>
      <c r="AA37" s="33">
        <f t="shared" si="10"/>
        <v>0</v>
      </c>
      <c r="AB37" s="33">
        <f t="shared" si="11"/>
        <v>0</v>
      </c>
      <c r="AC37" s="33">
        <f t="shared" si="12"/>
        <v>0</v>
      </c>
      <c r="AD37" s="33">
        <f t="shared" si="13"/>
        <v>0</v>
      </c>
      <c r="AE37" s="33">
        <f t="shared" si="14"/>
        <v>3</v>
      </c>
      <c r="AF37" s="28">
        <v>77.662199999999999</v>
      </c>
      <c r="AG37" s="28">
        <v>22.182200000000002</v>
      </c>
      <c r="AH37" s="28"/>
      <c r="AI37" s="28">
        <v>0.15559999999999999</v>
      </c>
      <c r="AJ37" s="28">
        <v>0.99739999999999995</v>
      </c>
      <c r="AK37" s="28">
        <v>-6.4999999999999997E-3</v>
      </c>
      <c r="AL37" s="28">
        <v>-3.0000000000000001E-3</v>
      </c>
      <c r="AM37" s="28">
        <v>-9.7999999999999997E-3</v>
      </c>
      <c r="AN37" s="28">
        <v>0.99399999999999999</v>
      </c>
      <c r="AO37" s="28">
        <v>0.15559999999999999</v>
      </c>
      <c r="AP37" s="35">
        <v>0.09</v>
      </c>
    </row>
    <row r="38" spans="1:42">
      <c r="A38" s="48" t="s">
        <v>3870</v>
      </c>
      <c r="B38" s="29">
        <v>43063</v>
      </c>
      <c r="C38" s="30">
        <v>11671.4954</v>
      </c>
      <c r="D38" s="31">
        <v>9797.3657000000003</v>
      </c>
      <c r="E38" s="28">
        <v>124.2912</v>
      </c>
      <c r="F38" s="28">
        <v>9.1701999999999995</v>
      </c>
      <c r="G38" s="28">
        <v>2.9281999999999999</v>
      </c>
      <c r="H38" s="28">
        <v>6.4363999999999999</v>
      </c>
      <c r="I38" s="32">
        <v>4.9306999999999999</v>
      </c>
      <c r="J38" s="28">
        <v>17.249099999999999</v>
      </c>
      <c r="K38" s="28">
        <v>7.7435999999999998</v>
      </c>
      <c r="L38" s="28">
        <v>25.7376</v>
      </c>
      <c r="M38" s="28">
        <v>26.0471</v>
      </c>
      <c r="N38" s="28">
        <v>28.342500000000001</v>
      </c>
      <c r="O38" s="28">
        <v>18.638200000000001</v>
      </c>
      <c r="P38" s="28"/>
      <c r="Q38" s="28"/>
      <c r="R38" s="28">
        <v>15.834099999999999</v>
      </c>
      <c r="S38" s="33">
        <f t="shared" si="2"/>
        <v>3</v>
      </c>
      <c r="T38" s="33">
        <f t="shared" si="3"/>
        <v>1</v>
      </c>
      <c r="U38" s="33">
        <f t="shared" si="4"/>
        <v>1</v>
      </c>
      <c r="V38" s="34">
        <f t="shared" si="5"/>
        <v>1</v>
      </c>
      <c r="W38" s="33">
        <f t="shared" si="6"/>
        <v>1</v>
      </c>
      <c r="X38" s="33">
        <f t="shared" si="7"/>
        <v>1</v>
      </c>
      <c r="Y38" s="33">
        <f t="shared" si="8"/>
        <v>1</v>
      </c>
      <c r="Z38" s="33">
        <f t="shared" si="9"/>
        <v>1</v>
      </c>
      <c r="AA38" s="33">
        <f t="shared" si="10"/>
        <v>1</v>
      </c>
      <c r="AB38" s="33">
        <f t="shared" si="11"/>
        <v>1</v>
      </c>
      <c r="AC38" s="33">
        <f t="shared" si="12"/>
        <v>0</v>
      </c>
      <c r="AD38" s="33">
        <f t="shared" si="13"/>
        <v>0</v>
      </c>
      <c r="AE38" s="33">
        <f t="shared" si="14"/>
        <v>1</v>
      </c>
      <c r="AF38" s="28">
        <v>90.777600000000007</v>
      </c>
      <c r="AG38" s="28">
        <v>8.2568999999999999</v>
      </c>
      <c r="AH38" s="28">
        <v>0.95809999999999995</v>
      </c>
      <c r="AI38" s="28">
        <v>7.4000000000000003E-3</v>
      </c>
      <c r="AJ38" s="28">
        <v>1.0276000000000001</v>
      </c>
      <c r="AK38" s="28">
        <v>0.38429999999999997</v>
      </c>
      <c r="AL38" s="28">
        <v>1.0525</v>
      </c>
      <c r="AM38" s="28">
        <v>0.78749999999999998</v>
      </c>
      <c r="AN38" s="28">
        <v>0.60140000000000005</v>
      </c>
      <c r="AO38" s="28">
        <v>7.4000000000000003E-3</v>
      </c>
      <c r="AP38" s="35">
        <v>7.0000000000000007E-2</v>
      </c>
    </row>
    <row r="39" spans="1:42">
      <c r="A39" s="48" t="s">
        <v>1746</v>
      </c>
      <c r="B39" s="29">
        <v>41726</v>
      </c>
      <c r="C39" s="30">
        <v>25287.796300000002</v>
      </c>
      <c r="D39" s="31">
        <v>20592.167600000001</v>
      </c>
      <c r="E39" s="28">
        <v>108.12009999999999</v>
      </c>
      <c r="F39" s="28">
        <v>8.0417000000000005</v>
      </c>
      <c r="G39" s="28">
        <v>10.225300000000001</v>
      </c>
      <c r="H39" s="28">
        <v>14.205500000000001</v>
      </c>
      <c r="I39" s="32">
        <v>17.997199999999999</v>
      </c>
      <c r="J39" s="28">
        <v>21.5246</v>
      </c>
      <c r="K39" s="28">
        <v>11.56</v>
      </c>
      <c r="L39" s="28">
        <v>37.456299999999999</v>
      </c>
      <c r="M39" s="28">
        <v>32.058500000000002</v>
      </c>
      <c r="N39" s="28">
        <v>36.117100000000001</v>
      </c>
      <c r="O39" s="28">
        <v>21.553599999999999</v>
      </c>
      <c r="P39" s="28">
        <v>18.219799999999999</v>
      </c>
      <c r="Q39" s="28"/>
      <c r="R39" s="28">
        <v>16.270700000000001</v>
      </c>
      <c r="S39" s="33">
        <f t="shared" si="2"/>
        <v>3</v>
      </c>
      <c r="T39" s="33">
        <f t="shared" si="3"/>
        <v>1</v>
      </c>
      <c r="U39" s="33">
        <f t="shared" si="4"/>
        <v>1</v>
      </c>
      <c r="V39" s="34">
        <f t="shared" si="5"/>
        <v>1</v>
      </c>
      <c r="W39" s="33">
        <f t="shared" si="6"/>
        <v>1</v>
      </c>
      <c r="X39" s="33">
        <f t="shared" si="7"/>
        <v>1</v>
      </c>
      <c r="Y39" s="33">
        <f t="shared" si="8"/>
        <v>1</v>
      </c>
      <c r="Z39" s="33">
        <f t="shared" si="9"/>
        <v>1</v>
      </c>
      <c r="AA39" s="33">
        <f t="shared" si="10"/>
        <v>1</v>
      </c>
      <c r="AB39" s="33">
        <f t="shared" si="11"/>
        <v>1</v>
      </c>
      <c r="AC39" s="33">
        <f t="shared" si="12"/>
        <v>1</v>
      </c>
      <c r="AD39" s="33">
        <f t="shared" si="13"/>
        <v>0</v>
      </c>
      <c r="AE39" s="33">
        <f t="shared" si="14"/>
        <v>1</v>
      </c>
      <c r="AF39" s="28">
        <v>88.506699999999995</v>
      </c>
      <c r="AG39" s="28">
        <v>9.0845000000000002</v>
      </c>
      <c r="AH39" s="28">
        <v>2.3874</v>
      </c>
      <c r="AI39" s="28">
        <v>2.1399999999999999E-2</v>
      </c>
      <c r="AJ39" s="28">
        <v>0.99729999999999996</v>
      </c>
      <c r="AK39" s="28">
        <v>0.44219999999999998</v>
      </c>
      <c r="AL39" s="28">
        <v>8.9999999999999998E-4</v>
      </c>
      <c r="AM39" s="28">
        <v>1.0298</v>
      </c>
      <c r="AN39" s="28">
        <v>0.997</v>
      </c>
      <c r="AO39" s="28">
        <v>2.1399999999999999E-2</v>
      </c>
      <c r="AP39" s="35">
        <v>7.0000000000000007E-2</v>
      </c>
    </row>
    <row r="40" spans="1:42">
      <c r="A40" s="48" t="s">
        <v>1748</v>
      </c>
      <c r="B40" s="29">
        <v>45134</v>
      </c>
      <c r="C40" s="30">
        <v>8.5957000000000008</v>
      </c>
      <c r="D40" s="31">
        <v>3.0045999999999999</v>
      </c>
      <c r="E40" s="28">
        <v>78.813999999999993</v>
      </c>
      <c r="F40" s="28">
        <v>6.9176000000000002</v>
      </c>
      <c r="G40" s="28">
        <v>-6.4154999999999998</v>
      </c>
      <c r="H40" s="28">
        <v>-8.7156000000000002</v>
      </c>
      <c r="I40" s="32">
        <v>-9.6364000000000001</v>
      </c>
      <c r="J40" s="28">
        <v>-3.0771999999999999</v>
      </c>
      <c r="K40" s="28">
        <v>2.6859999999999999</v>
      </c>
      <c r="L40" s="28"/>
      <c r="M40" s="28"/>
      <c r="N40" s="28"/>
      <c r="O40" s="28"/>
      <c r="P40" s="28"/>
      <c r="Q40" s="28"/>
      <c r="R40" s="28">
        <v>6.2872000000000003</v>
      </c>
      <c r="S40" s="33">
        <f t="shared" si="2"/>
        <v>4</v>
      </c>
      <c r="T40" s="33">
        <f t="shared" si="3"/>
        <v>4</v>
      </c>
      <c r="U40" s="33">
        <f t="shared" si="4"/>
        <v>4</v>
      </c>
      <c r="V40" s="34">
        <f t="shared" si="5"/>
        <v>4</v>
      </c>
      <c r="W40" s="33">
        <f t="shared" si="6"/>
        <v>4</v>
      </c>
      <c r="X40" s="33">
        <f t="shared" si="7"/>
        <v>4</v>
      </c>
      <c r="Y40" s="33">
        <f t="shared" si="8"/>
        <v>0</v>
      </c>
      <c r="Z40" s="33">
        <f t="shared" si="9"/>
        <v>0</v>
      </c>
      <c r="AA40" s="33">
        <f t="shared" si="10"/>
        <v>0</v>
      </c>
      <c r="AB40" s="33">
        <f t="shared" si="11"/>
        <v>0</v>
      </c>
      <c r="AC40" s="33">
        <f t="shared" si="12"/>
        <v>0</v>
      </c>
      <c r="AD40" s="33">
        <f t="shared" si="13"/>
        <v>0</v>
      </c>
      <c r="AE40" s="33">
        <f t="shared" si="14"/>
        <v>3</v>
      </c>
      <c r="AF40" s="28">
        <v>99.9101</v>
      </c>
      <c r="AG40" s="28"/>
      <c r="AH40" s="28"/>
      <c r="AI40" s="28">
        <v>8.9899999999999994E-2</v>
      </c>
      <c r="AJ40" s="28">
        <v>0.9909</v>
      </c>
      <c r="AK40" s="28">
        <v>7.6600000000000001E-2</v>
      </c>
      <c r="AL40" s="28">
        <v>-0.17430000000000001</v>
      </c>
      <c r="AM40" s="28">
        <v>0.13350000000000001</v>
      </c>
      <c r="AN40" s="28">
        <v>0.98089999999999999</v>
      </c>
      <c r="AO40" s="28">
        <v>8.9899999999999994E-2</v>
      </c>
      <c r="AP40" s="35">
        <v>7.0000000000000007E-2</v>
      </c>
    </row>
    <row r="41" spans="1:42">
      <c r="A41" s="48" t="s">
        <v>3497</v>
      </c>
      <c r="B41" s="29">
        <v>45687</v>
      </c>
      <c r="C41" s="30">
        <v>44.504300000000001</v>
      </c>
      <c r="D41" s="31">
        <v>40.454099999999997</v>
      </c>
      <c r="E41" s="28">
        <v>41.779699999999998</v>
      </c>
      <c r="F41" s="28">
        <v>11.97</v>
      </c>
      <c r="G41" s="28">
        <v>3.0122</v>
      </c>
      <c r="H41" s="28">
        <v>2.9104999999999999</v>
      </c>
      <c r="I41" s="32">
        <v>2.2780999999999998</v>
      </c>
      <c r="J41" s="28">
        <v>14.2034</v>
      </c>
      <c r="K41" s="28"/>
      <c r="L41" s="28"/>
      <c r="M41" s="28"/>
      <c r="N41" s="28"/>
      <c r="O41" s="28"/>
      <c r="P41" s="28"/>
      <c r="Q41" s="28"/>
      <c r="R41" s="28">
        <v>15.982100000000001</v>
      </c>
      <c r="S41" s="33">
        <f t="shared" si="2"/>
        <v>2</v>
      </c>
      <c r="T41" s="33">
        <f t="shared" si="3"/>
        <v>1</v>
      </c>
      <c r="U41" s="33">
        <f t="shared" si="4"/>
        <v>1</v>
      </c>
      <c r="V41" s="34">
        <f t="shared" si="5"/>
        <v>1</v>
      </c>
      <c r="W41" s="33">
        <f t="shared" si="6"/>
        <v>1</v>
      </c>
      <c r="X41" s="33">
        <f t="shared" si="7"/>
        <v>0</v>
      </c>
      <c r="Y41" s="33">
        <f t="shared" si="8"/>
        <v>0</v>
      </c>
      <c r="Z41" s="33">
        <f t="shared" si="9"/>
        <v>0</v>
      </c>
      <c r="AA41" s="33">
        <f t="shared" si="10"/>
        <v>0</v>
      </c>
      <c r="AB41" s="33">
        <f t="shared" si="11"/>
        <v>0</v>
      </c>
      <c r="AC41" s="33">
        <f t="shared" si="12"/>
        <v>0</v>
      </c>
      <c r="AD41" s="33">
        <f t="shared" si="13"/>
        <v>0</v>
      </c>
      <c r="AE41" s="33">
        <f t="shared" si="14"/>
        <v>1</v>
      </c>
      <c r="AF41" s="28">
        <v>97.805899999999994</v>
      </c>
      <c r="AG41" s="28">
        <v>2.0470000000000002</v>
      </c>
      <c r="AH41" s="28"/>
      <c r="AI41" s="28">
        <v>0.14710000000000001</v>
      </c>
      <c r="AJ41" s="28">
        <v>0.86570000000000003</v>
      </c>
      <c r="AK41" s="28">
        <v>0.23719999999999999</v>
      </c>
      <c r="AL41" s="28">
        <v>0.84670000000000001</v>
      </c>
      <c r="AM41" s="28">
        <v>0.42949999999999999</v>
      </c>
      <c r="AN41" s="28">
        <v>0.78080000000000005</v>
      </c>
      <c r="AO41" s="28">
        <v>0.14710000000000001</v>
      </c>
      <c r="AP41" s="35">
        <v>0.15</v>
      </c>
    </row>
    <row r="42" spans="1:42">
      <c r="A42" s="48" t="s">
        <v>5071</v>
      </c>
      <c r="B42" s="29">
        <v>46087</v>
      </c>
      <c r="C42" s="30"/>
      <c r="D42" s="31">
        <v>9.0638000000000005</v>
      </c>
      <c r="E42" s="28">
        <v>16.299499999999998</v>
      </c>
      <c r="F42" s="28">
        <v>7.9602000000000004</v>
      </c>
      <c r="G42" s="28"/>
      <c r="H42" s="28"/>
      <c r="I42" s="32"/>
      <c r="J42" s="28"/>
      <c r="K42" s="28"/>
      <c r="L42" s="28"/>
      <c r="M42" s="28"/>
      <c r="N42" s="28"/>
      <c r="O42" s="28"/>
      <c r="P42" s="28"/>
      <c r="Q42" s="28"/>
      <c r="R42" s="28">
        <v>-31.325199999999999</v>
      </c>
      <c r="S42" s="33">
        <f t="shared" si="2"/>
        <v>3</v>
      </c>
      <c r="T42" s="33">
        <f t="shared" si="3"/>
        <v>0</v>
      </c>
      <c r="U42" s="33">
        <f t="shared" si="4"/>
        <v>0</v>
      </c>
      <c r="V42" s="34">
        <f t="shared" si="5"/>
        <v>0</v>
      </c>
      <c r="W42" s="33">
        <f t="shared" si="6"/>
        <v>0</v>
      </c>
      <c r="X42" s="33">
        <f t="shared" si="7"/>
        <v>0</v>
      </c>
      <c r="Y42" s="33">
        <f t="shared" si="8"/>
        <v>0</v>
      </c>
      <c r="Z42" s="33">
        <f t="shared" si="9"/>
        <v>0</v>
      </c>
      <c r="AA42" s="33">
        <f t="shared" si="10"/>
        <v>0</v>
      </c>
      <c r="AB42" s="33">
        <f t="shared" si="11"/>
        <v>0</v>
      </c>
      <c r="AC42" s="33">
        <f t="shared" si="12"/>
        <v>0</v>
      </c>
      <c r="AD42" s="33">
        <f t="shared" si="13"/>
        <v>0</v>
      </c>
      <c r="AE42" s="33">
        <f t="shared" si="14"/>
        <v>4</v>
      </c>
      <c r="AF42" s="28">
        <v>87.351900000000001</v>
      </c>
      <c r="AG42" s="28">
        <v>12.606199999999999</v>
      </c>
      <c r="AH42" s="28"/>
      <c r="AI42" s="28">
        <v>4.19E-2</v>
      </c>
      <c r="AJ42" s="28">
        <v>1.2028000000000001</v>
      </c>
      <c r="AK42" s="28">
        <v>-0.21870000000000001</v>
      </c>
      <c r="AL42" s="28">
        <v>-1.2193000000000001</v>
      </c>
      <c r="AM42" s="28">
        <v>-0.3221</v>
      </c>
      <c r="AN42" s="28">
        <v>0.79979999999999996</v>
      </c>
      <c r="AO42" s="28">
        <v>4.19E-2</v>
      </c>
      <c r="AP42" s="35">
        <v>0.25</v>
      </c>
    </row>
    <row r="43" spans="1:42">
      <c r="A43" s="48" t="s">
        <v>4948</v>
      </c>
      <c r="B43" s="29">
        <v>45986</v>
      </c>
      <c r="C43" s="30">
        <v>3.3820000000000001</v>
      </c>
      <c r="D43" s="31">
        <v>2.9996</v>
      </c>
      <c r="E43" s="28">
        <v>28.977799999999998</v>
      </c>
      <c r="F43" s="28">
        <v>9.1484000000000005</v>
      </c>
      <c r="G43" s="28">
        <v>-2.8611</v>
      </c>
      <c r="H43" s="28"/>
      <c r="I43" s="32">
        <v>-5.6623000000000001</v>
      </c>
      <c r="J43" s="28"/>
      <c r="K43" s="28"/>
      <c r="L43" s="28"/>
      <c r="M43" s="28"/>
      <c r="N43" s="28"/>
      <c r="O43" s="28"/>
      <c r="P43" s="28"/>
      <c r="Q43" s="28"/>
      <c r="R43" s="28">
        <v>-10.3932</v>
      </c>
      <c r="S43" s="33">
        <f t="shared" si="2"/>
        <v>3</v>
      </c>
      <c r="T43" s="33">
        <f t="shared" si="3"/>
        <v>3</v>
      </c>
      <c r="U43" s="33">
        <f t="shared" si="4"/>
        <v>0</v>
      </c>
      <c r="V43" s="34">
        <f t="shared" si="5"/>
        <v>3</v>
      </c>
      <c r="W43" s="33">
        <f t="shared" si="6"/>
        <v>0</v>
      </c>
      <c r="X43" s="33">
        <f t="shared" si="7"/>
        <v>0</v>
      </c>
      <c r="Y43" s="33">
        <f t="shared" si="8"/>
        <v>0</v>
      </c>
      <c r="Z43" s="33">
        <f t="shared" si="9"/>
        <v>0</v>
      </c>
      <c r="AA43" s="33">
        <f t="shared" si="10"/>
        <v>0</v>
      </c>
      <c r="AB43" s="33">
        <f t="shared" si="11"/>
        <v>0</v>
      </c>
      <c r="AC43" s="33">
        <f t="shared" si="12"/>
        <v>0</v>
      </c>
      <c r="AD43" s="33">
        <f t="shared" si="13"/>
        <v>0</v>
      </c>
      <c r="AE43" s="33">
        <f t="shared" si="14"/>
        <v>4</v>
      </c>
      <c r="AF43" s="28">
        <v>82.260999999999996</v>
      </c>
      <c r="AG43" s="28">
        <v>17.529</v>
      </c>
      <c r="AH43" s="28"/>
      <c r="AI43" s="28">
        <v>0.21</v>
      </c>
      <c r="AJ43" s="28">
        <v>1.0148999999999999</v>
      </c>
      <c r="AK43" s="28">
        <v>-0.6321</v>
      </c>
      <c r="AL43" s="28">
        <v>0.4627</v>
      </c>
      <c r="AM43" s="28">
        <v>-0.72970000000000002</v>
      </c>
      <c r="AN43" s="28">
        <v>0.96619999999999995</v>
      </c>
      <c r="AO43" s="28">
        <v>0.21</v>
      </c>
      <c r="AP43" s="35">
        <v>0.39</v>
      </c>
    </row>
    <row r="44" spans="1:42">
      <c r="A44" s="48" t="s">
        <v>1751</v>
      </c>
      <c r="B44" s="29">
        <v>44508</v>
      </c>
      <c r="C44" s="30">
        <v>1165.4266</v>
      </c>
      <c r="D44" s="31">
        <v>1054.7136</v>
      </c>
      <c r="E44" s="28">
        <v>334.91629999999998</v>
      </c>
      <c r="F44" s="28">
        <v>9.1757000000000009</v>
      </c>
      <c r="G44" s="28">
        <v>-1.2452000000000001</v>
      </c>
      <c r="H44" s="28">
        <v>-2.3475000000000001</v>
      </c>
      <c r="I44" s="32">
        <v>-3.0777999999999999</v>
      </c>
      <c r="J44" s="28">
        <v>7.5993000000000004</v>
      </c>
      <c r="K44" s="28">
        <v>7.3116000000000003</v>
      </c>
      <c r="L44" s="28">
        <v>16.784199999999998</v>
      </c>
      <c r="M44" s="28">
        <v>14.3208</v>
      </c>
      <c r="N44" s="28"/>
      <c r="O44" s="28"/>
      <c r="P44" s="28"/>
      <c r="Q44" s="28"/>
      <c r="R44" s="28">
        <v>11.895099999999999</v>
      </c>
      <c r="S44" s="33">
        <f t="shared" si="2"/>
        <v>3</v>
      </c>
      <c r="T44" s="33">
        <f t="shared" si="3"/>
        <v>2</v>
      </c>
      <c r="U44" s="33">
        <f t="shared" si="4"/>
        <v>2</v>
      </c>
      <c r="V44" s="34">
        <f t="shared" si="5"/>
        <v>2</v>
      </c>
      <c r="W44" s="33">
        <f t="shared" si="6"/>
        <v>2</v>
      </c>
      <c r="X44" s="33">
        <f t="shared" si="7"/>
        <v>1</v>
      </c>
      <c r="Y44" s="33">
        <f t="shared" si="8"/>
        <v>2</v>
      </c>
      <c r="Z44" s="33">
        <f t="shared" si="9"/>
        <v>1</v>
      </c>
      <c r="AA44" s="33">
        <f t="shared" si="10"/>
        <v>0</v>
      </c>
      <c r="AB44" s="33">
        <f t="shared" si="11"/>
        <v>0</v>
      </c>
      <c r="AC44" s="33">
        <f t="shared" si="12"/>
        <v>0</v>
      </c>
      <c r="AD44" s="33">
        <f t="shared" si="13"/>
        <v>0</v>
      </c>
      <c r="AE44" s="33">
        <f t="shared" si="14"/>
        <v>2</v>
      </c>
      <c r="AF44" s="28">
        <v>99.95</v>
      </c>
      <c r="AG44" s="28"/>
      <c r="AH44" s="28"/>
      <c r="AI44" s="28">
        <v>0.05</v>
      </c>
      <c r="AJ44" s="28">
        <v>0.99880000000000002</v>
      </c>
      <c r="AK44" s="28">
        <v>0.31</v>
      </c>
      <c r="AL44" s="28">
        <v>-2.4E-2</v>
      </c>
      <c r="AM44" s="28">
        <v>0.55830000000000002</v>
      </c>
      <c r="AN44" s="28">
        <v>0.99719999999999998</v>
      </c>
      <c r="AO44" s="28">
        <v>0.05</v>
      </c>
      <c r="AP44" s="35">
        <v>0.19</v>
      </c>
    </row>
    <row r="45" spans="1:42">
      <c r="A45" s="48" t="s">
        <v>1752</v>
      </c>
      <c r="B45" s="29">
        <v>44553</v>
      </c>
      <c r="C45" s="30">
        <v>214.73820000000001</v>
      </c>
      <c r="D45" s="31">
        <v>202.16380000000001</v>
      </c>
      <c r="E45" s="28">
        <v>251.1343</v>
      </c>
      <c r="F45" s="28">
        <v>7.4778000000000002</v>
      </c>
      <c r="G45" s="28">
        <v>-5.1509999999999998</v>
      </c>
      <c r="H45" s="28">
        <v>-7.0877999999999997</v>
      </c>
      <c r="I45" s="32">
        <v>-8.0350000000000001</v>
      </c>
      <c r="J45" s="28">
        <v>-0.31409999999999999</v>
      </c>
      <c r="K45" s="28">
        <v>4.1928000000000001</v>
      </c>
      <c r="L45" s="28">
        <v>11.1129</v>
      </c>
      <c r="M45" s="28">
        <v>10.019399999999999</v>
      </c>
      <c r="N45" s="28"/>
      <c r="O45" s="28"/>
      <c r="P45" s="28"/>
      <c r="Q45" s="28"/>
      <c r="R45" s="28">
        <v>9.2697000000000003</v>
      </c>
      <c r="S45" s="33">
        <f t="shared" si="2"/>
        <v>4</v>
      </c>
      <c r="T45" s="33">
        <f t="shared" si="3"/>
        <v>3</v>
      </c>
      <c r="U45" s="33">
        <f t="shared" si="4"/>
        <v>3</v>
      </c>
      <c r="V45" s="34">
        <f t="shared" si="5"/>
        <v>4</v>
      </c>
      <c r="W45" s="33">
        <f t="shared" si="6"/>
        <v>3</v>
      </c>
      <c r="X45" s="33">
        <f t="shared" si="7"/>
        <v>3</v>
      </c>
      <c r="Y45" s="33">
        <f t="shared" si="8"/>
        <v>3</v>
      </c>
      <c r="Z45" s="33">
        <f t="shared" si="9"/>
        <v>3</v>
      </c>
      <c r="AA45" s="33">
        <f t="shared" si="10"/>
        <v>0</v>
      </c>
      <c r="AB45" s="33">
        <f t="shared" si="11"/>
        <v>0</v>
      </c>
      <c r="AC45" s="33">
        <f t="shared" si="12"/>
        <v>0</v>
      </c>
      <c r="AD45" s="33">
        <f t="shared" si="13"/>
        <v>0</v>
      </c>
      <c r="AE45" s="33">
        <f t="shared" si="14"/>
        <v>3</v>
      </c>
      <c r="AF45" s="28">
        <v>99.944500000000005</v>
      </c>
      <c r="AG45" s="28"/>
      <c r="AH45" s="28"/>
      <c r="AI45" s="28">
        <v>5.5500000000000001E-2</v>
      </c>
      <c r="AJ45" s="28">
        <v>0.99850000000000005</v>
      </c>
      <c r="AK45" s="28">
        <v>0.2006</v>
      </c>
      <c r="AL45" s="28">
        <v>-2.7000000000000001E-3</v>
      </c>
      <c r="AM45" s="28">
        <v>0.35699999999999998</v>
      </c>
      <c r="AN45" s="28">
        <v>0.99719999999999998</v>
      </c>
      <c r="AO45" s="28">
        <v>5.5500000000000001E-2</v>
      </c>
      <c r="AP45" s="35">
        <v>7.0000000000000007E-2</v>
      </c>
    </row>
    <row r="46" spans="1:42">
      <c r="A46" s="48" t="s">
        <v>1753</v>
      </c>
      <c r="B46" s="29">
        <v>44929</v>
      </c>
      <c r="C46" s="30">
        <v>732.67449999999997</v>
      </c>
      <c r="D46" s="31">
        <v>585.28430000000003</v>
      </c>
      <c r="E46" s="28">
        <v>55.928199999999997</v>
      </c>
      <c r="F46" s="28">
        <v>9.1077999999999992</v>
      </c>
      <c r="G46" s="28">
        <v>-8.0018999999999991</v>
      </c>
      <c r="H46" s="28">
        <v>-5.5580999999999996</v>
      </c>
      <c r="I46" s="32">
        <v>-7.9776999999999996</v>
      </c>
      <c r="J46" s="28">
        <v>0.2021</v>
      </c>
      <c r="K46" s="28">
        <v>6.069</v>
      </c>
      <c r="L46" s="28">
        <v>8.9640000000000004</v>
      </c>
      <c r="M46" s="28"/>
      <c r="N46" s="28"/>
      <c r="O46" s="28"/>
      <c r="P46" s="28"/>
      <c r="Q46" s="28"/>
      <c r="R46" s="28">
        <v>7.9111000000000002</v>
      </c>
      <c r="S46" s="33">
        <f t="shared" si="2"/>
        <v>3</v>
      </c>
      <c r="T46" s="33">
        <f t="shared" si="3"/>
        <v>4</v>
      </c>
      <c r="U46" s="33">
        <f t="shared" si="4"/>
        <v>3</v>
      </c>
      <c r="V46" s="34">
        <f t="shared" si="5"/>
        <v>3</v>
      </c>
      <c r="W46" s="33">
        <f t="shared" si="6"/>
        <v>3</v>
      </c>
      <c r="X46" s="33">
        <f t="shared" si="7"/>
        <v>2</v>
      </c>
      <c r="Y46" s="33">
        <f t="shared" si="8"/>
        <v>4</v>
      </c>
      <c r="Z46" s="33">
        <f t="shared" si="9"/>
        <v>0</v>
      </c>
      <c r="AA46" s="33">
        <f t="shared" si="10"/>
        <v>0</v>
      </c>
      <c r="AB46" s="33">
        <f t="shared" si="11"/>
        <v>0</v>
      </c>
      <c r="AC46" s="33">
        <f t="shared" si="12"/>
        <v>0</v>
      </c>
      <c r="AD46" s="33">
        <f t="shared" si="13"/>
        <v>0</v>
      </c>
      <c r="AE46" s="33">
        <f t="shared" si="14"/>
        <v>3</v>
      </c>
      <c r="AF46" s="28">
        <v>77.734200000000001</v>
      </c>
      <c r="AG46" s="28">
        <v>22.2135</v>
      </c>
      <c r="AH46" s="28"/>
      <c r="AI46" s="28">
        <v>5.2299999999999999E-2</v>
      </c>
      <c r="AJ46" s="28">
        <v>0.99950000000000006</v>
      </c>
      <c r="AK46" s="28">
        <v>0.13719999999999999</v>
      </c>
      <c r="AL46" s="28">
        <v>-1.32E-2</v>
      </c>
      <c r="AM46" s="28">
        <v>0.2324</v>
      </c>
      <c r="AN46" s="28">
        <v>0.99729999999999996</v>
      </c>
      <c r="AO46" s="28">
        <v>5.2299999999999999E-2</v>
      </c>
      <c r="AP46" s="35">
        <v>0.15</v>
      </c>
    </row>
    <row r="47" spans="1:42">
      <c r="A47" s="48" t="s">
        <v>1754</v>
      </c>
      <c r="B47" s="29">
        <v>45323</v>
      </c>
      <c r="C47" s="30">
        <v>12.815799999999999</v>
      </c>
      <c r="D47" s="31">
        <v>12.580500000000001</v>
      </c>
      <c r="E47" s="28">
        <v>150.34780000000001</v>
      </c>
      <c r="F47" s="28">
        <v>5.0312000000000001</v>
      </c>
      <c r="G47" s="28">
        <v>7.5205000000000002</v>
      </c>
      <c r="H47" s="28">
        <v>0.71189999999999998</v>
      </c>
      <c r="I47" s="32">
        <v>2.0249000000000001</v>
      </c>
      <c r="J47" s="28">
        <v>6.5536000000000003</v>
      </c>
      <c r="K47" s="28">
        <v>12.025600000000001</v>
      </c>
      <c r="L47" s="28"/>
      <c r="M47" s="28"/>
      <c r="N47" s="28"/>
      <c r="O47" s="28"/>
      <c r="P47" s="28"/>
      <c r="Q47" s="28"/>
      <c r="R47" s="28">
        <v>13.2864</v>
      </c>
      <c r="S47" s="33">
        <f t="shared" si="2"/>
        <v>4</v>
      </c>
      <c r="T47" s="33">
        <f t="shared" si="3"/>
        <v>1</v>
      </c>
      <c r="U47" s="33">
        <f t="shared" si="4"/>
        <v>1</v>
      </c>
      <c r="V47" s="34">
        <f t="shared" si="5"/>
        <v>1</v>
      </c>
      <c r="W47" s="33">
        <f t="shared" si="6"/>
        <v>2</v>
      </c>
      <c r="X47" s="33">
        <f t="shared" si="7"/>
        <v>1</v>
      </c>
      <c r="Y47" s="33">
        <f t="shared" si="8"/>
        <v>0</v>
      </c>
      <c r="Z47" s="33">
        <f t="shared" si="9"/>
        <v>0</v>
      </c>
      <c r="AA47" s="33">
        <f t="shared" si="10"/>
        <v>0</v>
      </c>
      <c r="AB47" s="33">
        <f t="shared" si="11"/>
        <v>0</v>
      </c>
      <c r="AC47" s="33">
        <f t="shared" si="12"/>
        <v>0</v>
      </c>
      <c r="AD47" s="33">
        <f t="shared" si="13"/>
        <v>0</v>
      </c>
      <c r="AE47" s="33">
        <f t="shared" si="14"/>
        <v>2</v>
      </c>
      <c r="AF47" s="28">
        <v>62.578600000000002</v>
      </c>
      <c r="AG47" s="28">
        <v>35.691000000000003</v>
      </c>
      <c r="AH47" s="28">
        <v>1.6565000000000001</v>
      </c>
      <c r="AI47" s="28">
        <v>7.3899999999999993E-2</v>
      </c>
      <c r="AJ47" s="28">
        <v>0.99850000000000005</v>
      </c>
      <c r="AK47" s="28">
        <v>0.1401</v>
      </c>
      <c r="AL47" s="28">
        <v>-1.6799999999999999E-2</v>
      </c>
      <c r="AM47" s="28">
        <v>0.26779999999999998</v>
      </c>
      <c r="AN47" s="28">
        <v>0.99619999999999997</v>
      </c>
      <c r="AO47" s="28">
        <v>7.3899999999999993E-2</v>
      </c>
      <c r="AP47" s="35">
        <v>0.2</v>
      </c>
    </row>
    <row r="48" spans="1:42">
      <c r="A48" s="48" t="s">
        <v>1755</v>
      </c>
      <c r="B48" s="29">
        <v>45114</v>
      </c>
      <c r="C48" s="30">
        <v>96.916499999999999</v>
      </c>
      <c r="D48" s="31">
        <v>119.5389</v>
      </c>
      <c r="E48" s="28">
        <v>30.9405</v>
      </c>
      <c r="F48" s="28">
        <v>1.1895</v>
      </c>
      <c r="G48" s="28">
        <v>-22.658200000000001</v>
      </c>
      <c r="H48" s="28">
        <v>-17.552499999999998</v>
      </c>
      <c r="I48" s="32">
        <v>-21.9742</v>
      </c>
      <c r="J48" s="28">
        <v>-15.984</v>
      </c>
      <c r="K48" s="28">
        <v>-3.8420999999999998</v>
      </c>
      <c r="L48" s="28"/>
      <c r="M48" s="28"/>
      <c r="N48" s="28"/>
      <c r="O48" s="28"/>
      <c r="P48" s="28"/>
      <c r="Q48" s="28"/>
      <c r="R48" s="28">
        <v>1.6877</v>
      </c>
      <c r="S48" s="33">
        <f t="shared" si="2"/>
        <v>4</v>
      </c>
      <c r="T48" s="33">
        <f t="shared" si="3"/>
        <v>4</v>
      </c>
      <c r="U48" s="33">
        <f t="shared" si="4"/>
        <v>4</v>
      </c>
      <c r="V48" s="34">
        <f t="shared" si="5"/>
        <v>4</v>
      </c>
      <c r="W48" s="33">
        <f t="shared" si="6"/>
        <v>4</v>
      </c>
      <c r="X48" s="33">
        <f t="shared" si="7"/>
        <v>4</v>
      </c>
      <c r="Y48" s="33">
        <f t="shared" si="8"/>
        <v>0</v>
      </c>
      <c r="Z48" s="33">
        <f t="shared" si="9"/>
        <v>0</v>
      </c>
      <c r="AA48" s="33">
        <f t="shared" si="10"/>
        <v>0</v>
      </c>
      <c r="AB48" s="33">
        <f t="shared" si="11"/>
        <v>0</v>
      </c>
      <c r="AC48" s="33">
        <f t="shared" si="12"/>
        <v>0</v>
      </c>
      <c r="AD48" s="33">
        <f t="shared" si="13"/>
        <v>0</v>
      </c>
      <c r="AE48" s="33">
        <f t="shared" si="14"/>
        <v>4</v>
      </c>
      <c r="AF48" s="28">
        <v>83.676599999999993</v>
      </c>
      <c r="AG48" s="28">
        <v>16.269300000000001</v>
      </c>
      <c r="AH48" s="28"/>
      <c r="AI48" s="28">
        <v>5.3999999999999999E-2</v>
      </c>
      <c r="AJ48" s="28">
        <v>0.99960000000000004</v>
      </c>
      <c r="AK48" s="28">
        <v>5.0999999999999997E-2</v>
      </c>
      <c r="AL48" s="28">
        <v>-1.5100000000000001E-2</v>
      </c>
      <c r="AM48" s="28">
        <v>8.4599999999999995E-2</v>
      </c>
      <c r="AN48" s="28">
        <v>0.997</v>
      </c>
      <c r="AO48" s="28">
        <v>5.3999999999999999E-2</v>
      </c>
      <c r="AP48" s="35">
        <v>0.2</v>
      </c>
    </row>
    <row r="49" spans="1:42">
      <c r="A49" s="48" t="s">
        <v>4994</v>
      </c>
      <c r="B49" s="29">
        <v>46003</v>
      </c>
      <c r="C49" s="30">
        <v>8.7490000000000006</v>
      </c>
      <c r="D49" s="31">
        <v>5.4455</v>
      </c>
      <c r="E49" s="28">
        <v>22.0062</v>
      </c>
      <c r="F49" s="28">
        <v>13.2035</v>
      </c>
      <c r="G49" s="28">
        <v>2.4182999999999999</v>
      </c>
      <c r="H49" s="28"/>
      <c r="I49" s="32">
        <v>-1.1788000000000001</v>
      </c>
      <c r="J49" s="28"/>
      <c r="K49" s="28"/>
      <c r="L49" s="28"/>
      <c r="M49" s="28"/>
      <c r="N49" s="28"/>
      <c r="O49" s="28"/>
      <c r="P49" s="28"/>
      <c r="Q49" s="28"/>
      <c r="R49" s="28">
        <v>-1.7202</v>
      </c>
      <c r="S49" s="33">
        <f t="shared" si="2"/>
        <v>2</v>
      </c>
      <c r="T49" s="33">
        <f t="shared" si="3"/>
        <v>2</v>
      </c>
      <c r="U49" s="33">
        <f t="shared" si="4"/>
        <v>0</v>
      </c>
      <c r="V49" s="34">
        <f t="shared" si="5"/>
        <v>2</v>
      </c>
      <c r="W49" s="33">
        <f t="shared" si="6"/>
        <v>0</v>
      </c>
      <c r="X49" s="33">
        <f t="shared" si="7"/>
        <v>0</v>
      </c>
      <c r="Y49" s="33">
        <f t="shared" si="8"/>
        <v>0</v>
      </c>
      <c r="Z49" s="33">
        <f t="shared" si="9"/>
        <v>0</v>
      </c>
      <c r="AA49" s="33">
        <f t="shared" si="10"/>
        <v>0</v>
      </c>
      <c r="AB49" s="33">
        <f t="shared" si="11"/>
        <v>0</v>
      </c>
      <c r="AC49" s="33">
        <f t="shared" si="12"/>
        <v>0</v>
      </c>
      <c r="AD49" s="33">
        <f t="shared" si="13"/>
        <v>0</v>
      </c>
      <c r="AE49" s="33">
        <f t="shared" si="14"/>
        <v>4</v>
      </c>
      <c r="AF49" s="28">
        <v>4.0473999999999997</v>
      </c>
      <c r="AG49" s="28">
        <v>90.3553</v>
      </c>
      <c r="AH49" s="28">
        <v>3.6158000000000001</v>
      </c>
      <c r="AI49" s="28">
        <v>1.9815</v>
      </c>
      <c r="AJ49" s="28">
        <v>0.99729999999999996</v>
      </c>
      <c r="AK49" s="28">
        <v>-0.54139999999999999</v>
      </c>
      <c r="AL49" s="28">
        <v>-3.3799999999999997E-2</v>
      </c>
      <c r="AM49" s="28">
        <v>-0.75819999999999999</v>
      </c>
      <c r="AN49" s="28">
        <v>0.96989999999999998</v>
      </c>
      <c r="AO49" s="28">
        <v>0.22220000000000001</v>
      </c>
      <c r="AP49" s="35">
        <v>0.2</v>
      </c>
    </row>
    <row r="50" spans="1:42">
      <c r="A50" s="48" t="s">
        <v>1756</v>
      </c>
      <c r="B50" s="29">
        <v>44553</v>
      </c>
      <c r="C50" s="30">
        <v>100.7657</v>
      </c>
      <c r="D50" s="31">
        <v>85.445400000000006</v>
      </c>
      <c r="E50" s="28">
        <v>239.37270000000001</v>
      </c>
      <c r="F50" s="28">
        <v>12.2399</v>
      </c>
      <c r="G50" s="28">
        <v>0.88260000000000005</v>
      </c>
      <c r="H50" s="28">
        <v>-4.4192</v>
      </c>
      <c r="I50" s="32">
        <v>-3.0305</v>
      </c>
      <c r="J50" s="28">
        <v>2.3997000000000002</v>
      </c>
      <c r="K50" s="28">
        <v>4.9991000000000003</v>
      </c>
      <c r="L50" s="28">
        <v>13.9947</v>
      </c>
      <c r="M50" s="28">
        <v>9.5809999999999995</v>
      </c>
      <c r="N50" s="28"/>
      <c r="O50" s="28"/>
      <c r="P50" s="28"/>
      <c r="Q50" s="28"/>
      <c r="R50" s="28">
        <v>7.6745000000000001</v>
      </c>
      <c r="S50" s="33">
        <f t="shared" si="2"/>
        <v>2</v>
      </c>
      <c r="T50" s="33">
        <f t="shared" si="3"/>
        <v>2</v>
      </c>
      <c r="U50" s="33">
        <f t="shared" si="4"/>
        <v>2</v>
      </c>
      <c r="V50" s="34">
        <f t="shared" si="5"/>
        <v>2</v>
      </c>
      <c r="W50" s="33">
        <f t="shared" si="6"/>
        <v>2</v>
      </c>
      <c r="X50" s="33">
        <f t="shared" si="7"/>
        <v>2</v>
      </c>
      <c r="Y50" s="33">
        <f t="shared" si="8"/>
        <v>2</v>
      </c>
      <c r="Z50" s="33">
        <f t="shared" si="9"/>
        <v>4</v>
      </c>
      <c r="AA50" s="33">
        <f t="shared" si="10"/>
        <v>0</v>
      </c>
      <c r="AB50" s="33">
        <f t="shared" si="11"/>
        <v>0</v>
      </c>
      <c r="AC50" s="33">
        <f t="shared" si="12"/>
        <v>0</v>
      </c>
      <c r="AD50" s="33">
        <f t="shared" si="13"/>
        <v>0</v>
      </c>
      <c r="AE50" s="33">
        <f t="shared" si="14"/>
        <v>3</v>
      </c>
      <c r="AF50" s="28">
        <v>16.6663</v>
      </c>
      <c r="AG50" s="28">
        <v>71.629400000000004</v>
      </c>
      <c r="AH50" s="28">
        <v>11.63</v>
      </c>
      <c r="AI50" s="28">
        <v>7.4300000000000005E-2</v>
      </c>
      <c r="AJ50" s="28">
        <v>0.99980000000000002</v>
      </c>
      <c r="AK50" s="28">
        <v>0.2024</v>
      </c>
      <c r="AL50" s="28">
        <v>-2.0799999999999999E-2</v>
      </c>
      <c r="AM50" s="28">
        <v>0.37930000000000003</v>
      </c>
      <c r="AN50" s="28">
        <v>0.99719999999999998</v>
      </c>
      <c r="AO50" s="28">
        <v>7.4300000000000005E-2</v>
      </c>
      <c r="AP50" s="35">
        <v>0.3</v>
      </c>
    </row>
    <row r="51" spans="1:42">
      <c r="A51" s="48" t="s">
        <v>5022</v>
      </c>
      <c r="B51" s="29">
        <v>46027</v>
      </c>
      <c r="C51" s="30">
        <v>7.1268000000000002</v>
      </c>
      <c r="D51" s="31">
        <v>8.3001000000000005</v>
      </c>
      <c r="E51" s="28">
        <v>69.803799999999995</v>
      </c>
      <c r="F51" s="28">
        <v>15.385400000000001</v>
      </c>
      <c r="G51" s="28">
        <v>2.9397000000000002</v>
      </c>
      <c r="H51" s="28"/>
      <c r="I51" s="32"/>
      <c r="J51" s="28"/>
      <c r="K51" s="28"/>
      <c r="L51" s="28"/>
      <c r="M51" s="28"/>
      <c r="N51" s="28"/>
      <c r="O51" s="28"/>
      <c r="P51" s="28"/>
      <c r="Q51" s="28"/>
      <c r="R51" s="28">
        <v>-2.722</v>
      </c>
      <c r="S51" s="33">
        <f t="shared" si="2"/>
        <v>1</v>
      </c>
      <c r="T51" s="33">
        <f t="shared" si="3"/>
        <v>1</v>
      </c>
      <c r="U51" s="33">
        <f t="shared" si="4"/>
        <v>0</v>
      </c>
      <c r="V51" s="34">
        <f t="shared" si="5"/>
        <v>0</v>
      </c>
      <c r="W51" s="33">
        <f t="shared" si="6"/>
        <v>0</v>
      </c>
      <c r="X51" s="33">
        <f t="shared" si="7"/>
        <v>0</v>
      </c>
      <c r="Y51" s="33">
        <f t="shared" si="8"/>
        <v>0</v>
      </c>
      <c r="Z51" s="33">
        <f t="shared" si="9"/>
        <v>0</v>
      </c>
      <c r="AA51" s="33">
        <f t="shared" si="10"/>
        <v>0</v>
      </c>
      <c r="AB51" s="33">
        <f t="shared" si="11"/>
        <v>0</v>
      </c>
      <c r="AC51" s="33">
        <f t="shared" si="12"/>
        <v>0</v>
      </c>
      <c r="AD51" s="33">
        <f t="shared" si="13"/>
        <v>0</v>
      </c>
      <c r="AE51" s="33">
        <f t="shared" si="14"/>
        <v>4</v>
      </c>
      <c r="AF51" s="28">
        <v>91.9495</v>
      </c>
      <c r="AG51" s="28">
        <v>7.7770000000000001</v>
      </c>
      <c r="AH51" s="28"/>
      <c r="AI51" s="28">
        <v>0.27350000000000002</v>
      </c>
      <c r="AJ51" s="28">
        <v>0.998</v>
      </c>
      <c r="AK51" s="28">
        <v>-0.35520000000000002</v>
      </c>
      <c r="AL51" s="28">
        <v>-2.1299999999999999E-2</v>
      </c>
      <c r="AM51" s="28">
        <v>-0.50739999999999996</v>
      </c>
      <c r="AN51" s="28">
        <v>0.95960000000000001</v>
      </c>
      <c r="AO51" s="28">
        <v>0.27350000000000002</v>
      </c>
      <c r="AP51" s="35">
        <v>0.2</v>
      </c>
    </row>
    <row r="52" spans="1:42">
      <c r="A52" s="48" t="s">
        <v>1757</v>
      </c>
      <c r="B52" s="29">
        <v>45134</v>
      </c>
      <c r="C52" s="30">
        <v>524.65560000000005</v>
      </c>
      <c r="D52" s="31">
        <v>478.75540000000001</v>
      </c>
      <c r="E52" s="28">
        <v>26.5853</v>
      </c>
      <c r="F52" s="28">
        <v>8.8322000000000003</v>
      </c>
      <c r="G52" s="28">
        <v>-7.9922000000000004</v>
      </c>
      <c r="H52" s="28">
        <v>-7.0883000000000003</v>
      </c>
      <c r="I52" s="32">
        <v>-8.5416000000000007</v>
      </c>
      <c r="J52" s="28">
        <v>-3.8611</v>
      </c>
      <c r="K52" s="28">
        <v>4.0072000000000001</v>
      </c>
      <c r="L52" s="28"/>
      <c r="M52" s="28"/>
      <c r="N52" s="28"/>
      <c r="O52" s="28"/>
      <c r="P52" s="28"/>
      <c r="Q52" s="28"/>
      <c r="R52" s="28">
        <v>4.6060999999999996</v>
      </c>
      <c r="S52" s="33">
        <f t="shared" si="2"/>
        <v>3</v>
      </c>
      <c r="T52" s="33">
        <f t="shared" si="3"/>
        <v>4</v>
      </c>
      <c r="U52" s="33">
        <f t="shared" si="4"/>
        <v>3</v>
      </c>
      <c r="V52" s="34">
        <f t="shared" si="5"/>
        <v>4</v>
      </c>
      <c r="W52" s="33">
        <f t="shared" si="6"/>
        <v>4</v>
      </c>
      <c r="X52" s="33">
        <f t="shared" si="7"/>
        <v>3</v>
      </c>
      <c r="Y52" s="33">
        <f t="shared" si="8"/>
        <v>0</v>
      </c>
      <c r="Z52" s="33">
        <f t="shared" si="9"/>
        <v>0</v>
      </c>
      <c r="AA52" s="33">
        <f t="shared" si="10"/>
        <v>0</v>
      </c>
      <c r="AB52" s="33">
        <f t="shared" si="11"/>
        <v>0</v>
      </c>
      <c r="AC52" s="33">
        <f t="shared" si="12"/>
        <v>0</v>
      </c>
      <c r="AD52" s="33">
        <f t="shared" si="13"/>
        <v>0</v>
      </c>
      <c r="AE52" s="33">
        <f t="shared" si="14"/>
        <v>3</v>
      </c>
      <c r="AF52" s="28">
        <v>82.156999999999996</v>
      </c>
      <c r="AG52" s="28">
        <v>15.2729</v>
      </c>
      <c r="AH52" s="28">
        <v>2.5150999999999999</v>
      </c>
      <c r="AI52" s="28">
        <v>5.5100000000000003E-2</v>
      </c>
      <c r="AJ52" s="28">
        <v>0.997</v>
      </c>
      <c r="AK52" s="28">
        <v>2.69E-2</v>
      </c>
      <c r="AL52" s="28">
        <v>-3.0700000000000002E-2</v>
      </c>
      <c r="AM52" s="28">
        <v>4.4900000000000002E-2</v>
      </c>
      <c r="AN52" s="28">
        <v>0.99380000000000002</v>
      </c>
      <c r="AO52" s="28">
        <v>5.5100000000000003E-2</v>
      </c>
      <c r="AP52" s="35">
        <v>0.16</v>
      </c>
    </row>
    <row r="53" spans="1:42">
      <c r="A53" s="48" t="s">
        <v>1758</v>
      </c>
      <c r="B53" s="29">
        <v>45134</v>
      </c>
      <c r="C53" s="30">
        <v>258.19060000000002</v>
      </c>
      <c r="D53" s="31">
        <v>196.9462</v>
      </c>
      <c r="E53" s="28">
        <v>85.262</v>
      </c>
      <c r="F53" s="28">
        <v>7.7191999999999998</v>
      </c>
      <c r="G53" s="28">
        <v>-5.9779999999999998</v>
      </c>
      <c r="H53" s="28">
        <v>5.2511999999999999</v>
      </c>
      <c r="I53" s="32">
        <v>-0.57689999999999997</v>
      </c>
      <c r="J53" s="28">
        <v>30.305900000000001</v>
      </c>
      <c r="K53" s="28">
        <v>6.0815999999999999</v>
      </c>
      <c r="L53" s="28"/>
      <c r="M53" s="28"/>
      <c r="N53" s="28"/>
      <c r="O53" s="28"/>
      <c r="P53" s="28"/>
      <c r="Q53" s="28"/>
      <c r="R53" s="28">
        <v>24.307500000000001</v>
      </c>
      <c r="S53" s="33">
        <f t="shared" si="2"/>
        <v>3</v>
      </c>
      <c r="T53" s="33">
        <f t="shared" si="3"/>
        <v>3</v>
      </c>
      <c r="U53" s="33">
        <f t="shared" si="4"/>
        <v>1</v>
      </c>
      <c r="V53" s="34">
        <f t="shared" si="5"/>
        <v>1</v>
      </c>
      <c r="W53" s="33">
        <f t="shared" si="6"/>
        <v>1</v>
      </c>
      <c r="X53" s="33">
        <f t="shared" si="7"/>
        <v>1</v>
      </c>
      <c r="Y53" s="33">
        <f t="shared" si="8"/>
        <v>0</v>
      </c>
      <c r="Z53" s="33">
        <f t="shared" si="9"/>
        <v>0</v>
      </c>
      <c r="AA53" s="33">
        <f t="shared" si="10"/>
        <v>0</v>
      </c>
      <c r="AB53" s="33">
        <f t="shared" si="11"/>
        <v>0</v>
      </c>
      <c r="AC53" s="33">
        <f t="shared" si="12"/>
        <v>0</v>
      </c>
      <c r="AD53" s="33">
        <f t="shared" si="13"/>
        <v>0</v>
      </c>
      <c r="AE53" s="33">
        <f t="shared" si="14"/>
        <v>1</v>
      </c>
      <c r="AF53" s="28">
        <v>79.078299999999999</v>
      </c>
      <c r="AG53" s="28">
        <v>19.6858</v>
      </c>
      <c r="AH53" s="28">
        <v>1.1798</v>
      </c>
      <c r="AI53" s="28">
        <v>5.6099999999999997E-2</v>
      </c>
      <c r="AJ53" s="28">
        <v>0.97770000000000001</v>
      </c>
      <c r="AK53" s="28">
        <v>0.2757</v>
      </c>
      <c r="AL53" s="28">
        <v>-7.6200000000000004E-2</v>
      </c>
      <c r="AM53" s="28">
        <v>0.58830000000000005</v>
      </c>
      <c r="AN53" s="28">
        <v>0.97030000000000005</v>
      </c>
      <c r="AO53" s="28">
        <v>5.6099999999999997E-2</v>
      </c>
      <c r="AP53" s="35">
        <v>0.15</v>
      </c>
    </row>
    <row r="54" spans="1:42">
      <c r="A54" s="48" t="s">
        <v>4995</v>
      </c>
      <c r="B54" s="29">
        <v>46003</v>
      </c>
      <c r="C54" s="30">
        <v>6.6092000000000004</v>
      </c>
      <c r="D54" s="31">
        <v>3.4893999999999998</v>
      </c>
      <c r="E54" s="28">
        <v>16.759699999999999</v>
      </c>
      <c r="F54" s="28">
        <v>17.068899999999999</v>
      </c>
      <c r="G54" s="28">
        <v>6.3905000000000003</v>
      </c>
      <c r="H54" s="28"/>
      <c r="I54" s="32">
        <v>0.52659999999999996</v>
      </c>
      <c r="J54" s="28"/>
      <c r="K54" s="28"/>
      <c r="L54" s="28"/>
      <c r="M54" s="28"/>
      <c r="N54" s="28"/>
      <c r="O54" s="28"/>
      <c r="P54" s="28"/>
      <c r="Q54" s="28"/>
      <c r="R54" s="28">
        <v>5.9150999999999998</v>
      </c>
      <c r="S54" s="33">
        <f t="shared" si="2"/>
        <v>1</v>
      </c>
      <c r="T54" s="33">
        <f t="shared" si="3"/>
        <v>1</v>
      </c>
      <c r="U54" s="33">
        <f t="shared" si="4"/>
        <v>0</v>
      </c>
      <c r="V54" s="34">
        <f t="shared" si="5"/>
        <v>1</v>
      </c>
      <c r="W54" s="33">
        <f t="shared" si="6"/>
        <v>0</v>
      </c>
      <c r="X54" s="33">
        <f t="shared" si="7"/>
        <v>0</v>
      </c>
      <c r="Y54" s="33">
        <f t="shared" si="8"/>
        <v>0</v>
      </c>
      <c r="Z54" s="33">
        <f t="shared" si="9"/>
        <v>0</v>
      </c>
      <c r="AA54" s="33">
        <f t="shared" si="10"/>
        <v>0</v>
      </c>
      <c r="AB54" s="33">
        <f t="shared" si="11"/>
        <v>0</v>
      </c>
      <c r="AC54" s="33">
        <f t="shared" si="12"/>
        <v>0</v>
      </c>
      <c r="AD54" s="33">
        <f t="shared" si="13"/>
        <v>0</v>
      </c>
      <c r="AE54" s="33">
        <f t="shared" si="14"/>
        <v>3</v>
      </c>
      <c r="AF54" s="28"/>
      <c r="AG54" s="28">
        <v>5.3677000000000001</v>
      </c>
      <c r="AH54" s="28">
        <v>94.531999999999996</v>
      </c>
      <c r="AI54" s="28">
        <v>0.1003</v>
      </c>
      <c r="AJ54" s="28">
        <v>1.0054000000000001</v>
      </c>
      <c r="AK54" s="28">
        <v>-0.54500000000000004</v>
      </c>
      <c r="AL54" s="28">
        <v>4.1099999999999998E-2</v>
      </c>
      <c r="AM54" s="28">
        <v>-0.81799999999999995</v>
      </c>
      <c r="AN54" s="28">
        <v>0.96970000000000001</v>
      </c>
      <c r="AO54" s="28">
        <v>0.1003</v>
      </c>
      <c r="AP54" s="35">
        <v>0.2</v>
      </c>
    </row>
    <row r="55" spans="1:42">
      <c r="A55" s="48" t="s">
        <v>1759</v>
      </c>
      <c r="B55" s="29">
        <v>45540</v>
      </c>
      <c r="C55" s="30">
        <v>840.36540000000002</v>
      </c>
      <c r="D55" s="31">
        <v>697.52530000000002</v>
      </c>
      <c r="E55" s="28">
        <v>88.487099999999998</v>
      </c>
      <c r="F55" s="28">
        <v>6.3548999999999998</v>
      </c>
      <c r="G55" s="28">
        <v>-8.9616000000000007</v>
      </c>
      <c r="H55" s="28">
        <v>-11.0524</v>
      </c>
      <c r="I55" s="32">
        <v>-13.0868</v>
      </c>
      <c r="J55" s="28">
        <v>-8.2408000000000001</v>
      </c>
      <c r="K55" s="28"/>
      <c r="L55" s="28"/>
      <c r="M55" s="28"/>
      <c r="N55" s="28"/>
      <c r="O55" s="28"/>
      <c r="P55" s="28"/>
      <c r="Q55" s="28"/>
      <c r="R55" s="28">
        <v>-5.3522999999999996</v>
      </c>
      <c r="S55" s="33">
        <f t="shared" si="2"/>
        <v>4</v>
      </c>
      <c r="T55" s="33">
        <f t="shared" si="3"/>
        <v>4</v>
      </c>
      <c r="U55" s="33">
        <f t="shared" si="4"/>
        <v>4</v>
      </c>
      <c r="V55" s="34">
        <f t="shared" si="5"/>
        <v>4</v>
      </c>
      <c r="W55" s="33">
        <f t="shared" si="6"/>
        <v>4</v>
      </c>
      <c r="X55" s="33">
        <f t="shared" si="7"/>
        <v>0</v>
      </c>
      <c r="Y55" s="33">
        <f t="shared" si="8"/>
        <v>0</v>
      </c>
      <c r="Z55" s="33">
        <f t="shared" si="9"/>
        <v>0</v>
      </c>
      <c r="AA55" s="33">
        <f t="shared" si="10"/>
        <v>0</v>
      </c>
      <c r="AB55" s="33">
        <f t="shared" si="11"/>
        <v>0</v>
      </c>
      <c r="AC55" s="33">
        <f t="shared" si="12"/>
        <v>0</v>
      </c>
      <c r="AD55" s="33">
        <f t="shared" si="13"/>
        <v>0</v>
      </c>
      <c r="AE55" s="33">
        <f t="shared" si="14"/>
        <v>4</v>
      </c>
      <c r="AF55" s="28">
        <v>99.882199999999997</v>
      </c>
      <c r="AG55" s="28"/>
      <c r="AH55" s="28"/>
      <c r="AI55" s="28">
        <v>0.1178</v>
      </c>
      <c r="AJ55" s="28">
        <v>0.99980000000000002</v>
      </c>
      <c r="AK55" s="28">
        <v>-0.20830000000000001</v>
      </c>
      <c r="AL55" s="28">
        <v>-6.7999999999999996E-3</v>
      </c>
      <c r="AM55" s="28">
        <v>-0.31369999999999998</v>
      </c>
      <c r="AN55" s="28">
        <v>0.99470000000000003</v>
      </c>
      <c r="AO55" s="28">
        <v>0.1178</v>
      </c>
      <c r="AP55" s="35">
        <v>0.14000000000000001</v>
      </c>
    </row>
    <row r="56" spans="1:42">
      <c r="A56" s="48" t="s">
        <v>4082</v>
      </c>
      <c r="B56" s="29">
        <v>45940</v>
      </c>
      <c r="C56" s="30">
        <v>11.338900000000001</v>
      </c>
      <c r="D56" s="31">
        <v>11.778499999999999</v>
      </c>
      <c r="E56" s="28">
        <v>9.7138000000000009</v>
      </c>
      <c r="F56" s="28">
        <v>8.5693000000000001</v>
      </c>
      <c r="G56" s="28">
        <v>-7.0156000000000001</v>
      </c>
      <c r="H56" s="28">
        <v>-10.004899999999999</v>
      </c>
      <c r="I56" s="32">
        <v>-8.5777000000000001</v>
      </c>
      <c r="J56" s="28"/>
      <c r="K56" s="28"/>
      <c r="L56" s="28"/>
      <c r="M56" s="28"/>
      <c r="N56" s="28"/>
      <c r="O56" s="28"/>
      <c r="P56" s="28"/>
      <c r="Q56" s="28"/>
      <c r="R56" s="28">
        <v>-14.013199999999999</v>
      </c>
      <c r="S56" s="33">
        <f t="shared" si="2"/>
        <v>3</v>
      </c>
      <c r="T56" s="33">
        <f t="shared" si="3"/>
        <v>4</v>
      </c>
      <c r="U56" s="33">
        <f t="shared" si="4"/>
        <v>4</v>
      </c>
      <c r="V56" s="34">
        <f t="shared" si="5"/>
        <v>4</v>
      </c>
      <c r="W56" s="33">
        <f t="shared" si="6"/>
        <v>0</v>
      </c>
      <c r="X56" s="33">
        <f t="shared" si="7"/>
        <v>0</v>
      </c>
      <c r="Y56" s="33">
        <f t="shared" si="8"/>
        <v>0</v>
      </c>
      <c r="Z56" s="33">
        <f t="shared" si="9"/>
        <v>0</v>
      </c>
      <c r="AA56" s="33">
        <f t="shared" si="10"/>
        <v>0</v>
      </c>
      <c r="AB56" s="33">
        <f t="shared" si="11"/>
        <v>0</v>
      </c>
      <c r="AC56" s="33">
        <f t="shared" si="12"/>
        <v>0</v>
      </c>
      <c r="AD56" s="33">
        <f t="shared" si="13"/>
        <v>0</v>
      </c>
      <c r="AE56" s="33">
        <f t="shared" si="14"/>
        <v>4</v>
      </c>
      <c r="AF56" s="28">
        <v>71.436099999999996</v>
      </c>
      <c r="AG56" s="28">
        <v>11.633900000000001</v>
      </c>
      <c r="AH56" s="28">
        <v>16.8035</v>
      </c>
      <c r="AI56" s="28">
        <v>0.1265</v>
      </c>
      <c r="AJ56" s="28">
        <v>0.99390000000000001</v>
      </c>
      <c r="AK56" s="28">
        <v>-0.67220000000000002</v>
      </c>
      <c r="AL56" s="28">
        <v>-7.0599999999999996E-2</v>
      </c>
      <c r="AM56" s="28">
        <v>-0.79790000000000005</v>
      </c>
      <c r="AN56" s="28">
        <v>0.98150000000000004</v>
      </c>
      <c r="AO56" s="28">
        <v>0.1265</v>
      </c>
      <c r="AP56" s="35">
        <v>0.32</v>
      </c>
    </row>
    <row r="57" spans="1:42">
      <c r="A57" s="48" t="s">
        <v>1760</v>
      </c>
      <c r="B57" s="29">
        <v>45656</v>
      </c>
      <c r="C57" s="30">
        <v>15.863200000000001</v>
      </c>
      <c r="D57" s="31">
        <v>14.913500000000001</v>
      </c>
      <c r="E57" s="28">
        <v>23.623699999999999</v>
      </c>
      <c r="F57" s="28">
        <v>11.3874</v>
      </c>
      <c r="G57" s="28">
        <v>-4.9500000000000002E-2</v>
      </c>
      <c r="H57" s="28">
        <v>-0.48530000000000001</v>
      </c>
      <c r="I57" s="32">
        <v>-2.2860999999999998</v>
      </c>
      <c r="J57" s="28">
        <v>14.506399999999999</v>
      </c>
      <c r="K57" s="28"/>
      <c r="L57" s="28"/>
      <c r="M57" s="28"/>
      <c r="N57" s="28"/>
      <c r="O57" s="28"/>
      <c r="P57" s="28"/>
      <c r="Q57" s="28"/>
      <c r="R57" s="28">
        <v>9.3077000000000005</v>
      </c>
      <c r="S57" s="33">
        <f t="shared" si="2"/>
        <v>2</v>
      </c>
      <c r="T57" s="33">
        <f t="shared" si="3"/>
        <v>2</v>
      </c>
      <c r="U57" s="33">
        <f t="shared" si="4"/>
        <v>2</v>
      </c>
      <c r="V57" s="34">
        <f t="shared" si="5"/>
        <v>2</v>
      </c>
      <c r="W57" s="33">
        <f t="shared" si="6"/>
        <v>1</v>
      </c>
      <c r="X57" s="33">
        <f t="shared" si="7"/>
        <v>0</v>
      </c>
      <c r="Y57" s="33">
        <f t="shared" si="8"/>
        <v>0</v>
      </c>
      <c r="Z57" s="33">
        <f t="shared" si="9"/>
        <v>0</v>
      </c>
      <c r="AA57" s="33">
        <f t="shared" si="10"/>
        <v>0</v>
      </c>
      <c r="AB57" s="33">
        <f t="shared" si="11"/>
        <v>0</v>
      </c>
      <c r="AC57" s="33">
        <f t="shared" si="12"/>
        <v>0</v>
      </c>
      <c r="AD57" s="33">
        <f t="shared" si="13"/>
        <v>0</v>
      </c>
      <c r="AE57" s="33">
        <f t="shared" si="14"/>
        <v>3</v>
      </c>
      <c r="AF57" s="28">
        <v>32.960700000000003</v>
      </c>
      <c r="AG57" s="28">
        <v>33.872</v>
      </c>
      <c r="AH57" s="28">
        <v>22.716999999999999</v>
      </c>
      <c r="AI57" s="28">
        <v>10.4503</v>
      </c>
      <c r="AJ57" s="28">
        <v>1.2713000000000001</v>
      </c>
      <c r="AK57" s="28">
        <v>0.1305</v>
      </c>
      <c r="AL57" s="28">
        <v>0.85419999999999996</v>
      </c>
      <c r="AM57" s="28">
        <v>0.24490000000000001</v>
      </c>
      <c r="AN57" s="28">
        <v>0.6593</v>
      </c>
      <c r="AO57" s="28">
        <v>0.15690000000000001</v>
      </c>
      <c r="AP57" s="35">
        <v>0.27</v>
      </c>
    </row>
    <row r="58" spans="1:42">
      <c r="A58" s="48" t="s">
        <v>4939</v>
      </c>
      <c r="B58" s="29">
        <v>45981</v>
      </c>
      <c r="C58" s="30">
        <v>15.272600000000001</v>
      </c>
      <c r="D58" s="31">
        <v>13.523300000000001</v>
      </c>
      <c r="E58" s="28">
        <v>76.940399999999997</v>
      </c>
      <c r="F58" s="28">
        <v>6.9065000000000003</v>
      </c>
      <c r="G58" s="28">
        <v>-6.4272999999999998</v>
      </c>
      <c r="H58" s="28"/>
      <c r="I58" s="32">
        <v>-9.6432000000000002</v>
      </c>
      <c r="J58" s="28"/>
      <c r="K58" s="28"/>
      <c r="L58" s="28"/>
      <c r="M58" s="28"/>
      <c r="N58" s="28"/>
      <c r="O58" s="28"/>
      <c r="P58" s="28"/>
      <c r="Q58" s="28"/>
      <c r="R58" s="28">
        <v>-21.546099999999999</v>
      </c>
      <c r="S58" s="33">
        <f t="shared" si="2"/>
        <v>4</v>
      </c>
      <c r="T58" s="33">
        <f t="shared" si="3"/>
        <v>4</v>
      </c>
      <c r="U58" s="33">
        <f t="shared" si="4"/>
        <v>0</v>
      </c>
      <c r="V58" s="34">
        <f t="shared" si="5"/>
        <v>4</v>
      </c>
      <c r="W58" s="33">
        <f t="shared" si="6"/>
        <v>0</v>
      </c>
      <c r="X58" s="33">
        <f t="shared" si="7"/>
        <v>0</v>
      </c>
      <c r="Y58" s="33">
        <f t="shared" si="8"/>
        <v>0</v>
      </c>
      <c r="Z58" s="33">
        <f t="shared" si="9"/>
        <v>0</v>
      </c>
      <c r="AA58" s="33">
        <f t="shared" si="10"/>
        <v>0</v>
      </c>
      <c r="AB58" s="33">
        <f t="shared" si="11"/>
        <v>0</v>
      </c>
      <c r="AC58" s="33">
        <f t="shared" si="12"/>
        <v>0</v>
      </c>
      <c r="AD58" s="33">
        <f t="shared" si="13"/>
        <v>0</v>
      </c>
      <c r="AE58" s="33">
        <f t="shared" si="14"/>
        <v>4</v>
      </c>
      <c r="AF58" s="28">
        <v>99.666499999999999</v>
      </c>
      <c r="AG58" s="28"/>
      <c r="AH58" s="28"/>
      <c r="AI58" s="28">
        <v>0.33350000000000002</v>
      </c>
      <c r="AJ58" s="28">
        <v>0.99850000000000005</v>
      </c>
      <c r="AK58" s="28">
        <v>-0.79910000000000003</v>
      </c>
      <c r="AL58" s="28">
        <v>-0.33829999999999999</v>
      </c>
      <c r="AM58" s="28">
        <v>-0.83009999999999995</v>
      </c>
      <c r="AN58" s="28">
        <v>0.97099999999999997</v>
      </c>
      <c r="AO58" s="28">
        <v>0.33350000000000002</v>
      </c>
      <c r="AP58" s="35">
        <v>0.06</v>
      </c>
    </row>
    <row r="59" spans="1:42">
      <c r="A59" s="48" t="s">
        <v>4940</v>
      </c>
      <c r="B59" s="29">
        <v>45981</v>
      </c>
      <c r="C59" s="30">
        <v>16.547899999999998</v>
      </c>
      <c r="D59" s="31">
        <v>14.683299999999999</v>
      </c>
      <c r="E59" s="28">
        <v>24.018699999999999</v>
      </c>
      <c r="F59" s="28">
        <v>7.4608999999999996</v>
      </c>
      <c r="G59" s="28">
        <v>-5.1318999999999999</v>
      </c>
      <c r="H59" s="28"/>
      <c r="I59" s="32">
        <v>-7.9987000000000004</v>
      </c>
      <c r="J59" s="28"/>
      <c r="K59" s="28"/>
      <c r="L59" s="28"/>
      <c r="M59" s="28"/>
      <c r="N59" s="28"/>
      <c r="O59" s="28"/>
      <c r="P59" s="28"/>
      <c r="Q59" s="28"/>
      <c r="R59" s="28">
        <v>-17.831199999999999</v>
      </c>
      <c r="S59" s="33">
        <f t="shared" si="2"/>
        <v>4</v>
      </c>
      <c r="T59" s="33">
        <f t="shared" si="3"/>
        <v>3</v>
      </c>
      <c r="U59" s="33">
        <f t="shared" si="4"/>
        <v>0</v>
      </c>
      <c r="V59" s="34">
        <f t="shared" si="5"/>
        <v>3</v>
      </c>
      <c r="W59" s="33">
        <f t="shared" si="6"/>
        <v>0</v>
      </c>
      <c r="X59" s="33">
        <f t="shared" si="7"/>
        <v>0</v>
      </c>
      <c r="Y59" s="33">
        <f t="shared" si="8"/>
        <v>0</v>
      </c>
      <c r="Z59" s="33">
        <f t="shared" si="9"/>
        <v>0</v>
      </c>
      <c r="AA59" s="33">
        <f t="shared" si="10"/>
        <v>0</v>
      </c>
      <c r="AB59" s="33">
        <f t="shared" si="11"/>
        <v>0</v>
      </c>
      <c r="AC59" s="33">
        <f t="shared" si="12"/>
        <v>0</v>
      </c>
      <c r="AD59" s="33">
        <f t="shared" si="13"/>
        <v>0</v>
      </c>
      <c r="AE59" s="33">
        <f t="shared" si="14"/>
        <v>4</v>
      </c>
      <c r="AF59" s="28">
        <v>99.607699999999994</v>
      </c>
      <c r="AG59" s="28"/>
      <c r="AH59" s="28"/>
      <c r="AI59" s="28">
        <v>0.39229999999999998</v>
      </c>
      <c r="AJ59" s="28">
        <v>0.99690000000000001</v>
      </c>
      <c r="AK59" s="28">
        <v>-0.71179999999999999</v>
      </c>
      <c r="AL59" s="28">
        <v>-1E-3</v>
      </c>
      <c r="AM59" s="28">
        <v>-0.76419999999999999</v>
      </c>
      <c r="AN59" s="28">
        <v>0.97519999999999996</v>
      </c>
      <c r="AO59" s="28">
        <v>0.39229999999999998</v>
      </c>
      <c r="AP59" s="35">
        <v>0.06</v>
      </c>
    </row>
    <row r="60" spans="1:42">
      <c r="A60" s="48" t="s">
        <v>1762</v>
      </c>
      <c r="B60" s="29">
        <v>45545</v>
      </c>
      <c r="C60" s="30">
        <v>13.512700000000001</v>
      </c>
      <c r="D60" s="31">
        <v>11.6252</v>
      </c>
      <c r="E60" s="28">
        <v>55.1083</v>
      </c>
      <c r="F60" s="28">
        <v>9.0981000000000005</v>
      </c>
      <c r="G60" s="28">
        <v>-8.0404999999999998</v>
      </c>
      <c r="H60" s="28">
        <v>-5.6186999999999996</v>
      </c>
      <c r="I60" s="32">
        <v>-8.0298999999999996</v>
      </c>
      <c r="J60" s="28">
        <v>0.1598</v>
      </c>
      <c r="K60" s="28"/>
      <c r="L60" s="28"/>
      <c r="M60" s="28"/>
      <c r="N60" s="28"/>
      <c r="O60" s="28"/>
      <c r="P60" s="28"/>
      <c r="Q60" s="28"/>
      <c r="R60" s="28">
        <v>4.5099</v>
      </c>
      <c r="S60" s="33">
        <f t="shared" si="2"/>
        <v>3</v>
      </c>
      <c r="T60" s="33">
        <f t="shared" si="3"/>
        <v>4</v>
      </c>
      <c r="U60" s="33">
        <f t="shared" si="4"/>
        <v>3</v>
      </c>
      <c r="V60" s="34">
        <f t="shared" si="5"/>
        <v>3</v>
      </c>
      <c r="W60" s="33">
        <f t="shared" si="6"/>
        <v>3</v>
      </c>
      <c r="X60" s="33">
        <f t="shared" si="7"/>
        <v>0</v>
      </c>
      <c r="Y60" s="33">
        <f t="shared" si="8"/>
        <v>0</v>
      </c>
      <c r="Z60" s="33">
        <f t="shared" si="9"/>
        <v>0</v>
      </c>
      <c r="AA60" s="33">
        <f t="shared" si="10"/>
        <v>0</v>
      </c>
      <c r="AB60" s="33">
        <f t="shared" si="11"/>
        <v>0</v>
      </c>
      <c r="AC60" s="33">
        <f t="shared" si="12"/>
        <v>0</v>
      </c>
      <c r="AD60" s="33">
        <f t="shared" si="13"/>
        <v>0</v>
      </c>
      <c r="AE60" s="33">
        <f t="shared" si="14"/>
        <v>4</v>
      </c>
      <c r="AF60" s="28">
        <v>77.633899999999997</v>
      </c>
      <c r="AG60" s="28">
        <v>22.240500000000001</v>
      </c>
      <c r="AH60" s="28"/>
      <c r="AI60" s="28">
        <v>0.12559999999999999</v>
      </c>
      <c r="AJ60" s="28">
        <v>0.99970000000000003</v>
      </c>
      <c r="AK60" s="28">
        <v>-8.3999999999999995E-3</v>
      </c>
      <c r="AL60" s="28">
        <v>-1.2800000000000001E-2</v>
      </c>
      <c r="AM60" s="28">
        <v>-1.24E-2</v>
      </c>
      <c r="AN60" s="28">
        <v>0.99470000000000003</v>
      </c>
      <c r="AO60" s="28">
        <v>0.12559999999999999</v>
      </c>
      <c r="AP60" s="35">
        <v>0.26</v>
      </c>
    </row>
    <row r="61" spans="1:42">
      <c r="A61" s="48" t="s">
        <v>1763</v>
      </c>
      <c r="B61" s="29">
        <v>45903</v>
      </c>
      <c r="C61" s="30">
        <v>122.29859999999999</v>
      </c>
      <c r="D61" s="31">
        <v>118.14709999999999</v>
      </c>
      <c r="E61" s="28">
        <v>16.105399999999999</v>
      </c>
      <c r="F61" s="28">
        <v>10.941700000000001</v>
      </c>
      <c r="G61" s="28">
        <v>-0.89470000000000005</v>
      </c>
      <c r="H61" s="28">
        <v>-3.6798999999999999</v>
      </c>
      <c r="I61" s="32">
        <v>-4.1475999999999997</v>
      </c>
      <c r="J61" s="28"/>
      <c r="K61" s="28"/>
      <c r="L61" s="28"/>
      <c r="M61" s="28"/>
      <c r="N61" s="28"/>
      <c r="O61" s="28"/>
      <c r="P61" s="28"/>
      <c r="Q61" s="28"/>
      <c r="R61" s="28">
        <v>0.40910000000000002</v>
      </c>
      <c r="S61" s="33">
        <f t="shared" si="2"/>
        <v>2</v>
      </c>
      <c r="T61" s="33">
        <f t="shared" si="3"/>
        <v>2</v>
      </c>
      <c r="U61" s="33">
        <f t="shared" si="4"/>
        <v>2</v>
      </c>
      <c r="V61" s="34">
        <f t="shared" si="5"/>
        <v>2</v>
      </c>
      <c r="W61" s="33">
        <f t="shared" si="6"/>
        <v>0</v>
      </c>
      <c r="X61" s="33">
        <f t="shared" si="7"/>
        <v>0</v>
      </c>
      <c r="Y61" s="33">
        <f t="shared" si="8"/>
        <v>0</v>
      </c>
      <c r="Z61" s="33">
        <f t="shared" si="9"/>
        <v>0</v>
      </c>
      <c r="AA61" s="33">
        <f t="shared" si="10"/>
        <v>0</v>
      </c>
      <c r="AB61" s="33">
        <f t="shared" si="11"/>
        <v>0</v>
      </c>
      <c r="AC61" s="33">
        <f t="shared" si="12"/>
        <v>0</v>
      </c>
      <c r="AD61" s="33">
        <f t="shared" si="13"/>
        <v>0</v>
      </c>
      <c r="AE61" s="33">
        <f t="shared" si="14"/>
        <v>4</v>
      </c>
      <c r="AF61" s="28">
        <v>51.276299999999999</v>
      </c>
      <c r="AG61" s="28">
        <v>45.941899999999997</v>
      </c>
      <c r="AH61" s="28">
        <v>1.8190999999999999</v>
      </c>
      <c r="AI61" s="28">
        <v>0.9627</v>
      </c>
      <c r="AJ61" s="28">
        <v>0.997</v>
      </c>
      <c r="AK61" s="28">
        <v>-0.28549999999999998</v>
      </c>
      <c r="AL61" s="28">
        <v>-9.1999999999999998E-2</v>
      </c>
      <c r="AM61" s="28">
        <v>-0.36820000000000003</v>
      </c>
      <c r="AN61" s="28">
        <v>0.98499999999999999</v>
      </c>
      <c r="AO61" s="28">
        <v>6.2300000000000001E-2</v>
      </c>
      <c r="AP61" s="35">
        <v>1.0900000000000001</v>
      </c>
    </row>
    <row r="62" spans="1:42">
      <c r="A62" s="48" t="s">
        <v>1764</v>
      </c>
      <c r="B62" s="29">
        <v>45596</v>
      </c>
      <c r="C62" s="30">
        <v>33.001199999999997</v>
      </c>
      <c r="D62" s="31">
        <v>31.615100000000002</v>
      </c>
      <c r="E62" s="28">
        <v>41.767699999999998</v>
      </c>
      <c r="F62" s="28">
        <v>14.1768</v>
      </c>
      <c r="G62" s="28">
        <v>2.8971</v>
      </c>
      <c r="H62" s="28">
        <v>-1.9961</v>
      </c>
      <c r="I62" s="32">
        <v>1.1876</v>
      </c>
      <c r="J62" s="28">
        <v>5.9020999999999999</v>
      </c>
      <c r="K62" s="28"/>
      <c r="L62" s="28"/>
      <c r="M62" s="28"/>
      <c r="N62" s="28"/>
      <c r="O62" s="28"/>
      <c r="P62" s="28"/>
      <c r="Q62" s="28"/>
      <c r="R62" s="28">
        <v>-5.6882000000000001</v>
      </c>
      <c r="S62" s="33">
        <f t="shared" si="2"/>
        <v>1</v>
      </c>
      <c r="T62" s="33">
        <f t="shared" si="3"/>
        <v>1</v>
      </c>
      <c r="U62" s="33">
        <f t="shared" si="4"/>
        <v>2</v>
      </c>
      <c r="V62" s="34">
        <f t="shared" si="5"/>
        <v>1</v>
      </c>
      <c r="W62" s="33">
        <f t="shared" si="6"/>
        <v>2</v>
      </c>
      <c r="X62" s="33">
        <f t="shared" si="7"/>
        <v>0</v>
      </c>
      <c r="Y62" s="33">
        <f t="shared" si="8"/>
        <v>0</v>
      </c>
      <c r="Z62" s="33">
        <f t="shared" si="9"/>
        <v>0</v>
      </c>
      <c r="AA62" s="33">
        <f t="shared" si="10"/>
        <v>0</v>
      </c>
      <c r="AB62" s="33">
        <f t="shared" si="11"/>
        <v>0</v>
      </c>
      <c r="AC62" s="33">
        <f t="shared" si="12"/>
        <v>0</v>
      </c>
      <c r="AD62" s="33">
        <f t="shared" si="13"/>
        <v>0</v>
      </c>
      <c r="AE62" s="33">
        <f t="shared" si="14"/>
        <v>4</v>
      </c>
      <c r="AF62" s="28">
        <v>56.189599999999999</v>
      </c>
      <c r="AG62" s="28">
        <v>23.180399999999999</v>
      </c>
      <c r="AH62" s="28">
        <v>14.837199999999999</v>
      </c>
      <c r="AI62" s="28">
        <v>5.7927999999999997</v>
      </c>
      <c r="AJ62" s="28">
        <v>0.99480000000000002</v>
      </c>
      <c r="AK62" s="28">
        <v>-0.16550000000000001</v>
      </c>
      <c r="AL62" s="28">
        <v>-1.3082</v>
      </c>
      <c r="AM62" s="28">
        <v>-0.25690000000000002</v>
      </c>
      <c r="AN62" s="28">
        <v>0.3412</v>
      </c>
      <c r="AO62" s="28">
        <v>0.20749999999999999</v>
      </c>
      <c r="AP62" s="35">
        <v>0.31</v>
      </c>
    </row>
    <row r="63" spans="1:42">
      <c r="A63" s="48" t="s">
        <v>5066</v>
      </c>
      <c r="B63" s="29">
        <v>46083</v>
      </c>
      <c r="C63" s="30"/>
      <c r="D63" s="31">
        <v>25.296800000000001</v>
      </c>
      <c r="E63" s="28">
        <v>47.9786</v>
      </c>
      <c r="F63" s="28">
        <v>7.8495999999999997</v>
      </c>
      <c r="G63" s="28"/>
      <c r="H63" s="28"/>
      <c r="I63" s="32"/>
      <c r="J63" s="28"/>
      <c r="K63" s="28"/>
      <c r="L63" s="28"/>
      <c r="M63" s="28"/>
      <c r="N63" s="28"/>
      <c r="O63" s="28"/>
      <c r="P63" s="28"/>
      <c r="Q63" s="28"/>
      <c r="R63" s="28">
        <v>-10.8339</v>
      </c>
      <c r="S63" s="33">
        <f t="shared" si="2"/>
        <v>3</v>
      </c>
      <c r="T63" s="33">
        <f t="shared" si="3"/>
        <v>0</v>
      </c>
      <c r="U63" s="33">
        <f t="shared" si="4"/>
        <v>0</v>
      </c>
      <c r="V63" s="34">
        <f t="shared" si="5"/>
        <v>0</v>
      </c>
      <c r="W63" s="33">
        <f t="shared" si="6"/>
        <v>0</v>
      </c>
      <c r="X63" s="33">
        <f t="shared" si="7"/>
        <v>0</v>
      </c>
      <c r="Y63" s="33">
        <f t="shared" si="8"/>
        <v>0</v>
      </c>
      <c r="Z63" s="33">
        <f t="shared" si="9"/>
        <v>0</v>
      </c>
      <c r="AA63" s="33">
        <f t="shared" si="10"/>
        <v>0</v>
      </c>
      <c r="AB63" s="33">
        <f t="shared" si="11"/>
        <v>0</v>
      </c>
      <c r="AC63" s="33">
        <f t="shared" si="12"/>
        <v>0</v>
      </c>
      <c r="AD63" s="33">
        <f t="shared" si="13"/>
        <v>0</v>
      </c>
      <c r="AE63" s="33">
        <f t="shared" si="14"/>
        <v>4</v>
      </c>
      <c r="AF63" s="28">
        <v>40.6004</v>
      </c>
      <c r="AG63" s="28">
        <v>29.2883</v>
      </c>
      <c r="AH63" s="28">
        <v>30.026499999999999</v>
      </c>
      <c r="AI63" s="28">
        <v>8.4900000000000003E-2</v>
      </c>
      <c r="AJ63" s="28">
        <v>1.0991</v>
      </c>
      <c r="AK63" s="28">
        <v>-0.29139999999999999</v>
      </c>
      <c r="AL63" s="28">
        <v>-0.79969999999999997</v>
      </c>
      <c r="AM63" s="28">
        <v>-0.47060000000000002</v>
      </c>
      <c r="AN63" s="28">
        <v>0.76329999999999998</v>
      </c>
      <c r="AO63" s="28">
        <v>8.4900000000000003E-2</v>
      </c>
      <c r="AP63" s="35">
        <v>0.45</v>
      </c>
    </row>
    <row r="64" spans="1:42">
      <c r="A64" s="48" t="s">
        <v>1765</v>
      </c>
      <c r="B64" s="29">
        <v>45874</v>
      </c>
      <c r="C64" s="30">
        <v>108.1806</v>
      </c>
      <c r="D64" s="31">
        <v>147.85480000000001</v>
      </c>
      <c r="E64" s="28">
        <v>12.2829</v>
      </c>
      <c r="F64" s="28">
        <v>22.222799999999999</v>
      </c>
      <c r="G64" s="28">
        <v>28.008199999999999</v>
      </c>
      <c r="H64" s="28">
        <v>17.371200000000002</v>
      </c>
      <c r="I64" s="32">
        <v>25.796500000000002</v>
      </c>
      <c r="J64" s="28"/>
      <c r="K64" s="28"/>
      <c r="L64" s="28"/>
      <c r="M64" s="28"/>
      <c r="N64" s="28"/>
      <c r="O64" s="28"/>
      <c r="P64" s="28"/>
      <c r="Q64" s="28"/>
      <c r="R64" s="28">
        <v>32.319099999999999</v>
      </c>
      <c r="S64" s="33">
        <f t="shared" si="2"/>
        <v>1</v>
      </c>
      <c r="T64" s="33">
        <f t="shared" si="3"/>
        <v>1</v>
      </c>
      <c r="U64" s="33">
        <f t="shared" si="4"/>
        <v>1</v>
      </c>
      <c r="V64" s="34">
        <f t="shared" si="5"/>
        <v>1</v>
      </c>
      <c r="W64" s="33">
        <f t="shared" si="6"/>
        <v>0</v>
      </c>
      <c r="X64" s="33">
        <f t="shared" si="7"/>
        <v>0</v>
      </c>
      <c r="Y64" s="33">
        <f t="shared" si="8"/>
        <v>0</v>
      </c>
      <c r="Z64" s="33">
        <f t="shared" si="9"/>
        <v>0</v>
      </c>
      <c r="AA64" s="33">
        <f t="shared" si="10"/>
        <v>0</v>
      </c>
      <c r="AB64" s="33">
        <f t="shared" si="11"/>
        <v>0</v>
      </c>
      <c r="AC64" s="33">
        <f t="shared" si="12"/>
        <v>0</v>
      </c>
      <c r="AD64" s="33">
        <f t="shared" si="13"/>
        <v>0</v>
      </c>
      <c r="AE64" s="33">
        <f t="shared" si="14"/>
        <v>1</v>
      </c>
      <c r="AF64" s="28">
        <v>70.433899999999994</v>
      </c>
      <c r="AG64" s="28">
        <v>28.877199999999998</v>
      </c>
      <c r="AH64" s="28">
        <v>0.70779999999999998</v>
      </c>
      <c r="AI64" s="28">
        <v>-1.89E-2</v>
      </c>
      <c r="AJ64" s="28">
        <v>1.0086999999999999</v>
      </c>
      <c r="AK64" s="28">
        <v>0.16270000000000001</v>
      </c>
      <c r="AL64" s="28">
        <v>0.1145</v>
      </c>
      <c r="AM64" s="28">
        <v>0.43980000000000002</v>
      </c>
      <c r="AN64" s="28">
        <v>0.98540000000000005</v>
      </c>
      <c r="AO64" s="28">
        <v>-1.89E-2</v>
      </c>
      <c r="AP64" s="35">
        <v>0.43</v>
      </c>
    </row>
    <row r="65" spans="1:42">
      <c r="A65" s="48" t="s">
        <v>1768</v>
      </c>
      <c r="B65" s="29">
        <v>45713</v>
      </c>
      <c r="C65" s="30">
        <v>15.047499999999999</v>
      </c>
      <c r="D65" s="31">
        <v>13.820399999999999</v>
      </c>
      <c r="E65" s="28">
        <v>11.0875</v>
      </c>
      <c r="F65" s="28">
        <v>9.6783999999999999</v>
      </c>
      <c r="G65" s="28">
        <v>-2.7164999999999999</v>
      </c>
      <c r="H65" s="28">
        <v>-5.0297000000000001</v>
      </c>
      <c r="I65" s="32">
        <v>-5.6295000000000002</v>
      </c>
      <c r="J65" s="28">
        <v>2.6307</v>
      </c>
      <c r="K65" s="28"/>
      <c r="L65" s="28"/>
      <c r="M65" s="28"/>
      <c r="N65" s="28"/>
      <c r="O65" s="28"/>
      <c r="P65" s="28"/>
      <c r="Q65" s="28"/>
      <c r="R65" s="28">
        <v>9.1805000000000003</v>
      </c>
      <c r="S65" s="33">
        <f t="shared" si="2"/>
        <v>2</v>
      </c>
      <c r="T65" s="33">
        <f t="shared" si="3"/>
        <v>3</v>
      </c>
      <c r="U65" s="33">
        <f t="shared" si="4"/>
        <v>3</v>
      </c>
      <c r="V65" s="34">
        <f t="shared" si="5"/>
        <v>3</v>
      </c>
      <c r="W65" s="33">
        <f t="shared" si="6"/>
        <v>2</v>
      </c>
      <c r="X65" s="33">
        <f t="shared" si="7"/>
        <v>0</v>
      </c>
      <c r="Y65" s="33">
        <f t="shared" si="8"/>
        <v>0</v>
      </c>
      <c r="Z65" s="33">
        <f t="shared" si="9"/>
        <v>0</v>
      </c>
      <c r="AA65" s="33">
        <f t="shared" si="10"/>
        <v>0</v>
      </c>
      <c r="AB65" s="33">
        <f t="shared" si="11"/>
        <v>0</v>
      </c>
      <c r="AC65" s="33">
        <f t="shared" si="12"/>
        <v>0</v>
      </c>
      <c r="AD65" s="33">
        <f t="shared" si="13"/>
        <v>0</v>
      </c>
      <c r="AE65" s="33">
        <f t="shared" si="14"/>
        <v>3</v>
      </c>
      <c r="AF65" s="28">
        <v>80.972399999999993</v>
      </c>
      <c r="AG65" s="28">
        <v>18.072900000000001</v>
      </c>
      <c r="AH65" s="28">
        <v>0.34100000000000003</v>
      </c>
      <c r="AI65" s="28">
        <v>0.61360000000000003</v>
      </c>
      <c r="AJ65" s="28">
        <v>0.99570000000000003</v>
      </c>
      <c r="AK65" s="28">
        <v>8.2699999999999996E-2</v>
      </c>
      <c r="AL65" s="28">
        <v>-3.4099999999999998E-2</v>
      </c>
      <c r="AM65" s="28">
        <v>0.12809999999999999</v>
      </c>
      <c r="AN65" s="28">
        <v>0.99239999999999995</v>
      </c>
      <c r="AO65" s="28">
        <v>0.2142</v>
      </c>
      <c r="AP65" s="35">
        <v>0.35</v>
      </c>
    </row>
    <row r="66" spans="1:42">
      <c r="A66" s="48" t="s">
        <v>1770</v>
      </c>
      <c r="B66" s="29">
        <v>45856</v>
      </c>
      <c r="C66" s="30">
        <v>18.9087</v>
      </c>
      <c r="D66" s="31">
        <v>25.756599999999999</v>
      </c>
      <c r="E66" s="28">
        <v>9.6379000000000001</v>
      </c>
      <c r="F66" s="28">
        <v>7.4435000000000002</v>
      </c>
      <c r="G66" s="28">
        <v>-5.1630000000000003</v>
      </c>
      <c r="H66" s="28">
        <v>-7.1466000000000003</v>
      </c>
      <c r="I66" s="32">
        <v>-8.0432000000000006</v>
      </c>
      <c r="J66" s="28"/>
      <c r="K66" s="28"/>
      <c r="L66" s="28"/>
      <c r="M66" s="28"/>
      <c r="N66" s="28"/>
      <c r="O66" s="28"/>
      <c r="P66" s="28"/>
      <c r="Q66" s="28"/>
      <c r="R66" s="28">
        <v>-4.5979000000000001</v>
      </c>
      <c r="S66" s="33">
        <f t="shared" si="2"/>
        <v>4</v>
      </c>
      <c r="T66" s="33">
        <f t="shared" si="3"/>
        <v>3</v>
      </c>
      <c r="U66" s="33">
        <f t="shared" si="4"/>
        <v>4</v>
      </c>
      <c r="V66" s="34">
        <f t="shared" si="5"/>
        <v>4</v>
      </c>
      <c r="W66" s="33">
        <f t="shared" si="6"/>
        <v>0</v>
      </c>
      <c r="X66" s="33">
        <f t="shared" si="7"/>
        <v>0</v>
      </c>
      <c r="Y66" s="33">
        <f t="shared" si="8"/>
        <v>0</v>
      </c>
      <c r="Z66" s="33">
        <f t="shared" si="9"/>
        <v>0</v>
      </c>
      <c r="AA66" s="33">
        <f t="shared" si="10"/>
        <v>0</v>
      </c>
      <c r="AB66" s="33">
        <f t="shared" si="11"/>
        <v>0</v>
      </c>
      <c r="AC66" s="33">
        <f t="shared" si="12"/>
        <v>0</v>
      </c>
      <c r="AD66" s="33">
        <f t="shared" si="13"/>
        <v>0</v>
      </c>
      <c r="AE66" s="33">
        <f t="shared" si="14"/>
        <v>4</v>
      </c>
      <c r="AF66" s="28">
        <v>99.673900000000003</v>
      </c>
      <c r="AG66" s="28"/>
      <c r="AH66" s="28"/>
      <c r="AI66" s="28">
        <v>0.3261</v>
      </c>
      <c r="AJ66" s="28">
        <v>0.99480000000000002</v>
      </c>
      <c r="AK66" s="28">
        <v>-0.2487</v>
      </c>
      <c r="AL66" s="28">
        <v>-2.4299999999999999E-2</v>
      </c>
      <c r="AM66" s="28">
        <v>-0.30580000000000002</v>
      </c>
      <c r="AN66" s="28">
        <v>0.9879</v>
      </c>
      <c r="AO66" s="28">
        <v>0.3261</v>
      </c>
      <c r="AP66" s="35">
        <v>0.16</v>
      </c>
    </row>
    <row r="67" spans="1:42">
      <c r="A67" s="48" t="s">
        <v>1771</v>
      </c>
      <c r="B67" s="29">
        <v>45821</v>
      </c>
      <c r="C67" s="30">
        <v>4.5247999999999999</v>
      </c>
      <c r="D67" s="31">
        <v>3.9007999999999998</v>
      </c>
      <c r="E67" s="28">
        <v>10.3362</v>
      </c>
      <c r="F67" s="28">
        <v>7.5477999999999996</v>
      </c>
      <c r="G67" s="28">
        <v>-1.1012999999999999</v>
      </c>
      <c r="H67" s="28">
        <v>-2.5933999999999999</v>
      </c>
      <c r="I67" s="32">
        <v>-3.6583999999999999</v>
      </c>
      <c r="J67" s="28"/>
      <c r="K67" s="28"/>
      <c r="L67" s="28"/>
      <c r="M67" s="28"/>
      <c r="N67" s="28"/>
      <c r="O67" s="28"/>
      <c r="P67" s="28"/>
      <c r="Q67" s="28"/>
      <c r="R67" s="28">
        <v>3.8315999999999999</v>
      </c>
      <c r="S67" s="33">
        <f t="shared" si="2"/>
        <v>3</v>
      </c>
      <c r="T67" s="33">
        <f t="shared" si="3"/>
        <v>2</v>
      </c>
      <c r="U67" s="33">
        <f t="shared" si="4"/>
        <v>2</v>
      </c>
      <c r="V67" s="34">
        <f t="shared" si="5"/>
        <v>2</v>
      </c>
      <c r="W67" s="33">
        <f t="shared" si="6"/>
        <v>0</v>
      </c>
      <c r="X67" s="33">
        <f t="shared" si="7"/>
        <v>0</v>
      </c>
      <c r="Y67" s="33">
        <f t="shared" si="8"/>
        <v>0</v>
      </c>
      <c r="Z67" s="33">
        <f t="shared" si="9"/>
        <v>0</v>
      </c>
      <c r="AA67" s="33">
        <f t="shared" si="10"/>
        <v>0</v>
      </c>
      <c r="AB67" s="33">
        <f t="shared" si="11"/>
        <v>0</v>
      </c>
      <c r="AC67" s="33">
        <f t="shared" si="12"/>
        <v>0</v>
      </c>
      <c r="AD67" s="33">
        <f t="shared" si="13"/>
        <v>0</v>
      </c>
      <c r="AE67" s="33">
        <f t="shared" si="14"/>
        <v>4</v>
      </c>
      <c r="AF67" s="28">
        <v>78.078599999999994</v>
      </c>
      <c r="AG67" s="28">
        <v>18.718699999999998</v>
      </c>
      <c r="AH67" s="28">
        <v>2.3058999999999998</v>
      </c>
      <c r="AI67" s="28">
        <v>0.89680000000000004</v>
      </c>
      <c r="AJ67" s="28">
        <v>0.98939999999999995</v>
      </c>
      <c r="AK67" s="28">
        <v>-0.13059999999999999</v>
      </c>
      <c r="AL67" s="28">
        <v>-4.9599999999999998E-2</v>
      </c>
      <c r="AM67" s="28">
        <v>-0.1847</v>
      </c>
      <c r="AN67" s="28">
        <v>0.98929999999999996</v>
      </c>
      <c r="AO67" s="28">
        <v>0.89680000000000004</v>
      </c>
      <c r="AP67" s="35">
        <v>0.3</v>
      </c>
    </row>
    <row r="68" spans="1:42">
      <c r="A68" s="48" t="s">
        <v>1772</v>
      </c>
      <c r="B68" s="29">
        <v>45770</v>
      </c>
      <c r="C68" s="30">
        <v>22.111699999999999</v>
      </c>
      <c r="D68" s="31">
        <v>21.884</v>
      </c>
      <c r="E68" s="28">
        <v>10.352399999999999</v>
      </c>
      <c r="F68" s="28">
        <v>12.543200000000001</v>
      </c>
      <c r="G68" s="28">
        <v>1.9419</v>
      </c>
      <c r="H68" s="28">
        <v>-4.1302000000000003</v>
      </c>
      <c r="I68" s="32">
        <v>-1.8022</v>
      </c>
      <c r="J68" s="28">
        <v>3.4257</v>
      </c>
      <c r="K68" s="28"/>
      <c r="L68" s="28"/>
      <c r="M68" s="28"/>
      <c r="N68" s="28"/>
      <c r="O68" s="28"/>
      <c r="P68" s="28"/>
      <c r="Q68" s="28"/>
      <c r="R68" s="28">
        <v>2.1783999999999999</v>
      </c>
      <c r="S68" s="33">
        <f t="shared" si="2"/>
        <v>2</v>
      </c>
      <c r="T68" s="33">
        <f t="shared" si="3"/>
        <v>2</v>
      </c>
      <c r="U68" s="33">
        <f t="shared" si="4"/>
        <v>2</v>
      </c>
      <c r="V68" s="34">
        <f t="shared" si="5"/>
        <v>2</v>
      </c>
      <c r="W68" s="33">
        <f t="shared" si="6"/>
        <v>2</v>
      </c>
      <c r="X68" s="33">
        <f t="shared" si="7"/>
        <v>0</v>
      </c>
      <c r="Y68" s="33">
        <f t="shared" si="8"/>
        <v>0</v>
      </c>
      <c r="Z68" s="33">
        <f t="shared" si="9"/>
        <v>0</v>
      </c>
      <c r="AA68" s="33">
        <f t="shared" si="10"/>
        <v>0</v>
      </c>
      <c r="AB68" s="33">
        <f t="shared" si="11"/>
        <v>0</v>
      </c>
      <c r="AC68" s="33">
        <f t="shared" si="12"/>
        <v>0</v>
      </c>
      <c r="AD68" s="33">
        <f t="shared" si="13"/>
        <v>0</v>
      </c>
      <c r="AE68" s="33">
        <f t="shared" si="14"/>
        <v>4</v>
      </c>
      <c r="AF68" s="28">
        <v>56.445399999999999</v>
      </c>
      <c r="AG68" s="28">
        <v>32.019399999999997</v>
      </c>
      <c r="AH68" s="28">
        <v>8.4063999999999997</v>
      </c>
      <c r="AI68" s="28">
        <v>3.1288</v>
      </c>
      <c r="AJ68" s="28">
        <v>1.0027999999999999</v>
      </c>
      <c r="AK68" s="28">
        <v>-0.1221</v>
      </c>
      <c r="AL68" s="28">
        <v>-7.8E-2</v>
      </c>
      <c r="AM68" s="28">
        <v>-0.19950000000000001</v>
      </c>
      <c r="AN68" s="28">
        <v>0.99060000000000004</v>
      </c>
      <c r="AO68" s="28">
        <v>5.0900000000000001E-2</v>
      </c>
      <c r="AP68" s="35">
        <v>0.44</v>
      </c>
    </row>
    <row r="69" spans="1:42">
      <c r="A69" s="48" t="s">
        <v>4970</v>
      </c>
      <c r="B69" s="29">
        <v>45993</v>
      </c>
      <c r="C69" s="30">
        <v>21.406400000000001</v>
      </c>
      <c r="D69" s="31">
        <v>21.114100000000001</v>
      </c>
      <c r="E69" s="28">
        <v>11.030799999999999</v>
      </c>
      <c r="F69" s="28">
        <v>23.176200000000001</v>
      </c>
      <c r="G69" s="28">
        <v>12.6431</v>
      </c>
      <c r="H69" s="28"/>
      <c r="I69" s="32">
        <v>12.533899999999999</v>
      </c>
      <c r="J69" s="28"/>
      <c r="K69" s="28"/>
      <c r="L69" s="28"/>
      <c r="M69" s="28"/>
      <c r="N69" s="28"/>
      <c r="O69" s="28"/>
      <c r="P69" s="28"/>
      <c r="Q69" s="28"/>
      <c r="R69" s="28">
        <v>27.166499999999999</v>
      </c>
      <c r="S69" s="33">
        <f t="shared" si="2"/>
        <v>1</v>
      </c>
      <c r="T69" s="33">
        <f t="shared" si="3"/>
        <v>1</v>
      </c>
      <c r="U69" s="33">
        <f t="shared" si="4"/>
        <v>0</v>
      </c>
      <c r="V69" s="34">
        <f t="shared" si="5"/>
        <v>1</v>
      </c>
      <c r="W69" s="33">
        <f t="shared" si="6"/>
        <v>0</v>
      </c>
      <c r="X69" s="33">
        <f t="shared" si="7"/>
        <v>0</v>
      </c>
      <c r="Y69" s="33">
        <f t="shared" si="8"/>
        <v>0</v>
      </c>
      <c r="Z69" s="33">
        <f t="shared" si="9"/>
        <v>0</v>
      </c>
      <c r="AA69" s="33">
        <f t="shared" si="10"/>
        <v>0</v>
      </c>
      <c r="AB69" s="33">
        <f t="shared" si="11"/>
        <v>0</v>
      </c>
      <c r="AC69" s="33">
        <f t="shared" si="12"/>
        <v>0</v>
      </c>
      <c r="AD69" s="33">
        <f t="shared" si="13"/>
        <v>0</v>
      </c>
      <c r="AE69" s="33">
        <f t="shared" si="14"/>
        <v>1</v>
      </c>
      <c r="AF69" s="28">
        <v>15.913399999999999</v>
      </c>
      <c r="AG69" s="28">
        <v>36.541400000000003</v>
      </c>
      <c r="AH69" s="28">
        <v>29.763100000000001</v>
      </c>
      <c r="AI69" s="28">
        <v>17.7821</v>
      </c>
      <c r="AJ69" s="28">
        <v>0.99790000000000001</v>
      </c>
      <c r="AK69" s="28">
        <v>2.3999999999999998E-3</v>
      </c>
      <c r="AL69" s="28">
        <v>-4.0899999999999999E-2</v>
      </c>
      <c r="AM69" s="28">
        <v>5.1999999999999998E-3</v>
      </c>
      <c r="AN69" s="28">
        <v>0.97240000000000004</v>
      </c>
      <c r="AO69" s="28">
        <v>0.1225</v>
      </c>
      <c r="AP69" s="35">
        <v>0.4</v>
      </c>
    </row>
    <row r="70" spans="1:42">
      <c r="A70" s="48" t="s">
        <v>5026</v>
      </c>
      <c r="B70" s="29">
        <v>46035</v>
      </c>
      <c r="C70" s="30">
        <v>7.3742999999999999</v>
      </c>
      <c r="D70" s="31">
        <v>6.9970999999999997</v>
      </c>
      <c r="E70" s="28">
        <v>28.459700000000002</v>
      </c>
      <c r="F70" s="28">
        <v>14.1099</v>
      </c>
      <c r="G70" s="28">
        <v>2.2946</v>
      </c>
      <c r="H70" s="28"/>
      <c r="I70" s="32"/>
      <c r="J70" s="28"/>
      <c r="K70" s="28"/>
      <c r="L70" s="28"/>
      <c r="M70" s="28"/>
      <c r="N70" s="28"/>
      <c r="O70" s="28"/>
      <c r="P70" s="28"/>
      <c r="Q70" s="28"/>
      <c r="R70" s="28">
        <v>-3.9178000000000002</v>
      </c>
      <c r="S70" s="33">
        <f t="shared" si="2"/>
        <v>1</v>
      </c>
      <c r="T70" s="33">
        <f t="shared" si="3"/>
        <v>2</v>
      </c>
      <c r="U70" s="33">
        <f t="shared" si="4"/>
        <v>0</v>
      </c>
      <c r="V70" s="34">
        <f t="shared" si="5"/>
        <v>0</v>
      </c>
      <c r="W70" s="33">
        <f t="shared" si="6"/>
        <v>0</v>
      </c>
      <c r="X70" s="33">
        <f t="shared" si="7"/>
        <v>0</v>
      </c>
      <c r="Y70" s="33">
        <f t="shared" si="8"/>
        <v>0</v>
      </c>
      <c r="Z70" s="33">
        <f t="shared" si="9"/>
        <v>0</v>
      </c>
      <c r="AA70" s="33">
        <f t="shared" si="10"/>
        <v>0</v>
      </c>
      <c r="AB70" s="33">
        <f t="shared" si="11"/>
        <v>0</v>
      </c>
      <c r="AC70" s="33">
        <f t="shared" si="12"/>
        <v>0</v>
      </c>
      <c r="AD70" s="33">
        <f t="shared" si="13"/>
        <v>0</v>
      </c>
      <c r="AE70" s="33">
        <f t="shared" si="14"/>
        <v>4</v>
      </c>
      <c r="AF70" s="28">
        <v>22.319199999999999</v>
      </c>
      <c r="AG70" s="28">
        <v>44.786200000000001</v>
      </c>
      <c r="AH70" s="28">
        <v>32.4236</v>
      </c>
      <c r="AI70" s="28">
        <v>0.47099999999999997</v>
      </c>
      <c r="AJ70" s="28">
        <v>0.99570000000000003</v>
      </c>
      <c r="AK70" s="28">
        <v>-0.69220000000000004</v>
      </c>
      <c r="AL70" s="28">
        <v>-4.3700000000000003E-2</v>
      </c>
      <c r="AM70" s="28">
        <v>-0.88500000000000001</v>
      </c>
      <c r="AN70" s="28">
        <v>0.95399999999999996</v>
      </c>
      <c r="AO70" s="28">
        <v>0.47099999999999997</v>
      </c>
      <c r="AP70" s="35">
        <v>0.4</v>
      </c>
    </row>
    <row r="71" spans="1:42">
      <c r="A71" s="48" t="s">
        <v>1774</v>
      </c>
      <c r="B71" s="29">
        <v>45511</v>
      </c>
      <c r="C71" s="30">
        <v>264.67619999999999</v>
      </c>
      <c r="D71" s="31">
        <v>230.8305</v>
      </c>
      <c r="E71" s="28">
        <v>29.952000000000002</v>
      </c>
      <c r="F71" s="28">
        <v>13.8431</v>
      </c>
      <c r="G71" s="28">
        <v>1.4297</v>
      </c>
      <c r="H71" s="28">
        <v>-3.7166999999999999</v>
      </c>
      <c r="I71" s="32">
        <v>-4.8913000000000002</v>
      </c>
      <c r="J71" s="28">
        <v>10.2928</v>
      </c>
      <c r="K71" s="28"/>
      <c r="L71" s="28"/>
      <c r="M71" s="28"/>
      <c r="N71" s="28"/>
      <c r="O71" s="28"/>
      <c r="P71" s="28"/>
      <c r="Q71" s="28"/>
      <c r="R71" s="28">
        <v>-4.0006000000000004</v>
      </c>
      <c r="S71" s="33">
        <f t="shared" si="2"/>
        <v>1</v>
      </c>
      <c r="T71" s="33">
        <f t="shared" si="3"/>
        <v>2</v>
      </c>
      <c r="U71" s="33">
        <f t="shared" si="4"/>
        <v>2</v>
      </c>
      <c r="V71" s="34">
        <f t="shared" si="5"/>
        <v>2</v>
      </c>
      <c r="W71" s="33">
        <f t="shared" si="6"/>
        <v>1</v>
      </c>
      <c r="X71" s="33">
        <f t="shared" si="7"/>
        <v>0</v>
      </c>
      <c r="Y71" s="33">
        <f t="shared" si="8"/>
        <v>0</v>
      </c>
      <c r="Z71" s="33">
        <f t="shared" si="9"/>
        <v>0</v>
      </c>
      <c r="AA71" s="33">
        <f t="shared" si="10"/>
        <v>0</v>
      </c>
      <c r="AB71" s="33">
        <f t="shared" si="11"/>
        <v>0</v>
      </c>
      <c r="AC71" s="33">
        <f t="shared" si="12"/>
        <v>0</v>
      </c>
      <c r="AD71" s="33">
        <f t="shared" si="13"/>
        <v>0</v>
      </c>
      <c r="AE71" s="33">
        <f t="shared" si="14"/>
        <v>4</v>
      </c>
      <c r="AF71" s="28">
        <v>50.309699999999999</v>
      </c>
      <c r="AG71" s="28">
        <v>21.035900000000002</v>
      </c>
      <c r="AH71" s="28">
        <v>28.661100000000001</v>
      </c>
      <c r="AI71" s="28">
        <v>-6.7000000000000002E-3</v>
      </c>
      <c r="AJ71" s="28">
        <v>0.99939999999999996</v>
      </c>
      <c r="AK71" s="28">
        <v>-0.16739999999999999</v>
      </c>
      <c r="AL71" s="28">
        <v>-4.3999999999999997E-2</v>
      </c>
      <c r="AM71" s="28">
        <v>-0.2596</v>
      </c>
      <c r="AN71" s="28">
        <v>0.99480000000000002</v>
      </c>
      <c r="AO71" s="28">
        <v>-6.7000000000000002E-3</v>
      </c>
      <c r="AP71" s="35">
        <v>0.53</v>
      </c>
    </row>
    <row r="72" spans="1:42">
      <c r="A72" s="48" t="s">
        <v>1776</v>
      </c>
      <c r="B72" s="29">
        <v>45573</v>
      </c>
      <c r="C72" s="30">
        <v>275.68349999999998</v>
      </c>
      <c r="D72" s="31">
        <v>251.98</v>
      </c>
      <c r="E72" s="28">
        <v>89.688400000000001</v>
      </c>
      <c r="F72" s="28">
        <v>24.354800000000001</v>
      </c>
      <c r="G72" s="28">
        <v>9.8670000000000009</v>
      </c>
      <c r="H72" s="28">
        <v>11.585599999999999</v>
      </c>
      <c r="I72" s="32">
        <v>16.024699999999999</v>
      </c>
      <c r="J72" s="28">
        <v>25.811399999999999</v>
      </c>
      <c r="K72" s="28"/>
      <c r="L72" s="28"/>
      <c r="M72" s="28"/>
      <c r="N72" s="28"/>
      <c r="O72" s="28"/>
      <c r="P72" s="28"/>
      <c r="Q72" s="28"/>
      <c r="R72" s="28">
        <v>22.7058</v>
      </c>
      <c r="S72" s="33">
        <f t="shared" si="2"/>
        <v>1</v>
      </c>
      <c r="T72" s="33">
        <f t="shared" si="3"/>
        <v>1</v>
      </c>
      <c r="U72" s="33">
        <f t="shared" si="4"/>
        <v>1</v>
      </c>
      <c r="V72" s="34">
        <f t="shared" si="5"/>
        <v>1</v>
      </c>
      <c r="W72" s="33">
        <f t="shared" si="6"/>
        <v>1</v>
      </c>
      <c r="X72" s="33">
        <f t="shared" si="7"/>
        <v>0</v>
      </c>
      <c r="Y72" s="33">
        <f t="shared" si="8"/>
        <v>0</v>
      </c>
      <c r="Z72" s="33">
        <f t="shared" si="9"/>
        <v>0</v>
      </c>
      <c r="AA72" s="33">
        <f t="shared" si="10"/>
        <v>0</v>
      </c>
      <c r="AB72" s="33">
        <f t="shared" si="11"/>
        <v>0</v>
      </c>
      <c r="AC72" s="33">
        <f t="shared" si="12"/>
        <v>0</v>
      </c>
      <c r="AD72" s="33">
        <f t="shared" si="13"/>
        <v>0</v>
      </c>
      <c r="AE72" s="33">
        <f t="shared" si="14"/>
        <v>1</v>
      </c>
      <c r="AF72" s="28">
        <v>56.627600000000001</v>
      </c>
      <c r="AG72" s="28">
        <v>23.674499999999998</v>
      </c>
      <c r="AH72" s="28">
        <v>19.578900000000001</v>
      </c>
      <c r="AI72" s="28">
        <v>0.1191</v>
      </c>
      <c r="AJ72" s="28">
        <v>0.99770000000000003</v>
      </c>
      <c r="AK72" s="28">
        <v>0.1537</v>
      </c>
      <c r="AL72" s="28">
        <v>-4.58E-2</v>
      </c>
      <c r="AM72" s="28">
        <v>0.35389999999999999</v>
      </c>
      <c r="AN72" s="28">
        <v>0.99429999999999996</v>
      </c>
      <c r="AO72" s="28">
        <v>0.1191</v>
      </c>
      <c r="AP72" s="35">
        <v>0.49</v>
      </c>
    </row>
    <row r="73" spans="1:42">
      <c r="A73" s="48" t="s">
        <v>1778</v>
      </c>
      <c r="B73" s="29">
        <v>45839</v>
      </c>
      <c r="C73" s="30">
        <v>24.369399999999999</v>
      </c>
      <c r="D73" s="31">
        <v>25.353999999999999</v>
      </c>
      <c r="E73" s="28">
        <v>8.9654000000000007</v>
      </c>
      <c r="F73" s="28">
        <v>12.418799999999999</v>
      </c>
      <c r="G73" s="28">
        <v>-5.9105999999999996</v>
      </c>
      <c r="H73" s="28">
        <v>-18.9773</v>
      </c>
      <c r="I73" s="32">
        <v>-13.6988</v>
      </c>
      <c r="J73" s="28"/>
      <c r="K73" s="28"/>
      <c r="L73" s="28"/>
      <c r="M73" s="28"/>
      <c r="N73" s="28"/>
      <c r="O73" s="28"/>
      <c r="P73" s="28"/>
      <c r="Q73" s="28"/>
      <c r="R73" s="28">
        <v>-12.327299999999999</v>
      </c>
      <c r="S73" s="33">
        <f t="shared" si="2"/>
        <v>2</v>
      </c>
      <c r="T73" s="33">
        <f t="shared" si="3"/>
        <v>3</v>
      </c>
      <c r="U73" s="33">
        <f t="shared" si="4"/>
        <v>4</v>
      </c>
      <c r="V73" s="34">
        <f t="shared" si="5"/>
        <v>4</v>
      </c>
      <c r="W73" s="33">
        <f t="shared" si="6"/>
        <v>0</v>
      </c>
      <c r="X73" s="33">
        <f t="shared" si="7"/>
        <v>0</v>
      </c>
      <c r="Y73" s="33">
        <f t="shared" si="8"/>
        <v>0</v>
      </c>
      <c r="Z73" s="33">
        <f t="shared" si="9"/>
        <v>0</v>
      </c>
      <c r="AA73" s="33">
        <f t="shared" si="10"/>
        <v>0</v>
      </c>
      <c r="AB73" s="33">
        <f t="shared" si="11"/>
        <v>0</v>
      </c>
      <c r="AC73" s="33">
        <f t="shared" si="12"/>
        <v>0</v>
      </c>
      <c r="AD73" s="33">
        <f t="shared" si="13"/>
        <v>0</v>
      </c>
      <c r="AE73" s="33">
        <f t="shared" si="14"/>
        <v>4</v>
      </c>
      <c r="AF73" s="28">
        <v>19.947399999999998</v>
      </c>
      <c r="AG73" s="28">
        <v>63.683900000000001</v>
      </c>
      <c r="AH73" s="28">
        <v>16.235800000000001</v>
      </c>
      <c r="AI73" s="28">
        <v>0.1328</v>
      </c>
      <c r="AJ73" s="28">
        <v>0.99750000000000005</v>
      </c>
      <c r="AK73" s="28">
        <v>-0.35859999999999997</v>
      </c>
      <c r="AL73" s="28">
        <v>-4.3200000000000002E-2</v>
      </c>
      <c r="AM73" s="28">
        <v>-0.49120000000000003</v>
      </c>
      <c r="AN73" s="28">
        <v>0.98860000000000003</v>
      </c>
      <c r="AO73" s="28">
        <v>0.1328</v>
      </c>
      <c r="AP73" s="35">
        <v>0.35</v>
      </c>
    </row>
    <row r="74" spans="1:42">
      <c r="A74" s="48" t="s">
        <v>1780</v>
      </c>
      <c r="B74" s="29">
        <v>45693</v>
      </c>
      <c r="C74" s="30">
        <v>138.4529</v>
      </c>
      <c r="D74" s="31">
        <v>120.96550000000001</v>
      </c>
      <c r="E74" s="28">
        <v>32.534399999999998</v>
      </c>
      <c r="F74" s="28">
        <v>16.716200000000001</v>
      </c>
      <c r="G74" s="28">
        <v>-5.0357000000000003</v>
      </c>
      <c r="H74" s="28">
        <v>-8.2777999999999992</v>
      </c>
      <c r="I74" s="32">
        <v>-7.8570000000000002</v>
      </c>
      <c r="J74" s="28">
        <v>-5.7168000000000001</v>
      </c>
      <c r="K74" s="28"/>
      <c r="L74" s="28"/>
      <c r="M74" s="28"/>
      <c r="N74" s="28"/>
      <c r="O74" s="28"/>
      <c r="P74" s="28"/>
      <c r="Q74" s="28"/>
      <c r="R74" s="28">
        <v>-9.9700000000000006</v>
      </c>
      <c r="S74" s="33">
        <f t="shared" si="2"/>
        <v>1</v>
      </c>
      <c r="T74" s="33">
        <f t="shared" si="3"/>
        <v>3</v>
      </c>
      <c r="U74" s="33">
        <f t="shared" si="4"/>
        <v>4</v>
      </c>
      <c r="V74" s="34">
        <f t="shared" si="5"/>
        <v>3</v>
      </c>
      <c r="W74" s="33">
        <f t="shared" si="6"/>
        <v>4</v>
      </c>
      <c r="X74" s="33">
        <f t="shared" si="7"/>
        <v>0</v>
      </c>
      <c r="Y74" s="33">
        <f t="shared" si="8"/>
        <v>0</v>
      </c>
      <c r="Z74" s="33">
        <f t="shared" si="9"/>
        <v>0</v>
      </c>
      <c r="AA74" s="33">
        <f t="shared" si="10"/>
        <v>0</v>
      </c>
      <c r="AB74" s="33">
        <f t="shared" si="11"/>
        <v>0</v>
      </c>
      <c r="AC74" s="33">
        <f t="shared" si="12"/>
        <v>0</v>
      </c>
      <c r="AD74" s="33">
        <f t="shared" si="13"/>
        <v>0</v>
      </c>
      <c r="AE74" s="33">
        <f t="shared" si="14"/>
        <v>4</v>
      </c>
      <c r="AF74" s="28">
        <v>36.504800000000003</v>
      </c>
      <c r="AG74" s="28">
        <v>53.605200000000004</v>
      </c>
      <c r="AH74" s="28">
        <v>9.8977000000000004</v>
      </c>
      <c r="AI74" s="28">
        <v>-7.7000000000000002E-3</v>
      </c>
      <c r="AJ74" s="28">
        <v>0.99790000000000001</v>
      </c>
      <c r="AK74" s="28">
        <v>-0.1295</v>
      </c>
      <c r="AL74" s="28">
        <v>0.28000000000000003</v>
      </c>
      <c r="AM74" s="28">
        <v>-0.23069999999999999</v>
      </c>
      <c r="AN74" s="28">
        <v>0.75</v>
      </c>
      <c r="AO74" s="28">
        <v>-7.7000000000000002E-3</v>
      </c>
      <c r="AP74" s="35">
        <v>0.49</v>
      </c>
    </row>
    <row r="75" spans="1:42">
      <c r="A75" s="48" t="s">
        <v>5002</v>
      </c>
      <c r="B75" s="29">
        <v>46010</v>
      </c>
      <c r="C75" s="30">
        <v>34.725299999999997</v>
      </c>
      <c r="D75" s="31">
        <v>33.410899999999998</v>
      </c>
      <c r="E75" s="28">
        <v>12.1976</v>
      </c>
      <c r="F75" s="28">
        <v>15.205399999999999</v>
      </c>
      <c r="G75" s="28">
        <v>8.7431000000000001</v>
      </c>
      <c r="H75" s="28"/>
      <c r="I75" s="32">
        <v>15.129300000000001</v>
      </c>
      <c r="J75" s="28"/>
      <c r="K75" s="28"/>
      <c r="L75" s="28"/>
      <c r="M75" s="28"/>
      <c r="N75" s="28"/>
      <c r="O75" s="28"/>
      <c r="P75" s="28"/>
      <c r="Q75" s="28"/>
      <c r="R75" s="28">
        <v>73.205500000000001</v>
      </c>
      <c r="S75" s="33">
        <f t="shared" si="2"/>
        <v>1</v>
      </c>
      <c r="T75" s="33">
        <f t="shared" si="3"/>
        <v>1</v>
      </c>
      <c r="U75" s="33">
        <f t="shared" si="4"/>
        <v>0</v>
      </c>
      <c r="V75" s="34">
        <f t="shared" si="5"/>
        <v>1</v>
      </c>
      <c r="W75" s="33">
        <f t="shared" si="6"/>
        <v>0</v>
      </c>
      <c r="X75" s="33">
        <f t="shared" si="7"/>
        <v>0</v>
      </c>
      <c r="Y75" s="33">
        <f t="shared" si="8"/>
        <v>0</v>
      </c>
      <c r="Z75" s="33">
        <f t="shared" si="9"/>
        <v>0</v>
      </c>
      <c r="AA75" s="33">
        <f t="shared" si="10"/>
        <v>0</v>
      </c>
      <c r="AB75" s="33">
        <f t="shared" si="11"/>
        <v>0</v>
      </c>
      <c r="AC75" s="33">
        <f t="shared" si="12"/>
        <v>0</v>
      </c>
      <c r="AD75" s="33">
        <f t="shared" si="13"/>
        <v>0</v>
      </c>
      <c r="AE75" s="33">
        <f t="shared" si="14"/>
        <v>1</v>
      </c>
      <c r="AF75" s="28">
        <v>71.602900000000005</v>
      </c>
      <c r="AG75" s="28">
        <v>24.854500000000002</v>
      </c>
      <c r="AH75" s="28">
        <v>3.2033999999999998</v>
      </c>
      <c r="AI75" s="28">
        <v>0.3392</v>
      </c>
      <c r="AJ75" s="28">
        <v>0.99650000000000005</v>
      </c>
      <c r="AK75" s="28">
        <v>0.33239999999999997</v>
      </c>
      <c r="AL75" s="28">
        <v>-4.1200000000000001E-2</v>
      </c>
      <c r="AM75" s="28">
        <v>0.72189999999999999</v>
      </c>
      <c r="AN75" s="28">
        <v>0.96799999999999997</v>
      </c>
      <c r="AO75" s="28">
        <v>0.3392</v>
      </c>
      <c r="AP75" s="35">
        <v>0.4</v>
      </c>
    </row>
    <row r="76" spans="1:42">
      <c r="A76" s="48" t="s">
        <v>4916</v>
      </c>
      <c r="B76" s="29">
        <v>45974</v>
      </c>
      <c r="C76" s="30">
        <v>6.0284000000000004</v>
      </c>
      <c r="D76" s="31">
        <v>5.1308999999999996</v>
      </c>
      <c r="E76" s="28">
        <v>220.2612</v>
      </c>
      <c r="F76" s="28">
        <v>13.1332</v>
      </c>
      <c r="G76" s="28">
        <v>2.4102000000000001</v>
      </c>
      <c r="H76" s="28"/>
      <c r="I76" s="32">
        <v>-1.1254</v>
      </c>
      <c r="J76" s="28"/>
      <c r="K76" s="28"/>
      <c r="L76" s="28"/>
      <c r="M76" s="28"/>
      <c r="N76" s="28"/>
      <c r="O76" s="28"/>
      <c r="P76" s="28"/>
      <c r="Q76" s="28"/>
      <c r="R76" s="28">
        <v>-3.0996000000000001</v>
      </c>
      <c r="S76" s="33">
        <f t="shared" si="2"/>
        <v>2</v>
      </c>
      <c r="T76" s="33">
        <f t="shared" si="3"/>
        <v>2</v>
      </c>
      <c r="U76" s="33">
        <f t="shared" si="4"/>
        <v>0</v>
      </c>
      <c r="V76" s="34">
        <f t="shared" si="5"/>
        <v>2</v>
      </c>
      <c r="W76" s="33">
        <f t="shared" si="6"/>
        <v>0</v>
      </c>
      <c r="X76" s="33">
        <f t="shared" si="7"/>
        <v>0</v>
      </c>
      <c r="Y76" s="33">
        <f t="shared" si="8"/>
        <v>0</v>
      </c>
      <c r="Z76" s="33">
        <f t="shared" si="9"/>
        <v>0</v>
      </c>
      <c r="AA76" s="33">
        <f t="shared" si="10"/>
        <v>0</v>
      </c>
      <c r="AB76" s="33">
        <f t="shared" si="11"/>
        <v>0</v>
      </c>
      <c r="AC76" s="33">
        <f t="shared" si="12"/>
        <v>0</v>
      </c>
      <c r="AD76" s="33">
        <f t="shared" si="13"/>
        <v>0</v>
      </c>
      <c r="AE76" s="33">
        <f t="shared" si="14"/>
        <v>4</v>
      </c>
      <c r="AF76" s="28">
        <v>4.0148000000000001</v>
      </c>
      <c r="AG76" s="28">
        <v>90.122100000000003</v>
      </c>
      <c r="AH76" s="28">
        <v>3.6012</v>
      </c>
      <c r="AI76" s="28">
        <v>2.2618999999999998</v>
      </c>
      <c r="AJ76" s="28">
        <v>0.99239999999999995</v>
      </c>
      <c r="AK76" s="28">
        <v>-0.48459999999999998</v>
      </c>
      <c r="AL76" s="28">
        <v>-1.9900000000000001E-2</v>
      </c>
      <c r="AM76" s="28">
        <v>-0.64419999999999999</v>
      </c>
      <c r="AN76" s="28">
        <v>0.97660000000000002</v>
      </c>
      <c r="AO76" s="28">
        <v>0.51100000000000001</v>
      </c>
      <c r="AP76" s="35">
        <v>0.21</v>
      </c>
    </row>
    <row r="77" spans="1:42">
      <c r="A77" s="48" t="s">
        <v>1781</v>
      </c>
      <c r="B77" s="29">
        <v>45891</v>
      </c>
      <c r="C77" s="30">
        <v>7.8666</v>
      </c>
      <c r="D77" s="31">
        <v>7.3567</v>
      </c>
      <c r="E77" s="28">
        <v>69.782399999999996</v>
      </c>
      <c r="F77" s="28">
        <v>15.357100000000001</v>
      </c>
      <c r="G77" s="28">
        <v>2.8973</v>
      </c>
      <c r="H77" s="28">
        <v>-0.3795</v>
      </c>
      <c r="I77" s="32">
        <v>0.64529999999999998</v>
      </c>
      <c r="J77" s="28"/>
      <c r="K77" s="28"/>
      <c r="L77" s="28"/>
      <c r="M77" s="28"/>
      <c r="N77" s="28"/>
      <c r="O77" s="28"/>
      <c r="P77" s="28"/>
      <c r="Q77" s="28"/>
      <c r="R77" s="28">
        <v>4.6715</v>
      </c>
      <c r="S77" s="33">
        <f t="shared" ref="S77:S140" si="15">IF(F77="",0,IF(F77&lt;=CC$3,4,IF(F77&gt;=CC$5,1,IF(F77&gt;=CC$4,2,3))))</f>
        <v>1</v>
      </c>
      <c r="T77" s="33">
        <f t="shared" ref="T77:T140" si="16">IF(G77="",0,IF(G77&lt;=CD$3,4,IF(G77&gt;=CD$5,1,IF(G77&gt;=CD$4,2,3))))</f>
        <v>1</v>
      </c>
      <c r="U77" s="33">
        <f t="shared" ref="U77:U140" si="17">IF(H77="",0,IF(H77&lt;=CE$3,4,IF(H77&gt;=CE$5,1,IF(H77&gt;=CE$4,2,3))))</f>
        <v>1</v>
      </c>
      <c r="V77" s="34">
        <f t="shared" ref="V77:V140" si="18">IF(I77="",0,IF(I77&lt;=CF$3,4,IF(I77&gt;=CF$5,1,IF(I77&gt;=CF$4,2,3))))</f>
        <v>1</v>
      </c>
      <c r="W77" s="33">
        <f t="shared" ref="W77:W140" si="19">IF(J77="",0,IF(J77&lt;=CG$3,4,IF(J77&gt;=CG$5,1,IF(J77&gt;=CG$4,2,3))))</f>
        <v>0</v>
      </c>
      <c r="X77" s="33">
        <f t="shared" ref="X77:X140" si="20">IF(K77="",0,IF(K77&lt;=CH$3,4,IF(K77&gt;=CH$5,1,IF(K77&gt;=CH$4,2,3))))</f>
        <v>0</v>
      </c>
      <c r="Y77" s="33">
        <f t="shared" ref="Y77:Y140" si="21">IF(L77="",0,IF(L77&lt;=CI$3,4,IF(L77&gt;=CI$5,1,IF(L77&gt;=CI$4,2,3))))</f>
        <v>0</v>
      </c>
      <c r="Z77" s="33">
        <f t="shared" ref="Z77:Z140" si="22">IF(M77="",0,IF(M77&lt;=CJ$3,4,IF(M77&gt;=CJ$5,1,IF(M77&gt;=CJ$4,2,3))))</f>
        <v>0</v>
      </c>
      <c r="AA77" s="33">
        <f t="shared" ref="AA77:AA140" si="23">IF(N77="",0,IF(N77&lt;=CK$3,4,IF(N77&gt;=CK$5,1,IF(N77&gt;=CK$4,2,3))))</f>
        <v>0</v>
      </c>
      <c r="AB77" s="33">
        <f t="shared" ref="AB77:AB140" si="24">IF(O77="",0,IF(O77&lt;=CL$3,4,IF(O77&gt;=CL$5,1,IF(O77&gt;=CL$4,2,3))))</f>
        <v>0</v>
      </c>
      <c r="AC77" s="33">
        <f t="shared" ref="AC77:AC140" si="25">IF(P77="",0,IF(P77&lt;=CM$3,4,IF(P77&gt;=CM$5,1,IF(P77&gt;=CM$4,2,3))))</f>
        <v>0</v>
      </c>
      <c r="AD77" s="33">
        <f t="shared" ref="AD77:AD140" si="26">IF(Q77="",0,IF(Q77&lt;=CN$3,4,IF(Q77&gt;=CN$5,1,IF(Q77&gt;=CN$4,2,3))))</f>
        <v>0</v>
      </c>
      <c r="AE77" s="33">
        <f t="shared" ref="AE77:AE140" si="27">IF(R77="",0,IF(R77&lt;=CO$3,4,IF(R77&gt;=CO$5,1,IF(R77&gt;=CO$4,2,3))))</f>
        <v>3</v>
      </c>
      <c r="AF77" s="28">
        <v>91.837599999999995</v>
      </c>
      <c r="AG77" s="28">
        <v>7.8033999999999999</v>
      </c>
      <c r="AH77" s="28"/>
      <c r="AI77" s="28">
        <v>0.35899999999999999</v>
      </c>
      <c r="AJ77" s="28">
        <v>0.99399999999999999</v>
      </c>
      <c r="AK77" s="28">
        <v>-0.2175</v>
      </c>
      <c r="AL77" s="28">
        <v>-4.2299999999999997E-2</v>
      </c>
      <c r="AM77" s="28">
        <v>-0.29430000000000001</v>
      </c>
      <c r="AN77" s="28">
        <v>0.98580000000000001</v>
      </c>
      <c r="AO77" s="28">
        <v>0.35899999999999999</v>
      </c>
      <c r="AP77" s="35">
        <v>0.3</v>
      </c>
    </row>
    <row r="78" spans="1:42">
      <c r="A78" s="48" t="s">
        <v>5043</v>
      </c>
      <c r="B78" s="29">
        <v>46062</v>
      </c>
      <c r="C78" s="30">
        <v>17.580400000000001</v>
      </c>
      <c r="D78" s="31">
        <v>16.5488</v>
      </c>
      <c r="E78" s="28">
        <v>106.62949999999999</v>
      </c>
      <c r="F78" s="28">
        <v>11.126099999999999</v>
      </c>
      <c r="G78" s="28"/>
      <c r="H78" s="28"/>
      <c r="I78" s="32"/>
      <c r="J78" s="28"/>
      <c r="K78" s="28"/>
      <c r="L78" s="28"/>
      <c r="M78" s="28"/>
      <c r="N78" s="28"/>
      <c r="O78" s="28"/>
      <c r="P78" s="28"/>
      <c r="Q78" s="28"/>
      <c r="R78" s="28">
        <v>14.3461</v>
      </c>
      <c r="S78" s="33">
        <f t="shared" si="15"/>
        <v>2</v>
      </c>
      <c r="T78" s="33">
        <f t="shared" si="16"/>
        <v>0</v>
      </c>
      <c r="U78" s="33">
        <f t="shared" si="17"/>
        <v>0</v>
      </c>
      <c r="V78" s="34">
        <f t="shared" si="18"/>
        <v>0</v>
      </c>
      <c r="W78" s="33">
        <f t="shared" si="19"/>
        <v>0</v>
      </c>
      <c r="X78" s="33">
        <f t="shared" si="20"/>
        <v>0</v>
      </c>
      <c r="Y78" s="33">
        <f t="shared" si="21"/>
        <v>0</v>
      </c>
      <c r="Z78" s="33">
        <f t="shared" si="22"/>
        <v>0</v>
      </c>
      <c r="AA78" s="33">
        <f t="shared" si="23"/>
        <v>0</v>
      </c>
      <c r="AB78" s="33">
        <f t="shared" si="24"/>
        <v>0</v>
      </c>
      <c r="AC78" s="33">
        <f t="shared" si="25"/>
        <v>0</v>
      </c>
      <c r="AD78" s="33">
        <f t="shared" si="26"/>
        <v>0</v>
      </c>
      <c r="AE78" s="33">
        <f t="shared" si="27"/>
        <v>2</v>
      </c>
      <c r="AF78" s="28">
        <v>80.605800000000002</v>
      </c>
      <c r="AG78" s="28">
        <v>19.139900000000001</v>
      </c>
      <c r="AH78" s="28"/>
      <c r="AI78" s="28">
        <v>0.25419999999999998</v>
      </c>
      <c r="AJ78" s="28">
        <v>0.99680000000000002</v>
      </c>
      <c r="AK78" s="28">
        <v>-0.68679999999999997</v>
      </c>
      <c r="AL78" s="28">
        <v>-4.3700000000000003E-2</v>
      </c>
      <c r="AM78" s="28">
        <v>-0.93979999999999997</v>
      </c>
      <c r="AN78" s="28">
        <v>0.92979999999999996</v>
      </c>
      <c r="AO78" s="28">
        <v>0.25419999999999998</v>
      </c>
      <c r="AP78" s="35">
        <v>0.45</v>
      </c>
    </row>
    <row r="79" spans="1:42">
      <c r="A79" s="48" t="s">
        <v>5089</v>
      </c>
      <c r="B79" s="29">
        <v>46105</v>
      </c>
      <c r="C79" s="30"/>
      <c r="D79" s="31">
        <v>5.1734</v>
      </c>
      <c r="E79" s="28">
        <v>84.715800000000002</v>
      </c>
      <c r="F79" s="28">
        <v>7.6619999999999999</v>
      </c>
      <c r="G79" s="28"/>
      <c r="H79" s="28"/>
      <c r="I79" s="32"/>
      <c r="J79" s="28"/>
      <c r="K79" s="28"/>
      <c r="L79" s="28"/>
      <c r="M79" s="28"/>
      <c r="N79" s="28"/>
      <c r="O79" s="28"/>
      <c r="P79" s="28"/>
      <c r="Q79" s="28"/>
      <c r="R79" s="28">
        <v>13.201599999999999</v>
      </c>
      <c r="S79" s="33">
        <f t="shared" si="15"/>
        <v>3</v>
      </c>
      <c r="T79" s="33">
        <f t="shared" si="16"/>
        <v>0</v>
      </c>
      <c r="U79" s="33">
        <f t="shared" si="17"/>
        <v>0</v>
      </c>
      <c r="V79" s="34">
        <f t="shared" si="18"/>
        <v>0</v>
      </c>
      <c r="W79" s="33">
        <f t="shared" si="19"/>
        <v>0</v>
      </c>
      <c r="X79" s="33">
        <f t="shared" si="20"/>
        <v>0</v>
      </c>
      <c r="Y79" s="33">
        <f t="shared" si="21"/>
        <v>0</v>
      </c>
      <c r="Z79" s="33">
        <f t="shared" si="22"/>
        <v>0</v>
      </c>
      <c r="AA79" s="33">
        <f t="shared" si="23"/>
        <v>0</v>
      </c>
      <c r="AB79" s="33">
        <f t="shared" si="24"/>
        <v>0</v>
      </c>
      <c r="AC79" s="33">
        <f t="shared" si="25"/>
        <v>0</v>
      </c>
      <c r="AD79" s="33">
        <f t="shared" si="26"/>
        <v>0</v>
      </c>
      <c r="AE79" s="33">
        <f t="shared" si="27"/>
        <v>2</v>
      </c>
      <c r="AF79" s="28">
        <v>78.843400000000003</v>
      </c>
      <c r="AG79" s="28">
        <v>19.627400000000002</v>
      </c>
      <c r="AH79" s="28">
        <v>1.1762999999999999</v>
      </c>
      <c r="AI79" s="28">
        <v>0.35289999999999999</v>
      </c>
      <c r="AJ79" s="28"/>
      <c r="AK79" s="28"/>
      <c r="AL79" s="28"/>
      <c r="AM79" s="28"/>
      <c r="AN79" s="28"/>
      <c r="AO79" s="28">
        <v>0.35289999999999999</v>
      </c>
      <c r="AP79" s="35">
        <v>0.4</v>
      </c>
    </row>
    <row r="80" spans="1:42">
      <c r="A80" s="48" t="s">
        <v>3498</v>
      </c>
      <c r="B80" s="29">
        <v>45937</v>
      </c>
      <c r="C80" s="30">
        <v>11.282500000000001</v>
      </c>
      <c r="D80" s="31">
        <v>12.18</v>
      </c>
      <c r="E80" s="28">
        <v>8.8768999999999991</v>
      </c>
      <c r="F80" s="28">
        <v>21.789899999999999</v>
      </c>
      <c r="G80" s="28">
        <v>1.2351000000000001</v>
      </c>
      <c r="H80" s="28">
        <v>-16.663699999999999</v>
      </c>
      <c r="I80" s="32">
        <v>-9.6940000000000008</v>
      </c>
      <c r="J80" s="28"/>
      <c r="K80" s="28"/>
      <c r="L80" s="28"/>
      <c r="M80" s="28"/>
      <c r="N80" s="28"/>
      <c r="O80" s="28"/>
      <c r="P80" s="28"/>
      <c r="Q80" s="28"/>
      <c r="R80" s="28">
        <v>-19.1128</v>
      </c>
      <c r="S80" s="33">
        <f t="shared" si="15"/>
        <v>1</v>
      </c>
      <c r="T80" s="33">
        <f t="shared" si="16"/>
        <v>2</v>
      </c>
      <c r="U80" s="33">
        <f t="shared" si="17"/>
        <v>4</v>
      </c>
      <c r="V80" s="34">
        <f t="shared" si="18"/>
        <v>4</v>
      </c>
      <c r="W80" s="33">
        <f t="shared" si="19"/>
        <v>0</v>
      </c>
      <c r="X80" s="33">
        <f t="shared" si="20"/>
        <v>0</v>
      </c>
      <c r="Y80" s="33">
        <f t="shared" si="21"/>
        <v>0</v>
      </c>
      <c r="Z80" s="33">
        <f t="shared" si="22"/>
        <v>0</v>
      </c>
      <c r="AA80" s="33">
        <f t="shared" si="23"/>
        <v>0</v>
      </c>
      <c r="AB80" s="33">
        <f t="shared" si="24"/>
        <v>0</v>
      </c>
      <c r="AC80" s="33">
        <f t="shared" si="25"/>
        <v>0</v>
      </c>
      <c r="AD80" s="33">
        <f t="shared" si="26"/>
        <v>0</v>
      </c>
      <c r="AE80" s="33">
        <f t="shared" si="27"/>
        <v>4</v>
      </c>
      <c r="AF80" s="28">
        <v>31.3874</v>
      </c>
      <c r="AG80" s="28">
        <v>52.334899999999998</v>
      </c>
      <c r="AH80" s="28">
        <v>16.130299999999998</v>
      </c>
      <c r="AI80" s="28">
        <v>0.14749999999999999</v>
      </c>
      <c r="AJ80" s="28">
        <v>0.99709999999999999</v>
      </c>
      <c r="AK80" s="28">
        <v>-0.71679999999999999</v>
      </c>
      <c r="AL80" s="28">
        <v>-3.8699999999999998E-2</v>
      </c>
      <c r="AM80" s="28">
        <v>-0.85509999999999997</v>
      </c>
      <c r="AN80" s="28">
        <v>0.98209999999999997</v>
      </c>
      <c r="AO80" s="28">
        <v>0.14749999999999999</v>
      </c>
      <c r="AP80" s="35">
        <v>0.4</v>
      </c>
    </row>
    <row r="81" spans="1:42">
      <c r="A81" s="48" t="s">
        <v>4910</v>
      </c>
      <c r="B81" s="29">
        <v>45958</v>
      </c>
      <c r="C81" s="30">
        <v>12.582000000000001</v>
      </c>
      <c r="D81" s="31">
        <v>13.7941</v>
      </c>
      <c r="E81" s="28">
        <v>9.6412999999999993</v>
      </c>
      <c r="F81" s="28">
        <v>16.9876</v>
      </c>
      <c r="G81" s="28">
        <v>6.1233000000000004</v>
      </c>
      <c r="H81" s="28">
        <v>-3.8658000000000001</v>
      </c>
      <c r="I81" s="32">
        <v>0.29330000000000001</v>
      </c>
      <c r="J81" s="28"/>
      <c r="K81" s="28"/>
      <c r="L81" s="28"/>
      <c r="M81" s="28"/>
      <c r="N81" s="28"/>
      <c r="O81" s="28"/>
      <c r="P81" s="28"/>
      <c r="Q81" s="28"/>
      <c r="R81" s="28">
        <v>-6.99</v>
      </c>
      <c r="S81" s="33">
        <f t="shared" si="15"/>
        <v>1</v>
      </c>
      <c r="T81" s="33">
        <f t="shared" si="16"/>
        <v>1</v>
      </c>
      <c r="U81" s="33">
        <f t="shared" si="17"/>
        <v>2</v>
      </c>
      <c r="V81" s="34">
        <f t="shared" si="18"/>
        <v>1</v>
      </c>
      <c r="W81" s="33">
        <f t="shared" si="19"/>
        <v>0</v>
      </c>
      <c r="X81" s="33">
        <f t="shared" si="20"/>
        <v>0</v>
      </c>
      <c r="Y81" s="33">
        <f t="shared" si="21"/>
        <v>0</v>
      </c>
      <c r="Z81" s="33">
        <f t="shared" si="22"/>
        <v>0</v>
      </c>
      <c r="AA81" s="33">
        <f t="shared" si="23"/>
        <v>0</v>
      </c>
      <c r="AB81" s="33">
        <f t="shared" si="24"/>
        <v>0</v>
      </c>
      <c r="AC81" s="33">
        <f t="shared" si="25"/>
        <v>0</v>
      </c>
      <c r="AD81" s="33">
        <f t="shared" si="26"/>
        <v>0</v>
      </c>
      <c r="AE81" s="33">
        <f t="shared" si="27"/>
        <v>4</v>
      </c>
      <c r="AF81" s="28"/>
      <c r="AG81" s="28">
        <v>5.2339000000000002</v>
      </c>
      <c r="AH81" s="28">
        <v>94.2941</v>
      </c>
      <c r="AI81" s="28">
        <v>0.47199999999999998</v>
      </c>
      <c r="AJ81" s="28">
        <v>0.99590000000000001</v>
      </c>
      <c r="AK81" s="28">
        <v>-0.61939999999999995</v>
      </c>
      <c r="AL81" s="28">
        <v>-2.75E-2</v>
      </c>
      <c r="AM81" s="28">
        <v>-0.87050000000000005</v>
      </c>
      <c r="AN81" s="28">
        <v>0.97929999999999995</v>
      </c>
      <c r="AO81" s="28">
        <v>0.47199999999999998</v>
      </c>
      <c r="AP81" s="35">
        <v>0.3</v>
      </c>
    </row>
    <row r="82" spans="1:42">
      <c r="A82" s="48" t="s">
        <v>1783</v>
      </c>
      <c r="B82" s="29">
        <v>44972</v>
      </c>
      <c r="C82" s="30">
        <v>20.1312</v>
      </c>
      <c r="D82" s="31">
        <v>20.569900000000001</v>
      </c>
      <c r="E82" s="28">
        <v>36.331099999999999</v>
      </c>
      <c r="F82" s="28">
        <v>10.357100000000001</v>
      </c>
      <c r="G82" s="28">
        <v>-1.7919</v>
      </c>
      <c r="H82" s="28">
        <v>-4.9934000000000003</v>
      </c>
      <c r="I82" s="32">
        <v>-5.0922000000000001</v>
      </c>
      <c r="J82" s="28">
        <v>3.3302</v>
      </c>
      <c r="K82" s="28">
        <v>4.3049999999999997</v>
      </c>
      <c r="L82" s="28">
        <v>14.5307</v>
      </c>
      <c r="M82" s="28"/>
      <c r="N82" s="28"/>
      <c r="O82" s="28"/>
      <c r="P82" s="28"/>
      <c r="Q82" s="28"/>
      <c r="R82" s="28">
        <v>14.0314</v>
      </c>
      <c r="S82" s="33">
        <f t="shared" si="15"/>
        <v>2</v>
      </c>
      <c r="T82" s="33">
        <f t="shared" si="16"/>
        <v>3</v>
      </c>
      <c r="U82" s="33">
        <f t="shared" si="17"/>
        <v>3</v>
      </c>
      <c r="V82" s="34">
        <f t="shared" si="18"/>
        <v>2</v>
      </c>
      <c r="W82" s="33">
        <f t="shared" si="19"/>
        <v>2</v>
      </c>
      <c r="X82" s="33">
        <f t="shared" si="20"/>
        <v>2</v>
      </c>
      <c r="Y82" s="33">
        <f t="shared" si="21"/>
        <v>2</v>
      </c>
      <c r="Z82" s="33">
        <f t="shared" si="22"/>
        <v>0</v>
      </c>
      <c r="AA82" s="33">
        <f t="shared" si="23"/>
        <v>0</v>
      </c>
      <c r="AB82" s="33">
        <f t="shared" si="24"/>
        <v>0</v>
      </c>
      <c r="AC82" s="33">
        <f t="shared" si="25"/>
        <v>0</v>
      </c>
      <c r="AD82" s="33">
        <f t="shared" si="26"/>
        <v>0</v>
      </c>
      <c r="AE82" s="33">
        <f t="shared" si="27"/>
        <v>2</v>
      </c>
      <c r="AF82" s="28">
        <v>71.050899999999999</v>
      </c>
      <c r="AG82" s="28">
        <v>18.507100000000001</v>
      </c>
      <c r="AH82" s="28">
        <v>10.0686</v>
      </c>
      <c r="AI82" s="28">
        <v>0.37340000000000001</v>
      </c>
      <c r="AJ82" s="28">
        <v>1.0710999999999999</v>
      </c>
      <c r="AK82" s="28">
        <v>0.24010000000000001</v>
      </c>
      <c r="AL82" s="28">
        <v>0.17979999999999999</v>
      </c>
      <c r="AM82" s="28">
        <v>0.4294</v>
      </c>
      <c r="AN82" s="28">
        <v>0.93210000000000004</v>
      </c>
      <c r="AO82" s="28">
        <v>1.7999999999999999E-2</v>
      </c>
      <c r="AP82" s="35">
        <v>0.3</v>
      </c>
    </row>
    <row r="83" spans="1:42">
      <c r="A83" s="48" t="s">
        <v>3499</v>
      </c>
      <c r="B83" s="29">
        <v>42347</v>
      </c>
      <c r="C83" s="30">
        <v>536.5702</v>
      </c>
      <c r="D83" s="31">
        <v>495.60939999999999</v>
      </c>
      <c r="E83" s="28">
        <v>86.684899999999999</v>
      </c>
      <c r="F83" s="28">
        <v>6.9284999999999997</v>
      </c>
      <c r="G83" s="28">
        <v>-6.4493</v>
      </c>
      <c r="H83" s="28">
        <v>-8.7620000000000005</v>
      </c>
      <c r="I83" s="32">
        <v>-9.6671999999999993</v>
      </c>
      <c r="J83" s="28">
        <v>-3.1063999999999998</v>
      </c>
      <c r="K83" s="28">
        <v>2.7513000000000001</v>
      </c>
      <c r="L83" s="28">
        <v>9.1968999999999994</v>
      </c>
      <c r="M83" s="28">
        <v>9.0100999999999996</v>
      </c>
      <c r="N83" s="28">
        <v>10.77</v>
      </c>
      <c r="O83" s="28">
        <v>11.3894</v>
      </c>
      <c r="P83" s="28">
        <v>12.894500000000001</v>
      </c>
      <c r="Q83" s="28"/>
      <c r="R83" s="28">
        <v>12.687799999999999</v>
      </c>
      <c r="S83" s="33">
        <f t="shared" si="15"/>
        <v>4</v>
      </c>
      <c r="T83" s="33">
        <f t="shared" si="16"/>
        <v>4</v>
      </c>
      <c r="U83" s="33">
        <f t="shared" si="17"/>
        <v>4</v>
      </c>
      <c r="V83" s="34">
        <f t="shared" si="18"/>
        <v>4</v>
      </c>
      <c r="W83" s="33">
        <f t="shared" si="19"/>
        <v>4</v>
      </c>
      <c r="X83" s="33">
        <f t="shared" si="20"/>
        <v>4</v>
      </c>
      <c r="Y83" s="33">
        <f t="shared" si="21"/>
        <v>4</v>
      </c>
      <c r="Z83" s="33">
        <f t="shared" si="22"/>
        <v>4</v>
      </c>
      <c r="AA83" s="33">
        <f t="shared" si="23"/>
        <v>4</v>
      </c>
      <c r="AB83" s="33">
        <f t="shared" si="24"/>
        <v>4</v>
      </c>
      <c r="AC83" s="33">
        <f t="shared" si="25"/>
        <v>3</v>
      </c>
      <c r="AD83" s="33">
        <f t="shared" si="26"/>
        <v>0</v>
      </c>
      <c r="AE83" s="33">
        <f t="shared" si="27"/>
        <v>2</v>
      </c>
      <c r="AF83" s="28">
        <v>99.999499999999998</v>
      </c>
      <c r="AG83" s="28"/>
      <c r="AH83" s="28"/>
      <c r="AI83" s="28">
        <v>5.0000000000000001E-4</v>
      </c>
      <c r="AJ83" s="28">
        <v>0.99960000000000004</v>
      </c>
      <c r="AK83" s="28">
        <v>0.15690000000000001</v>
      </c>
      <c r="AL83" s="28">
        <v>-0.14699999999999999</v>
      </c>
      <c r="AM83" s="28">
        <v>0.2772</v>
      </c>
      <c r="AN83" s="28">
        <v>0.98760000000000003</v>
      </c>
      <c r="AO83" s="28">
        <v>5.0000000000000001E-4</v>
      </c>
      <c r="AP83" s="35">
        <v>0.05</v>
      </c>
    </row>
    <row r="84" spans="1:42">
      <c r="A84" s="48" t="s">
        <v>3500</v>
      </c>
      <c r="B84" s="29">
        <v>44778</v>
      </c>
      <c r="C84" s="30">
        <v>41.4923</v>
      </c>
      <c r="D84" s="31">
        <v>42.298400000000001</v>
      </c>
      <c r="E84" s="28">
        <v>25.612100000000002</v>
      </c>
      <c r="F84" s="28">
        <v>8.8338999999999999</v>
      </c>
      <c r="G84" s="28">
        <v>-3.8473000000000002</v>
      </c>
      <c r="H84" s="28">
        <v>-6.0564999999999998</v>
      </c>
      <c r="I84" s="32">
        <v>-6.6543000000000001</v>
      </c>
      <c r="J84" s="28">
        <v>0.99690000000000001</v>
      </c>
      <c r="K84" s="28">
        <v>3.8818999999999999</v>
      </c>
      <c r="L84" s="28">
        <v>12.436299999999999</v>
      </c>
      <c r="M84" s="28"/>
      <c r="N84" s="28"/>
      <c r="O84" s="28"/>
      <c r="P84" s="28"/>
      <c r="Q84" s="28"/>
      <c r="R84" s="28">
        <v>10.3843</v>
      </c>
      <c r="S84" s="33">
        <f t="shared" si="15"/>
        <v>3</v>
      </c>
      <c r="T84" s="33">
        <f t="shared" si="16"/>
        <v>3</v>
      </c>
      <c r="U84" s="33">
        <f t="shared" si="17"/>
        <v>3</v>
      </c>
      <c r="V84" s="34">
        <f t="shared" si="18"/>
        <v>3</v>
      </c>
      <c r="W84" s="33">
        <f t="shared" si="19"/>
        <v>3</v>
      </c>
      <c r="X84" s="33">
        <f t="shared" si="20"/>
        <v>3</v>
      </c>
      <c r="Y84" s="33">
        <f t="shared" si="21"/>
        <v>3</v>
      </c>
      <c r="Z84" s="33">
        <f t="shared" si="22"/>
        <v>0</v>
      </c>
      <c r="AA84" s="33">
        <f t="shared" si="23"/>
        <v>0</v>
      </c>
      <c r="AB84" s="33">
        <f t="shared" si="24"/>
        <v>0</v>
      </c>
      <c r="AC84" s="33">
        <f t="shared" si="25"/>
        <v>0</v>
      </c>
      <c r="AD84" s="33">
        <f t="shared" si="26"/>
        <v>0</v>
      </c>
      <c r="AE84" s="33">
        <f t="shared" si="27"/>
        <v>3</v>
      </c>
      <c r="AF84" s="28">
        <v>98.617000000000004</v>
      </c>
      <c r="AG84" s="28">
        <v>1.3528</v>
      </c>
      <c r="AH84" s="28"/>
      <c r="AI84" s="28">
        <v>3.0300000000000001E-2</v>
      </c>
      <c r="AJ84" s="28">
        <v>0.99990000000000001</v>
      </c>
      <c r="AK84" s="28">
        <v>0.2142</v>
      </c>
      <c r="AL84" s="28">
        <v>-2.3699999999999999E-2</v>
      </c>
      <c r="AM84" s="28">
        <v>0.37890000000000001</v>
      </c>
      <c r="AN84" s="28">
        <v>0.99719999999999998</v>
      </c>
      <c r="AO84" s="28">
        <v>3.0300000000000001E-2</v>
      </c>
      <c r="AP84" s="35">
        <v>0.3</v>
      </c>
    </row>
    <row r="85" spans="1:42">
      <c r="A85" s="48" t="s">
        <v>3501</v>
      </c>
      <c r="B85" s="29">
        <v>42347</v>
      </c>
      <c r="C85" s="30">
        <v>5202.2132000000001</v>
      </c>
      <c r="D85" s="31">
        <v>4838.5470999999998</v>
      </c>
      <c r="E85" s="28">
        <v>268.6567</v>
      </c>
      <c r="F85" s="28">
        <v>7.4829999999999997</v>
      </c>
      <c r="G85" s="28">
        <v>-5.1581999999999999</v>
      </c>
      <c r="H85" s="28">
        <v>-7.1101000000000001</v>
      </c>
      <c r="I85" s="32">
        <v>-8.0411000000000001</v>
      </c>
      <c r="J85" s="28">
        <v>-0.32140000000000002</v>
      </c>
      <c r="K85" s="28">
        <v>4.1943000000000001</v>
      </c>
      <c r="L85" s="28">
        <v>11.109500000000001</v>
      </c>
      <c r="M85" s="28">
        <v>10.031499999999999</v>
      </c>
      <c r="N85" s="28">
        <v>11.614100000000001</v>
      </c>
      <c r="O85" s="28">
        <v>11.914999999999999</v>
      </c>
      <c r="P85" s="28">
        <v>13.069000000000001</v>
      </c>
      <c r="Q85" s="28"/>
      <c r="R85" s="28">
        <v>12.8949</v>
      </c>
      <c r="S85" s="33">
        <f t="shared" si="15"/>
        <v>3</v>
      </c>
      <c r="T85" s="33">
        <f t="shared" si="16"/>
        <v>3</v>
      </c>
      <c r="U85" s="33">
        <f t="shared" si="17"/>
        <v>4</v>
      </c>
      <c r="V85" s="34">
        <f t="shared" si="18"/>
        <v>4</v>
      </c>
      <c r="W85" s="33">
        <f t="shared" si="19"/>
        <v>3</v>
      </c>
      <c r="X85" s="33">
        <f t="shared" si="20"/>
        <v>3</v>
      </c>
      <c r="Y85" s="33">
        <f t="shared" si="21"/>
        <v>3</v>
      </c>
      <c r="Z85" s="33">
        <f t="shared" si="22"/>
        <v>3</v>
      </c>
      <c r="AA85" s="33">
        <f t="shared" si="23"/>
        <v>2</v>
      </c>
      <c r="AB85" s="33">
        <f t="shared" si="24"/>
        <v>3</v>
      </c>
      <c r="AC85" s="33">
        <f t="shared" si="25"/>
        <v>2</v>
      </c>
      <c r="AD85" s="33">
        <f t="shared" si="26"/>
        <v>0</v>
      </c>
      <c r="AE85" s="33">
        <f t="shared" si="27"/>
        <v>2</v>
      </c>
      <c r="AF85" s="28">
        <v>99.999799999999993</v>
      </c>
      <c r="AG85" s="28"/>
      <c r="AH85" s="28"/>
      <c r="AI85" s="28">
        <v>2.0000000000000001E-4</v>
      </c>
      <c r="AJ85" s="28">
        <v>0.99980000000000002</v>
      </c>
      <c r="AK85" s="28">
        <v>0.19939999999999999</v>
      </c>
      <c r="AL85" s="28">
        <v>-1.9E-3</v>
      </c>
      <c r="AM85" s="28">
        <v>0.35510000000000003</v>
      </c>
      <c r="AN85" s="28">
        <v>0.99719999999999998</v>
      </c>
      <c r="AO85" s="28">
        <v>2.0000000000000001E-4</v>
      </c>
      <c r="AP85" s="35">
        <v>0.05</v>
      </c>
    </row>
    <row r="86" spans="1:42">
      <c r="A86" s="48" t="s">
        <v>1788</v>
      </c>
      <c r="B86" s="29">
        <v>44064</v>
      </c>
      <c r="C86" s="30">
        <v>2900.1794</v>
      </c>
      <c r="D86" s="31">
        <v>2407.7233000000001</v>
      </c>
      <c r="E86" s="28">
        <v>56.236800000000002</v>
      </c>
      <c r="F86" s="28">
        <v>9.1105999999999998</v>
      </c>
      <c r="G86" s="28">
        <v>-8.016</v>
      </c>
      <c r="H86" s="28">
        <v>-5.5701000000000001</v>
      </c>
      <c r="I86" s="32">
        <v>-7.9935999999999998</v>
      </c>
      <c r="J86" s="28">
        <v>0.18559999999999999</v>
      </c>
      <c r="K86" s="28">
        <v>6.0667999999999997</v>
      </c>
      <c r="L86" s="28">
        <v>8.9369999999999994</v>
      </c>
      <c r="M86" s="28">
        <v>11.7155</v>
      </c>
      <c r="N86" s="28">
        <v>11.426</v>
      </c>
      <c r="O86" s="28"/>
      <c r="P86" s="28"/>
      <c r="Q86" s="28"/>
      <c r="R86" s="28">
        <v>17.613</v>
      </c>
      <c r="S86" s="33">
        <f t="shared" si="15"/>
        <v>3</v>
      </c>
      <c r="T86" s="33">
        <f t="shared" si="16"/>
        <v>4</v>
      </c>
      <c r="U86" s="33">
        <f t="shared" si="17"/>
        <v>3</v>
      </c>
      <c r="V86" s="34">
        <f t="shared" si="18"/>
        <v>3</v>
      </c>
      <c r="W86" s="33">
        <f t="shared" si="19"/>
        <v>3</v>
      </c>
      <c r="X86" s="33">
        <f t="shared" si="20"/>
        <v>2</v>
      </c>
      <c r="Y86" s="33">
        <f t="shared" si="21"/>
        <v>4</v>
      </c>
      <c r="Z86" s="33">
        <f t="shared" si="22"/>
        <v>2</v>
      </c>
      <c r="AA86" s="33">
        <f t="shared" si="23"/>
        <v>3</v>
      </c>
      <c r="AB86" s="33">
        <f t="shared" si="24"/>
        <v>0</v>
      </c>
      <c r="AC86" s="33">
        <f t="shared" si="25"/>
        <v>0</v>
      </c>
      <c r="AD86" s="33">
        <f t="shared" si="26"/>
        <v>0</v>
      </c>
      <c r="AE86" s="33">
        <f t="shared" si="27"/>
        <v>1</v>
      </c>
      <c r="AF86" s="28">
        <v>77.774799999999999</v>
      </c>
      <c r="AG86" s="28">
        <v>22.2254</v>
      </c>
      <c r="AH86" s="28"/>
      <c r="AI86" s="28">
        <v>-1E-4</v>
      </c>
      <c r="AJ86" s="28">
        <v>0.99970000000000003</v>
      </c>
      <c r="AK86" s="28">
        <v>0.13550000000000001</v>
      </c>
      <c r="AL86" s="28">
        <v>-1.44E-2</v>
      </c>
      <c r="AM86" s="28">
        <v>0.22969999999999999</v>
      </c>
      <c r="AN86" s="28">
        <v>0.99729999999999996</v>
      </c>
      <c r="AO86" s="28">
        <v>-1E-4</v>
      </c>
      <c r="AP86" s="35">
        <v>0.16</v>
      </c>
    </row>
    <row r="87" spans="1:42">
      <c r="A87" s="48" t="s">
        <v>1789</v>
      </c>
      <c r="B87" s="29">
        <v>44827</v>
      </c>
      <c r="C87" s="30">
        <v>17.973199999999999</v>
      </c>
      <c r="D87" s="31">
        <v>18.054600000000001</v>
      </c>
      <c r="E87" s="28">
        <v>114.108</v>
      </c>
      <c r="F87" s="28">
        <v>5.16</v>
      </c>
      <c r="G87" s="28">
        <v>-8.5350999999999999</v>
      </c>
      <c r="H87" s="28">
        <v>-8.8213000000000008</v>
      </c>
      <c r="I87" s="32">
        <v>-12.0563</v>
      </c>
      <c r="J87" s="28">
        <v>-0.71030000000000004</v>
      </c>
      <c r="K87" s="28">
        <v>2.6701999999999999</v>
      </c>
      <c r="L87" s="28">
        <v>8.8140000000000001</v>
      </c>
      <c r="M87" s="28"/>
      <c r="N87" s="28"/>
      <c r="O87" s="28"/>
      <c r="P87" s="28"/>
      <c r="Q87" s="28"/>
      <c r="R87" s="28">
        <v>7.1546000000000003</v>
      </c>
      <c r="S87" s="33">
        <f t="shared" si="15"/>
        <v>4</v>
      </c>
      <c r="T87" s="33">
        <f t="shared" si="16"/>
        <v>4</v>
      </c>
      <c r="U87" s="33">
        <f t="shared" si="17"/>
        <v>4</v>
      </c>
      <c r="V87" s="34">
        <f t="shared" si="18"/>
        <v>4</v>
      </c>
      <c r="W87" s="33">
        <f t="shared" si="19"/>
        <v>4</v>
      </c>
      <c r="X87" s="33">
        <f t="shared" si="20"/>
        <v>4</v>
      </c>
      <c r="Y87" s="33">
        <f t="shared" si="21"/>
        <v>4</v>
      </c>
      <c r="Z87" s="33">
        <f t="shared" si="22"/>
        <v>0</v>
      </c>
      <c r="AA87" s="33">
        <f t="shared" si="23"/>
        <v>0</v>
      </c>
      <c r="AB87" s="33">
        <f t="shared" si="24"/>
        <v>0</v>
      </c>
      <c r="AC87" s="33">
        <f t="shared" si="25"/>
        <v>0</v>
      </c>
      <c r="AD87" s="33">
        <f t="shared" si="26"/>
        <v>0</v>
      </c>
      <c r="AE87" s="33">
        <f t="shared" si="27"/>
        <v>3</v>
      </c>
      <c r="AF87" s="28">
        <v>97.481499999999997</v>
      </c>
      <c r="AG87" s="28">
        <v>2.488</v>
      </c>
      <c r="AH87" s="28"/>
      <c r="AI87" s="28">
        <v>3.0499999999999999E-2</v>
      </c>
      <c r="AJ87" s="28">
        <v>0.99950000000000006</v>
      </c>
      <c r="AK87" s="28">
        <v>0.15060000000000001</v>
      </c>
      <c r="AL87" s="28">
        <v>-3.4500000000000003E-2</v>
      </c>
      <c r="AM87" s="28">
        <v>0.2656</v>
      </c>
      <c r="AN87" s="28">
        <v>0.99709999999999999</v>
      </c>
      <c r="AO87" s="28">
        <v>3.0499999999999999E-2</v>
      </c>
      <c r="AP87" s="35">
        <v>0.3</v>
      </c>
    </row>
    <row r="88" spans="1:42">
      <c r="A88" s="48" t="s">
        <v>1790</v>
      </c>
      <c r="B88" s="29">
        <v>44881</v>
      </c>
      <c r="C88" s="30">
        <v>62.065899999999999</v>
      </c>
      <c r="D88" s="31">
        <v>59.857999999999997</v>
      </c>
      <c r="E88" s="28">
        <v>31.194800000000001</v>
      </c>
      <c r="F88" s="28">
        <v>1.2256</v>
      </c>
      <c r="G88" s="28">
        <v>-22.6724</v>
      </c>
      <c r="H88" s="28">
        <v>-17.664899999999999</v>
      </c>
      <c r="I88" s="32">
        <v>-21.9863</v>
      </c>
      <c r="J88" s="28">
        <v>-16.082599999999999</v>
      </c>
      <c r="K88" s="28">
        <v>-3.9024000000000001</v>
      </c>
      <c r="L88" s="28">
        <v>3.9262000000000001</v>
      </c>
      <c r="M88" s="28"/>
      <c r="N88" s="28"/>
      <c r="O88" s="28"/>
      <c r="P88" s="28"/>
      <c r="Q88" s="28"/>
      <c r="R88" s="28">
        <v>1.1739999999999999</v>
      </c>
      <c r="S88" s="33">
        <f t="shared" si="15"/>
        <v>4</v>
      </c>
      <c r="T88" s="33">
        <f t="shared" si="16"/>
        <v>4</v>
      </c>
      <c r="U88" s="33">
        <f t="shared" si="17"/>
        <v>4</v>
      </c>
      <c r="V88" s="34">
        <f t="shared" si="18"/>
        <v>4</v>
      </c>
      <c r="W88" s="33">
        <f t="shared" si="19"/>
        <v>4</v>
      </c>
      <c r="X88" s="33">
        <f t="shared" si="20"/>
        <v>4</v>
      </c>
      <c r="Y88" s="33">
        <f t="shared" si="21"/>
        <v>4</v>
      </c>
      <c r="Z88" s="33">
        <f t="shared" si="22"/>
        <v>0</v>
      </c>
      <c r="AA88" s="33">
        <f t="shared" si="23"/>
        <v>0</v>
      </c>
      <c r="AB88" s="33">
        <f t="shared" si="24"/>
        <v>0</v>
      </c>
      <c r="AC88" s="33">
        <f t="shared" si="25"/>
        <v>0</v>
      </c>
      <c r="AD88" s="33">
        <f t="shared" si="26"/>
        <v>0</v>
      </c>
      <c r="AE88" s="33">
        <f t="shared" si="27"/>
        <v>4</v>
      </c>
      <c r="AF88" s="28">
        <v>83.723299999999995</v>
      </c>
      <c r="AG88" s="28">
        <v>16.2742</v>
      </c>
      <c r="AH88" s="28"/>
      <c r="AI88" s="28">
        <v>2.5000000000000001E-3</v>
      </c>
      <c r="AJ88" s="28">
        <v>0.99909999999999999</v>
      </c>
      <c r="AK88" s="28">
        <v>7.6300000000000007E-2</v>
      </c>
      <c r="AL88" s="28">
        <v>-1.7600000000000001E-2</v>
      </c>
      <c r="AM88" s="28">
        <v>0.12709999999999999</v>
      </c>
      <c r="AN88" s="28">
        <v>0.99729999999999996</v>
      </c>
      <c r="AO88" s="28">
        <v>2.5000000000000001E-3</v>
      </c>
      <c r="AP88" s="35">
        <v>0.2</v>
      </c>
    </row>
    <row r="89" spans="1:42">
      <c r="A89" s="48" t="s">
        <v>1791</v>
      </c>
      <c r="B89" s="29">
        <v>44972</v>
      </c>
      <c r="C89" s="30">
        <v>111.5453</v>
      </c>
      <c r="D89" s="31">
        <v>121.1724</v>
      </c>
      <c r="E89" s="28">
        <v>22.236499999999999</v>
      </c>
      <c r="F89" s="28">
        <v>13.2193</v>
      </c>
      <c r="G89" s="28">
        <v>2.4571999999999998</v>
      </c>
      <c r="H89" s="28">
        <v>-0.54300000000000004</v>
      </c>
      <c r="I89" s="32">
        <v>-1.1426000000000001</v>
      </c>
      <c r="J89" s="28">
        <v>11.1553</v>
      </c>
      <c r="K89" s="28">
        <v>8.2947000000000006</v>
      </c>
      <c r="L89" s="28">
        <v>22.9636</v>
      </c>
      <c r="M89" s="28"/>
      <c r="N89" s="28"/>
      <c r="O89" s="28"/>
      <c r="P89" s="28"/>
      <c r="Q89" s="28"/>
      <c r="R89" s="28">
        <v>22.5244</v>
      </c>
      <c r="S89" s="33">
        <f t="shared" si="15"/>
        <v>2</v>
      </c>
      <c r="T89" s="33">
        <f t="shared" si="16"/>
        <v>2</v>
      </c>
      <c r="U89" s="33">
        <f t="shared" si="17"/>
        <v>2</v>
      </c>
      <c r="V89" s="34">
        <f t="shared" si="18"/>
        <v>2</v>
      </c>
      <c r="W89" s="33">
        <f t="shared" si="19"/>
        <v>1</v>
      </c>
      <c r="X89" s="33">
        <f t="shared" si="20"/>
        <v>1</v>
      </c>
      <c r="Y89" s="33">
        <f t="shared" si="21"/>
        <v>1</v>
      </c>
      <c r="Z89" s="33">
        <f t="shared" si="22"/>
        <v>0</v>
      </c>
      <c r="AA89" s="33">
        <f t="shared" si="23"/>
        <v>0</v>
      </c>
      <c r="AB89" s="33">
        <f t="shared" si="24"/>
        <v>0</v>
      </c>
      <c r="AC89" s="33">
        <f t="shared" si="25"/>
        <v>0</v>
      </c>
      <c r="AD89" s="33">
        <f t="shared" si="26"/>
        <v>0</v>
      </c>
      <c r="AE89" s="33">
        <f t="shared" si="27"/>
        <v>1</v>
      </c>
      <c r="AF89" s="28">
        <v>4.0469999999999997</v>
      </c>
      <c r="AG89" s="28">
        <v>90.537700000000001</v>
      </c>
      <c r="AH89" s="28">
        <v>3.6433</v>
      </c>
      <c r="AI89" s="28">
        <v>1.772</v>
      </c>
      <c r="AJ89" s="28">
        <v>0.99990000000000001</v>
      </c>
      <c r="AK89" s="28">
        <v>0.3296</v>
      </c>
      <c r="AL89" s="28">
        <v>-1.3100000000000001E-2</v>
      </c>
      <c r="AM89" s="28">
        <v>0.61399999999999999</v>
      </c>
      <c r="AN89" s="28">
        <v>0.99709999999999999</v>
      </c>
      <c r="AO89" s="28">
        <v>1.23E-2</v>
      </c>
      <c r="AP89" s="35">
        <v>0.2</v>
      </c>
    </row>
    <row r="90" spans="1:42">
      <c r="A90" s="48" t="s">
        <v>3502</v>
      </c>
      <c r="B90" s="29">
        <v>44778</v>
      </c>
      <c r="C90" s="30">
        <v>97.508200000000002</v>
      </c>
      <c r="D90" s="31">
        <v>106.7076</v>
      </c>
      <c r="E90" s="28">
        <v>71.012100000000004</v>
      </c>
      <c r="F90" s="28">
        <v>15.423299999999999</v>
      </c>
      <c r="G90" s="28">
        <v>2.9380000000000002</v>
      </c>
      <c r="H90" s="28">
        <v>-0.33210000000000001</v>
      </c>
      <c r="I90" s="32">
        <v>0.68869999999999998</v>
      </c>
      <c r="J90" s="28">
        <v>8.7885000000000009</v>
      </c>
      <c r="K90" s="28">
        <v>4.2652999999999999</v>
      </c>
      <c r="L90" s="28">
        <v>21.3873</v>
      </c>
      <c r="M90" s="28"/>
      <c r="N90" s="28"/>
      <c r="O90" s="28"/>
      <c r="P90" s="28"/>
      <c r="Q90" s="28"/>
      <c r="R90" s="28">
        <v>15.269399999999999</v>
      </c>
      <c r="S90" s="33">
        <f t="shared" si="15"/>
        <v>1</v>
      </c>
      <c r="T90" s="33">
        <f t="shared" si="16"/>
        <v>1</v>
      </c>
      <c r="U90" s="33">
        <f t="shared" si="17"/>
        <v>1</v>
      </c>
      <c r="V90" s="34">
        <f t="shared" si="18"/>
        <v>1</v>
      </c>
      <c r="W90" s="33">
        <f t="shared" si="19"/>
        <v>2</v>
      </c>
      <c r="X90" s="33">
        <f t="shared" si="20"/>
        <v>3</v>
      </c>
      <c r="Y90" s="33">
        <f t="shared" si="21"/>
        <v>2</v>
      </c>
      <c r="Z90" s="33">
        <f t="shared" si="22"/>
        <v>0</v>
      </c>
      <c r="AA90" s="33">
        <f t="shared" si="23"/>
        <v>0</v>
      </c>
      <c r="AB90" s="33">
        <f t="shared" si="24"/>
        <v>0</v>
      </c>
      <c r="AC90" s="33">
        <f t="shared" si="25"/>
        <v>0</v>
      </c>
      <c r="AD90" s="33">
        <f t="shared" si="26"/>
        <v>0</v>
      </c>
      <c r="AE90" s="33">
        <f t="shared" si="27"/>
        <v>1</v>
      </c>
      <c r="AF90" s="28">
        <v>92.004800000000003</v>
      </c>
      <c r="AG90" s="28">
        <v>7.8428000000000004</v>
      </c>
      <c r="AH90" s="28"/>
      <c r="AI90" s="28">
        <v>0.15240000000000001</v>
      </c>
      <c r="AJ90" s="28">
        <v>1.0001</v>
      </c>
      <c r="AK90" s="28">
        <v>0.27889999999999998</v>
      </c>
      <c r="AL90" s="28">
        <v>-1.43E-2</v>
      </c>
      <c r="AM90" s="28">
        <v>0.49830000000000002</v>
      </c>
      <c r="AN90" s="28">
        <v>0.99709999999999999</v>
      </c>
      <c r="AO90" s="28">
        <v>0.15240000000000001</v>
      </c>
      <c r="AP90" s="35">
        <v>0.2</v>
      </c>
    </row>
    <row r="91" spans="1:42">
      <c r="A91" s="48" t="s">
        <v>1793</v>
      </c>
      <c r="B91" s="29">
        <v>44881</v>
      </c>
      <c r="C91" s="30">
        <v>363.83850000000001</v>
      </c>
      <c r="D91" s="31">
        <v>320.14530000000002</v>
      </c>
      <c r="E91" s="28">
        <v>26.680099999999999</v>
      </c>
      <c r="F91" s="28">
        <v>8.8361999999999998</v>
      </c>
      <c r="G91" s="28">
        <v>-7.9965000000000002</v>
      </c>
      <c r="H91" s="28">
        <v>-7.0917000000000003</v>
      </c>
      <c r="I91" s="32">
        <v>-8.5455000000000005</v>
      </c>
      <c r="J91" s="28">
        <v>-3.8666</v>
      </c>
      <c r="K91" s="28">
        <v>3.9946000000000002</v>
      </c>
      <c r="L91" s="28">
        <v>6.8094000000000001</v>
      </c>
      <c r="M91" s="28"/>
      <c r="N91" s="28"/>
      <c r="O91" s="28"/>
      <c r="P91" s="28"/>
      <c r="Q91" s="28"/>
      <c r="R91" s="28">
        <v>6.2293000000000003</v>
      </c>
      <c r="S91" s="33">
        <f t="shared" si="15"/>
        <v>3</v>
      </c>
      <c r="T91" s="33">
        <f t="shared" si="16"/>
        <v>4</v>
      </c>
      <c r="U91" s="33">
        <f t="shared" si="17"/>
        <v>3</v>
      </c>
      <c r="V91" s="34">
        <f t="shared" si="18"/>
        <v>4</v>
      </c>
      <c r="W91" s="33">
        <f t="shared" si="19"/>
        <v>4</v>
      </c>
      <c r="X91" s="33">
        <f t="shared" si="20"/>
        <v>3</v>
      </c>
      <c r="Y91" s="33">
        <f t="shared" si="21"/>
        <v>4</v>
      </c>
      <c r="Z91" s="33">
        <f t="shared" si="22"/>
        <v>0</v>
      </c>
      <c r="AA91" s="33">
        <f t="shared" si="23"/>
        <v>0</v>
      </c>
      <c r="AB91" s="33">
        <f t="shared" si="24"/>
        <v>0</v>
      </c>
      <c r="AC91" s="33">
        <f t="shared" si="25"/>
        <v>0</v>
      </c>
      <c r="AD91" s="33">
        <f t="shared" si="26"/>
        <v>0</v>
      </c>
      <c r="AE91" s="33">
        <f t="shared" si="27"/>
        <v>3</v>
      </c>
      <c r="AF91" s="28">
        <v>82.202100000000002</v>
      </c>
      <c r="AG91" s="28">
        <v>15.2812</v>
      </c>
      <c r="AH91" s="28">
        <v>2.5163000000000002</v>
      </c>
      <c r="AI91" s="28">
        <v>4.0000000000000002E-4</v>
      </c>
      <c r="AJ91" s="28">
        <v>0.99960000000000004</v>
      </c>
      <c r="AK91" s="28">
        <v>9.4899999999999998E-2</v>
      </c>
      <c r="AL91" s="28">
        <v>-1.32E-2</v>
      </c>
      <c r="AM91" s="28">
        <v>0.1605</v>
      </c>
      <c r="AN91" s="28">
        <v>0.99719999999999998</v>
      </c>
      <c r="AO91" s="28">
        <v>4.0000000000000002E-4</v>
      </c>
      <c r="AP91" s="35">
        <v>0.15</v>
      </c>
    </row>
    <row r="92" spans="1:42">
      <c r="A92" s="48" t="s">
        <v>3503</v>
      </c>
      <c r="B92" s="29">
        <v>45322</v>
      </c>
      <c r="C92" s="30">
        <v>34.846800000000002</v>
      </c>
      <c r="D92" s="31">
        <v>29.831199999999999</v>
      </c>
      <c r="E92" s="28">
        <v>85.399100000000004</v>
      </c>
      <c r="F92" s="28">
        <v>7.7057000000000002</v>
      </c>
      <c r="G92" s="28">
        <v>-6.0338000000000003</v>
      </c>
      <c r="H92" s="28">
        <v>5.1420000000000003</v>
      </c>
      <c r="I92" s="32">
        <v>-0.64770000000000005</v>
      </c>
      <c r="J92" s="28">
        <v>30.0382</v>
      </c>
      <c r="K92" s="28">
        <v>5.9903000000000004</v>
      </c>
      <c r="L92" s="28"/>
      <c r="M92" s="28"/>
      <c r="N92" s="28"/>
      <c r="O92" s="28"/>
      <c r="P92" s="28"/>
      <c r="Q92" s="28"/>
      <c r="R92" s="28">
        <v>14.7006</v>
      </c>
      <c r="S92" s="33">
        <f t="shared" si="15"/>
        <v>3</v>
      </c>
      <c r="T92" s="33">
        <f t="shared" si="16"/>
        <v>3</v>
      </c>
      <c r="U92" s="33">
        <f t="shared" si="17"/>
        <v>1</v>
      </c>
      <c r="V92" s="34">
        <f t="shared" si="18"/>
        <v>2</v>
      </c>
      <c r="W92" s="33">
        <f t="shared" si="19"/>
        <v>1</v>
      </c>
      <c r="X92" s="33">
        <f t="shared" si="20"/>
        <v>2</v>
      </c>
      <c r="Y92" s="33">
        <f t="shared" si="21"/>
        <v>0</v>
      </c>
      <c r="Z92" s="33">
        <f t="shared" si="22"/>
        <v>0</v>
      </c>
      <c r="AA92" s="33">
        <f t="shared" si="23"/>
        <v>0</v>
      </c>
      <c r="AB92" s="33">
        <f t="shared" si="24"/>
        <v>0</v>
      </c>
      <c r="AC92" s="33">
        <f t="shared" si="25"/>
        <v>0</v>
      </c>
      <c r="AD92" s="33">
        <f t="shared" si="26"/>
        <v>0</v>
      </c>
      <c r="AE92" s="33">
        <f t="shared" si="27"/>
        <v>1</v>
      </c>
      <c r="AF92" s="28">
        <v>79.124200000000002</v>
      </c>
      <c r="AG92" s="28">
        <v>19.697199999999999</v>
      </c>
      <c r="AH92" s="28">
        <v>1.1802999999999999</v>
      </c>
      <c r="AI92" s="28">
        <v>-1.6999999999999999E-3</v>
      </c>
      <c r="AJ92" s="28">
        <v>0.99950000000000006</v>
      </c>
      <c r="AK92" s="28">
        <v>0.1101</v>
      </c>
      <c r="AL92" s="28">
        <v>-2.1999999999999999E-2</v>
      </c>
      <c r="AM92" s="28">
        <v>0.19800000000000001</v>
      </c>
      <c r="AN92" s="28">
        <v>0.996</v>
      </c>
      <c r="AO92" s="28">
        <v>-1.6999999999999999E-3</v>
      </c>
      <c r="AP92" s="35">
        <v>0.35</v>
      </c>
    </row>
    <row r="93" spans="1:42">
      <c r="A93" s="48" t="s">
        <v>1795</v>
      </c>
      <c r="B93" s="29">
        <v>44972</v>
      </c>
      <c r="C93" s="30">
        <v>1711.6711</v>
      </c>
      <c r="D93" s="31">
        <v>2020.3888999999999</v>
      </c>
      <c r="E93" s="28">
        <v>168.31440000000001</v>
      </c>
      <c r="F93" s="28">
        <v>17.077400000000001</v>
      </c>
      <c r="G93" s="28">
        <v>6.0922999999999998</v>
      </c>
      <c r="H93" s="28">
        <v>-3.9201999999999999</v>
      </c>
      <c r="I93" s="32">
        <v>0.23649999999999999</v>
      </c>
      <c r="J93" s="28">
        <v>9.1845999999999997</v>
      </c>
      <c r="K93" s="28">
        <v>2.9750000000000001</v>
      </c>
      <c r="L93" s="28">
        <v>21.3918</v>
      </c>
      <c r="M93" s="28"/>
      <c r="N93" s="28"/>
      <c r="O93" s="28"/>
      <c r="P93" s="28"/>
      <c r="Q93" s="28"/>
      <c r="R93" s="28">
        <v>21.020499999999998</v>
      </c>
      <c r="S93" s="33">
        <f t="shared" si="15"/>
        <v>1</v>
      </c>
      <c r="T93" s="33">
        <f t="shared" si="16"/>
        <v>1</v>
      </c>
      <c r="U93" s="33">
        <f t="shared" si="17"/>
        <v>2</v>
      </c>
      <c r="V93" s="34">
        <f t="shared" si="18"/>
        <v>1</v>
      </c>
      <c r="W93" s="33">
        <f t="shared" si="19"/>
        <v>1</v>
      </c>
      <c r="X93" s="33">
        <f t="shared" si="20"/>
        <v>3</v>
      </c>
      <c r="Y93" s="33">
        <f t="shared" si="21"/>
        <v>2</v>
      </c>
      <c r="Z93" s="33">
        <f t="shared" si="22"/>
        <v>0</v>
      </c>
      <c r="AA93" s="33">
        <f t="shared" si="23"/>
        <v>0</v>
      </c>
      <c r="AB93" s="33">
        <f t="shared" si="24"/>
        <v>0</v>
      </c>
      <c r="AC93" s="33">
        <f t="shared" si="25"/>
        <v>0</v>
      </c>
      <c r="AD93" s="33">
        <f t="shared" si="26"/>
        <v>0</v>
      </c>
      <c r="AE93" s="33">
        <f t="shared" si="27"/>
        <v>1</v>
      </c>
      <c r="AF93" s="28"/>
      <c r="AG93" s="28">
        <v>5.3323</v>
      </c>
      <c r="AH93" s="28">
        <v>94.667599999999993</v>
      </c>
      <c r="AI93" s="28">
        <v>1E-4</v>
      </c>
      <c r="AJ93" s="28">
        <v>0.99919999999999998</v>
      </c>
      <c r="AK93" s="28">
        <v>0.25009999999999999</v>
      </c>
      <c r="AL93" s="28">
        <v>-2.23E-2</v>
      </c>
      <c r="AM93" s="28">
        <v>0.46050000000000002</v>
      </c>
      <c r="AN93" s="28">
        <v>0.99690000000000001</v>
      </c>
      <c r="AO93" s="28">
        <v>1E-4</v>
      </c>
      <c r="AP93" s="35">
        <v>0.25</v>
      </c>
    </row>
    <row r="94" spans="1:42">
      <c r="A94" s="48" t="s">
        <v>1796</v>
      </c>
      <c r="B94" s="29">
        <v>44845</v>
      </c>
      <c r="C94" s="30">
        <v>13.154500000000001</v>
      </c>
      <c r="D94" s="31">
        <v>11.4672</v>
      </c>
      <c r="E94" s="28">
        <v>20.0823</v>
      </c>
      <c r="F94" s="28">
        <v>7.3638000000000003</v>
      </c>
      <c r="G94" s="28">
        <v>-3.8517000000000001</v>
      </c>
      <c r="H94" s="28">
        <v>-5.3426999999999998</v>
      </c>
      <c r="I94" s="32">
        <v>-6.9057000000000004</v>
      </c>
      <c r="J94" s="28">
        <v>1.7082999999999999</v>
      </c>
      <c r="K94" s="28">
        <v>5.6288</v>
      </c>
      <c r="L94" s="28">
        <v>14.187099999999999</v>
      </c>
      <c r="M94" s="28"/>
      <c r="N94" s="28"/>
      <c r="O94" s="28"/>
      <c r="P94" s="28"/>
      <c r="Q94" s="28"/>
      <c r="R94" s="28">
        <v>14.0123</v>
      </c>
      <c r="S94" s="33">
        <f t="shared" si="15"/>
        <v>4</v>
      </c>
      <c r="T94" s="33">
        <f t="shared" si="16"/>
        <v>3</v>
      </c>
      <c r="U94" s="33">
        <f t="shared" si="17"/>
        <v>3</v>
      </c>
      <c r="V94" s="34">
        <f t="shared" si="18"/>
        <v>3</v>
      </c>
      <c r="W94" s="33">
        <f t="shared" si="19"/>
        <v>3</v>
      </c>
      <c r="X94" s="33">
        <f t="shared" si="20"/>
        <v>2</v>
      </c>
      <c r="Y94" s="33">
        <f t="shared" si="21"/>
        <v>2</v>
      </c>
      <c r="Z94" s="33">
        <f t="shared" si="22"/>
        <v>0</v>
      </c>
      <c r="AA94" s="33">
        <f t="shared" si="23"/>
        <v>0</v>
      </c>
      <c r="AB94" s="33">
        <f t="shared" si="24"/>
        <v>0</v>
      </c>
      <c r="AC94" s="33">
        <f t="shared" si="25"/>
        <v>0</v>
      </c>
      <c r="AD94" s="33">
        <f t="shared" si="26"/>
        <v>0</v>
      </c>
      <c r="AE94" s="33">
        <f t="shared" si="27"/>
        <v>2</v>
      </c>
      <c r="AF94" s="28">
        <v>96.9452</v>
      </c>
      <c r="AG94" s="28">
        <v>2.9910999999999999</v>
      </c>
      <c r="AH94" s="28"/>
      <c r="AI94" s="28">
        <v>6.3700000000000007E-2</v>
      </c>
      <c r="AJ94" s="28">
        <v>0.99929999999999997</v>
      </c>
      <c r="AK94" s="28">
        <v>0.26179999999999998</v>
      </c>
      <c r="AL94" s="28">
        <v>-2.92E-2</v>
      </c>
      <c r="AM94" s="28">
        <v>0.47120000000000001</v>
      </c>
      <c r="AN94" s="28">
        <v>0.99719999999999998</v>
      </c>
      <c r="AO94" s="28">
        <v>6.3700000000000007E-2</v>
      </c>
      <c r="AP94" s="35">
        <v>0.3</v>
      </c>
    </row>
    <row r="95" spans="1:42">
      <c r="A95" s="48" t="s">
        <v>1797</v>
      </c>
      <c r="B95" s="29">
        <v>44827</v>
      </c>
      <c r="C95" s="30">
        <v>20.477</v>
      </c>
      <c r="D95" s="31">
        <v>19.052299999999999</v>
      </c>
      <c r="E95" s="28">
        <v>57.5122</v>
      </c>
      <c r="F95" s="28">
        <v>10.5373</v>
      </c>
      <c r="G95" s="28">
        <v>-4.1093000000000002</v>
      </c>
      <c r="H95" s="28">
        <v>-2.8336000000000001</v>
      </c>
      <c r="I95" s="32">
        <v>-4.8666999999999998</v>
      </c>
      <c r="J95" s="28">
        <v>4.5144000000000002</v>
      </c>
      <c r="K95" s="28">
        <v>4.7716000000000003</v>
      </c>
      <c r="L95" s="28">
        <v>13.288500000000001</v>
      </c>
      <c r="M95" s="28"/>
      <c r="N95" s="28"/>
      <c r="O95" s="28"/>
      <c r="P95" s="28"/>
      <c r="Q95" s="28"/>
      <c r="R95" s="28">
        <v>11.7437</v>
      </c>
      <c r="S95" s="33">
        <f t="shared" si="15"/>
        <v>2</v>
      </c>
      <c r="T95" s="33">
        <f t="shared" si="16"/>
        <v>3</v>
      </c>
      <c r="U95" s="33">
        <f t="shared" si="17"/>
        <v>2</v>
      </c>
      <c r="V95" s="34">
        <f t="shared" si="18"/>
        <v>2</v>
      </c>
      <c r="W95" s="33">
        <f t="shared" si="19"/>
        <v>2</v>
      </c>
      <c r="X95" s="33">
        <f t="shared" si="20"/>
        <v>2</v>
      </c>
      <c r="Y95" s="33">
        <f t="shared" si="21"/>
        <v>2</v>
      </c>
      <c r="Z95" s="33">
        <f t="shared" si="22"/>
        <v>0</v>
      </c>
      <c r="AA95" s="33">
        <f t="shared" si="23"/>
        <v>0</v>
      </c>
      <c r="AB95" s="33">
        <f t="shared" si="24"/>
        <v>0</v>
      </c>
      <c r="AC95" s="33">
        <f t="shared" si="25"/>
        <v>0</v>
      </c>
      <c r="AD95" s="33">
        <f t="shared" si="26"/>
        <v>0</v>
      </c>
      <c r="AE95" s="33">
        <f t="shared" si="27"/>
        <v>2</v>
      </c>
      <c r="AF95" s="28">
        <v>94.057900000000004</v>
      </c>
      <c r="AG95" s="28">
        <v>5.9147999999999996</v>
      </c>
      <c r="AH95" s="28"/>
      <c r="AI95" s="28">
        <v>2.7300000000000001E-2</v>
      </c>
      <c r="AJ95" s="28">
        <v>1.0001</v>
      </c>
      <c r="AK95" s="28">
        <v>0.22270000000000001</v>
      </c>
      <c r="AL95" s="28">
        <v>-1.4800000000000001E-2</v>
      </c>
      <c r="AM95" s="28">
        <v>0.40510000000000002</v>
      </c>
      <c r="AN95" s="28">
        <v>0.997</v>
      </c>
      <c r="AO95" s="28">
        <v>2.7300000000000001E-2</v>
      </c>
      <c r="AP95" s="35">
        <v>0.3</v>
      </c>
    </row>
    <row r="96" spans="1:42">
      <c r="A96" s="48" t="s">
        <v>1798</v>
      </c>
      <c r="B96" s="29">
        <v>44845</v>
      </c>
      <c r="C96" s="30">
        <v>95.883799999999994</v>
      </c>
      <c r="D96" s="31">
        <v>86.858099999999993</v>
      </c>
      <c r="E96" s="28">
        <v>30.384</v>
      </c>
      <c r="F96" s="28">
        <v>11.403600000000001</v>
      </c>
      <c r="G96" s="28">
        <v>-0.48770000000000002</v>
      </c>
      <c r="H96" s="28">
        <v>-4.7275999999999998</v>
      </c>
      <c r="I96" s="32">
        <v>-3.1301999999999999</v>
      </c>
      <c r="J96" s="28">
        <v>3.0455000000000001</v>
      </c>
      <c r="K96" s="28">
        <v>-3.5550000000000002</v>
      </c>
      <c r="L96" s="28">
        <v>16.220700000000001</v>
      </c>
      <c r="M96" s="28"/>
      <c r="N96" s="28"/>
      <c r="O96" s="28"/>
      <c r="P96" s="28"/>
      <c r="Q96" s="28"/>
      <c r="R96" s="28">
        <v>14.070499999999999</v>
      </c>
      <c r="S96" s="33">
        <f t="shared" si="15"/>
        <v>2</v>
      </c>
      <c r="T96" s="33">
        <f t="shared" si="16"/>
        <v>2</v>
      </c>
      <c r="U96" s="33">
        <f t="shared" si="17"/>
        <v>2</v>
      </c>
      <c r="V96" s="34">
        <f t="shared" si="18"/>
        <v>2</v>
      </c>
      <c r="W96" s="33">
        <f t="shared" si="19"/>
        <v>2</v>
      </c>
      <c r="X96" s="33">
        <f t="shared" si="20"/>
        <v>4</v>
      </c>
      <c r="Y96" s="33">
        <f t="shared" si="21"/>
        <v>2</v>
      </c>
      <c r="Z96" s="33">
        <f t="shared" si="22"/>
        <v>0</v>
      </c>
      <c r="AA96" s="33">
        <f t="shared" si="23"/>
        <v>0</v>
      </c>
      <c r="AB96" s="33">
        <f t="shared" si="24"/>
        <v>0</v>
      </c>
      <c r="AC96" s="33">
        <f t="shared" si="25"/>
        <v>0</v>
      </c>
      <c r="AD96" s="33">
        <f t="shared" si="26"/>
        <v>0</v>
      </c>
      <c r="AE96" s="33">
        <f t="shared" si="27"/>
        <v>2</v>
      </c>
      <c r="AF96" s="28">
        <v>67.342600000000004</v>
      </c>
      <c r="AG96" s="28">
        <v>32.639000000000003</v>
      </c>
      <c r="AH96" s="28"/>
      <c r="AI96" s="28">
        <v>1.84E-2</v>
      </c>
      <c r="AJ96" s="28">
        <v>1.0009999999999999</v>
      </c>
      <c r="AK96" s="28">
        <v>0.2147</v>
      </c>
      <c r="AL96" s="28">
        <v>-3.8699999999999998E-2</v>
      </c>
      <c r="AM96" s="28">
        <v>0.37269999999999998</v>
      </c>
      <c r="AN96" s="28">
        <v>0.99690000000000001</v>
      </c>
      <c r="AO96" s="28">
        <v>1.84E-2</v>
      </c>
      <c r="AP96" s="35">
        <v>0.3</v>
      </c>
    </row>
    <row r="97" spans="1:42">
      <c r="A97" s="48" t="s">
        <v>1799</v>
      </c>
      <c r="B97" s="29">
        <v>44827</v>
      </c>
      <c r="C97" s="30">
        <v>36.068600000000004</v>
      </c>
      <c r="D97" s="31">
        <v>34.797800000000002</v>
      </c>
      <c r="E97" s="28">
        <v>129.4392</v>
      </c>
      <c r="F97" s="28">
        <v>5.8708999999999998</v>
      </c>
      <c r="G97" s="28">
        <v>-7.2050999999999998</v>
      </c>
      <c r="H97" s="28">
        <v>-5.5960999999999999</v>
      </c>
      <c r="I97" s="32">
        <v>-7.4180999999999999</v>
      </c>
      <c r="J97" s="28">
        <v>-1.2847</v>
      </c>
      <c r="K97" s="28">
        <v>1.1113999999999999</v>
      </c>
      <c r="L97" s="28">
        <v>11.4331</v>
      </c>
      <c r="M97" s="28"/>
      <c r="N97" s="28"/>
      <c r="O97" s="28"/>
      <c r="P97" s="28"/>
      <c r="Q97" s="28"/>
      <c r="R97" s="28">
        <v>11.9924</v>
      </c>
      <c r="S97" s="33">
        <f t="shared" si="15"/>
        <v>4</v>
      </c>
      <c r="T97" s="33">
        <f t="shared" si="16"/>
        <v>4</v>
      </c>
      <c r="U97" s="33">
        <f t="shared" si="17"/>
        <v>3</v>
      </c>
      <c r="V97" s="34">
        <f t="shared" si="18"/>
        <v>3</v>
      </c>
      <c r="W97" s="33">
        <f t="shared" si="19"/>
        <v>4</v>
      </c>
      <c r="X97" s="33">
        <f t="shared" si="20"/>
        <v>4</v>
      </c>
      <c r="Y97" s="33">
        <f t="shared" si="21"/>
        <v>3</v>
      </c>
      <c r="Z97" s="33">
        <f t="shared" si="22"/>
        <v>0</v>
      </c>
      <c r="AA97" s="33">
        <f t="shared" si="23"/>
        <v>0</v>
      </c>
      <c r="AB97" s="33">
        <f t="shared" si="24"/>
        <v>0</v>
      </c>
      <c r="AC97" s="33">
        <f t="shared" si="25"/>
        <v>0</v>
      </c>
      <c r="AD97" s="33">
        <f t="shared" si="26"/>
        <v>0</v>
      </c>
      <c r="AE97" s="33">
        <f t="shared" si="27"/>
        <v>2</v>
      </c>
      <c r="AF97" s="28">
        <v>99.996600000000001</v>
      </c>
      <c r="AG97" s="28"/>
      <c r="AH97" s="28"/>
      <c r="AI97" s="28">
        <v>3.3999999999999998E-3</v>
      </c>
      <c r="AJ97" s="28">
        <v>0.99839999999999995</v>
      </c>
      <c r="AK97" s="28">
        <v>0.20610000000000001</v>
      </c>
      <c r="AL97" s="28">
        <v>-1.7000000000000001E-2</v>
      </c>
      <c r="AM97" s="28">
        <v>0.38479999999999998</v>
      </c>
      <c r="AN97" s="28">
        <v>0.99719999999999998</v>
      </c>
      <c r="AO97" s="28">
        <v>3.3999999999999998E-3</v>
      </c>
      <c r="AP97" s="35">
        <v>0.2</v>
      </c>
    </row>
    <row r="98" spans="1:42">
      <c r="A98" s="48" t="s">
        <v>3504</v>
      </c>
      <c r="B98" s="29">
        <v>43229</v>
      </c>
      <c r="C98" s="30">
        <v>346.2199</v>
      </c>
      <c r="D98" s="31">
        <v>310.58339999999998</v>
      </c>
      <c r="E98" s="28">
        <v>38.242800000000003</v>
      </c>
      <c r="F98" s="28">
        <v>10.3561</v>
      </c>
      <c r="G98" s="28">
        <v>-1.8005</v>
      </c>
      <c r="H98" s="28">
        <v>-4.9977</v>
      </c>
      <c r="I98" s="32">
        <v>-5.0999999999999996</v>
      </c>
      <c r="J98" s="28">
        <v>3.3022</v>
      </c>
      <c r="K98" s="28">
        <v>4.3082000000000003</v>
      </c>
      <c r="L98" s="28">
        <v>14.516</v>
      </c>
      <c r="M98" s="28">
        <v>11.7791</v>
      </c>
      <c r="N98" s="28">
        <v>13.502700000000001</v>
      </c>
      <c r="O98" s="28">
        <v>13.823499999999999</v>
      </c>
      <c r="P98" s="28"/>
      <c r="Q98" s="28"/>
      <c r="R98" s="28">
        <v>12.494</v>
      </c>
      <c r="S98" s="33">
        <f t="shared" si="15"/>
        <v>2</v>
      </c>
      <c r="T98" s="33">
        <f t="shared" si="16"/>
        <v>3</v>
      </c>
      <c r="U98" s="33">
        <f t="shared" si="17"/>
        <v>3</v>
      </c>
      <c r="V98" s="34">
        <f t="shared" si="18"/>
        <v>2</v>
      </c>
      <c r="W98" s="33">
        <f t="shared" si="19"/>
        <v>2</v>
      </c>
      <c r="X98" s="33">
        <f t="shared" si="20"/>
        <v>2</v>
      </c>
      <c r="Y98" s="33">
        <f t="shared" si="21"/>
        <v>2</v>
      </c>
      <c r="Z98" s="33">
        <f t="shared" si="22"/>
        <v>2</v>
      </c>
      <c r="AA98" s="33">
        <f t="shared" si="23"/>
        <v>2</v>
      </c>
      <c r="AB98" s="33">
        <f t="shared" si="24"/>
        <v>2</v>
      </c>
      <c r="AC98" s="33">
        <f t="shared" si="25"/>
        <v>0</v>
      </c>
      <c r="AD98" s="33">
        <f t="shared" si="26"/>
        <v>0</v>
      </c>
      <c r="AE98" s="33">
        <f t="shared" si="27"/>
        <v>2</v>
      </c>
      <c r="AF98" s="28">
        <v>71.042000000000002</v>
      </c>
      <c r="AG98" s="28">
        <v>18.5428</v>
      </c>
      <c r="AH98" s="28">
        <v>10.052300000000001</v>
      </c>
      <c r="AI98" s="28">
        <v>0.3629</v>
      </c>
      <c r="AJ98" s="28">
        <v>1.0704</v>
      </c>
      <c r="AK98" s="28">
        <v>0.2399</v>
      </c>
      <c r="AL98" s="28">
        <v>0.1789</v>
      </c>
      <c r="AM98" s="28">
        <v>0.42880000000000001</v>
      </c>
      <c r="AN98" s="28">
        <v>0.93220000000000003</v>
      </c>
      <c r="AO98" s="28">
        <v>6.0000000000000001E-3</v>
      </c>
      <c r="AP98" s="35">
        <v>0.32</v>
      </c>
    </row>
    <row r="99" spans="1:42">
      <c r="A99" s="48" t="s">
        <v>3505</v>
      </c>
      <c r="B99" s="29">
        <v>42555</v>
      </c>
      <c r="C99" s="30">
        <v>91.884600000000006</v>
      </c>
      <c r="D99" s="31">
        <v>86.441599999999994</v>
      </c>
      <c r="E99" s="28">
        <v>17.791399999999999</v>
      </c>
      <c r="F99" s="28">
        <v>14.4244</v>
      </c>
      <c r="G99" s="28">
        <v>0.48970000000000002</v>
      </c>
      <c r="H99" s="28">
        <v>-3.5451000000000001</v>
      </c>
      <c r="I99" s="32">
        <v>-3.7298</v>
      </c>
      <c r="J99" s="28">
        <v>8.3626000000000005</v>
      </c>
      <c r="K99" s="28">
        <v>6.4588999999999999</v>
      </c>
      <c r="L99" s="28">
        <v>22.136700000000001</v>
      </c>
      <c r="M99" s="28">
        <v>14.6441</v>
      </c>
      <c r="N99" s="28">
        <v>15.976100000000001</v>
      </c>
      <c r="O99" s="28">
        <v>15.286099999999999</v>
      </c>
      <c r="P99" s="28"/>
      <c r="Q99" s="28"/>
      <c r="R99" s="28">
        <v>13.6534</v>
      </c>
      <c r="S99" s="33">
        <f t="shared" si="15"/>
        <v>1</v>
      </c>
      <c r="T99" s="33">
        <f t="shared" si="16"/>
        <v>2</v>
      </c>
      <c r="U99" s="33">
        <f t="shared" si="17"/>
        <v>2</v>
      </c>
      <c r="V99" s="34">
        <f t="shared" si="18"/>
        <v>2</v>
      </c>
      <c r="W99" s="33">
        <f t="shared" si="19"/>
        <v>2</v>
      </c>
      <c r="X99" s="33">
        <f t="shared" si="20"/>
        <v>1</v>
      </c>
      <c r="Y99" s="33">
        <f t="shared" si="21"/>
        <v>1</v>
      </c>
      <c r="Z99" s="33">
        <f t="shared" si="22"/>
        <v>1</v>
      </c>
      <c r="AA99" s="33">
        <f t="shared" si="23"/>
        <v>1</v>
      </c>
      <c r="AB99" s="33">
        <f t="shared" si="24"/>
        <v>1</v>
      </c>
      <c r="AC99" s="33">
        <f t="shared" si="25"/>
        <v>0</v>
      </c>
      <c r="AD99" s="33">
        <f t="shared" si="26"/>
        <v>0</v>
      </c>
      <c r="AE99" s="33">
        <f t="shared" si="27"/>
        <v>2</v>
      </c>
      <c r="AF99" s="28">
        <v>3.0684</v>
      </c>
      <c r="AG99" s="28">
        <v>96.929699999999997</v>
      </c>
      <c r="AH99" s="28"/>
      <c r="AI99" s="28">
        <v>1.9E-3</v>
      </c>
      <c r="AJ99" s="28">
        <v>1.2326999999999999</v>
      </c>
      <c r="AK99" s="28">
        <v>0.29849999999999999</v>
      </c>
      <c r="AL99" s="28">
        <v>0.65920000000000001</v>
      </c>
      <c r="AM99" s="28">
        <v>0.53090000000000004</v>
      </c>
      <c r="AN99" s="28">
        <v>0.70930000000000004</v>
      </c>
      <c r="AO99" s="28">
        <v>1.9E-3</v>
      </c>
      <c r="AP99" s="35">
        <v>0.15</v>
      </c>
    </row>
    <row r="100" spans="1:42">
      <c r="A100" s="48" t="s">
        <v>3506</v>
      </c>
      <c r="B100" s="29">
        <v>37631</v>
      </c>
      <c r="C100" s="30">
        <v>26709.934099999999</v>
      </c>
      <c r="D100" s="31">
        <v>26368.0959</v>
      </c>
      <c r="E100" s="28">
        <v>878.54899999999998</v>
      </c>
      <c r="F100" s="28">
        <v>6.9297000000000004</v>
      </c>
      <c r="G100" s="28">
        <v>-6.4421999999999997</v>
      </c>
      <c r="H100" s="28">
        <v>-8.7570999999999994</v>
      </c>
      <c r="I100" s="32">
        <v>-9.6601999999999997</v>
      </c>
      <c r="J100" s="28">
        <v>-3.0893999999999999</v>
      </c>
      <c r="K100" s="28">
        <v>2.7763</v>
      </c>
      <c r="L100" s="28">
        <v>9.2317999999999998</v>
      </c>
      <c r="M100" s="28">
        <v>9.0358999999999998</v>
      </c>
      <c r="N100" s="28">
        <v>10.8</v>
      </c>
      <c r="O100" s="28">
        <v>11.422000000000001</v>
      </c>
      <c r="P100" s="28">
        <v>12.8529</v>
      </c>
      <c r="Q100" s="28">
        <v>11.075799999999999</v>
      </c>
      <c r="R100" s="28">
        <v>15.511699999999999</v>
      </c>
      <c r="S100" s="33">
        <f t="shared" si="15"/>
        <v>4</v>
      </c>
      <c r="T100" s="33">
        <f t="shared" si="16"/>
        <v>4</v>
      </c>
      <c r="U100" s="33">
        <f t="shared" si="17"/>
        <v>4</v>
      </c>
      <c r="V100" s="34">
        <f t="shared" si="18"/>
        <v>4</v>
      </c>
      <c r="W100" s="33">
        <f t="shared" si="19"/>
        <v>4</v>
      </c>
      <c r="X100" s="33">
        <f t="shared" si="20"/>
        <v>3</v>
      </c>
      <c r="Y100" s="33">
        <f t="shared" si="21"/>
        <v>3</v>
      </c>
      <c r="Z100" s="33">
        <f t="shared" si="22"/>
        <v>4</v>
      </c>
      <c r="AA100" s="33">
        <f t="shared" si="23"/>
        <v>4</v>
      </c>
      <c r="AB100" s="33">
        <f t="shared" si="24"/>
        <v>4</v>
      </c>
      <c r="AC100" s="33">
        <f t="shared" si="25"/>
        <v>4</v>
      </c>
      <c r="AD100" s="33">
        <f t="shared" si="26"/>
        <v>2</v>
      </c>
      <c r="AE100" s="33">
        <f t="shared" si="27"/>
        <v>1</v>
      </c>
      <c r="AF100" s="28">
        <v>99.997100000000003</v>
      </c>
      <c r="AG100" s="28"/>
      <c r="AH100" s="28"/>
      <c r="AI100" s="28">
        <v>2.8999999999999998E-3</v>
      </c>
      <c r="AJ100" s="28">
        <v>0.99950000000000006</v>
      </c>
      <c r="AK100" s="28">
        <v>0.15770000000000001</v>
      </c>
      <c r="AL100" s="28">
        <v>-0.14419999999999999</v>
      </c>
      <c r="AM100" s="28">
        <v>0.27860000000000001</v>
      </c>
      <c r="AN100" s="28">
        <v>0.98760000000000003</v>
      </c>
      <c r="AO100" s="28">
        <v>2.8999999999999998E-3</v>
      </c>
      <c r="AP100" s="35">
        <v>2.4400000000000002E-2</v>
      </c>
    </row>
    <row r="101" spans="1:42">
      <c r="A101" s="48" t="s">
        <v>3507</v>
      </c>
      <c r="B101" s="29">
        <v>41506</v>
      </c>
      <c r="C101" s="30">
        <v>155.5872</v>
      </c>
      <c r="D101" s="31">
        <v>143.7843</v>
      </c>
      <c r="E101" s="28">
        <v>27.6648</v>
      </c>
      <c r="F101" s="28">
        <v>8.8176000000000005</v>
      </c>
      <c r="G101" s="28">
        <v>-3.8778999999999999</v>
      </c>
      <c r="H101" s="28">
        <v>-6.1315999999999997</v>
      </c>
      <c r="I101" s="32">
        <v>-6.6985999999999999</v>
      </c>
      <c r="J101" s="28">
        <v>0.83360000000000001</v>
      </c>
      <c r="K101" s="28">
        <v>3.7151999999999998</v>
      </c>
      <c r="L101" s="28">
        <v>12.2538</v>
      </c>
      <c r="M101" s="28">
        <v>9.9276</v>
      </c>
      <c r="N101" s="28">
        <v>11.6539</v>
      </c>
      <c r="O101" s="28">
        <v>11.872400000000001</v>
      </c>
      <c r="P101" s="28">
        <v>12.8407</v>
      </c>
      <c r="Q101" s="28"/>
      <c r="R101" s="28">
        <v>13.900600000000001</v>
      </c>
      <c r="S101" s="33">
        <f t="shared" si="15"/>
        <v>3</v>
      </c>
      <c r="T101" s="33">
        <f t="shared" si="16"/>
        <v>3</v>
      </c>
      <c r="U101" s="33">
        <f t="shared" si="17"/>
        <v>3</v>
      </c>
      <c r="V101" s="34">
        <f t="shared" si="18"/>
        <v>3</v>
      </c>
      <c r="W101" s="33">
        <f t="shared" si="19"/>
        <v>3</v>
      </c>
      <c r="X101" s="33">
        <f t="shared" si="20"/>
        <v>3</v>
      </c>
      <c r="Y101" s="33">
        <f t="shared" si="21"/>
        <v>3</v>
      </c>
      <c r="Z101" s="33">
        <f t="shared" si="22"/>
        <v>4</v>
      </c>
      <c r="AA101" s="33">
        <f t="shared" si="23"/>
        <v>2</v>
      </c>
      <c r="AB101" s="33">
        <f t="shared" si="24"/>
        <v>3</v>
      </c>
      <c r="AC101" s="33">
        <f t="shared" si="25"/>
        <v>4</v>
      </c>
      <c r="AD101" s="33">
        <f t="shared" si="26"/>
        <v>0</v>
      </c>
      <c r="AE101" s="33">
        <f t="shared" si="27"/>
        <v>2</v>
      </c>
      <c r="AF101" s="28">
        <v>98.637900000000002</v>
      </c>
      <c r="AG101" s="28">
        <v>1.3564000000000001</v>
      </c>
      <c r="AH101" s="28"/>
      <c r="AI101" s="28">
        <v>5.7000000000000002E-3</v>
      </c>
      <c r="AJ101" s="28">
        <v>0.99980000000000002</v>
      </c>
      <c r="AK101" s="28">
        <v>0.2104</v>
      </c>
      <c r="AL101" s="28">
        <v>-3.7699999999999997E-2</v>
      </c>
      <c r="AM101" s="28">
        <v>0.37159999999999999</v>
      </c>
      <c r="AN101" s="28">
        <v>0.99719999999999998</v>
      </c>
      <c r="AO101" s="28">
        <v>5.7000000000000002E-3</v>
      </c>
      <c r="AP101" s="35">
        <v>0.48</v>
      </c>
    </row>
    <row r="102" spans="1:42">
      <c r="A102" s="48" t="s">
        <v>3508</v>
      </c>
      <c r="B102" s="29">
        <v>42920</v>
      </c>
      <c r="C102" s="30">
        <v>3707.2325999999998</v>
      </c>
      <c r="D102" s="31">
        <v>3304.9983999999999</v>
      </c>
      <c r="E102" s="28">
        <v>21.579899999999999</v>
      </c>
      <c r="F102" s="28">
        <v>7.3654000000000002</v>
      </c>
      <c r="G102" s="28">
        <v>-3.8628999999999998</v>
      </c>
      <c r="H102" s="28">
        <v>-5.38</v>
      </c>
      <c r="I102" s="32">
        <v>-6.9265999999999996</v>
      </c>
      <c r="J102" s="28">
        <v>1.6060000000000001</v>
      </c>
      <c r="K102" s="28">
        <v>5.5224000000000002</v>
      </c>
      <c r="L102" s="28">
        <v>14.074400000000001</v>
      </c>
      <c r="M102" s="28">
        <v>12.036300000000001</v>
      </c>
      <c r="N102" s="28">
        <v>12.913</v>
      </c>
      <c r="O102" s="28">
        <v>13.101800000000001</v>
      </c>
      <c r="P102" s="28"/>
      <c r="Q102" s="28"/>
      <c r="R102" s="28">
        <v>12.9717</v>
      </c>
      <c r="S102" s="33">
        <f t="shared" si="15"/>
        <v>4</v>
      </c>
      <c r="T102" s="33">
        <f t="shared" si="16"/>
        <v>3</v>
      </c>
      <c r="U102" s="33">
        <f t="shared" si="17"/>
        <v>3</v>
      </c>
      <c r="V102" s="34">
        <f t="shared" si="18"/>
        <v>3</v>
      </c>
      <c r="W102" s="33">
        <f t="shared" si="19"/>
        <v>3</v>
      </c>
      <c r="X102" s="33">
        <f t="shared" si="20"/>
        <v>2</v>
      </c>
      <c r="Y102" s="33">
        <f t="shared" si="21"/>
        <v>2</v>
      </c>
      <c r="Z102" s="33">
        <f t="shared" si="22"/>
        <v>2</v>
      </c>
      <c r="AA102" s="33">
        <f t="shared" si="23"/>
        <v>2</v>
      </c>
      <c r="AB102" s="33">
        <f t="shared" si="24"/>
        <v>2</v>
      </c>
      <c r="AC102" s="33">
        <f t="shared" si="25"/>
        <v>0</v>
      </c>
      <c r="AD102" s="33">
        <f t="shared" si="26"/>
        <v>0</v>
      </c>
      <c r="AE102" s="33">
        <f t="shared" si="27"/>
        <v>2</v>
      </c>
      <c r="AF102" s="28">
        <v>96.978099999999998</v>
      </c>
      <c r="AG102" s="28">
        <v>3.0165999999999999</v>
      </c>
      <c r="AH102" s="28"/>
      <c r="AI102" s="28">
        <v>5.3E-3</v>
      </c>
      <c r="AJ102" s="28">
        <v>0.99970000000000003</v>
      </c>
      <c r="AK102" s="28">
        <v>0.25929999999999997</v>
      </c>
      <c r="AL102" s="28">
        <v>-3.8100000000000002E-2</v>
      </c>
      <c r="AM102" s="28">
        <v>0.4667</v>
      </c>
      <c r="AN102" s="28">
        <v>0.99719999999999998</v>
      </c>
      <c r="AO102" s="28">
        <v>5.3E-3</v>
      </c>
      <c r="AP102" s="35">
        <v>0.42</v>
      </c>
    </row>
    <row r="103" spans="1:42">
      <c r="A103" s="48" t="s">
        <v>3509</v>
      </c>
      <c r="B103" s="29">
        <v>44777</v>
      </c>
      <c r="C103" s="30">
        <v>582.77</v>
      </c>
      <c r="D103" s="31">
        <v>487.46120000000002</v>
      </c>
      <c r="E103" s="28">
        <v>30.660399999999999</v>
      </c>
      <c r="F103" s="28">
        <v>11.406499999999999</v>
      </c>
      <c r="G103" s="28">
        <v>-0.48010000000000003</v>
      </c>
      <c r="H103" s="28">
        <v>-4.7811000000000003</v>
      </c>
      <c r="I103" s="32">
        <v>-3.1162999999999998</v>
      </c>
      <c r="J103" s="28">
        <v>2.984</v>
      </c>
      <c r="K103" s="28">
        <v>-3.6354000000000002</v>
      </c>
      <c r="L103" s="28">
        <v>16.165900000000001</v>
      </c>
      <c r="M103" s="28"/>
      <c r="N103" s="28"/>
      <c r="O103" s="28"/>
      <c r="P103" s="28"/>
      <c r="Q103" s="28"/>
      <c r="R103" s="28">
        <v>14.73</v>
      </c>
      <c r="S103" s="33">
        <f t="shared" si="15"/>
        <v>2</v>
      </c>
      <c r="T103" s="33">
        <f t="shared" si="16"/>
        <v>2</v>
      </c>
      <c r="U103" s="33">
        <f t="shared" si="17"/>
        <v>2</v>
      </c>
      <c r="V103" s="34">
        <f t="shared" si="18"/>
        <v>2</v>
      </c>
      <c r="W103" s="33">
        <f t="shared" si="19"/>
        <v>2</v>
      </c>
      <c r="X103" s="33">
        <f t="shared" si="20"/>
        <v>4</v>
      </c>
      <c r="Y103" s="33">
        <f t="shared" si="21"/>
        <v>2</v>
      </c>
      <c r="Z103" s="33">
        <f t="shared" si="22"/>
        <v>0</v>
      </c>
      <c r="AA103" s="33">
        <f t="shared" si="23"/>
        <v>0</v>
      </c>
      <c r="AB103" s="33">
        <f t="shared" si="24"/>
        <v>0</v>
      </c>
      <c r="AC103" s="33">
        <f t="shared" si="25"/>
        <v>0</v>
      </c>
      <c r="AD103" s="33">
        <f t="shared" si="26"/>
        <v>0</v>
      </c>
      <c r="AE103" s="33">
        <f t="shared" si="27"/>
        <v>1</v>
      </c>
      <c r="AF103" s="28">
        <v>67.340699999999998</v>
      </c>
      <c r="AG103" s="28">
        <v>32.641300000000001</v>
      </c>
      <c r="AH103" s="28"/>
      <c r="AI103" s="28">
        <v>1.7899999999999999E-2</v>
      </c>
      <c r="AJ103" s="28">
        <v>1.0037</v>
      </c>
      <c r="AK103" s="28">
        <v>0.21340000000000001</v>
      </c>
      <c r="AL103" s="28">
        <v>-4.5999999999999999E-2</v>
      </c>
      <c r="AM103" s="28">
        <v>0.36930000000000002</v>
      </c>
      <c r="AN103" s="28">
        <v>0.99690000000000001</v>
      </c>
      <c r="AO103" s="28">
        <v>1.7899999999999999E-2</v>
      </c>
      <c r="AP103" s="35">
        <v>0.3</v>
      </c>
    </row>
    <row r="104" spans="1:42">
      <c r="A104" s="48" t="s">
        <v>3510</v>
      </c>
      <c r="B104" s="29">
        <v>45145</v>
      </c>
      <c r="C104" s="30">
        <v>164.11850000000001</v>
      </c>
      <c r="D104" s="31">
        <v>140.67320000000001</v>
      </c>
      <c r="E104" s="28">
        <v>20.821400000000001</v>
      </c>
      <c r="F104" s="28">
        <v>10.8087</v>
      </c>
      <c r="G104" s="28">
        <v>-3.7618999999999998</v>
      </c>
      <c r="H104" s="28">
        <v>-4.1288</v>
      </c>
      <c r="I104" s="32">
        <v>-5.4724000000000004</v>
      </c>
      <c r="J104" s="28">
        <v>3.1886000000000001</v>
      </c>
      <c r="K104" s="28">
        <v>5.0590000000000002</v>
      </c>
      <c r="L104" s="28"/>
      <c r="M104" s="28"/>
      <c r="N104" s="28"/>
      <c r="O104" s="28"/>
      <c r="P104" s="28"/>
      <c r="Q104" s="28"/>
      <c r="R104" s="28">
        <v>9.9163999999999994</v>
      </c>
      <c r="S104" s="33">
        <f t="shared" si="15"/>
        <v>2</v>
      </c>
      <c r="T104" s="33">
        <f t="shared" si="16"/>
        <v>3</v>
      </c>
      <c r="U104" s="33">
        <f t="shared" si="17"/>
        <v>2</v>
      </c>
      <c r="V104" s="34">
        <f t="shared" si="18"/>
        <v>3</v>
      </c>
      <c r="W104" s="33">
        <f t="shared" si="19"/>
        <v>2</v>
      </c>
      <c r="X104" s="33">
        <f t="shared" si="20"/>
        <v>2</v>
      </c>
      <c r="Y104" s="33">
        <f t="shared" si="21"/>
        <v>0</v>
      </c>
      <c r="Z104" s="33">
        <f t="shared" si="22"/>
        <v>0</v>
      </c>
      <c r="AA104" s="33">
        <f t="shared" si="23"/>
        <v>0</v>
      </c>
      <c r="AB104" s="33">
        <f t="shared" si="24"/>
        <v>0</v>
      </c>
      <c r="AC104" s="33">
        <f t="shared" si="25"/>
        <v>0</v>
      </c>
      <c r="AD104" s="33">
        <f t="shared" si="26"/>
        <v>0</v>
      </c>
      <c r="AE104" s="33">
        <f t="shared" si="27"/>
        <v>3</v>
      </c>
      <c r="AF104" s="28">
        <v>76.050899999999999</v>
      </c>
      <c r="AG104" s="28">
        <v>21.379899999999999</v>
      </c>
      <c r="AH104" s="28">
        <v>2.5663999999999998</v>
      </c>
      <c r="AI104" s="28">
        <v>2.8999999999999998E-3</v>
      </c>
      <c r="AJ104" s="28">
        <v>1.0002</v>
      </c>
      <c r="AK104" s="28">
        <v>0.12909999999999999</v>
      </c>
      <c r="AL104" s="28">
        <v>-2.4199999999999999E-2</v>
      </c>
      <c r="AM104" s="28">
        <v>0.23530000000000001</v>
      </c>
      <c r="AN104" s="28">
        <v>0.99670000000000003</v>
      </c>
      <c r="AO104" s="28">
        <v>2.8999999999999998E-3</v>
      </c>
      <c r="AP104" s="35">
        <v>0.3</v>
      </c>
    </row>
    <row r="105" spans="1:42">
      <c r="A105" s="48" t="s">
        <v>3511</v>
      </c>
      <c r="B105" s="29">
        <v>41353</v>
      </c>
      <c r="C105" s="30">
        <v>37938.730100000001</v>
      </c>
      <c r="D105" s="31">
        <v>36877.338499999998</v>
      </c>
      <c r="E105" s="28">
        <v>270.18119999999999</v>
      </c>
      <c r="F105" s="28">
        <v>7.4843999999999999</v>
      </c>
      <c r="G105" s="28">
        <v>-5.1508000000000003</v>
      </c>
      <c r="H105" s="28">
        <v>-7.0989000000000004</v>
      </c>
      <c r="I105" s="32">
        <v>-8.0324000000000009</v>
      </c>
      <c r="J105" s="28">
        <v>-0.29899999999999999</v>
      </c>
      <c r="K105" s="28">
        <v>4.2188999999999997</v>
      </c>
      <c r="L105" s="28">
        <v>11.140499999999999</v>
      </c>
      <c r="M105" s="28">
        <v>10.059900000000001</v>
      </c>
      <c r="N105" s="28">
        <v>11.6426</v>
      </c>
      <c r="O105" s="28">
        <v>11.951499999999999</v>
      </c>
      <c r="P105" s="28">
        <v>13.0783</v>
      </c>
      <c r="Q105" s="28"/>
      <c r="R105" s="28">
        <v>12.8247</v>
      </c>
      <c r="S105" s="33">
        <f t="shared" si="15"/>
        <v>3</v>
      </c>
      <c r="T105" s="33">
        <f t="shared" si="16"/>
        <v>3</v>
      </c>
      <c r="U105" s="33">
        <f t="shared" si="17"/>
        <v>3</v>
      </c>
      <c r="V105" s="34">
        <f t="shared" si="18"/>
        <v>3</v>
      </c>
      <c r="W105" s="33">
        <f t="shared" si="19"/>
        <v>3</v>
      </c>
      <c r="X105" s="33">
        <f t="shared" si="20"/>
        <v>3</v>
      </c>
      <c r="Y105" s="33">
        <f t="shared" si="21"/>
        <v>3</v>
      </c>
      <c r="Z105" s="33">
        <f t="shared" si="22"/>
        <v>3</v>
      </c>
      <c r="AA105" s="33">
        <f t="shared" si="23"/>
        <v>2</v>
      </c>
      <c r="AB105" s="33">
        <f t="shared" si="24"/>
        <v>2</v>
      </c>
      <c r="AC105" s="33">
        <f t="shared" si="25"/>
        <v>2</v>
      </c>
      <c r="AD105" s="33">
        <f t="shared" si="26"/>
        <v>0</v>
      </c>
      <c r="AE105" s="33">
        <f t="shared" si="27"/>
        <v>2</v>
      </c>
      <c r="AF105" s="28">
        <v>99.997399999999999</v>
      </c>
      <c r="AG105" s="28"/>
      <c r="AH105" s="28"/>
      <c r="AI105" s="28">
        <v>2.5999999999999999E-3</v>
      </c>
      <c r="AJ105" s="28">
        <v>0.99980000000000002</v>
      </c>
      <c r="AK105" s="28">
        <v>0.2001</v>
      </c>
      <c r="AL105" s="28">
        <v>5.0000000000000001E-4</v>
      </c>
      <c r="AM105" s="28">
        <v>0.35649999999999998</v>
      </c>
      <c r="AN105" s="28">
        <v>0.99719999999999998</v>
      </c>
      <c r="AO105" s="28">
        <v>2.5999999999999999E-3</v>
      </c>
      <c r="AP105" s="35">
        <v>2.4899999999999999E-2</v>
      </c>
    </row>
    <row r="106" spans="1:42">
      <c r="A106" s="48" t="s">
        <v>3512</v>
      </c>
      <c r="B106" s="29">
        <v>44055</v>
      </c>
      <c r="C106" s="30">
        <v>1578.9891</v>
      </c>
      <c r="D106" s="31">
        <v>1393.6537000000001</v>
      </c>
      <c r="E106" s="28">
        <v>26.5062</v>
      </c>
      <c r="F106" s="28">
        <v>7.2622</v>
      </c>
      <c r="G106" s="28">
        <v>-2.242</v>
      </c>
      <c r="H106" s="28">
        <v>-4.8373999999999997</v>
      </c>
      <c r="I106" s="32">
        <v>-5.0791000000000004</v>
      </c>
      <c r="J106" s="28">
        <v>-1.7021999999999999</v>
      </c>
      <c r="K106" s="28">
        <v>-1.2404999999999999</v>
      </c>
      <c r="L106" s="28">
        <v>13.881</v>
      </c>
      <c r="M106" s="28">
        <v>11.9411</v>
      </c>
      <c r="N106" s="28">
        <v>12.9932</v>
      </c>
      <c r="O106" s="28"/>
      <c r="P106" s="28"/>
      <c r="Q106" s="28"/>
      <c r="R106" s="28">
        <v>15.2607</v>
      </c>
      <c r="S106" s="33">
        <f t="shared" si="15"/>
        <v>4</v>
      </c>
      <c r="T106" s="33">
        <f t="shared" si="16"/>
        <v>3</v>
      </c>
      <c r="U106" s="33">
        <f t="shared" si="17"/>
        <v>3</v>
      </c>
      <c r="V106" s="34">
        <f t="shared" si="18"/>
        <v>2</v>
      </c>
      <c r="W106" s="33">
        <f t="shared" si="19"/>
        <v>4</v>
      </c>
      <c r="X106" s="33">
        <f t="shared" si="20"/>
        <v>4</v>
      </c>
      <c r="Y106" s="33">
        <f t="shared" si="21"/>
        <v>2</v>
      </c>
      <c r="Z106" s="33">
        <f t="shared" si="22"/>
        <v>2</v>
      </c>
      <c r="AA106" s="33">
        <f t="shared" si="23"/>
        <v>2</v>
      </c>
      <c r="AB106" s="33">
        <f t="shared" si="24"/>
        <v>0</v>
      </c>
      <c r="AC106" s="33">
        <f t="shared" si="25"/>
        <v>0</v>
      </c>
      <c r="AD106" s="33">
        <f t="shared" si="26"/>
        <v>0</v>
      </c>
      <c r="AE106" s="33">
        <f t="shared" si="27"/>
        <v>1</v>
      </c>
      <c r="AF106" s="28">
        <v>86.602099999999993</v>
      </c>
      <c r="AG106" s="28">
        <v>13.3864</v>
      </c>
      <c r="AH106" s="28"/>
      <c r="AI106" s="28">
        <v>1.15E-2</v>
      </c>
      <c r="AJ106" s="28">
        <v>1.0005999999999999</v>
      </c>
      <c r="AK106" s="28">
        <v>0.22539999999999999</v>
      </c>
      <c r="AL106" s="28">
        <v>-5.0200000000000002E-2</v>
      </c>
      <c r="AM106" s="28">
        <v>0.38640000000000002</v>
      </c>
      <c r="AN106" s="28">
        <v>0.99709999999999999</v>
      </c>
      <c r="AO106" s="28">
        <v>1.15E-2</v>
      </c>
      <c r="AP106" s="35">
        <v>0.42</v>
      </c>
    </row>
    <row r="107" spans="1:42">
      <c r="A107" s="48" t="s">
        <v>3513</v>
      </c>
      <c r="B107" s="29">
        <v>44573</v>
      </c>
      <c r="C107" s="30">
        <v>191.52789999999999</v>
      </c>
      <c r="D107" s="31">
        <v>162.2886</v>
      </c>
      <c r="E107" s="28">
        <v>26.6678</v>
      </c>
      <c r="F107" s="28">
        <v>9.0204000000000004</v>
      </c>
      <c r="G107" s="28">
        <v>-2.9941</v>
      </c>
      <c r="H107" s="28">
        <v>-3.3001</v>
      </c>
      <c r="I107" s="32">
        <v>-7.9509999999999996</v>
      </c>
      <c r="J107" s="28">
        <v>17.112500000000001</v>
      </c>
      <c r="K107" s="28">
        <v>8.1295000000000002</v>
      </c>
      <c r="L107" s="28">
        <v>25.9758</v>
      </c>
      <c r="M107" s="28">
        <v>24.452100000000002</v>
      </c>
      <c r="N107" s="28"/>
      <c r="O107" s="28"/>
      <c r="P107" s="28"/>
      <c r="Q107" s="28"/>
      <c r="R107" s="28">
        <v>21.2209</v>
      </c>
      <c r="S107" s="33">
        <f t="shared" si="15"/>
        <v>3</v>
      </c>
      <c r="T107" s="33">
        <f t="shared" si="16"/>
        <v>3</v>
      </c>
      <c r="U107" s="33">
        <f t="shared" si="17"/>
        <v>2</v>
      </c>
      <c r="V107" s="34">
        <f t="shared" si="18"/>
        <v>3</v>
      </c>
      <c r="W107" s="33">
        <f t="shared" si="19"/>
        <v>1</v>
      </c>
      <c r="X107" s="33">
        <f t="shared" si="20"/>
        <v>1</v>
      </c>
      <c r="Y107" s="33">
        <f t="shared" si="21"/>
        <v>1</v>
      </c>
      <c r="Z107" s="33">
        <f t="shared" si="22"/>
        <v>1</v>
      </c>
      <c r="AA107" s="33">
        <f t="shared" si="23"/>
        <v>0</v>
      </c>
      <c r="AB107" s="33">
        <f t="shared" si="24"/>
        <v>0</v>
      </c>
      <c r="AC107" s="33">
        <f t="shared" si="25"/>
        <v>0</v>
      </c>
      <c r="AD107" s="33">
        <f t="shared" si="26"/>
        <v>0</v>
      </c>
      <c r="AE107" s="33">
        <f t="shared" si="27"/>
        <v>1</v>
      </c>
      <c r="AF107" s="28">
        <v>84.031199999999998</v>
      </c>
      <c r="AG107" s="28">
        <v>12.6639</v>
      </c>
      <c r="AH107" s="28">
        <v>3.2688999999999999</v>
      </c>
      <c r="AI107" s="28">
        <v>3.5999999999999997E-2</v>
      </c>
      <c r="AJ107" s="28">
        <v>0.99929999999999997</v>
      </c>
      <c r="AK107" s="28">
        <v>0.36070000000000002</v>
      </c>
      <c r="AL107" s="28">
        <v>-1.0800000000000001E-2</v>
      </c>
      <c r="AM107" s="28">
        <v>0.64139999999999997</v>
      </c>
      <c r="AN107" s="28">
        <v>0.99709999999999999</v>
      </c>
      <c r="AO107" s="28">
        <v>3.5999999999999997E-2</v>
      </c>
      <c r="AP107" s="35">
        <v>0.2</v>
      </c>
    </row>
    <row r="108" spans="1:42">
      <c r="A108" s="48" t="s">
        <v>3514</v>
      </c>
      <c r="B108" s="29">
        <v>43656</v>
      </c>
      <c r="C108" s="30">
        <v>3148.2339000000002</v>
      </c>
      <c r="D108" s="31">
        <v>2599.4839999999999</v>
      </c>
      <c r="E108" s="28">
        <v>56.094499999999996</v>
      </c>
      <c r="F108" s="28">
        <v>9.1125000000000007</v>
      </c>
      <c r="G108" s="28">
        <v>-8.0124999999999993</v>
      </c>
      <c r="H108" s="28">
        <v>-5.5662000000000003</v>
      </c>
      <c r="I108" s="32">
        <v>-7.9892000000000003</v>
      </c>
      <c r="J108" s="28">
        <v>0.2001</v>
      </c>
      <c r="K108" s="28">
        <v>6.0955000000000004</v>
      </c>
      <c r="L108" s="28">
        <v>8.9757999999999996</v>
      </c>
      <c r="M108" s="28">
        <v>11.7667</v>
      </c>
      <c r="N108" s="28">
        <v>11.477399999999999</v>
      </c>
      <c r="O108" s="28"/>
      <c r="P108" s="28"/>
      <c r="Q108" s="28"/>
      <c r="R108" s="28">
        <v>9.3325999999999993</v>
      </c>
      <c r="S108" s="33">
        <f t="shared" si="15"/>
        <v>3</v>
      </c>
      <c r="T108" s="33">
        <f t="shared" si="16"/>
        <v>4</v>
      </c>
      <c r="U108" s="33">
        <f t="shared" si="17"/>
        <v>3</v>
      </c>
      <c r="V108" s="34">
        <f t="shared" si="18"/>
        <v>3</v>
      </c>
      <c r="W108" s="33">
        <f t="shared" si="19"/>
        <v>3</v>
      </c>
      <c r="X108" s="33">
        <f t="shared" si="20"/>
        <v>1</v>
      </c>
      <c r="Y108" s="33">
        <f t="shared" si="21"/>
        <v>4</v>
      </c>
      <c r="Z108" s="33">
        <f t="shared" si="22"/>
        <v>2</v>
      </c>
      <c r="AA108" s="33">
        <f t="shared" si="23"/>
        <v>3</v>
      </c>
      <c r="AB108" s="33">
        <f t="shared" si="24"/>
        <v>0</v>
      </c>
      <c r="AC108" s="33">
        <f t="shared" si="25"/>
        <v>0</v>
      </c>
      <c r="AD108" s="33">
        <f t="shared" si="26"/>
        <v>0</v>
      </c>
      <c r="AE108" s="33">
        <f t="shared" si="27"/>
        <v>3</v>
      </c>
      <c r="AF108" s="28">
        <v>77.773499999999999</v>
      </c>
      <c r="AG108" s="28">
        <v>22.224799999999998</v>
      </c>
      <c r="AH108" s="28"/>
      <c r="AI108" s="28">
        <v>1.6999999999999999E-3</v>
      </c>
      <c r="AJ108" s="28">
        <v>0.99980000000000002</v>
      </c>
      <c r="AK108" s="28">
        <v>0.1363</v>
      </c>
      <c r="AL108" s="28">
        <v>-1.1299999999999999E-2</v>
      </c>
      <c r="AM108" s="28">
        <v>0.23100000000000001</v>
      </c>
      <c r="AN108" s="28">
        <v>0.99729999999999996</v>
      </c>
      <c r="AO108" s="28">
        <v>1.6999999999999999E-3</v>
      </c>
      <c r="AP108" s="35">
        <v>0.15</v>
      </c>
    </row>
    <row r="109" spans="1:42">
      <c r="A109" s="48" t="s">
        <v>3515</v>
      </c>
      <c r="B109" s="29">
        <v>44910</v>
      </c>
      <c r="C109" s="30">
        <v>118.5261</v>
      </c>
      <c r="D109" s="31">
        <v>109.7141</v>
      </c>
      <c r="E109" s="28">
        <v>104.1207</v>
      </c>
      <c r="F109" s="28">
        <v>12.1325</v>
      </c>
      <c r="G109" s="28">
        <v>6.3333000000000004</v>
      </c>
      <c r="H109" s="28">
        <v>8.1971000000000007</v>
      </c>
      <c r="I109" s="32">
        <v>7.8188000000000004</v>
      </c>
      <c r="J109" s="28">
        <v>21.107600000000001</v>
      </c>
      <c r="K109" s="28">
        <v>8.5931999999999995</v>
      </c>
      <c r="L109" s="28">
        <v>21.658200000000001</v>
      </c>
      <c r="M109" s="28"/>
      <c r="N109" s="28"/>
      <c r="O109" s="28"/>
      <c r="P109" s="28"/>
      <c r="Q109" s="28"/>
      <c r="R109" s="28">
        <v>17.273700000000002</v>
      </c>
      <c r="S109" s="33">
        <f t="shared" si="15"/>
        <v>2</v>
      </c>
      <c r="T109" s="33">
        <f t="shared" si="16"/>
        <v>1</v>
      </c>
      <c r="U109" s="33">
        <f t="shared" si="17"/>
        <v>1</v>
      </c>
      <c r="V109" s="34">
        <f t="shared" si="18"/>
        <v>1</v>
      </c>
      <c r="W109" s="33">
        <f t="shared" si="19"/>
        <v>1</v>
      </c>
      <c r="X109" s="33">
        <f t="shared" si="20"/>
        <v>1</v>
      </c>
      <c r="Y109" s="33">
        <f t="shared" si="21"/>
        <v>1</v>
      </c>
      <c r="Z109" s="33">
        <f t="shared" si="22"/>
        <v>0</v>
      </c>
      <c r="AA109" s="33">
        <f t="shared" si="23"/>
        <v>0</v>
      </c>
      <c r="AB109" s="33">
        <f t="shared" si="24"/>
        <v>0</v>
      </c>
      <c r="AC109" s="33">
        <f t="shared" si="25"/>
        <v>0</v>
      </c>
      <c r="AD109" s="33">
        <f t="shared" si="26"/>
        <v>0</v>
      </c>
      <c r="AE109" s="33">
        <f t="shared" si="27"/>
        <v>1</v>
      </c>
      <c r="AF109" s="28">
        <v>82.435100000000006</v>
      </c>
      <c r="AG109" s="28">
        <v>17.533100000000001</v>
      </c>
      <c r="AH109" s="28"/>
      <c r="AI109" s="28">
        <v>3.1800000000000002E-2</v>
      </c>
      <c r="AJ109" s="28">
        <v>0.99909999999999999</v>
      </c>
      <c r="AK109" s="28">
        <v>0.316</v>
      </c>
      <c r="AL109" s="28">
        <v>-2.2200000000000001E-2</v>
      </c>
      <c r="AM109" s="28">
        <v>0.62519999999999998</v>
      </c>
      <c r="AN109" s="28">
        <v>0.99709999999999999</v>
      </c>
      <c r="AO109" s="28">
        <v>3.1800000000000002E-2</v>
      </c>
      <c r="AP109" s="35">
        <v>0.3</v>
      </c>
    </row>
    <row r="110" spans="1:42">
      <c r="A110" s="48" t="s">
        <v>3516</v>
      </c>
      <c r="B110" s="29">
        <v>45754</v>
      </c>
      <c r="C110" s="30">
        <v>47.879100000000001</v>
      </c>
      <c r="D110" s="31">
        <v>43.542700000000004</v>
      </c>
      <c r="E110" s="28">
        <v>30.008600000000001</v>
      </c>
      <c r="F110" s="28">
        <v>13.843999999999999</v>
      </c>
      <c r="G110" s="28">
        <v>1.4023000000000001</v>
      </c>
      <c r="H110" s="28">
        <v>-3.8031999999999999</v>
      </c>
      <c r="I110" s="32">
        <v>-4.9058000000000002</v>
      </c>
      <c r="J110" s="28">
        <v>10.3055</v>
      </c>
      <c r="K110" s="28"/>
      <c r="L110" s="28"/>
      <c r="M110" s="28"/>
      <c r="N110" s="28"/>
      <c r="O110" s="28"/>
      <c r="P110" s="28"/>
      <c r="Q110" s="28"/>
      <c r="R110" s="28">
        <v>21.336300000000001</v>
      </c>
      <c r="S110" s="33">
        <f t="shared" si="15"/>
        <v>1</v>
      </c>
      <c r="T110" s="33">
        <f t="shared" si="16"/>
        <v>2</v>
      </c>
      <c r="U110" s="33">
        <f t="shared" si="17"/>
        <v>2</v>
      </c>
      <c r="V110" s="34">
        <f t="shared" si="18"/>
        <v>2</v>
      </c>
      <c r="W110" s="33">
        <f t="shared" si="19"/>
        <v>1</v>
      </c>
      <c r="X110" s="33">
        <f t="shared" si="20"/>
        <v>0</v>
      </c>
      <c r="Y110" s="33">
        <f t="shared" si="21"/>
        <v>0</v>
      </c>
      <c r="Z110" s="33">
        <f t="shared" si="22"/>
        <v>0</v>
      </c>
      <c r="AA110" s="33">
        <f t="shared" si="23"/>
        <v>0</v>
      </c>
      <c r="AB110" s="33">
        <f t="shared" si="24"/>
        <v>0</v>
      </c>
      <c r="AC110" s="33">
        <f t="shared" si="25"/>
        <v>0</v>
      </c>
      <c r="AD110" s="33">
        <f t="shared" si="26"/>
        <v>0</v>
      </c>
      <c r="AE110" s="33">
        <f t="shared" si="27"/>
        <v>1</v>
      </c>
      <c r="AF110" s="28">
        <v>50.344099999999997</v>
      </c>
      <c r="AG110" s="28">
        <v>21.012899999999998</v>
      </c>
      <c r="AH110" s="28">
        <v>28.6294</v>
      </c>
      <c r="AI110" s="28">
        <v>1.3599999999999999E-2</v>
      </c>
      <c r="AJ110" s="28">
        <v>0.99960000000000004</v>
      </c>
      <c r="AK110" s="28">
        <v>8.3400000000000002E-2</v>
      </c>
      <c r="AL110" s="28">
        <v>-4.6399999999999997E-2</v>
      </c>
      <c r="AM110" s="28">
        <v>0.1452</v>
      </c>
      <c r="AN110" s="28">
        <v>0.99160000000000004</v>
      </c>
      <c r="AO110" s="28">
        <v>1.3599999999999999E-2</v>
      </c>
      <c r="AP110" s="35">
        <v>0.44</v>
      </c>
    </row>
    <row r="111" spans="1:42">
      <c r="A111" s="48" t="s">
        <v>3517</v>
      </c>
      <c r="B111" s="29">
        <v>44890</v>
      </c>
      <c r="C111" s="30">
        <v>277.4957</v>
      </c>
      <c r="D111" s="31">
        <v>243.34809999999999</v>
      </c>
      <c r="E111" s="28">
        <v>31.465399999999999</v>
      </c>
      <c r="F111" s="28">
        <v>14.256399999999999</v>
      </c>
      <c r="G111" s="28">
        <v>-7.7200000000000005E-2</v>
      </c>
      <c r="H111" s="28">
        <v>-1.5185999999999999</v>
      </c>
      <c r="I111" s="32">
        <v>-3.3079999999999998</v>
      </c>
      <c r="J111" s="28">
        <v>13.9345</v>
      </c>
      <c r="K111" s="28">
        <v>14.8978</v>
      </c>
      <c r="L111" s="28">
        <v>23.312000000000001</v>
      </c>
      <c r="M111" s="28"/>
      <c r="N111" s="28"/>
      <c r="O111" s="28"/>
      <c r="P111" s="28"/>
      <c r="Q111" s="28"/>
      <c r="R111" s="28">
        <v>19.554600000000001</v>
      </c>
      <c r="S111" s="33">
        <f t="shared" si="15"/>
        <v>1</v>
      </c>
      <c r="T111" s="33">
        <f t="shared" si="16"/>
        <v>2</v>
      </c>
      <c r="U111" s="33">
        <f t="shared" si="17"/>
        <v>2</v>
      </c>
      <c r="V111" s="34">
        <f t="shared" si="18"/>
        <v>2</v>
      </c>
      <c r="W111" s="33">
        <f t="shared" si="19"/>
        <v>1</v>
      </c>
      <c r="X111" s="33">
        <f t="shared" si="20"/>
        <v>1</v>
      </c>
      <c r="Y111" s="33">
        <f t="shared" si="21"/>
        <v>1</v>
      </c>
      <c r="Z111" s="33">
        <f t="shared" si="22"/>
        <v>0</v>
      </c>
      <c r="AA111" s="33">
        <f t="shared" si="23"/>
        <v>0</v>
      </c>
      <c r="AB111" s="33">
        <f t="shared" si="24"/>
        <v>0</v>
      </c>
      <c r="AC111" s="33">
        <f t="shared" si="25"/>
        <v>0</v>
      </c>
      <c r="AD111" s="33">
        <f t="shared" si="26"/>
        <v>0</v>
      </c>
      <c r="AE111" s="33">
        <f t="shared" si="27"/>
        <v>1</v>
      </c>
      <c r="AF111" s="28">
        <v>61.690800000000003</v>
      </c>
      <c r="AG111" s="28">
        <v>28.8445</v>
      </c>
      <c r="AH111" s="28">
        <v>5.3334000000000001</v>
      </c>
      <c r="AI111" s="28">
        <v>4.1313000000000004</v>
      </c>
      <c r="AJ111" s="28">
        <v>0.99870000000000003</v>
      </c>
      <c r="AK111" s="28">
        <v>0.34379999999999999</v>
      </c>
      <c r="AL111" s="28">
        <v>-1.6E-2</v>
      </c>
      <c r="AM111" s="28">
        <v>0.67589999999999995</v>
      </c>
      <c r="AN111" s="28">
        <v>0.99719999999999998</v>
      </c>
      <c r="AO111" s="28">
        <v>5.1000000000000004E-3</v>
      </c>
      <c r="AP111" s="35">
        <v>0.2</v>
      </c>
    </row>
    <row r="112" spans="1:42">
      <c r="A112" s="48" t="s">
        <v>3518</v>
      </c>
      <c r="B112" s="29">
        <v>44413</v>
      </c>
      <c r="C112" s="30">
        <v>822.58720000000005</v>
      </c>
      <c r="D112" s="31">
        <v>698.4538</v>
      </c>
      <c r="E112" s="28">
        <v>54.613999999999997</v>
      </c>
      <c r="F112" s="28">
        <v>12.1546</v>
      </c>
      <c r="G112" s="28">
        <v>-0.23530000000000001</v>
      </c>
      <c r="H112" s="28">
        <v>-9.1283999999999992</v>
      </c>
      <c r="I112" s="32">
        <v>-7.8761999999999999</v>
      </c>
      <c r="J112" s="28">
        <v>-8.3538999999999994</v>
      </c>
      <c r="K112" s="28">
        <v>-1.5105</v>
      </c>
      <c r="L112" s="28">
        <v>3.5512999999999999</v>
      </c>
      <c r="M112" s="28">
        <v>9.0703999999999994</v>
      </c>
      <c r="N112" s="28"/>
      <c r="O112" s="28"/>
      <c r="P112" s="28"/>
      <c r="Q112" s="28"/>
      <c r="R112" s="28">
        <v>8.7261000000000006</v>
      </c>
      <c r="S112" s="33">
        <f t="shared" si="15"/>
        <v>2</v>
      </c>
      <c r="T112" s="33">
        <f t="shared" si="16"/>
        <v>2</v>
      </c>
      <c r="U112" s="33">
        <f t="shared" si="17"/>
        <v>4</v>
      </c>
      <c r="V112" s="34">
        <f t="shared" si="18"/>
        <v>3</v>
      </c>
      <c r="W112" s="33">
        <f t="shared" si="19"/>
        <v>4</v>
      </c>
      <c r="X112" s="33">
        <f t="shared" si="20"/>
        <v>4</v>
      </c>
      <c r="Y112" s="33">
        <f t="shared" si="21"/>
        <v>4</v>
      </c>
      <c r="Z112" s="33">
        <f t="shared" si="22"/>
        <v>4</v>
      </c>
      <c r="AA112" s="33">
        <f t="shared" si="23"/>
        <v>0</v>
      </c>
      <c r="AB112" s="33">
        <f t="shared" si="24"/>
        <v>0</v>
      </c>
      <c r="AC112" s="33">
        <f t="shared" si="25"/>
        <v>0</v>
      </c>
      <c r="AD112" s="33">
        <f t="shared" si="26"/>
        <v>0</v>
      </c>
      <c r="AE112" s="33">
        <f t="shared" si="27"/>
        <v>3</v>
      </c>
      <c r="AF112" s="28">
        <v>81.136499999999998</v>
      </c>
      <c r="AG112" s="28">
        <v>18.0412</v>
      </c>
      <c r="AH112" s="28">
        <v>0.82089999999999996</v>
      </c>
      <c r="AI112" s="28">
        <v>1.4E-3</v>
      </c>
      <c r="AJ112" s="28">
        <v>0.99770000000000003</v>
      </c>
      <c r="AK112" s="28">
        <v>-3.3999999999999998E-3</v>
      </c>
      <c r="AL112" s="28">
        <v>-1.46E-2</v>
      </c>
      <c r="AM112" s="28">
        <v>-5.7999999999999996E-3</v>
      </c>
      <c r="AN112" s="28">
        <v>0.99719999999999998</v>
      </c>
      <c r="AO112" s="28">
        <v>1.4E-3</v>
      </c>
      <c r="AP112" s="35">
        <v>0.2</v>
      </c>
    </row>
    <row r="113" spans="1:42">
      <c r="A113" s="48" t="s">
        <v>3519</v>
      </c>
      <c r="B113" s="29">
        <v>44334</v>
      </c>
      <c r="C113" s="30">
        <v>152.66329999999999</v>
      </c>
      <c r="D113" s="31">
        <v>157.40770000000001</v>
      </c>
      <c r="E113" s="28">
        <v>152.79339999999999</v>
      </c>
      <c r="F113" s="28">
        <v>5.0395000000000003</v>
      </c>
      <c r="G113" s="28">
        <v>7.54</v>
      </c>
      <c r="H113" s="28">
        <v>0.74670000000000003</v>
      </c>
      <c r="I113" s="32">
        <v>2.0482</v>
      </c>
      <c r="J113" s="28">
        <v>6.6597999999999997</v>
      </c>
      <c r="K113" s="28">
        <v>12.1099</v>
      </c>
      <c r="L113" s="28">
        <v>23.523700000000002</v>
      </c>
      <c r="M113" s="28">
        <v>15.980700000000001</v>
      </c>
      <c r="N113" s="28"/>
      <c r="O113" s="28"/>
      <c r="P113" s="28"/>
      <c r="Q113" s="28"/>
      <c r="R113" s="28">
        <v>13.151999999999999</v>
      </c>
      <c r="S113" s="33">
        <f t="shared" si="15"/>
        <v>4</v>
      </c>
      <c r="T113" s="33">
        <f t="shared" si="16"/>
        <v>1</v>
      </c>
      <c r="U113" s="33">
        <f t="shared" si="17"/>
        <v>1</v>
      </c>
      <c r="V113" s="34">
        <f t="shared" si="18"/>
        <v>1</v>
      </c>
      <c r="W113" s="33">
        <f t="shared" si="19"/>
        <v>2</v>
      </c>
      <c r="X113" s="33">
        <f t="shared" si="20"/>
        <v>1</v>
      </c>
      <c r="Y113" s="33">
        <f t="shared" si="21"/>
        <v>1</v>
      </c>
      <c r="Z113" s="33">
        <f t="shared" si="22"/>
        <v>1</v>
      </c>
      <c r="AA113" s="33">
        <f t="shared" si="23"/>
        <v>0</v>
      </c>
      <c r="AB113" s="33">
        <f t="shared" si="24"/>
        <v>0</v>
      </c>
      <c r="AC113" s="33">
        <f t="shared" si="25"/>
        <v>0</v>
      </c>
      <c r="AD113" s="33">
        <f t="shared" si="26"/>
        <v>0</v>
      </c>
      <c r="AE113" s="33">
        <f t="shared" si="27"/>
        <v>2</v>
      </c>
      <c r="AF113" s="28">
        <v>62.624299999999998</v>
      </c>
      <c r="AG113" s="28">
        <v>35.715200000000003</v>
      </c>
      <c r="AH113" s="28">
        <v>1.657</v>
      </c>
      <c r="AI113" s="28">
        <v>3.5999999999999999E-3</v>
      </c>
      <c r="AJ113" s="28">
        <v>0.99929999999999997</v>
      </c>
      <c r="AK113" s="28">
        <v>0.38469999999999999</v>
      </c>
      <c r="AL113" s="28">
        <v>-6.4000000000000003E-3</v>
      </c>
      <c r="AM113" s="28">
        <v>0.84930000000000005</v>
      </c>
      <c r="AN113" s="28">
        <v>0.99709999999999999</v>
      </c>
      <c r="AO113" s="28">
        <v>3.5999999999999999E-3</v>
      </c>
      <c r="AP113" s="35">
        <v>0.15</v>
      </c>
    </row>
    <row r="114" spans="1:42">
      <c r="A114" s="48" t="s">
        <v>3520</v>
      </c>
      <c r="B114" s="29">
        <v>44497</v>
      </c>
      <c r="C114" s="30">
        <v>54.295900000000003</v>
      </c>
      <c r="D114" s="31">
        <v>50.551900000000003</v>
      </c>
      <c r="E114" s="28">
        <v>117.86960000000001</v>
      </c>
      <c r="F114" s="28">
        <v>10.4641</v>
      </c>
      <c r="G114" s="28">
        <v>-0.4204</v>
      </c>
      <c r="H114" s="28">
        <v>-8.6172000000000004</v>
      </c>
      <c r="I114" s="32">
        <v>-7.0682999999999998</v>
      </c>
      <c r="J114" s="28">
        <v>1.5571999999999999</v>
      </c>
      <c r="K114" s="28">
        <v>5.4715999999999996</v>
      </c>
      <c r="L114" s="28">
        <v>15.713699999999999</v>
      </c>
      <c r="M114" s="28">
        <v>13.4694</v>
      </c>
      <c r="N114" s="28"/>
      <c r="O114" s="28"/>
      <c r="P114" s="28"/>
      <c r="Q114" s="28"/>
      <c r="R114" s="28">
        <v>12.087</v>
      </c>
      <c r="S114" s="33">
        <f t="shared" si="15"/>
        <v>2</v>
      </c>
      <c r="T114" s="33">
        <f t="shared" si="16"/>
        <v>2</v>
      </c>
      <c r="U114" s="33">
        <f t="shared" si="17"/>
        <v>4</v>
      </c>
      <c r="V114" s="34">
        <f t="shared" si="18"/>
        <v>3</v>
      </c>
      <c r="W114" s="33">
        <f t="shared" si="19"/>
        <v>3</v>
      </c>
      <c r="X114" s="33">
        <f t="shared" si="20"/>
        <v>2</v>
      </c>
      <c r="Y114" s="33">
        <f t="shared" si="21"/>
        <v>2</v>
      </c>
      <c r="Z114" s="33">
        <f t="shared" si="22"/>
        <v>2</v>
      </c>
      <c r="AA114" s="33">
        <f t="shared" si="23"/>
        <v>0</v>
      </c>
      <c r="AB114" s="33">
        <f t="shared" si="24"/>
        <v>0</v>
      </c>
      <c r="AC114" s="33">
        <f t="shared" si="25"/>
        <v>0</v>
      </c>
      <c r="AD114" s="33">
        <f t="shared" si="26"/>
        <v>0</v>
      </c>
      <c r="AE114" s="33">
        <f t="shared" si="27"/>
        <v>2</v>
      </c>
      <c r="AF114" s="28">
        <v>95.178200000000004</v>
      </c>
      <c r="AG114" s="28">
        <v>4.8122999999999996</v>
      </c>
      <c r="AH114" s="28"/>
      <c r="AI114" s="28">
        <v>9.4999999999999998E-3</v>
      </c>
      <c r="AJ114" s="28">
        <v>0.99939999999999996</v>
      </c>
      <c r="AK114" s="28">
        <v>0.2422</v>
      </c>
      <c r="AL114" s="28">
        <v>-1.6899999999999998E-2</v>
      </c>
      <c r="AM114" s="28">
        <v>0.40970000000000001</v>
      </c>
      <c r="AN114" s="28">
        <v>0.99719999999999998</v>
      </c>
      <c r="AO114" s="28">
        <v>9.4999999999999998E-3</v>
      </c>
      <c r="AP114" s="35">
        <v>0.2</v>
      </c>
    </row>
    <row r="115" spans="1:42">
      <c r="A115" s="48" t="s">
        <v>3521</v>
      </c>
      <c r="B115" s="29">
        <v>44790</v>
      </c>
      <c r="C115" s="30">
        <v>400.15640000000002</v>
      </c>
      <c r="D115" s="31">
        <v>365.11610000000002</v>
      </c>
      <c r="E115" s="28">
        <v>96.654899999999998</v>
      </c>
      <c r="F115" s="28">
        <v>9.9808000000000003</v>
      </c>
      <c r="G115" s="28">
        <v>2.8969</v>
      </c>
      <c r="H115" s="28">
        <v>-1.9922</v>
      </c>
      <c r="I115" s="32">
        <v>-2.0952999999999999</v>
      </c>
      <c r="J115" s="28">
        <v>7.4973999999999998</v>
      </c>
      <c r="K115" s="28">
        <v>5.0799000000000003</v>
      </c>
      <c r="L115" s="28">
        <v>21.0016</v>
      </c>
      <c r="M115" s="28"/>
      <c r="N115" s="28"/>
      <c r="O115" s="28"/>
      <c r="P115" s="28"/>
      <c r="Q115" s="28"/>
      <c r="R115" s="28">
        <v>18.828900000000001</v>
      </c>
      <c r="S115" s="33">
        <f t="shared" si="15"/>
        <v>2</v>
      </c>
      <c r="T115" s="33">
        <f t="shared" si="16"/>
        <v>1</v>
      </c>
      <c r="U115" s="33">
        <f t="shared" si="17"/>
        <v>2</v>
      </c>
      <c r="V115" s="34">
        <f t="shared" si="18"/>
        <v>2</v>
      </c>
      <c r="W115" s="33">
        <f t="shared" si="19"/>
        <v>2</v>
      </c>
      <c r="X115" s="33">
        <f t="shared" si="20"/>
        <v>2</v>
      </c>
      <c r="Y115" s="33">
        <f t="shared" si="21"/>
        <v>2</v>
      </c>
      <c r="Z115" s="33">
        <f t="shared" si="22"/>
        <v>0</v>
      </c>
      <c r="AA115" s="33">
        <f t="shared" si="23"/>
        <v>0</v>
      </c>
      <c r="AB115" s="33">
        <f t="shared" si="24"/>
        <v>0</v>
      </c>
      <c r="AC115" s="33">
        <f t="shared" si="25"/>
        <v>0</v>
      </c>
      <c r="AD115" s="33">
        <f t="shared" si="26"/>
        <v>0</v>
      </c>
      <c r="AE115" s="33">
        <f t="shared" si="27"/>
        <v>1</v>
      </c>
      <c r="AF115" s="28">
        <v>91.269000000000005</v>
      </c>
      <c r="AG115" s="28">
        <v>8.7250999999999994</v>
      </c>
      <c r="AH115" s="28"/>
      <c r="AI115" s="28">
        <v>5.8999999999999999E-3</v>
      </c>
      <c r="AJ115" s="28">
        <v>0.99950000000000006</v>
      </c>
      <c r="AK115" s="28">
        <v>0.31369999999999998</v>
      </c>
      <c r="AL115" s="28">
        <v>-4.0800000000000003E-2</v>
      </c>
      <c r="AM115" s="28">
        <v>0.60299999999999998</v>
      </c>
      <c r="AN115" s="28">
        <v>0.99719999999999998</v>
      </c>
      <c r="AO115" s="28">
        <v>5.8999999999999999E-3</v>
      </c>
      <c r="AP115" s="35">
        <v>0.5</v>
      </c>
    </row>
    <row r="116" spans="1:42">
      <c r="A116" s="48" t="s">
        <v>3522</v>
      </c>
      <c r="B116" s="29">
        <v>44060</v>
      </c>
      <c r="C116" s="30">
        <v>449.97370000000001</v>
      </c>
      <c r="D116" s="31">
        <v>434.00220000000002</v>
      </c>
      <c r="E116" s="28">
        <v>32.442999999999998</v>
      </c>
      <c r="F116" s="28">
        <v>1.2234</v>
      </c>
      <c r="G116" s="28">
        <v>-22.6509</v>
      </c>
      <c r="H116" s="28">
        <v>-17.647099999999998</v>
      </c>
      <c r="I116" s="32">
        <v>-21.965699999999998</v>
      </c>
      <c r="J116" s="28">
        <v>-16.060199999999998</v>
      </c>
      <c r="K116" s="28">
        <v>-3.8702000000000001</v>
      </c>
      <c r="L116" s="28">
        <v>3.9790000000000001</v>
      </c>
      <c r="M116" s="28">
        <v>9.1300000000000006E-2</v>
      </c>
      <c r="N116" s="28">
        <v>4.6593999999999998</v>
      </c>
      <c r="O116" s="28"/>
      <c r="P116" s="28"/>
      <c r="Q116" s="28"/>
      <c r="R116" s="28">
        <v>10.615399999999999</v>
      </c>
      <c r="S116" s="33">
        <f t="shared" si="15"/>
        <v>4</v>
      </c>
      <c r="T116" s="33">
        <f t="shared" si="16"/>
        <v>4</v>
      </c>
      <c r="U116" s="33">
        <f t="shared" si="17"/>
        <v>4</v>
      </c>
      <c r="V116" s="34">
        <f t="shared" si="18"/>
        <v>4</v>
      </c>
      <c r="W116" s="33">
        <f t="shared" si="19"/>
        <v>4</v>
      </c>
      <c r="X116" s="33">
        <f t="shared" si="20"/>
        <v>4</v>
      </c>
      <c r="Y116" s="33">
        <f t="shared" si="21"/>
        <v>4</v>
      </c>
      <c r="Z116" s="33">
        <f t="shared" si="22"/>
        <v>4</v>
      </c>
      <c r="AA116" s="33">
        <f t="shared" si="23"/>
        <v>4</v>
      </c>
      <c r="AB116" s="33">
        <f t="shared" si="24"/>
        <v>0</v>
      </c>
      <c r="AC116" s="33">
        <f t="shared" si="25"/>
        <v>0</v>
      </c>
      <c r="AD116" s="33">
        <f t="shared" si="26"/>
        <v>0</v>
      </c>
      <c r="AE116" s="33">
        <f t="shared" si="27"/>
        <v>3</v>
      </c>
      <c r="AF116" s="28">
        <v>83.72</v>
      </c>
      <c r="AG116" s="28">
        <v>16.275700000000001</v>
      </c>
      <c r="AH116" s="28"/>
      <c r="AI116" s="28">
        <v>4.3E-3</v>
      </c>
      <c r="AJ116" s="28">
        <v>0.99909999999999999</v>
      </c>
      <c r="AK116" s="28">
        <v>7.7100000000000002E-2</v>
      </c>
      <c r="AL116" s="28">
        <v>-1.2999999999999999E-2</v>
      </c>
      <c r="AM116" s="28">
        <v>0.12839999999999999</v>
      </c>
      <c r="AN116" s="28">
        <v>0.99729999999999996</v>
      </c>
      <c r="AO116" s="28">
        <v>4.3E-3</v>
      </c>
      <c r="AP116" s="35">
        <v>0.2</v>
      </c>
    </row>
    <row r="117" spans="1:42">
      <c r="A117" s="48" t="s">
        <v>3523</v>
      </c>
      <c r="B117" s="29">
        <v>45518</v>
      </c>
      <c r="C117" s="30">
        <v>1007.8872</v>
      </c>
      <c r="D117" s="31">
        <v>940.87080000000003</v>
      </c>
      <c r="E117" s="28">
        <v>12.904400000000001</v>
      </c>
      <c r="F117" s="28">
        <v>15.204499999999999</v>
      </c>
      <c r="G117" s="28">
        <v>8.7409999999999997</v>
      </c>
      <c r="H117" s="28">
        <v>19.840299999999999</v>
      </c>
      <c r="I117" s="32">
        <v>15.148999999999999</v>
      </c>
      <c r="J117" s="28">
        <v>50.323799999999999</v>
      </c>
      <c r="K117" s="28"/>
      <c r="L117" s="28"/>
      <c r="M117" s="28"/>
      <c r="N117" s="28"/>
      <c r="O117" s="28"/>
      <c r="P117" s="28"/>
      <c r="Q117" s="28"/>
      <c r="R117" s="28">
        <v>24.660499999999999</v>
      </c>
      <c r="S117" s="33">
        <f t="shared" si="15"/>
        <v>1</v>
      </c>
      <c r="T117" s="33">
        <f t="shared" si="16"/>
        <v>1</v>
      </c>
      <c r="U117" s="33">
        <f t="shared" si="17"/>
        <v>1</v>
      </c>
      <c r="V117" s="34">
        <f t="shared" si="18"/>
        <v>1</v>
      </c>
      <c r="W117" s="33">
        <f t="shared" si="19"/>
        <v>1</v>
      </c>
      <c r="X117" s="33">
        <f t="shared" si="20"/>
        <v>0</v>
      </c>
      <c r="Y117" s="33">
        <f t="shared" si="21"/>
        <v>0</v>
      </c>
      <c r="Z117" s="33">
        <f t="shared" si="22"/>
        <v>0</v>
      </c>
      <c r="AA117" s="33">
        <f t="shared" si="23"/>
        <v>0</v>
      </c>
      <c r="AB117" s="33">
        <f t="shared" si="24"/>
        <v>0</v>
      </c>
      <c r="AC117" s="33">
        <f t="shared" si="25"/>
        <v>0</v>
      </c>
      <c r="AD117" s="33">
        <f t="shared" si="26"/>
        <v>0</v>
      </c>
      <c r="AE117" s="33">
        <f t="shared" si="27"/>
        <v>1</v>
      </c>
      <c r="AF117" s="28">
        <v>71.683000000000007</v>
      </c>
      <c r="AG117" s="28">
        <v>24.883099999999999</v>
      </c>
      <c r="AH117" s="28">
        <v>3.2071999999999998</v>
      </c>
      <c r="AI117" s="28">
        <v>0.22670000000000001</v>
      </c>
      <c r="AJ117" s="28">
        <v>0.99870000000000003</v>
      </c>
      <c r="AK117" s="28">
        <v>0.2339</v>
      </c>
      <c r="AL117" s="28">
        <v>-2.9399999999999999E-2</v>
      </c>
      <c r="AM117" s="28">
        <v>0.45900000000000002</v>
      </c>
      <c r="AN117" s="28">
        <v>0.99480000000000002</v>
      </c>
      <c r="AO117" s="28">
        <v>0.22670000000000001</v>
      </c>
      <c r="AP117" s="35">
        <v>0.4</v>
      </c>
    </row>
    <row r="118" spans="1:42">
      <c r="A118" s="48" t="s">
        <v>3524</v>
      </c>
      <c r="B118" s="29">
        <v>43854</v>
      </c>
      <c r="C118" s="30">
        <v>634.75329999999997</v>
      </c>
      <c r="D118" s="31">
        <v>601.64880000000005</v>
      </c>
      <c r="E118" s="28">
        <v>22.716100000000001</v>
      </c>
      <c r="F118" s="28">
        <v>13.244199999999999</v>
      </c>
      <c r="G118" s="28">
        <v>2.5135999999999998</v>
      </c>
      <c r="H118" s="28">
        <v>-0.44700000000000001</v>
      </c>
      <c r="I118" s="32">
        <v>-1.0687</v>
      </c>
      <c r="J118" s="28">
        <v>11.3223</v>
      </c>
      <c r="K118" s="28">
        <v>8.4106000000000005</v>
      </c>
      <c r="L118" s="28">
        <v>23.074300000000001</v>
      </c>
      <c r="M118" s="28">
        <v>18.922799999999999</v>
      </c>
      <c r="N118" s="28">
        <v>19.818200000000001</v>
      </c>
      <c r="O118" s="28"/>
      <c r="P118" s="28"/>
      <c r="Q118" s="28"/>
      <c r="R118" s="28">
        <v>21.371600000000001</v>
      </c>
      <c r="S118" s="33">
        <f t="shared" si="15"/>
        <v>1</v>
      </c>
      <c r="T118" s="33">
        <f t="shared" si="16"/>
        <v>2</v>
      </c>
      <c r="U118" s="33">
        <f t="shared" si="17"/>
        <v>1</v>
      </c>
      <c r="V118" s="34">
        <f t="shared" si="18"/>
        <v>2</v>
      </c>
      <c r="W118" s="33">
        <f t="shared" si="19"/>
        <v>1</v>
      </c>
      <c r="X118" s="33">
        <f t="shared" si="20"/>
        <v>1</v>
      </c>
      <c r="Y118" s="33">
        <f t="shared" si="21"/>
        <v>1</v>
      </c>
      <c r="Z118" s="33">
        <f t="shared" si="22"/>
        <v>1</v>
      </c>
      <c r="AA118" s="33">
        <f t="shared" si="23"/>
        <v>1</v>
      </c>
      <c r="AB118" s="33">
        <f t="shared" si="24"/>
        <v>0</v>
      </c>
      <c r="AC118" s="33">
        <f t="shared" si="25"/>
        <v>0</v>
      </c>
      <c r="AD118" s="33">
        <f t="shared" si="26"/>
        <v>0</v>
      </c>
      <c r="AE118" s="33">
        <f t="shared" si="27"/>
        <v>1</v>
      </c>
      <c r="AF118" s="28">
        <v>4.0487000000000002</v>
      </c>
      <c r="AG118" s="28">
        <v>90.542299999999997</v>
      </c>
      <c r="AH118" s="28">
        <v>3.6423999999999999</v>
      </c>
      <c r="AI118" s="28">
        <v>1.7666999999999999</v>
      </c>
      <c r="AJ118" s="28">
        <v>0.99990000000000001</v>
      </c>
      <c r="AK118" s="28">
        <v>0.33110000000000001</v>
      </c>
      <c r="AL118" s="28">
        <v>-6.0000000000000001E-3</v>
      </c>
      <c r="AM118" s="28">
        <v>0.61719999999999997</v>
      </c>
      <c r="AN118" s="28">
        <v>0.99709999999999999</v>
      </c>
      <c r="AO118" s="28">
        <v>6.7000000000000002E-3</v>
      </c>
      <c r="AP118" s="35">
        <v>0.15</v>
      </c>
    </row>
    <row r="119" spans="1:42">
      <c r="A119" s="48" t="s">
        <v>3525</v>
      </c>
      <c r="B119" s="29">
        <v>43335</v>
      </c>
      <c r="C119" s="30">
        <v>2211.7244999999998</v>
      </c>
      <c r="D119" s="31">
        <v>2055.5021999999999</v>
      </c>
      <c r="E119" s="28">
        <v>73.346100000000007</v>
      </c>
      <c r="F119" s="28">
        <v>15.4399</v>
      </c>
      <c r="G119" s="28">
        <v>2.9767000000000001</v>
      </c>
      <c r="H119" s="28">
        <v>-0.2525</v>
      </c>
      <c r="I119" s="32">
        <v>0.73509999999999998</v>
      </c>
      <c r="J119" s="28">
        <v>8.9741</v>
      </c>
      <c r="K119" s="28">
        <v>4.4238999999999997</v>
      </c>
      <c r="L119" s="28">
        <v>21.565200000000001</v>
      </c>
      <c r="M119" s="28">
        <v>13.8474</v>
      </c>
      <c r="N119" s="28">
        <v>15.7209</v>
      </c>
      <c r="O119" s="28">
        <v>14.8179</v>
      </c>
      <c r="P119" s="28"/>
      <c r="Q119" s="28"/>
      <c r="R119" s="28">
        <v>12.033300000000001</v>
      </c>
      <c r="S119" s="33">
        <f t="shared" si="15"/>
        <v>1</v>
      </c>
      <c r="T119" s="33">
        <f t="shared" si="16"/>
        <v>1</v>
      </c>
      <c r="U119" s="33">
        <f t="shared" si="17"/>
        <v>1</v>
      </c>
      <c r="V119" s="34">
        <f t="shared" si="18"/>
        <v>1</v>
      </c>
      <c r="W119" s="33">
        <f t="shared" si="19"/>
        <v>1</v>
      </c>
      <c r="X119" s="33">
        <f t="shared" si="20"/>
        <v>2</v>
      </c>
      <c r="Y119" s="33">
        <f t="shared" si="21"/>
        <v>1</v>
      </c>
      <c r="Z119" s="33">
        <f t="shared" si="22"/>
        <v>2</v>
      </c>
      <c r="AA119" s="33">
        <f t="shared" si="23"/>
        <v>1</v>
      </c>
      <c r="AB119" s="33">
        <f t="shared" si="24"/>
        <v>1</v>
      </c>
      <c r="AC119" s="33">
        <f t="shared" si="25"/>
        <v>0</v>
      </c>
      <c r="AD119" s="33">
        <f t="shared" si="26"/>
        <v>0</v>
      </c>
      <c r="AE119" s="33">
        <f t="shared" si="27"/>
        <v>2</v>
      </c>
      <c r="AF119" s="28">
        <v>92.065799999999996</v>
      </c>
      <c r="AG119" s="28">
        <v>7.8470000000000004</v>
      </c>
      <c r="AH119" s="28"/>
      <c r="AI119" s="28">
        <v>8.72E-2</v>
      </c>
      <c r="AJ119" s="28">
        <v>1</v>
      </c>
      <c r="AK119" s="28">
        <v>0.28149999999999997</v>
      </c>
      <c r="AL119" s="28">
        <v>-1.6000000000000001E-3</v>
      </c>
      <c r="AM119" s="28">
        <v>0.50329999999999997</v>
      </c>
      <c r="AN119" s="28">
        <v>0.99709999999999999</v>
      </c>
      <c r="AO119" s="28">
        <v>8.72E-2</v>
      </c>
      <c r="AP119" s="35">
        <v>0.1</v>
      </c>
    </row>
    <row r="120" spans="1:42">
      <c r="A120" s="48" t="s">
        <v>3526</v>
      </c>
      <c r="B120" s="29">
        <v>45492</v>
      </c>
      <c r="C120" s="30">
        <v>280.68849999999998</v>
      </c>
      <c r="D120" s="31">
        <v>256.93950000000001</v>
      </c>
      <c r="E120" s="28">
        <v>11.857900000000001</v>
      </c>
      <c r="F120" s="28">
        <v>8.3734999999999999</v>
      </c>
      <c r="G120" s="28">
        <v>-0.67600000000000005</v>
      </c>
      <c r="H120" s="28">
        <v>-2.2601</v>
      </c>
      <c r="I120" s="32">
        <v>-4.2713999999999999</v>
      </c>
      <c r="J120" s="28">
        <v>5.1531000000000002</v>
      </c>
      <c r="K120" s="28"/>
      <c r="L120" s="28"/>
      <c r="M120" s="28"/>
      <c r="N120" s="28"/>
      <c r="O120" s="28"/>
      <c r="P120" s="28"/>
      <c r="Q120" s="28"/>
      <c r="R120" s="28">
        <v>-3.9447999999999999</v>
      </c>
      <c r="S120" s="33">
        <f t="shared" si="15"/>
        <v>3</v>
      </c>
      <c r="T120" s="33">
        <f t="shared" si="16"/>
        <v>2</v>
      </c>
      <c r="U120" s="33">
        <f t="shared" si="17"/>
        <v>2</v>
      </c>
      <c r="V120" s="34">
        <f t="shared" si="18"/>
        <v>2</v>
      </c>
      <c r="W120" s="33">
        <f t="shared" si="19"/>
        <v>2</v>
      </c>
      <c r="X120" s="33">
        <f t="shared" si="20"/>
        <v>0</v>
      </c>
      <c r="Y120" s="33">
        <f t="shared" si="21"/>
        <v>0</v>
      </c>
      <c r="Z120" s="33">
        <f t="shared" si="22"/>
        <v>0</v>
      </c>
      <c r="AA120" s="33">
        <f t="shared" si="23"/>
        <v>0</v>
      </c>
      <c r="AB120" s="33">
        <f t="shared" si="24"/>
        <v>0</v>
      </c>
      <c r="AC120" s="33">
        <f t="shared" si="25"/>
        <v>0</v>
      </c>
      <c r="AD120" s="33">
        <f t="shared" si="26"/>
        <v>0</v>
      </c>
      <c r="AE120" s="33">
        <f t="shared" si="27"/>
        <v>4</v>
      </c>
      <c r="AF120" s="28">
        <v>76.504499999999993</v>
      </c>
      <c r="AG120" s="28">
        <v>15.9694</v>
      </c>
      <c r="AH120" s="28">
        <v>7.4901999999999997</v>
      </c>
      <c r="AI120" s="28">
        <v>3.5999999999999997E-2</v>
      </c>
      <c r="AJ120" s="28">
        <v>0.99819999999999998</v>
      </c>
      <c r="AK120" s="28">
        <v>-0.15989999999999999</v>
      </c>
      <c r="AL120" s="28">
        <v>-2.9000000000000001E-2</v>
      </c>
      <c r="AM120" s="28">
        <v>-0.25540000000000002</v>
      </c>
      <c r="AN120" s="28">
        <v>0.99509999999999998</v>
      </c>
      <c r="AO120" s="28">
        <v>3.5999999999999997E-2</v>
      </c>
      <c r="AP120" s="35">
        <v>0.4</v>
      </c>
    </row>
    <row r="121" spans="1:42">
      <c r="A121" s="48" t="s">
        <v>3527</v>
      </c>
      <c r="B121" s="29">
        <v>43686</v>
      </c>
      <c r="C121" s="30">
        <v>3110.8330000000001</v>
      </c>
      <c r="D121" s="31">
        <v>2516.0167000000001</v>
      </c>
      <c r="E121" s="28">
        <v>26.449100000000001</v>
      </c>
      <c r="F121" s="28">
        <v>8.8377999999999997</v>
      </c>
      <c r="G121" s="28">
        <v>-7.9947999999999997</v>
      </c>
      <c r="H121" s="28">
        <v>-7.0902000000000003</v>
      </c>
      <c r="I121" s="32">
        <v>-8.5433000000000003</v>
      </c>
      <c r="J121" s="28">
        <v>-3.8654999999999999</v>
      </c>
      <c r="K121" s="28">
        <v>3.9910000000000001</v>
      </c>
      <c r="L121" s="28">
        <v>6.8190999999999997</v>
      </c>
      <c r="M121" s="28">
        <v>9.9695999999999998</v>
      </c>
      <c r="N121" s="28">
        <v>8.8384999999999998</v>
      </c>
      <c r="O121" s="28"/>
      <c r="P121" s="28"/>
      <c r="Q121" s="28"/>
      <c r="R121" s="28">
        <v>7.8958000000000004</v>
      </c>
      <c r="S121" s="33">
        <f t="shared" si="15"/>
        <v>3</v>
      </c>
      <c r="T121" s="33">
        <f t="shared" si="16"/>
        <v>4</v>
      </c>
      <c r="U121" s="33">
        <f t="shared" si="17"/>
        <v>3</v>
      </c>
      <c r="V121" s="34">
        <f t="shared" si="18"/>
        <v>4</v>
      </c>
      <c r="W121" s="33">
        <f t="shared" si="19"/>
        <v>4</v>
      </c>
      <c r="X121" s="33">
        <f t="shared" si="20"/>
        <v>3</v>
      </c>
      <c r="Y121" s="33">
        <f t="shared" si="21"/>
        <v>4</v>
      </c>
      <c r="Z121" s="33">
        <f t="shared" si="22"/>
        <v>3</v>
      </c>
      <c r="AA121" s="33">
        <f t="shared" si="23"/>
        <v>4</v>
      </c>
      <c r="AB121" s="33">
        <f t="shared" si="24"/>
        <v>0</v>
      </c>
      <c r="AC121" s="33">
        <f t="shared" si="25"/>
        <v>0</v>
      </c>
      <c r="AD121" s="33">
        <f t="shared" si="26"/>
        <v>0</v>
      </c>
      <c r="AE121" s="33">
        <f t="shared" si="27"/>
        <v>3</v>
      </c>
      <c r="AF121" s="28">
        <v>82.200699999999998</v>
      </c>
      <c r="AG121" s="28">
        <v>15.280900000000001</v>
      </c>
      <c r="AH121" s="28">
        <v>2.5163000000000002</v>
      </c>
      <c r="AI121" s="28">
        <v>2.0999999999999999E-3</v>
      </c>
      <c r="AJ121" s="28">
        <v>0.99960000000000004</v>
      </c>
      <c r="AK121" s="28">
        <v>9.5000000000000001E-2</v>
      </c>
      <c r="AL121" s="28">
        <v>-1.2800000000000001E-2</v>
      </c>
      <c r="AM121" s="28">
        <v>0.16070000000000001</v>
      </c>
      <c r="AN121" s="28">
        <v>0.99719999999999998</v>
      </c>
      <c r="AO121" s="28">
        <v>2.0999999999999999E-3</v>
      </c>
      <c r="AP121" s="35">
        <v>0.15</v>
      </c>
    </row>
    <row r="122" spans="1:42">
      <c r="A122" s="48" t="s">
        <v>3528</v>
      </c>
      <c r="B122" s="29">
        <v>45000</v>
      </c>
      <c r="C122" s="30">
        <v>135.1876</v>
      </c>
      <c r="D122" s="31">
        <v>110.2608</v>
      </c>
      <c r="E122" s="28">
        <v>85.641800000000003</v>
      </c>
      <c r="F122" s="28">
        <v>7.7022000000000004</v>
      </c>
      <c r="G122" s="28">
        <v>-6.0372000000000003</v>
      </c>
      <c r="H122" s="28">
        <v>5.1189</v>
      </c>
      <c r="I122" s="32">
        <v>-0.65639999999999998</v>
      </c>
      <c r="J122" s="28">
        <v>29.9726</v>
      </c>
      <c r="K122" s="28">
        <v>5.9328000000000003</v>
      </c>
      <c r="L122" s="28">
        <v>27.072800000000001</v>
      </c>
      <c r="M122" s="28"/>
      <c r="N122" s="28"/>
      <c r="O122" s="28"/>
      <c r="P122" s="28"/>
      <c r="Q122" s="28"/>
      <c r="R122" s="28">
        <v>31.456600000000002</v>
      </c>
      <c r="S122" s="33">
        <f t="shared" si="15"/>
        <v>3</v>
      </c>
      <c r="T122" s="33">
        <f t="shared" si="16"/>
        <v>3</v>
      </c>
      <c r="U122" s="33">
        <f t="shared" si="17"/>
        <v>1</v>
      </c>
      <c r="V122" s="34">
        <f t="shared" si="18"/>
        <v>2</v>
      </c>
      <c r="W122" s="33">
        <f t="shared" si="19"/>
        <v>1</v>
      </c>
      <c r="X122" s="33">
        <f t="shared" si="20"/>
        <v>2</v>
      </c>
      <c r="Y122" s="33">
        <f t="shared" si="21"/>
        <v>1</v>
      </c>
      <c r="Z122" s="33">
        <f t="shared" si="22"/>
        <v>0</v>
      </c>
      <c r="AA122" s="33">
        <f t="shared" si="23"/>
        <v>0</v>
      </c>
      <c r="AB122" s="33">
        <f t="shared" si="24"/>
        <v>0</v>
      </c>
      <c r="AC122" s="33">
        <f t="shared" si="25"/>
        <v>0</v>
      </c>
      <c r="AD122" s="33">
        <f t="shared" si="26"/>
        <v>0</v>
      </c>
      <c r="AE122" s="33">
        <f t="shared" si="27"/>
        <v>1</v>
      </c>
      <c r="AF122" s="28">
        <v>79.120800000000003</v>
      </c>
      <c r="AG122" s="28">
        <v>19.6965</v>
      </c>
      <c r="AH122" s="28">
        <v>1.1803999999999999</v>
      </c>
      <c r="AI122" s="28">
        <v>2.3999999999999998E-3</v>
      </c>
      <c r="AJ122" s="28">
        <v>0.99929999999999997</v>
      </c>
      <c r="AK122" s="28">
        <v>0.33329999999999999</v>
      </c>
      <c r="AL122" s="28">
        <v>-2.5700000000000001E-2</v>
      </c>
      <c r="AM122" s="28">
        <v>0.71630000000000005</v>
      </c>
      <c r="AN122" s="28">
        <v>0.99719999999999998</v>
      </c>
      <c r="AO122" s="28">
        <v>2.3999999999999998E-3</v>
      </c>
      <c r="AP122" s="35">
        <v>0.4</v>
      </c>
    </row>
    <row r="123" spans="1:42">
      <c r="A123" s="48" t="s">
        <v>3529</v>
      </c>
      <c r="B123" s="29">
        <v>45834</v>
      </c>
      <c r="C123" s="30">
        <v>8.0772999999999993</v>
      </c>
      <c r="D123" s="31">
        <v>9.0510999999999999</v>
      </c>
      <c r="E123" s="28">
        <v>9.8498000000000001</v>
      </c>
      <c r="F123" s="28">
        <v>7.4402999999999997</v>
      </c>
      <c r="G123" s="28">
        <v>-7.5631000000000004</v>
      </c>
      <c r="H123" s="28">
        <v>-9.6324000000000005</v>
      </c>
      <c r="I123" s="32">
        <v>-11.2111</v>
      </c>
      <c r="J123" s="28"/>
      <c r="K123" s="28"/>
      <c r="L123" s="28"/>
      <c r="M123" s="28"/>
      <c r="N123" s="28"/>
      <c r="O123" s="28"/>
      <c r="P123" s="28"/>
      <c r="Q123" s="28"/>
      <c r="R123" s="28">
        <v>-7.0354000000000001</v>
      </c>
      <c r="S123" s="33">
        <f t="shared" si="15"/>
        <v>4</v>
      </c>
      <c r="T123" s="33">
        <f t="shared" si="16"/>
        <v>4</v>
      </c>
      <c r="U123" s="33">
        <f t="shared" si="17"/>
        <v>4</v>
      </c>
      <c r="V123" s="34">
        <f t="shared" si="18"/>
        <v>4</v>
      </c>
      <c r="W123" s="33">
        <f t="shared" si="19"/>
        <v>0</v>
      </c>
      <c r="X123" s="33">
        <f t="shared" si="20"/>
        <v>0</v>
      </c>
      <c r="Y123" s="33">
        <f t="shared" si="21"/>
        <v>0</v>
      </c>
      <c r="Z123" s="33">
        <f t="shared" si="22"/>
        <v>0</v>
      </c>
      <c r="AA123" s="33">
        <f t="shared" si="23"/>
        <v>0</v>
      </c>
      <c r="AB123" s="33">
        <f t="shared" si="24"/>
        <v>0</v>
      </c>
      <c r="AC123" s="33">
        <f t="shared" si="25"/>
        <v>0</v>
      </c>
      <c r="AD123" s="33">
        <f t="shared" si="26"/>
        <v>0</v>
      </c>
      <c r="AE123" s="33">
        <f t="shared" si="27"/>
        <v>4</v>
      </c>
      <c r="AF123" s="28">
        <v>99.993200000000002</v>
      </c>
      <c r="AG123" s="28"/>
      <c r="AH123" s="28"/>
      <c r="AI123" s="28">
        <v>6.7999999999999996E-3</v>
      </c>
      <c r="AJ123" s="28">
        <v>0.99929999999999997</v>
      </c>
      <c r="AK123" s="28">
        <v>-0.2445</v>
      </c>
      <c r="AL123" s="28">
        <v>-2.7300000000000001E-2</v>
      </c>
      <c r="AM123" s="28">
        <v>-0.30930000000000002</v>
      </c>
      <c r="AN123" s="28">
        <v>0.9889</v>
      </c>
      <c r="AO123" s="28">
        <v>6.7999999999999996E-3</v>
      </c>
      <c r="AP123" s="35">
        <v>0.35</v>
      </c>
    </row>
    <row r="124" spans="1:42">
      <c r="A124" s="48" t="s">
        <v>3530</v>
      </c>
      <c r="B124" s="29">
        <v>45582</v>
      </c>
      <c r="C124" s="30">
        <v>37.087499999999999</v>
      </c>
      <c r="D124" s="31">
        <v>44.904699999999998</v>
      </c>
      <c r="E124" s="28">
        <v>15.8035</v>
      </c>
      <c r="F124" s="28">
        <v>10.4252</v>
      </c>
      <c r="G124" s="28">
        <v>2.4258999999999999</v>
      </c>
      <c r="H124" s="28">
        <v>10.2219</v>
      </c>
      <c r="I124" s="32">
        <v>5.8662000000000001</v>
      </c>
      <c r="J124" s="28">
        <v>25.713899999999999</v>
      </c>
      <c r="K124" s="28"/>
      <c r="L124" s="28"/>
      <c r="M124" s="28"/>
      <c r="N124" s="28"/>
      <c r="O124" s="28"/>
      <c r="P124" s="28"/>
      <c r="Q124" s="28"/>
      <c r="R124" s="28">
        <v>9.9201999999999995</v>
      </c>
      <c r="S124" s="33">
        <f t="shared" si="15"/>
        <v>2</v>
      </c>
      <c r="T124" s="33">
        <f t="shared" si="16"/>
        <v>2</v>
      </c>
      <c r="U124" s="33">
        <f t="shared" si="17"/>
        <v>1</v>
      </c>
      <c r="V124" s="34">
        <f t="shared" si="18"/>
        <v>1</v>
      </c>
      <c r="W124" s="33">
        <f t="shared" si="19"/>
        <v>1</v>
      </c>
      <c r="X124" s="33">
        <f t="shared" si="20"/>
        <v>0</v>
      </c>
      <c r="Y124" s="33">
        <f t="shared" si="21"/>
        <v>0</v>
      </c>
      <c r="Z124" s="33">
        <f t="shared" si="22"/>
        <v>0</v>
      </c>
      <c r="AA124" s="33">
        <f t="shared" si="23"/>
        <v>0</v>
      </c>
      <c r="AB124" s="33">
        <f t="shared" si="24"/>
        <v>0</v>
      </c>
      <c r="AC124" s="33">
        <f t="shared" si="25"/>
        <v>0</v>
      </c>
      <c r="AD124" s="33">
        <f t="shared" si="26"/>
        <v>0</v>
      </c>
      <c r="AE124" s="33">
        <f t="shared" si="27"/>
        <v>3</v>
      </c>
      <c r="AF124" s="28">
        <v>81.647099999999995</v>
      </c>
      <c r="AG124" s="28">
        <v>17.239599999999999</v>
      </c>
      <c r="AH124" s="28">
        <v>1.0669</v>
      </c>
      <c r="AI124" s="28">
        <v>4.6300000000000001E-2</v>
      </c>
      <c r="AJ124" s="28">
        <v>0.99980000000000002</v>
      </c>
      <c r="AK124" s="28">
        <v>0.1389</v>
      </c>
      <c r="AL124" s="28">
        <v>-1.9300000000000001E-2</v>
      </c>
      <c r="AM124" s="28">
        <v>0.23980000000000001</v>
      </c>
      <c r="AN124" s="28">
        <v>0.99419999999999997</v>
      </c>
      <c r="AO124" s="28">
        <v>4.6300000000000001E-2</v>
      </c>
      <c r="AP124" s="35">
        <v>0.3</v>
      </c>
    </row>
    <row r="125" spans="1:42">
      <c r="A125" s="48" t="s">
        <v>3531</v>
      </c>
      <c r="B125" s="29">
        <v>42538</v>
      </c>
      <c r="C125" s="30">
        <v>188.07140000000001</v>
      </c>
      <c r="D125" s="31">
        <v>172.32310000000001</v>
      </c>
      <c r="E125" s="28">
        <v>14.0228</v>
      </c>
      <c r="F125" s="28">
        <v>5.8708</v>
      </c>
      <c r="G125" s="28">
        <v>-7.2062999999999997</v>
      </c>
      <c r="H125" s="28">
        <v>-5.6135999999999999</v>
      </c>
      <c r="I125" s="32">
        <v>-7.4218999999999999</v>
      </c>
      <c r="J125" s="28">
        <v>-1.3361000000000001</v>
      </c>
      <c r="K125" s="28">
        <v>1.0257000000000001</v>
      </c>
      <c r="L125" s="28">
        <v>11.3293</v>
      </c>
      <c r="M125" s="28">
        <v>10.5297</v>
      </c>
      <c r="N125" s="28">
        <v>12.517799999999999</v>
      </c>
      <c r="O125" s="28">
        <v>13.255599999999999</v>
      </c>
      <c r="P125" s="28"/>
      <c r="Q125" s="28"/>
      <c r="R125" s="28">
        <v>14.674300000000001</v>
      </c>
      <c r="S125" s="33">
        <f t="shared" si="15"/>
        <v>4</v>
      </c>
      <c r="T125" s="33">
        <f t="shared" si="16"/>
        <v>4</v>
      </c>
      <c r="U125" s="33">
        <f t="shared" si="17"/>
        <v>3</v>
      </c>
      <c r="V125" s="34">
        <f t="shared" si="18"/>
        <v>3</v>
      </c>
      <c r="W125" s="33">
        <f t="shared" si="19"/>
        <v>4</v>
      </c>
      <c r="X125" s="33">
        <f t="shared" si="20"/>
        <v>4</v>
      </c>
      <c r="Y125" s="33">
        <f t="shared" si="21"/>
        <v>3</v>
      </c>
      <c r="Z125" s="33">
        <f t="shared" si="22"/>
        <v>3</v>
      </c>
      <c r="AA125" s="33">
        <f t="shared" si="23"/>
        <v>2</v>
      </c>
      <c r="AB125" s="33">
        <f t="shared" si="24"/>
        <v>2</v>
      </c>
      <c r="AC125" s="33">
        <f t="shared" si="25"/>
        <v>0</v>
      </c>
      <c r="AD125" s="33">
        <f t="shared" si="26"/>
        <v>0</v>
      </c>
      <c r="AE125" s="33">
        <f t="shared" si="27"/>
        <v>1</v>
      </c>
      <c r="AF125" s="28">
        <v>99.995800000000003</v>
      </c>
      <c r="AG125" s="28"/>
      <c r="AH125" s="28"/>
      <c r="AI125" s="28">
        <v>4.1999999999999997E-3</v>
      </c>
      <c r="AJ125" s="28">
        <v>0.998</v>
      </c>
      <c r="AK125" s="28">
        <v>0.20380000000000001</v>
      </c>
      <c r="AL125" s="28">
        <v>-2.52E-2</v>
      </c>
      <c r="AM125" s="28">
        <v>0.38009999999999999</v>
      </c>
      <c r="AN125" s="28">
        <v>0.99719999999999998</v>
      </c>
      <c r="AO125" s="28">
        <v>4.1999999999999997E-3</v>
      </c>
      <c r="AP125" s="35">
        <v>0.25</v>
      </c>
    </row>
    <row r="126" spans="1:42">
      <c r="A126" s="48" t="s">
        <v>1836</v>
      </c>
      <c r="B126" s="29">
        <v>40707</v>
      </c>
      <c r="C126" s="30">
        <v>95.418700000000001</v>
      </c>
      <c r="D126" s="31">
        <v>85.143699999999995</v>
      </c>
      <c r="E126" s="28">
        <v>2734.2492999999999</v>
      </c>
      <c r="F126" s="28">
        <v>7.4751000000000003</v>
      </c>
      <c r="G126" s="28">
        <v>-5.1635</v>
      </c>
      <c r="H126" s="28">
        <v>-7.0933999999999999</v>
      </c>
      <c r="I126" s="32">
        <v>-8.0504999999999995</v>
      </c>
      <c r="J126" s="28">
        <v>-0.36180000000000001</v>
      </c>
      <c r="K126" s="28">
        <v>4.1383999999999999</v>
      </c>
      <c r="L126" s="28">
        <v>11.051399999999999</v>
      </c>
      <c r="M126" s="28">
        <v>9.9725999999999999</v>
      </c>
      <c r="N126" s="28">
        <v>11.5596</v>
      </c>
      <c r="O126" s="28">
        <v>11.872400000000001</v>
      </c>
      <c r="P126" s="28">
        <v>13.0273</v>
      </c>
      <c r="Q126" s="28"/>
      <c r="R126" s="28">
        <v>11.4582</v>
      </c>
      <c r="S126" s="33">
        <f t="shared" si="15"/>
        <v>4</v>
      </c>
      <c r="T126" s="33">
        <f t="shared" si="16"/>
        <v>3</v>
      </c>
      <c r="U126" s="33">
        <f t="shared" si="17"/>
        <v>3</v>
      </c>
      <c r="V126" s="34">
        <f t="shared" si="18"/>
        <v>4</v>
      </c>
      <c r="W126" s="33">
        <f t="shared" si="19"/>
        <v>4</v>
      </c>
      <c r="X126" s="33">
        <f t="shared" si="20"/>
        <v>3</v>
      </c>
      <c r="Y126" s="33">
        <f t="shared" si="21"/>
        <v>3</v>
      </c>
      <c r="Z126" s="33">
        <f t="shared" si="22"/>
        <v>3</v>
      </c>
      <c r="AA126" s="33">
        <f t="shared" si="23"/>
        <v>3</v>
      </c>
      <c r="AB126" s="33">
        <f t="shared" si="24"/>
        <v>3</v>
      </c>
      <c r="AC126" s="33">
        <f t="shared" si="25"/>
        <v>3</v>
      </c>
      <c r="AD126" s="33">
        <f t="shared" si="26"/>
        <v>0</v>
      </c>
      <c r="AE126" s="33">
        <f t="shared" si="27"/>
        <v>2</v>
      </c>
      <c r="AF126" s="28">
        <v>99.986500000000007</v>
      </c>
      <c r="AG126" s="28"/>
      <c r="AH126" s="28"/>
      <c r="AI126" s="28">
        <v>1.35E-2</v>
      </c>
      <c r="AJ126" s="28">
        <v>0.99919999999999998</v>
      </c>
      <c r="AK126" s="28">
        <v>0.19750000000000001</v>
      </c>
      <c r="AL126" s="28">
        <v>-6.8999999999999999E-3</v>
      </c>
      <c r="AM126" s="28">
        <v>0.35170000000000001</v>
      </c>
      <c r="AN126" s="28">
        <v>0.99719999999999998</v>
      </c>
      <c r="AO126" s="28">
        <v>1.35E-2</v>
      </c>
      <c r="AP126" s="35">
        <v>0.1</v>
      </c>
    </row>
    <row r="127" spans="1:42">
      <c r="A127" s="48" t="s">
        <v>1837</v>
      </c>
      <c r="B127" s="29">
        <v>39605</v>
      </c>
      <c r="C127" s="30">
        <v>24.997800000000002</v>
      </c>
      <c r="D127" s="31">
        <v>22.9086</v>
      </c>
      <c r="E127" s="28">
        <v>83.861500000000007</v>
      </c>
      <c r="F127" s="28">
        <v>6.9147999999999996</v>
      </c>
      <c r="G127" s="28">
        <v>-6.4836999999999998</v>
      </c>
      <c r="H127" s="28">
        <v>-8.8033000000000001</v>
      </c>
      <c r="I127" s="32">
        <v>-9.7120999999999995</v>
      </c>
      <c r="J127" s="28">
        <v>-3.2094</v>
      </c>
      <c r="K127" s="28">
        <v>2.6166999999999998</v>
      </c>
      <c r="L127" s="28">
        <v>9.0014000000000003</v>
      </c>
      <c r="M127" s="28">
        <v>8.8012999999999995</v>
      </c>
      <c r="N127" s="28">
        <v>10.557600000000001</v>
      </c>
      <c r="O127" s="28">
        <v>11.1706</v>
      </c>
      <c r="P127" s="28">
        <v>12.6654</v>
      </c>
      <c r="Q127" s="28">
        <v>10.822800000000001</v>
      </c>
      <c r="R127" s="28">
        <v>10.510899999999999</v>
      </c>
      <c r="S127" s="33">
        <f t="shared" si="15"/>
        <v>4</v>
      </c>
      <c r="T127" s="33">
        <f t="shared" si="16"/>
        <v>4</v>
      </c>
      <c r="U127" s="33">
        <f t="shared" si="17"/>
        <v>4</v>
      </c>
      <c r="V127" s="34">
        <f t="shared" si="18"/>
        <v>4</v>
      </c>
      <c r="W127" s="33">
        <f t="shared" si="19"/>
        <v>4</v>
      </c>
      <c r="X127" s="33">
        <f t="shared" si="20"/>
        <v>4</v>
      </c>
      <c r="Y127" s="33">
        <f t="shared" si="21"/>
        <v>4</v>
      </c>
      <c r="Z127" s="33">
        <f t="shared" si="22"/>
        <v>4</v>
      </c>
      <c r="AA127" s="33">
        <f t="shared" si="23"/>
        <v>4</v>
      </c>
      <c r="AB127" s="33">
        <f t="shared" si="24"/>
        <v>4</v>
      </c>
      <c r="AC127" s="33">
        <f t="shared" si="25"/>
        <v>4</v>
      </c>
      <c r="AD127" s="33">
        <f t="shared" si="26"/>
        <v>3</v>
      </c>
      <c r="AE127" s="33">
        <f t="shared" si="27"/>
        <v>3</v>
      </c>
      <c r="AF127" s="28">
        <v>99.987799999999993</v>
      </c>
      <c r="AG127" s="28"/>
      <c r="AH127" s="28"/>
      <c r="AI127" s="28">
        <v>1.2200000000000001E-2</v>
      </c>
      <c r="AJ127" s="28">
        <v>0.99839999999999995</v>
      </c>
      <c r="AK127" s="28">
        <v>0.1522</v>
      </c>
      <c r="AL127" s="28">
        <v>-0.1623</v>
      </c>
      <c r="AM127" s="28">
        <v>0.26819999999999999</v>
      </c>
      <c r="AN127" s="28">
        <v>0.98750000000000004</v>
      </c>
      <c r="AO127" s="28">
        <v>1.2200000000000001E-2</v>
      </c>
      <c r="AP127" s="35">
        <v>0.18</v>
      </c>
    </row>
    <row r="128" spans="1:42">
      <c r="A128" s="48" t="s">
        <v>1838</v>
      </c>
      <c r="B128" s="29">
        <v>45707</v>
      </c>
      <c r="C128" s="30">
        <v>1682.3652999999999</v>
      </c>
      <c r="D128" s="31">
        <v>1417.7597000000001</v>
      </c>
      <c r="E128" s="28">
        <v>29.257999999999999</v>
      </c>
      <c r="F128" s="28">
        <v>9.1960999999999995</v>
      </c>
      <c r="G128" s="28">
        <v>-2.8361000000000001</v>
      </c>
      <c r="H128" s="28">
        <v>-4.694</v>
      </c>
      <c r="I128" s="32">
        <v>-5.6467000000000001</v>
      </c>
      <c r="J128" s="28">
        <v>2.5625</v>
      </c>
      <c r="K128" s="28"/>
      <c r="L128" s="28"/>
      <c r="M128" s="28"/>
      <c r="N128" s="28"/>
      <c r="O128" s="28"/>
      <c r="P128" s="28"/>
      <c r="Q128" s="28"/>
      <c r="R128" s="28">
        <v>7.4290000000000003</v>
      </c>
      <c r="S128" s="33">
        <f t="shared" si="15"/>
        <v>2</v>
      </c>
      <c r="T128" s="33">
        <f t="shared" si="16"/>
        <v>3</v>
      </c>
      <c r="U128" s="33">
        <f t="shared" si="17"/>
        <v>2</v>
      </c>
      <c r="V128" s="34">
        <f t="shared" si="18"/>
        <v>3</v>
      </c>
      <c r="W128" s="33">
        <f t="shared" si="19"/>
        <v>2</v>
      </c>
      <c r="X128" s="33">
        <f t="shared" si="20"/>
        <v>0</v>
      </c>
      <c r="Y128" s="33">
        <f t="shared" si="21"/>
        <v>0</v>
      </c>
      <c r="Z128" s="33">
        <f t="shared" si="22"/>
        <v>0</v>
      </c>
      <c r="AA128" s="33">
        <f t="shared" si="23"/>
        <v>0</v>
      </c>
      <c r="AB128" s="33">
        <f t="shared" si="24"/>
        <v>0</v>
      </c>
      <c r="AC128" s="33">
        <f t="shared" si="25"/>
        <v>0</v>
      </c>
      <c r="AD128" s="33">
        <f t="shared" si="26"/>
        <v>0</v>
      </c>
      <c r="AE128" s="33">
        <f t="shared" si="27"/>
        <v>3</v>
      </c>
      <c r="AF128" s="28">
        <v>82.591999999999999</v>
      </c>
      <c r="AG128" s="28">
        <v>17.390899999999998</v>
      </c>
      <c r="AH128" s="28"/>
      <c r="AI128" s="28">
        <v>1.7100000000000001E-2</v>
      </c>
      <c r="AJ128" s="28">
        <v>0.99560000000000004</v>
      </c>
      <c r="AK128" s="28">
        <v>8.9800000000000005E-2</v>
      </c>
      <c r="AL128" s="28">
        <v>0.2341</v>
      </c>
      <c r="AM128" s="28">
        <v>0.1391</v>
      </c>
      <c r="AN128" s="28">
        <v>0.97560000000000002</v>
      </c>
      <c r="AO128" s="28">
        <v>1.7100000000000001E-2</v>
      </c>
      <c r="AP128" s="35">
        <v>0.4</v>
      </c>
    </row>
    <row r="129" spans="1:42">
      <c r="A129" s="48" t="s">
        <v>1839</v>
      </c>
      <c r="B129" s="29">
        <v>45712</v>
      </c>
      <c r="C129" s="30">
        <v>8.3270999999999997</v>
      </c>
      <c r="D129" s="31">
        <v>10.927899999999999</v>
      </c>
      <c r="E129" s="28">
        <v>33.805999999999997</v>
      </c>
      <c r="F129" s="28">
        <v>12.743</v>
      </c>
      <c r="G129" s="28">
        <v>1.2488999999999999</v>
      </c>
      <c r="H129" s="28">
        <v>-1.2675000000000001</v>
      </c>
      <c r="I129" s="32">
        <v>-0.93189999999999995</v>
      </c>
      <c r="J129" s="28">
        <v>8.5509000000000004</v>
      </c>
      <c r="K129" s="28"/>
      <c r="L129" s="28"/>
      <c r="M129" s="28"/>
      <c r="N129" s="28"/>
      <c r="O129" s="28"/>
      <c r="P129" s="28"/>
      <c r="Q129" s="28"/>
      <c r="R129" s="28">
        <v>13.7881</v>
      </c>
      <c r="S129" s="33">
        <f t="shared" si="15"/>
        <v>2</v>
      </c>
      <c r="T129" s="33">
        <f t="shared" si="16"/>
        <v>2</v>
      </c>
      <c r="U129" s="33">
        <f t="shared" si="17"/>
        <v>2</v>
      </c>
      <c r="V129" s="34">
        <f t="shared" si="18"/>
        <v>2</v>
      </c>
      <c r="W129" s="33">
        <f t="shared" si="19"/>
        <v>2</v>
      </c>
      <c r="X129" s="33">
        <f t="shared" si="20"/>
        <v>0</v>
      </c>
      <c r="Y129" s="33">
        <f t="shared" si="21"/>
        <v>0</v>
      </c>
      <c r="Z129" s="33">
        <f t="shared" si="22"/>
        <v>0</v>
      </c>
      <c r="AA129" s="33">
        <f t="shared" si="23"/>
        <v>0</v>
      </c>
      <c r="AB129" s="33">
        <f t="shared" si="24"/>
        <v>0</v>
      </c>
      <c r="AC129" s="33">
        <f t="shared" si="25"/>
        <v>0</v>
      </c>
      <c r="AD129" s="33">
        <f t="shared" si="26"/>
        <v>0</v>
      </c>
      <c r="AE129" s="33">
        <f t="shared" si="27"/>
        <v>2</v>
      </c>
      <c r="AF129" s="28">
        <v>94.951499999999996</v>
      </c>
      <c r="AG129" s="28">
        <v>4.9551999999999996</v>
      </c>
      <c r="AH129" s="28"/>
      <c r="AI129" s="28">
        <v>9.3299999999999994E-2</v>
      </c>
      <c r="AJ129" s="28">
        <v>0.99350000000000005</v>
      </c>
      <c r="AK129" s="28">
        <v>0.15620000000000001</v>
      </c>
      <c r="AL129" s="28">
        <v>-3.9E-2</v>
      </c>
      <c r="AM129" s="28">
        <v>0.25090000000000001</v>
      </c>
      <c r="AN129" s="28">
        <v>0.99199999999999999</v>
      </c>
      <c r="AO129" s="28">
        <v>9.3299999999999994E-2</v>
      </c>
      <c r="AP129" s="35">
        <v>0.25</v>
      </c>
    </row>
    <row r="130" spans="1:42">
      <c r="A130" s="48" t="s">
        <v>1840</v>
      </c>
      <c r="B130" s="29">
        <v>44643</v>
      </c>
      <c r="C130" s="30">
        <v>173.82130000000001</v>
      </c>
      <c r="D130" s="31">
        <v>163.30029999999999</v>
      </c>
      <c r="E130" s="28">
        <v>20.531300000000002</v>
      </c>
      <c r="F130" s="28">
        <v>7.3818000000000001</v>
      </c>
      <c r="G130" s="28">
        <v>-3.7919</v>
      </c>
      <c r="H130" s="28">
        <v>-5.2263000000000002</v>
      </c>
      <c r="I130" s="32">
        <v>-6.8322000000000003</v>
      </c>
      <c r="J130" s="28">
        <v>1.9221999999999999</v>
      </c>
      <c r="K130" s="28">
        <v>5.8231999999999999</v>
      </c>
      <c r="L130" s="28">
        <v>14.4137</v>
      </c>
      <c r="M130" s="28">
        <v>12.385400000000001</v>
      </c>
      <c r="N130" s="28"/>
      <c r="O130" s="28"/>
      <c r="P130" s="28"/>
      <c r="Q130" s="28"/>
      <c r="R130" s="28">
        <v>12.666399999999999</v>
      </c>
      <c r="S130" s="33">
        <f t="shared" si="15"/>
        <v>4</v>
      </c>
      <c r="T130" s="33">
        <f t="shared" si="16"/>
        <v>3</v>
      </c>
      <c r="U130" s="33">
        <f t="shared" si="17"/>
        <v>3</v>
      </c>
      <c r="V130" s="34">
        <f t="shared" si="18"/>
        <v>3</v>
      </c>
      <c r="W130" s="33">
        <f t="shared" si="19"/>
        <v>3</v>
      </c>
      <c r="X130" s="33">
        <f t="shared" si="20"/>
        <v>2</v>
      </c>
      <c r="Y130" s="33">
        <f t="shared" si="21"/>
        <v>2</v>
      </c>
      <c r="Z130" s="33">
        <f t="shared" si="22"/>
        <v>2</v>
      </c>
      <c r="AA130" s="33">
        <f t="shared" si="23"/>
        <v>0</v>
      </c>
      <c r="AB130" s="33">
        <f t="shared" si="24"/>
        <v>0</v>
      </c>
      <c r="AC130" s="33">
        <f t="shared" si="25"/>
        <v>0</v>
      </c>
      <c r="AD130" s="33">
        <f t="shared" si="26"/>
        <v>0</v>
      </c>
      <c r="AE130" s="33">
        <f t="shared" si="27"/>
        <v>2</v>
      </c>
      <c r="AF130" s="28">
        <v>96.963099999999997</v>
      </c>
      <c r="AG130" s="28">
        <v>3.0167000000000002</v>
      </c>
      <c r="AH130" s="28"/>
      <c r="AI130" s="28">
        <v>2.0199999999999999E-2</v>
      </c>
      <c r="AJ130" s="28">
        <v>0.998</v>
      </c>
      <c r="AK130" s="28">
        <v>0.26669999999999999</v>
      </c>
      <c r="AL130" s="28">
        <v>-1.1599999999999999E-2</v>
      </c>
      <c r="AM130" s="28">
        <v>0.48089999999999999</v>
      </c>
      <c r="AN130" s="28">
        <v>0.99719999999999998</v>
      </c>
      <c r="AO130" s="28">
        <v>2.0199999999999999E-2</v>
      </c>
      <c r="AP130" s="35">
        <v>0.09</v>
      </c>
    </row>
    <row r="131" spans="1:42">
      <c r="A131" s="48" t="s">
        <v>4085</v>
      </c>
      <c r="B131" s="29">
        <v>45940</v>
      </c>
      <c r="C131" s="30">
        <v>6.1485000000000003</v>
      </c>
      <c r="D131" s="31">
        <v>18.019300000000001</v>
      </c>
      <c r="E131" s="28">
        <v>30.126999999999999</v>
      </c>
      <c r="F131" s="28">
        <v>11.395799999999999</v>
      </c>
      <c r="G131" s="28">
        <v>-0.47570000000000001</v>
      </c>
      <c r="H131" s="28">
        <v>-4.7397999999999998</v>
      </c>
      <c r="I131" s="32">
        <v>-3.113</v>
      </c>
      <c r="J131" s="28"/>
      <c r="K131" s="28"/>
      <c r="L131" s="28"/>
      <c r="M131" s="28"/>
      <c r="N131" s="28"/>
      <c r="O131" s="28"/>
      <c r="P131" s="28"/>
      <c r="Q131" s="28"/>
      <c r="R131" s="28">
        <v>-5.8498999999999999</v>
      </c>
      <c r="S131" s="33">
        <f t="shared" si="15"/>
        <v>2</v>
      </c>
      <c r="T131" s="33">
        <f t="shared" si="16"/>
        <v>2</v>
      </c>
      <c r="U131" s="33">
        <f t="shared" si="17"/>
        <v>2</v>
      </c>
      <c r="V131" s="34">
        <f t="shared" si="18"/>
        <v>2</v>
      </c>
      <c r="W131" s="33">
        <f t="shared" si="19"/>
        <v>0</v>
      </c>
      <c r="X131" s="33">
        <f t="shared" si="20"/>
        <v>0</v>
      </c>
      <c r="Y131" s="33">
        <f t="shared" si="21"/>
        <v>0</v>
      </c>
      <c r="Z131" s="33">
        <f t="shared" si="22"/>
        <v>0</v>
      </c>
      <c r="AA131" s="33">
        <f t="shared" si="23"/>
        <v>0</v>
      </c>
      <c r="AB131" s="33">
        <f t="shared" si="24"/>
        <v>0</v>
      </c>
      <c r="AC131" s="33">
        <f t="shared" si="25"/>
        <v>0</v>
      </c>
      <c r="AD131" s="33">
        <f t="shared" si="26"/>
        <v>0</v>
      </c>
      <c r="AE131" s="33">
        <f t="shared" si="27"/>
        <v>4</v>
      </c>
      <c r="AF131" s="28">
        <v>67.336699999999993</v>
      </c>
      <c r="AG131" s="28">
        <v>32.617800000000003</v>
      </c>
      <c r="AH131" s="28"/>
      <c r="AI131" s="28">
        <v>4.5499999999999999E-2</v>
      </c>
      <c r="AJ131" s="28">
        <v>0.99890000000000001</v>
      </c>
      <c r="AK131" s="28">
        <v>-0.42530000000000001</v>
      </c>
      <c r="AL131" s="28">
        <v>-4.8899999999999999E-2</v>
      </c>
      <c r="AM131" s="28">
        <v>-0.53049999999999997</v>
      </c>
      <c r="AN131" s="28">
        <v>0.98170000000000002</v>
      </c>
      <c r="AO131" s="28">
        <v>4.5499999999999999E-2</v>
      </c>
      <c r="AP131" s="35">
        <v>0.24</v>
      </c>
    </row>
    <row r="132" spans="1:42">
      <c r="A132" s="48" t="s">
        <v>1842</v>
      </c>
      <c r="B132" s="29">
        <v>40211</v>
      </c>
      <c r="C132" s="30">
        <v>3286.1779999999999</v>
      </c>
      <c r="D132" s="31">
        <v>3092.2682</v>
      </c>
      <c r="E132" s="28">
        <v>264.48739999999998</v>
      </c>
      <c r="F132" s="28">
        <v>7.4832000000000001</v>
      </c>
      <c r="G132" s="28">
        <v>-5.1521999999999997</v>
      </c>
      <c r="H132" s="28">
        <v>-7.0846999999999998</v>
      </c>
      <c r="I132" s="32">
        <v>-8.0349000000000004</v>
      </c>
      <c r="J132" s="28">
        <v>-0.29670000000000002</v>
      </c>
      <c r="K132" s="28">
        <v>4.2068000000000003</v>
      </c>
      <c r="L132" s="28">
        <v>11.0867</v>
      </c>
      <c r="M132" s="28">
        <v>9.9928000000000008</v>
      </c>
      <c r="N132" s="28">
        <v>11.569699999999999</v>
      </c>
      <c r="O132" s="28">
        <v>11.856999999999999</v>
      </c>
      <c r="P132" s="28">
        <v>13.0052</v>
      </c>
      <c r="Q132" s="28">
        <v>11.173500000000001</v>
      </c>
      <c r="R132" s="28">
        <v>11.516400000000001</v>
      </c>
      <c r="S132" s="33">
        <f t="shared" si="15"/>
        <v>3</v>
      </c>
      <c r="T132" s="33">
        <f t="shared" si="16"/>
        <v>3</v>
      </c>
      <c r="U132" s="33">
        <f t="shared" si="17"/>
        <v>3</v>
      </c>
      <c r="V132" s="34">
        <f t="shared" si="18"/>
        <v>4</v>
      </c>
      <c r="W132" s="33">
        <f t="shared" si="19"/>
        <v>3</v>
      </c>
      <c r="X132" s="33">
        <f t="shared" si="20"/>
        <v>3</v>
      </c>
      <c r="Y132" s="33">
        <f t="shared" si="21"/>
        <v>3</v>
      </c>
      <c r="Z132" s="33">
        <f t="shared" si="22"/>
        <v>3</v>
      </c>
      <c r="AA132" s="33">
        <f t="shared" si="23"/>
        <v>3</v>
      </c>
      <c r="AB132" s="33">
        <f t="shared" si="24"/>
        <v>3</v>
      </c>
      <c r="AC132" s="33">
        <f t="shared" si="25"/>
        <v>3</v>
      </c>
      <c r="AD132" s="33">
        <f t="shared" si="26"/>
        <v>2</v>
      </c>
      <c r="AE132" s="33">
        <f t="shared" si="27"/>
        <v>2</v>
      </c>
      <c r="AF132" s="28">
        <v>99.991200000000006</v>
      </c>
      <c r="AG132" s="28"/>
      <c r="AH132" s="28"/>
      <c r="AI132" s="28">
        <v>8.8000000000000005E-3</v>
      </c>
      <c r="AJ132" s="28">
        <v>0.99880000000000002</v>
      </c>
      <c r="AK132" s="28">
        <v>0.1986</v>
      </c>
      <c r="AL132" s="28">
        <v>-3.5000000000000001E-3</v>
      </c>
      <c r="AM132" s="28">
        <v>0.35389999999999999</v>
      </c>
      <c r="AN132" s="28">
        <v>0.99719999999999998</v>
      </c>
      <c r="AO132" s="28">
        <v>8.8000000000000005E-3</v>
      </c>
      <c r="AP132" s="35">
        <v>0.03</v>
      </c>
    </row>
    <row r="133" spans="1:42">
      <c r="A133" s="48" t="s">
        <v>1843</v>
      </c>
      <c r="B133" s="29">
        <v>42340</v>
      </c>
      <c r="C133" s="30">
        <v>84.667100000000005</v>
      </c>
      <c r="D133" s="31">
        <v>77.112200000000001</v>
      </c>
      <c r="E133" s="28">
        <v>14.3706</v>
      </c>
      <c r="F133" s="28">
        <v>5.8747999999999996</v>
      </c>
      <c r="G133" s="28">
        <v>-7.1868999999999996</v>
      </c>
      <c r="H133" s="28">
        <v>-5.4370000000000003</v>
      </c>
      <c r="I133" s="32">
        <v>-7.3952</v>
      </c>
      <c r="J133" s="28">
        <v>-1.1147</v>
      </c>
      <c r="K133" s="28">
        <v>1.2016</v>
      </c>
      <c r="L133" s="28">
        <v>11.5358</v>
      </c>
      <c r="M133" s="28">
        <v>10.7004</v>
      </c>
      <c r="N133" s="28">
        <v>12.6526</v>
      </c>
      <c r="O133" s="28">
        <v>13.277100000000001</v>
      </c>
      <c r="P133" s="28">
        <v>14.917299999999999</v>
      </c>
      <c r="Q133" s="28"/>
      <c r="R133" s="28">
        <v>14.2605</v>
      </c>
      <c r="S133" s="33">
        <f t="shared" si="15"/>
        <v>4</v>
      </c>
      <c r="T133" s="33">
        <f t="shared" si="16"/>
        <v>4</v>
      </c>
      <c r="U133" s="33">
        <f t="shared" si="17"/>
        <v>3</v>
      </c>
      <c r="V133" s="34">
        <f t="shared" si="18"/>
        <v>3</v>
      </c>
      <c r="W133" s="33">
        <f t="shared" si="19"/>
        <v>4</v>
      </c>
      <c r="X133" s="33">
        <f t="shared" si="20"/>
        <v>4</v>
      </c>
      <c r="Y133" s="33">
        <f t="shared" si="21"/>
        <v>3</v>
      </c>
      <c r="Z133" s="33">
        <f t="shared" si="22"/>
        <v>3</v>
      </c>
      <c r="AA133" s="33">
        <f t="shared" si="23"/>
        <v>2</v>
      </c>
      <c r="AB133" s="33">
        <f t="shared" si="24"/>
        <v>2</v>
      </c>
      <c r="AC133" s="33">
        <f t="shared" si="25"/>
        <v>1</v>
      </c>
      <c r="AD133" s="33">
        <f t="shared" si="26"/>
        <v>0</v>
      </c>
      <c r="AE133" s="33">
        <f t="shared" si="27"/>
        <v>2</v>
      </c>
      <c r="AF133" s="28">
        <v>99.974699999999999</v>
      </c>
      <c r="AG133" s="28"/>
      <c r="AH133" s="28"/>
      <c r="AI133" s="28">
        <v>2.53E-2</v>
      </c>
      <c r="AJ133" s="28">
        <v>0.999</v>
      </c>
      <c r="AK133" s="28">
        <v>0.20880000000000001</v>
      </c>
      <c r="AL133" s="28">
        <v>-9.1999999999999998E-3</v>
      </c>
      <c r="AM133" s="28">
        <v>0.39</v>
      </c>
      <c r="AN133" s="28">
        <v>0.99709999999999999</v>
      </c>
      <c r="AO133" s="28">
        <v>2.53E-2</v>
      </c>
      <c r="AP133" s="35">
        <v>0.14000000000000001</v>
      </c>
    </row>
    <row r="134" spans="1:42">
      <c r="A134" s="48" t="s">
        <v>1844</v>
      </c>
      <c r="B134" s="29">
        <v>44552</v>
      </c>
      <c r="C134" s="30">
        <v>719.21439999999996</v>
      </c>
      <c r="D134" s="31">
        <v>683.50480000000005</v>
      </c>
      <c r="E134" s="28">
        <v>48.717199999999998</v>
      </c>
      <c r="F134" s="28">
        <v>14.3446</v>
      </c>
      <c r="G134" s="28">
        <v>4.5891000000000002</v>
      </c>
      <c r="H134" s="28">
        <v>-0.7661</v>
      </c>
      <c r="I134" s="32">
        <v>1.1017999999999999</v>
      </c>
      <c r="J134" s="28">
        <v>6.4522000000000004</v>
      </c>
      <c r="K134" s="28">
        <v>0.2084</v>
      </c>
      <c r="L134" s="28">
        <v>22.015999999999998</v>
      </c>
      <c r="M134" s="28">
        <v>9.8849999999999998</v>
      </c>
      <c r="N134" s="28"/>
      <c r="O134" s="28"/>
      <c r="P134" s="28"/>
      <c r="Q134" s="28"/>
      <c r="R134" s="28">
        <v>9.2780000000000005</v>
      </c>
      <c r="S134" s="33">
        <f t="shared" si="15"/>
        <v>1</v>
      </c>
      <c r="T134" s="33">
        <f t="shared" si="16"/>
        <v>1</v>
      </c>
      <c r="U134" s="33">
        <f t="shared" si="17"/>
        <v>2</v>
      </c>
      <c r="V134" s="34">
        <f t="shared" si="18"/>
        <v>1</v>
      </c>
      <c r="W134" s="33">
        <f t="shared" si="19"/>
        <v>2</v>
      </c>
      <c r="X134" s="33">
        <f t="shared" si="20"/>
        <v>4</v>
      </c>
      <c r="Y134" s="33">
        <f t="shared" si="21"/>
        <v>1</v>
      </c>
      <c r="Z134" s="33">
        <f t="shared" si="22"/>
        <v>4</v>
      </c>
      <c r="AA134" s="33">
        <f t="shared" si="23"/>
        <v>0</v>
      </c>
      <c r="AB134" s="33">
        <f t="shared" si="24"/>
        <v>0</v>
      </c>
      <c r="AC134" s="33">
        <f t="shared" si="25"/>
        <v>0</v>
      </c>
      <c r="AD134" s="33">
        <f t="shared" si="26"/>
        <v>0</v>
      </c>
      <c r="AE134" s="33">
        <f t="shared" si="27"/>
        <v>3</v>
      </c>
      <c r="AF134" s="28">
        <v>28.847799999999999</v>
      </c>
      <c r="AG134" s="28">
        <v>49.765700000000002</v>
      </c>
      <c r="AH134" s="28">
        <v>17.877199999999998</v>
      </c>
      <c r="AI134" s="28">
        <v>3.5091999999999999</v>
      </c>
      <c r="AJ134" s="28">
        <v>0.99729999999999996</v>
      </c>
      <c r="AK134" s="28">
        <v>0.26250000000000001</v>
      </c>
      <c r="AL134" s="28">
        <v>-6.9599999999999995E-2</v>
      </c>
      <c r="AM134" s="28">
        <v>0.45789999999999997</v>
      </c>
      <c r="AN134" s="28">
        <v>0.99680000000000002</v>
      </c>
      <c r="AO134" s="28">
        <v>0.1094</v>
      </c>
      <c r="AP134" s="35">
        <v>0.3</v>
      </c>
    </row>
    <row r="135" spans="1:42">
      <c r="A135" s="48" t="s">
        <v>1845</v>
      </c>
      <c r="B135" s="29">
        <v>41977</v>
      </c>
      <c r="C135" s="30">
        <v>6523.6121000000003</v>
      </c>
      <c r="D135" s="31">
        <v>4394.9732999999997</v>
      </c>
      <c r="E135" s="28">
        <v>56.697000000000003</v>
      </c>
      <c r="F135" s="28">
        <v>9.1105</v>
      </c>
      <c r="G135" s="28">
        <v>-8.0107999999999997</v>
      </c>
      <c r="H135" s="28">
        <v>-5.5609000000000002</v>
      </c>
      <c r="I135" s="32">
        <v>-7.9877000000000002</v>
      </c>
      <c r="J135" s="28">
        <v>0.1983</v>
      </c>
      <c r="K135" s="28">
        <v>6.0690999999999997</v>
      </c>
      <c r="L135" s="28">
        <v>8.9289000000000005</v>
      </c>
      <c r="M135" s="28">
        <v>11.7003</v>
      </c>
      <c r="N135" s="28">
        <v>11.4046</v>
      </c>
      <c r="O135" s="28">
        <v>9.3059999999999992</v>
      </c>
      <c r="P135" s="28">
        <v>12.8398</v>
      </c>
      <c r="Q135" s="28"/>
      <c r="R135" s="28">
        <v>10.153499999999999</v>
      </c>
      <c r="S135" s="33">
        <f t="shared" si="15"/>
        <v>3</v>
      </c>
      <c r="T135" s="33">
        <f t="shared" si="16"/>
        <v>4</v>
      </c>
      <c r="U135" s="33">
        <f t="shared" si="17"/>
        <v>3</v>
      </c>
      <c r="V135" s="34">
        <f t="shared" si="18"/>
        <v>3</v>
      </c>
      <c r="W135" s="33">
        <f t="shared" si="19"/>
        <v>3</v>
      </c>
      <c r="X135" s="33">
        <f t="shared" si="20"/>
        <v>2</v>
      </c>
      <c r="Y135" s="33">
        <f t="shared" si="21"/>
        <v>4</v>
      </c>
      <c r="Z135" s="33">
        <f t="shared" si="22"/>
        <v>2</v>
      </c>
      <c r="AA135" s="33">
        <f t="shared" si="23"/>
        <v>3</v>
      </c>
      <c r="AB135" s="33">
        <f t="shared" si="24"/>
        <v>4</v>
      </c>
      <c r="AC135" s="33">
        <f t="shared" si="25"/>
        <v>4</v>
      </c>
      <c r="AD135" s="33">
        <f t="shared" si="26"/>
        <v>0</v>
      </c>
      <c r="AE135" s="33">
        <f t="shared" si="27"/>
        <v>3</v>
      </c>
      <c r="AF135" s="28">
        <v>77.758700000000005</v>
      </c>
      <c r="AG135" s="28">
        <v>22.220700000000001</v>
      </c>
      <c r="AH135" s="28"/>
      <c r="AI135" s="28">
        <v>2.06E-2</v>
      </c>
      <c r="AJ135" s="28">
        <v>0.99960000000000004</v>
      </c>
      <c r="AK135" s="28">
        <v>0.13489999999999999</v>
      </c>
      <c r="AL135" s="28">
        <v>-1.5100000000000001E-2</v>
      </c>
      <c r="AM135" s="28">
        <v>0.2286</v>
      </c>
      <c r="AN135" s="28">
        <v>0.99729999999999996</v>
      </c>
      <c r="AO135" s="28">
        <v>2.06E-2</v>
      </c>
      <c r="AP135" s="35">
        <v>0.15</v>
      </c>
    </row>
    <row r="136" spans="1:42">
      <c r="A136" s="48" t="s">
        <v>4919</v>
      </c>
      <c r="B136" s="29">
        <v>45973</v>
      </c>
      <c r="C136" s="30">
        <v>50.446899999999999</v>
      </c>
      <c r="D136" s="31">
        <v>50.662599999999998</v>
      </c>
      <c r="E136" s="28">
        <v>28.492999999999999</v>
      </c>
      <c r="F136" s="28">
        <v>14.1912</v>
      </c>
      <c r="G136" s="28">
        <v>2.3529</v>
      </c>
      <c r="H136" s="28"/>
      <c r="I136" s="32">
        <v>-1.9781</v>
      </c>
      <c r="J136" s="28"/>
      <c r="K136" s="28"/>
      <c r="L136" s="28"/>
      <c r="M136" s="28"/>
      <c r="N136" s="28"/>
      <c r="O136" s="28"/>
      <c r="P136" s="28"/>
      <c r="Q136" s="28"/>
      <c r="R136" s="28">
        <v>-6.9545000000000003</v>
      </c>
      <c r="S136" s="33">
        <f t="shared" si="15"/>
        <v>1</v>
      </c>
      <c r="T136" s="33">
        <f t="shared" si="16"/>
        <v>2</v>
      </c>
      <c r="U136" s="33">
        <f t="shared" si="17"/>
        <v>0</v>
      </c>
      <c r="V136" s="34">
        <f t="shared" si="18"/>
        <v>2</v>
      </c>
      <c r="W136" s="33">
        <f t="shared" si="19"/>
        <v>0</v>
      </c>
      <c r="X136" s="33">
        <f t="shared" si="20"/>
        <v>0</v>
      </c>
      <c r="Y136" s="33">
        <f t="shared" si="21"/>
        <v>0</v>
      </c>
      <c r="Z136" s="33">
        <f t="shared" si="22"/>
        <v>0</v>
      </c>
      <c r="AA136" s="33">
        <f t="shared" si="23"/>
        <v>0</v>
      </c>
      <c r="AB136" s="33">
        <f t="shared" si="24"/>
        <v>0</v>
      </c>
      <c r="AC136" s="33">
        <f t="shared" si="25"/>
        <v>0</v>
      </c>
      <c r="AD136" s="33">
        <f t="shared" si="26"/>
        <v>0</v>
      </c>
      <c r="AE136" s="33">
        <f t="shared" si="27"/>
        <v>4</v>
      </c>
      <c r="AF136" s="28">
        <v>22.415900000000001</v>
      </c>
      <c r="AG136" s="28">
        <v>44.990200000000002</v>
      </c>
      <c r="AH136" s="28">
        <v>32.5749</v>
      </c>
      <c r="AI136" s="28">
        <v>1.89E-2</v>
      </c>
      <c r="AJ136" s="28">
        <v>0.99960000000000004</v>
      </c>
      <c r="AK136" s="28">
        <v>-0.60309999999999997</v>
      </c>
      <c r="AL136" s="28">
        <v>-5.8099999999999999E-2</v>
      </c>
      <c r="AM136" s="28">
        <v>-0.75039999999999996</v>
      </c>
      <c r="AN136" s="28">
        <v>0.9748</v>
      </c>
      <c r="AO136" s="28">
        <v>1.89E-2</v>
      </c>
      <c r="AP136" s="35">
        <v>0.25</v>
      </c>
    </row>
    <row r="137" spans="1:42">
      <c r="A137" s="48" t="s">
        <v>1846</v>
      </c>
      <c r="B137" s="29">
        <v>44770</v>
      </c>
      <c r="C137" s="30">
        <v>34.7468</v>
      </c>
      <c r="D137" s="31">
        <v>31.126200000000001</v>
      </c>
      <c r="E137" s="28">
        <v>11.694599999999999</v>
      </c>
      <c r="F137" s="28">
        <v>10.471299999999999</v>
      </c>
      <c r="G137" s="28">
        <v>-0.39190000000000003</v>
      </c>
      <c r="H137" s="28">
        <v>-8.5657999999999994</v>
      </c>
      <c r="I137" s="32">
        <v>-7.0343999999999998</v>
      </c>
      <c r="J137" s="28">
        <v>1.6355999999999999</v>
      </c>
      <c r="K137" s="28">
        <v>5.5987999999999998</v>
      </c>
      <c r="L137" s="28">
        <v>15.813800000000001</v>
      </c>
      <c r="M137" s="28"/>
      <c r="N137" s="28"/>
      <c r="O137" s="28"/>
      <c r="P137" s="28"/>
      <c r="Q137" s="28"/>
      <c r="R137" s="28">
        <v>-38.219700000000003</v>
      </c>
      <c r="S137" s="33">
        <f t="shared" si="15"/>
        <v>2</v>
      </c>
      <c r="T137" s="33">
        <f t="shared" si="16"/>
        <v>2</v>
      </c>
      <c r="U137" s="33">
        <f t="shared" si="17"/>
        <v>4</v>
      </c>
      <c r="V137" s="34">
        <f t="shared" si="18"/>
        <v>3</v>
      </c>
      <c r="W137" s="33">
        <f t="shared" si="19"/>
        <v>3</v>
      </c>
      <c r="X137" s="33">
        <f t="shared" si="20"/>
        <v>2</v>
      </c>
      <c r="Y137" s="33">
        <f t="shared" si="21"/>
        <v>2</v>
      </c>
      <c r="Z137" s="33">
        <f t="shared" si="22"/>
        <v>0</v>
      </c>
      <c r="AA137" s="33">
        <f t="shared" si="23"/>
        <v>0</v>
      </c>
      <c r="AB137" s="33">
        <f t="shared" si="24"/>
        <v>0</v>
      </c>
      <c r="AC137" s="33">
        <f t="shared" si="25"/>
        <v>0</v>
      </c>
      <c r="AD137" s="33">
        <f t="shared" si="26"/>
        <v>0</v>
      </c>
      <c r="AE137" s="33">
        <f t="shared" si="27"/>
        <v>4</v>
      </c>
      <c r="AF137" s="28">
        <v>95.156499999999994</v>
      </c>
      <c r="AG137" s="28">
        <v>4.8113999999999999</v>
      </c>
      <c r="AH137" s="28"/>
      <c r="AI137" s="28">
        <v>3.2099999999999997E-2</v>
      </c>
      <c r="AJ137" s="28">
        <v>0.99880000000000002</v>
      </c>
      <c r="AK137" s="28">
        <v>0.24329999999999999</v>
      </c>
      <c r="AL137" s="28">
        <v>-9.2999999999999992E-3</v>
      </c>
      <c r="AM137" s="28">
        <v>0.41189999999999999</v>
      </c>
      <c r="AN137" s="28">
        <v>0.99719999999999998</v>
      </c>
      <c r="AO137" s="28">
        <v>3.2099999999999997E-2</v>
      </c>
      <c r="AP137" s="35">
        <v>0.1</v>
      </c>
    </row>
    <row r="138" spans="1:42">
      <c r="A138" s="48" t="s">
        <v>1847</v>
      </c>
      <c r="B138" s="29">
        <v>44257</v>
      </c>
      <c r="C138" s="30">
        <v>388.88839999999999</v>
      </c>
      <c r="D138" s="31">
        <v>382.70620000000002</v>
      </c>
      <c r="E138" s="28">
        <v>32.375700000000002</v>
      </c>
      <c r="F138" s="28">
        <v>1.2306999999999999</v>
      </c>
      <c r="G138" s="28">
        <v>-22.636099999999999</v>
      </c>
      <c r="H138" s="28">
        <v>-17.541</v>
      </c>
      <c r="I138" s="32">
        <v>-21.945599999999999</v>
      </c>
      <c r="J138" s="28">
        <v>-15.912699999999999</v>
      </c>
      <c r="K138" s="28">
        <v>-3.7677</v>
      </c>
      <c r="L138" s="28">
        <v>4.0716999999999999</v>
      </c>
      <c r="M138" s="28">
        <v>0.2127</v>
      </c>
      <c r="N138" s="28">
        <v>4.7525000000000004</v>
      </c>
      <c r="O138" s="28"/>
      <c r="P138" s="28"/>
      <c r="Q138" s="28"/>
      <c r="R138" s="28">
        <v>4.8329000000000004</v>
      </c>
      <c r="S138" s="33">
        <f t="shared" si="15"/>
        <v>4</v>
      </c>
      <c r="T138" s="33">
        <f t="shared" si="16"/>
        <v>4</v>
      </c>
      <c r="U138" s="33">
        <f t="shared" si="17"/>
        <v>4</v>
      </c>
      <c r="V138" s="34">
        <f t="shared" si="18"/>
        <v>4</v>
      </c>
      <c r="W138" s="33">
        <f t="shared" si="19"/>
        <v>4</v>
      </c>
      <c r="X138" s="33">
        <f t="shared" si="20"/>
        <v>4</v>
      </c>
      <c r="Y138" s="33">
        <f t="shared" si="21"/>
        <v>4</v>
      </c>
      <c r="Z138" s="33">
        <f t="shared" si="22"/>
        <v>4</v>
      </c>
      <c r="AA138" s="33">
        <f t="shared" si="23"/>
        <v>4</v>
      </c>
      <c r="AB138" s="33">
        <f t="shared" si="24"/>
        <v>0</v>
      </c>
      <c r="AC138" s="33">
        <f t="shared" si="25"/>
        <v>0</v>
      </c>
      <c r="AD138" s="33">
        <f t="shared" si="26"/>
        <v>0</v>
      </c>
      <c r="AE138" s="33">
        <f t="shared" si="27"/>
        <v>3</v>
      </c>
      <c r="AF138" s="28">
        <v>83.702799999999996</v>
      </c>
      <c r="AG138" s="28">
        <v>16.271899999999999</v>
      </c>
      <c r="AH138" s="28"/>
      <c r="AI138" s="28">
        <v>2.52E-2</v>
      </c>
      <c r="AJ138" s="28">
        <v>0.999</v>
      </c>
      <c r="AK138" s="28">
        <v>7.9899999999999999E-2</v>
      </c>
      <c r="AL138" s="28">
        <v>-5.7000000000000002E-3</v>
      </c>
      <c r="AM138" s="28">
        <v>0.1333</v>
      </c>
      <c r="AN138" s="28">
        <v>0.99729999999999996</v>
      </c>
      <c r="AO138" s="28">
        <v>2.52E-2</v>
      </c>
      <c r="AP138" s="35">
        <v>0.09</v>
      </c>
    </row>
    <row r="139" spans="1:42">
      <c r="A139" s="48" t="s">
        <v>1848</v>
      </c>
      <c r="B139" s="29">
        <v>45737</v>
      </c>
      <c r="C139" s="30">
        <v>6.3802000000000003</v>
      </c>
      <c r="D139" s="31">
        <v>9.8122000000000007</v>
      </c>
      <c r="E139" s="28">
        <v>22.311</v>
      </c>
      <c r="F139" s="28">
        <v>13.225099999999999</v>
      </c>
      <c r="G139" s="28">
        <v>2.4944999999999999</v>
      </c>
      <c r="H139" s="28">
        <v>-0.47289999999999999</v>
      </c>
      <c r="I139" s="32">
        <v>-1.1036999999999999</v>
      </c>
      <c r="J139" s="28">
        <v>11.160399999999999</v>
      </c>
      <c r="K139" s="28"/>
      <c r="L139" s="28"/>
      <c r="M139" s="28"/>
      <c r="N139" s="28"/>
      <c r="O139" s="28"/>
      <c r="P139" s="28"/>
      <c r="Q139" s="28"/>
      <c r="R139" s="28">
        <v>14.315300000000001</v>
      </c>
      <c r="S139" s="33">
        <f t="shared" si="15"/>
        <v>1</v>
      </c>
      <c r="T139" s="33">
        <f t="shared" si="16"/>
        <v>2</v>
      </c>
      <c r="U139" s="33">
        <f t="shared" si="17"/>
        <v>1</v>
      </c>
      <c r="V139" s="34">
        <f t="shared" si="18"/>
        <v>2</v>
      </c>
      <c r="W139" s="33">
        <f t="shared" si="19"/>
        <v>1</v>
      </c>
      <c r="X139" s="33">
        <f t="shared" si="20"/>
        <v>0</v>
      </c>
      <c r="Y139" s="33">
        <f t="shared" si="21"/>
        <v>0</v>
      </c>
      <c r="Z139" s="33">
        <f t="shared" si="22"/>
        <v>0</v>
      </c>
      <c r="AA139" s="33">
        <f t="shared" si="23"/>
        <v>0</v>
      </c>
      <c r="AB139" s="33">
        <f t="shared" si="24"/>
        <v>0</v>
      </c>
      <c r="AC139" s="33">
        <f t="shared" si="25"/>
        <v>0</v>
      </c>
      <c r="AD139" s="33">
        <f t="shared" si="26"/>
        <v>0</v>
      </c>
      <c r="AE139" s="33">
        <f t="shared" si="27"/>
        <v>2</v>
      </c>
      <c r="AF139" s="28">
        <v>4.0408999999999997</v>
      </c>
      <c r="AG139" s="28">
        <v>90.438400000000001</v>
      </c>
      <c r="AH139" s="28">
        <v>3.6312000000000002</v>
      </c>
      <c r="AI139" s="28">
        <v>1.8895</v>
      </c>
      <c r="AJ139" s="28">
        <v>1.0039</v>
      </c>
      <c r="AK139" s="28">
        <v>0.1457</v>
      </c>
      <c r="AL139" s="28">
        <v>1.7399999999999999E-2</v>
      </c>
      <c r="AM139" s="28">
        <v>0.26529999999999998</v>
      </c>
      <c r="AN139" s="28">
        <v>0.98970000000000002</v>
      </c>
      <c r="AO139" s="28">
        <v>0.13150000000000001</v>
      </c>
      <c r="AP139" s="35">
        <v>0.1</v>
      </c>
    </row>
    <row r="140" spans="1:42">
      <c r="A140" s="48" t="s">
        <v>1849</v>
      </c>
      <c r="B140" s="29">
        <v>44589</v>
      </c>
      <c r="C140" s="30">
        <v>176.3818</v>
      </c>
      <c r="D140" s="31">
        <v>166.32499999999999</v>
      </c>
      <c r="E140" s="28">
        <v>17.219899999999999</v>
      </c>
      <c r="F140" s="28">
        <v>12.656599999999999</v>
      </c>
      <c r="G140" s="28">
        <v>1.2403</v>
      </c>
      <c r="H140" s="28">
        <v>-0.77239999999999998</v>
      </c>
      <c r="I140" s="32">
        <v>-2.0306000000000002</v>
      </c>
      <c r="J140" s="28">
        <v>10.754899999999999</v>
      </c>
      <c r="K140" s="28">
        <v>9.5821000000000005</v>
      </c>
      <c r="L140" s="28">
        <v>23.9726</v>
      </c>
      <c r="M140" s="28">
        <v>20.361899999999999</v>
      </c>
      <c r="N140" s="28"/>
      <c r="O140" s="28"/>
      <c r="P140" s="28"/>
      <c r="Q140" s="28"/>
      <c r="R140" s="28">
        <v>18.793600000000001</v>
      </c>
      <c r="S140" s="33">
        <f t="shared" si="15"/>
        <v>2</v>
      </c>
      <c r="T140" s="33">
        <f t="shared" si="16"/>
        <v>2</v>
      </c>
      <c r="U140" s="33">
        <f t="shared" si="17"/>
        <v>2</v>
      </c>
      <c r="V140" s="34">
        <f t="shared" si="18"/>
        <v>2</v>
      </c>
      <c r="W140" s="33">
        <f t="shared" si="19"/>
        <v>1</v>
      </c>
      <c r="X140" s="33">
        <f t="shared" si="20"/>
        <v>1</v>
      </c>
      <c r="Y140" s="33">
        <f t="shared" si="21"/>
        <v>1</v>
      </c>
      <c r="Z140" s="33">
        <f t="shared" si="22"/>
        <v>1</v>
      </c>
      <c r="AA140" s="33">
        <f t="shared" si="23"/>
        <v>0</v>
      </c>
      <c r="AB140" s="33">
        <f t="shared" si="24"/>
        <v>0</v>
      </c>
      <c r="AC140" s="33">
        <f t="shared" si="25"/>
        <v>0</v>
      </c>
      <c r="AD140" s="33">
        <f t="shared" si="26"/>
        <v>0</v>
      </c>
      <c r="AE140" s="33">
        <f t="shared" si="27"/>
        <v>1</v>
      </c>
      <c r="AF140" s="28">
        <v>5.3155999999999999</v>
      </c>
      <c r="AG140" s="28">
        <v>91.4</v>
      </c>
      <c r="AH140" s="28"/>
      <c r="AI140" s="28">
        <v>3.2844000000000002</v>
      </c>
      <c r="AJ140" s="28">
        <v>0.99929999999999997</v>
      </c>
      <c r="AK140" s="28">
        <v>0.34560000000000002</v>
      </c>
      <c r="AL140" s="28">
        <v>-8.3000000000000001E-3</v>
      </c>
      <c r="AM140" s="28">
        <v>0.65159999999999996</v>
      </c>
      <c r="AN140" s="28">
        <v>0.99709999999999999</v>
      </c>
      <c r="AO140" s="28">
        <v>0.1032</v>
      </c>
      <c r="AP140" s="35">
        <v>0.05</v>
      </c>
    </row>
    <row r="141" spans="1:42">
      <c r="A141" s="48" t="s">
        <v>3532</v>
      </c>
      <c r="B141" s="29">
        <v>44778</v>
      </c>
      <c r="C141" s="30">
        <v>43.345399999999998</v>
      </c>
      <c r="D141" s="31">
        <v>38.920400000000001</v>
      </c>
      <c r="E141" s="28">
        <v>32.697800000000001</v>
      </c>
      <c r="F141" s="28">
        <v>14.721500000000001</v>
      </c>
      <c r="G141" s="28">
        <v>5.0797999999999996</v>
      </c>
      <c r="H141" s="28">
        <v>5.5476000000000001</v>
      </c>
      <c r="I141" s="32">
        <v>4.5667</v>
      </c>
      <c r="J141" s="28">
        <v>19.202300000000001</v>
      </c>
      <c r="K141" s="28">
        <v>9.4430999999999994</v>
      </c>
      <c r="L141" s="28">
        <v>17.979900000000001</v>
      </c>
      <c r="M141" s="28"/>
      <c r="N141" s="28"/>
      <c r="O141" s="28"/>
      <c r="P141" s="28"/>
      <c r="Q141" s="28"/>
      <c r="R141" s="28">
        <v>15.122299999999999</v>
      </c>
      <c r="S141" s="33">
        <f t="shared" ref="S141:S204" si="28">IF(F141="",0,IF(F141&lt;=CC$3,4,IF(F141&gt;=CC$5,1,IF(F141&gt;=CC$4,2,3))))</f>
        <v>1</v>
      </c>
      <c r="T141" s="33">
        <f t="shared" ref="T141:T204" si="29">IF(G141="",0,IF(G141&lt;=CD$3,4,IF(G141&gt;=CD$5,1,IF(G141&gt;=CD$4,2,3))))</f>
        <v>1</v>
      </c>
      <c r="U141" s="33">
        <f t="shared" ref="U141:U204" si="30">IF(H141="",0,IF(H141&lt;=CE$3,4,IF(H141&gt;=CE$5,1,IF(H141&gt;=CE$4,2,3))))</f>
        <v>1</v>
      </c>
      <c r="V141" s="34">
        <f t="shared" ref="V141:V204" si="31">IF(I141="",0,IF(I141&lt;=CF$3,4,IF(I141&gt;=CF$5,1,IF(I141&gt;=CF$4,2,3))))</f>
        <v>1</v>
      </c>
      <c r="W141" s="33">
        <f t="shared" ref="W141:W204" si="32">IF(J141="",0,IF(J141&lt;=CG$3,4,IF(J141&gt;=CG$5,1,IF(J141&gt;=CG$4,2,3))))</f>
        <v>1</v>
      </c>
      <c r="X141" s="33">
        <f t="shared" ref="X141:X204" si="33">IF(K141="",0,IF(K141&lt;=CH$3,4,IF(K141&gt;=CH$5,1,IF(K141&gt;=CH$4,2,3))))</f>
        <v>1</v>
      </c>
      <c r="Y141" s="33">
        <f t="shared" ref="Y141:Y204" si="34">IF(L141="",0,IF(L141&lt;=CI$3,4,IF(L141&gt;=CI$5,1,IF(L141&gt;=CI$4,2,3))))</f>
        <v>2</v>
      </c>
      <c r="Z141" s="33">
        <f t="shared" ref="Z141:Z204" si="35">IF(M141="",0,IF(M141&lt;=CJ$3,4,IF(M141&gt;=CJ$5,1,IF(M141&gt;=CJ$4,2,3))))</f>
        <v>0</v>
      </c>
      <c r="AA141" s="33">
        <f t="shared" ref="AA141:AA204" si="36">IF(N141="",0,IF(N141&lt;=CK$3,4,IF(N141&gt;=CK$5,1,IF(N141&gt;=CK$4,2,3))))</f>
        <v>0</v>
      </c>
      <c r="AB141" s="33">
        <f t="shared" ref="AB141:AB204" si="37">IF(O141="",0,IF(O141&lt;=CL$3,4,IF(O141&gt;=CL$5,1,IF(O141&gt;=CL$4,2,3))))</f>
        <v>0</v>
      </c>
      <c r="AC141" s="33">
        <f t="shared" ref="AC141:AC204" si="38">IF(P141="",0,IF(P141&lt;=CM$3,4,IF(P141&gt;=CM$5,1,IF(P141&gt;=CM$4,2,3))))</f>
        <v>0</v>
      </c>
      <c r="AD141" s="33">
        <f t="shared" ref="AD141:AD204" si="39">IF(Q141="",0,IF(Q141&lt;=CN$3,4,IF(Q141&gt;=CN$5,1,IF(Q141&gt;=CN$4,2,3))))</f>
        <v>0</v>
      </c>
      <c r="AE141" s="33">
        <f t="shared" ref="AE141:AE204" si="40">IF(R141="",0,IF(R141&lt;=CO$3,4,IF(R141&gt;=CO$5,1,IF(R141&gt;=CO$4,2,3))))</f>
        <v>1</v>
      </c>
      <c r="AF141" s="28">
        <v>68.767499999999998</v>
      </c>
      <c r="AG141" s="28">
        <v>25.933199999999999</v>
      </c>
      <c r="AH141" s="28">
        <v>5.0845000000000002</v>
      </c>
      <c r="AI141" s="28">
        <v>0.21479999999999999</v>
      </c>
      <c r="AJ141" s="28">
        <v>0.99939999999999996</v>
      </c>
      <c r="AK141" s="28">
        <v>0.27179999999999999</v>
      </c>
      <c r="AL141" s="28">
        <v>-2.63E-2</v>
      </c>
      <c r="AM141" s="28">
        <v>0.46429999999999999</v>
      </c>
      <c r="AN141" s="28">
        <v>0.997</v>
      </c>
      <c r="AO141" s="28">
        <v>0.21479999999999999</v>
      </c>
      <c r="AP141" s="35">
        <v>0.3</v>
      </c>
    </row>
    <row r="142" spans="1:42">
      <c r="A142" s="48" t="s">
        <v>5024</v>
      </c>
      <c r="B142" s="29">
        <v>46029</v>
      </c>
      <c r="C142" s="30">
        <v>9.5137</v>
      </c>
      <c r="D142" s="31">
        <v>12.2004</v>
      </c>
      <c r="E142" s="28">
        <v>69.983999999999995</v>
      </c>
      <c r="F142" s="28">
        <v>15.378500000000001</v>
      </c>
      <c r="G142" s="28">
        <v>2.9813000000000001</v>
      </c>
      <c r="H142" s="28"/>
      <c r="I142" s="32"/>
      <c r="J142" s="28"/>
      <c r="K142" s="28"/>
      <c r="L142" s="28"/>
      <c r="M142" s="28"/>
      <c r="N142" s="28"/>
      <c r="O142" s="28"/>
      <c r="P142" s="28"/>
      <c r="Q142" s="28"/>
      <c r="R142" s="28">
        <v>-3.6532</v>
      </c>
      <c r="S142" s="33">
        <f t="shared" si="28"/>
        <v>1</v>
      </c>
      <c r="T142" s="33">
        <f t="shared" si="29"/>
        <v>1</v>
      </c>
      <c r="U142" s="33">
        <f t="shared" si="30"/>
        <v>0</v>
      </c>
      <c r="V142" s="34">
        <f t="shared" si="31"/>
        <v>0</v>
      </c>
      <c r="W142" s="33">
        <f t="shared" si="32"/>
        <v>0</v>
      </c>
      <c r="X142" s="33">
        <f t="shared" si="33"/>
        <v>0</v>
      </c>
      <c r="Y142" s="33">
        <f t="shared" si="34"/>
        <v>0</v>
      </c>
      <c r="Z142" s="33">
        <f t="shared" si="35"/>
        <v>0</v>
      </c>
      <c r="AA142" s="33">
        <f t="shared" si="36"/>
        <v>0</v>
      </c>
      <c r="AB142" s="33">
        <f t="shared" si="37"/>
        <v>0</v>
      </c>
      <c r="AC142" s="33">
        <f t="shared" si="38"/>
        <v>0</v>
      </c>
      <c r="AD142" s="33">
        <f t="shared" si="39"/>
        <v>0</v>
      </c>
      <c r="AE142" s="33">
        <f t="shared" si="40"/>
        <v>4</v>
      </c>
      <c r="AF142" s="28">
        <v>91.658500000000004</v>
      </c>
      <c r="AG142" s="28">
        <v>7.7398999999999996</v>
      </c>
      <c r="AH142" s="28"/>
      <c r="AI142" s="28">
        <v>0.60160000000000002</v>
      </c>
      <c r="AJ142" s="28">
        <v>0.96889999999999998</v>
      </c>
      <c r="AK142" s="28">
        <v>-0.39290000000000003</v>
      </c>
      <c r="AL142" s="28">
        <v>-0.33189999999999997</v>
      </c>
      <c r="AM142" s="28">
        <v>-0.55379999999999996</v>
      </c>
      <c r="AN142" s="28">
        <v>0.9395</v>
      </c>
      <c r="AO142" s="28">
        <v>0.60160000000000002</v>
      </c>
      <c r="AP142" s="35">
        <v>7.0000000000000007E-2</v>
      </c>
    </row>
    <row r="143" spans="1:42">
      <c r="A143" s="48" t="s">
        <v>1851</v>
      </c>
      <c r="B143" s="29">
        <v>39394</v>
      </c>
      <c r="C143" s="30">
        <v>2674.4598000000001</v>
      </c>
      <c r="D143" s="31">
        <v>2148.1722</v>
      </c>
      <c r="E143" s="28">
        <v>845.48779999999999</v>
      </c>
      <c r="F143" s="28">
        <v>7.6928000000000001</v>
      </c>
      <c r="G143" s="28">
        <v>-6.0580999999999996</v>
      </c>
      <c r="H143" s="28">
        <v>5.0594999999999999</v>
      </c>
      <c r="I143" s="32">
        <v>-0.69040000000000001</v>
      </c>
      <c r="J143" s="28">
        <v>29.8323</v>
      </c>
      <c r="K143" s="28">
        <v>5.8018999999999998</v>
      </c>
      <c r="L143" s="28">
        <v>26.876000000000001</v>
      </c>
      <c r="M143" s="28">
        <v>33.103000000000002</v>
      </c>
      <c r="N143" s="28">
        <v>33.255099999999999</v>
      </c>
      <c r="O143" s="28">
        <v>15.7629</v>
      </c>
      <c r="P143" s="28">
        <v>13.2416</v>
      </c>
      <c r="Q143" s="28">
        <v>5.0425000000000004</v>
      </c>
      <c r="R143" s="28">
        <v>6.6351000000000004</v>
      </c>
      <c r="S143" s="33">
        <f t="shared" si="28"/>
        <v>3</v>
      </c>
      <c r="T143" s="33">
        <f t="shared" si="29"/>
        <v>4</v>
      </c>
      <c r="U143" s="33">
        <f t="shared" si="30"/>
        <v>1</v>
      </c>
      <c r="V143" s="34">
        <f t="shared" si="31"/>
        <v>2</v>
      </c>
      <c r="W143" s="33">
        <f t="shared" si="32"/>
        <v>1</v>
      </c>
      <c r="X143" s="33">
        <f t="shared" si="33"/>
        <v>2</v>
      </c>
      <c r="Y143" s="33">
        <f t="shared" si="34"/>
        <v>1</v>
      </c>
      <c r="Z143" s="33">
        <f t="shared" si="35"/>
        <v>1</v>
      </c>
      <c r="AA143" s="33">
        <f t="shared" si="36"/>
        <v>1</v>
      </c>
      <c r="AB143" s="33">
        <f t="shared" si="37"/>
        <v>1</v>
      </c>
      <c r="AC143" s="33">
        <f t="shared" si="38"/>
        <v>2</v>
      </c>
      <c r="AD143" s="33">
        <f t="shared" si="39"/>
        <v>4</v>
      </c>
      <c r="AE143" s="33">
        <f t="shared" si="40"/>
        <v>3</v>
      </c>
      <c r="AF143" s="28">
        <v>79.109200000000001</v>
      </c>
      <c r="AG143" s="28">
        <v>19.6935</v>
      </c>
      <c r="AH143" s="28">
        <v>1.1801999999999999</v>
      </c>
      <c r="AI143" s="28">
        <v>1.7100000000000001E-2</v>
      </c>
      <c r="AJ143" s="28">
        <v>0.99860000000000004</v>
      </c>
      <c r="AK143" s="28">
        <v>0.33150000000000002</v>
      </c>
      <c r="AL143" s="28">
        <v>-3.8199999999999998E-2</v>
      </c>
      <c r="AM143" s="28">
        <v>0.71209999999999996</v>
      </c>
      <c r="AN143" s="28">
        <v>0.99719999999999998</v>
      </c>
      <c r="AO143" s="28">
        <v>1.7100000000000001E-2</v>
      </c>
      <c r="AP143" s="35">
        <v>0.49</v>
      </c>
    </row>
    <row r="144" spans="1:42">
      <c r="A144" s="48" t="s">
        <v>1852</v>
      </c>
      <c r="B144" s="29">
        <v>45852</v>
      </c>
      <c r="C144" s="30">
        <v>1.9601</v>
      </c>
      <c r="D144" s="31">
        <v>2.3237999999999999</v>
      </c>
      <c r="E144" s="28">
        <v>20.384</v>
      </c>
      <c r="F144" s="28">
        <v>10.794700000000001</v>
      </c>
      <c r="G144" s="28">
        <v>-3.7446000000000002</v>
      </c>
      <c r="H144" s="28">
        <v>-4.0933000000000002</v>
      </c>
      <c r="I144" s="32">
        <v>-5.4501999999999997</v>
      </c>
      <c r="J144" s="28"/>
      <c r="K144" s="28"/>
      <c r="L144" s="28"/>
      <c r="M144" s="28"/>
      <c r="N144" s="28"/>
      <c r="O144" s="28"/>
      <c r="P144" s="28"/>
      <c r="Q144" s="28"/>
      <c r="R144" s="28">
        <v>-2.6227</v>
      </c>
      <c r="S144" s="33">
        <f t="shared" si="28"/>
        <v>2</v>
      </c>
      <c r="T144" s="33">
        <f t="shared" si="29"/>
        <v>3</v>
      </c>
      <c r="U144" s="33">
        <f t="shared" si="30"/>
        <v>2</v>
      </c>
      <c r="V144" s="34">
        <f t="shared" si="31"/>
        <v>3</v>
      </c>
      <c r="W144" s="33">
        <f t="shared" si="32"/>
        <v>0</v>
      </c>
      <c r="X144" s="33">
        <f t="shared" si="33"/>
        <v>0</v>
      </c>
      <c r="Y144" s="33">
        <f t="shared" si="34"/>
        <v>0</v>
      </c>
      <c r="Z144" s="33">
        <f t="shared" si="35"/>
        <v>0</v>
      </c>
      <c r="AA144" s="33">
        <f t="shared" si="36"/>
        <v>0</v>
      </c>
      <c r="AB144" s="33">
        <f t="shared" si="37"/>
        <v>0</v>
      </c>
      <c r="AC144" s="33">
        <f t="shared" si="38"/>
        <v>0</v>
      </c>
      <c r="AD144" s="33">
        <f t="shared" si="39"/>
        <v>0</v>
      </c>
      <c r="AE144" s="33">
        <f t="shared" si="40"/>
        <v>4</v>
      </c>
      <c r="AF144" s="28">
        <v>75.940299999999993</v>
      </c>
      <c r="AG144" s="28">
        <v>21.370200000000001</v>
      </c>
      <c r="AH144" s="28">
        <v>2.5648</v>
      </c>
      <c r="AI144" s="28">
        <v>0.12479999999999999</v>
      </c>
      <c r="AJ144" s="28">
        <v>0.99790000000000001</v>
      </c>
      <c r="AK144" s="28">
        <v>-0.2414</v>
      </c>
      <c r="AL144" s="28">
        <v>-2.52E-2</v>
      </c>
      <c r="AM144" s="28">
        <v>-0.34229999999999999</v>
      </c>
      <c r="AN144" s="28">
        <v>0.98799999999999999</v>
      </c>
      <c r="AO144" s="28">
        <v>0.12479999999999999</v>
      </c>
      <c r="AP144" s="35">
        <v>0.25</v>
      </c>
    </row>
    <row r="145" spans="1:42">
      <c r="A145" s="48" t="s">
        <v>1853</v>
      </c>
      <c r="B145" s="29">
        <v>42338</v>
      </c>
      <c r="C145" s="30">
        <v>752.09199999999998</v>
      </c>
      <c r="D145" s="31">
        <v>665.70500000000004</v>
      </c>
      <c r="E145" s="28">
        <v>863.19420000000002</v>
      </c>
      <c r="F145" s="28">
        <v>6.9244000000000003</v>
      </c>
      <c r="G145" s="28">
        <v>-6.4531000000000001</v>
      </c>
      <c r="H145" s="28">
        <v>-8.7739999999999991</v>
      </c>
      <c r="I145" s="32">
        <v>-9.6798000000000002</v>
      </c>
      <c r="J145" s="28">
        <v>-3.1707000000000001</v>
      </c>
      <c r="K145" s="28">
        <v>2.681</v>
      </c>
      <c r="L145" s="28">
        <v>9.1130999999999993</v>
      </c>
      <c r="M145" s="28">
        <v>8.9463000000000008</v>
      </c>
      <c r="N145" s="28">
        <v>10.693199999999999</v>
      </c>
      <c r="O145" s="28">
        <v>11.343299999999999</v>
      </c>
      <c r="P145" s="28">
        <v>12.8666</v>
      </c>
      <c r="Q145" s="28"/>
      <c r="R145" s="28">
        <v>12.1427</v>
      </c>
      <c r="S145" s="33">
        <f t="shared" si="28"/>
        <v>4</v>
      </c>
      <c r="T145" s="33">
        <f t="shared" si="29"/>
        <v>4</v>
      </c>
      <c r="U145" s="33">
        <f t="shared" si="30"/>
        <v>4</v>
      </c>
      <c r="V145" s="34">
        <f t="shared" si="31"/>
        <v>4</v>
      </c>
      <c r="W145" s="33">
        <f t="shared" si="32"/>
        <v>4</v>
      </c>
      <c r="X145" s="33">
        <f t="shared" si="33"/>
        <v>4</v>
      </c>
      <c r="Y145" s="33">
        <f t="shared" si="34"/>
        <v>4</v>
      </c>
      <c r="Z145" s="33">
        <f t="shared" si="35"/>
        <v>4</v>
      </c>
      <c r="AA145" s="33">
        <f t="shared" si="36"/>
        <v>4</v>
      </c>
      <c r="AB145" s="33">
        <f t="shared" si="37"/>
        <v>4</v>
      </c>
      <c r="AC145" s="33">
        <f t="shared" si="38"/>
        <v>4</v>
      </c>
      <c r="AD145" s="33">
        <f t="shared" si="39"/>
        <v>0</v>
      </c>
      <c r="AE145" s="33">
        <f t="shared" si="40"/>
        <v>2</v>
      </c>
      <c r="AF145" s="28">
        <v>99.985200000000006</v>
      </c>
      <c r="AG145" s="28"/>
      <c r="AH145" s="28"/>
      <c r="AI145" s="28">
        <v>1.4800000000000001E-2</v>
      </c>
      <c r="AJ145" s="28">
        <v>0.99860000000000004</v>
      </c>
      <c r="AK145" s="28">
        <v>0.15509999999999999</v>
      </c>
      <c r="AL145" s="28">
        <v>-0.15379999999999999</v>
      </c>
      <c r="AM145" s="28">
        <v>0.27379999999999999</v>
      </c>
      <c r="AN145" s="28">
        <v>0.98740000000000006</v>
      </c>
      <c r="AO145" s="28">
        <v>1.4800000000000001E-2</v>
      </c>
      <c r="AP145" s="35">
        <v>0.11</v>
      </c>
    </row>
    <row r="146" spans="1:42">
      <c r="A146" s="48" t="s">
        <v>1854</v>
      </c>
      <c r="B146" s="29">
        <v>42446</v>
      </c>
      <c r="C146" s="30">
        <v>756.3347</v>
      </c>
      <c r="D146" s="31">
        <v>668.3623</v>
      </c>
      <c r="E146" s="28">
        <v>271.3503</v>
      </c>
      <c r="F146" s="28">
        <v>8.7864000000000004</v>
      </c>
      <c r="G146" s="28">
        <v>-3.8496999999999999</v>
      </c>
      <c r="H146" s="28">
        <v>-6.0629999999999997</v>
      </c>
      <c r="I146" s="32">
        <v>-6.6639999999999997</v>
      </c>
      <c r="J146" s="28">
        <v>1.0063</v>
      </c>
      <c r="K146" s="28">
        <v>3.9087000000000001</v>
      </c>
      <c r="L146" s="28">
        <v>12.4221</v>
      </c>
      <c r="M146" s="28">
        <v>10.1286</v>
      </c>
      <c r="N146" s="28">
        <v>11.875500000000001</v>
      </c>
      <c r="O146" s="28">
        <v>12.037000000000001</v>
      </c>
      <c r="P146" s="28">
        <v>13.0618</v>
      </c>
      <c r="Q146" s="28"/>
      <c r="R146" s="28">
        <v>13.389799999999999</v>
      </c>
      <c r="S146" s="33">
        <f t="shared" si="28"/>
        <v>3</v>
      </c>
      <c r="T146" s="33">
        <f t="shared" si="29"/>
        <v>3</v>
      </c>
      <c r="U146" s="33">
        <f t="shared" si="30"/>
        <v>3</v>
      </c>
      <c r="V146" s="34">
        <f t="shared" si="31"/>
        <v>3</v>
      </c>
      <c r="W146" s="33">
        <f t="shared" si="32"/>
        <v>3</v>
      </c>
      <c r="X146" s="33">
        <f t="shared" si="33"/>
        <v>3</v>
      </c>
      <c r="Y146" s="33">
        <f t="shared" si="34"/>
        <v>3</v>
      </c>
      <c r="Z146" s="33">
        <f t="shared" si="35"/>
        <v>3</v>
      </c>
      <c r="AA146" s="33">
        <f t="shared" si="36"/>
        <v>2</v>
      </c>
      <c r="AB146" s="33">
        <f t="shared" si="37"/>
        <v>2</v>
      </c>
      <c r="AC146" s="33">
        <f t="shared" si="38"/>
        <v>2</v>
      </c>
      <c r="AD146" s="33">
        <f t="shared" si="39"/>
        <v>0</v>
      </c>
      <c r="AE146" s="33">
        <f t="shared" si="40"/>
        <v>2</v>
      </c>
      <c r="AF146" s="28">
        <v>98.1096</v>
      </c>
      <c r="AG146" s="28">
        <v>1.3566</v>
      </c>
      <c r="AH146" s="28"/>
      <c r="AI146" s="28">
        <v>0.53390000000000004</v>
      </c>
      <c r="AJ146" s="28">
        <v>0.99880000000000002</v>
      </c>
      <c r="AK146" s="28">
        <v>0.21440000000000001</v>
      </c>
      <c r="AL146" s="28">
        <v>-2.4500000000000001E-2</v>
      </c>
      <c r="AM146" s="28">
        <v>0.379</v>
      </c>
      <c r="AN146" s="28">
        <v>0.99709999999999999</v>
      </c>
      <c r="AO146" s="28">
        <v>0.53390000000000004</v>
      </c>
      <c r="AP146" s="35">
        <v>0.28000000000000003</v>
      </c>
    </row>
    <row r="147" spans="1:42">
      <c r="A147" s="48" t="s">
        <v>1855</v>
      </c>
      <c r="B147" s="29">
        <v>42328</v>
      </c>
      <c r="C147" s="30">
        <v>900.15719999999999</v>
      </c>
      <c r="D147" s="31">
        <v>799.25689999999997</v>
      </c>
      <c r="E147" s="28">
        <v>267.47840000000002</v>
      </c>
      <c r="F147" s="28">
        <v>7.4443999999999999</v>
      </c>
      <c r="G147" s="28">
        <v>-5.1779000000000002</v>
      </c>
      <c r="H147" s="28">
        <v>-7.1254</v>
      </c>
      <c r="I147" s="32">
        <v>-8.0639000000000003</v>
      </c>
      <c r="J147" s="28">
        <v>-0.35239999999999999</v>
      </c>
      <c r="K147" s="28">
        <v>4.1641000000000004</v>
      </c>
      <c r="L147" s="28">
        <v>11.0296</v>
      </c>
      <c r="M147" s="28">
        <v>9.9747000000000003</v>
      </c>
      <c r="N147" s="28">
        <v>11.5665</v>
      </c>
      <c r="O147" s="28">
        <v>11.905900000000001</v>
      </c>
      <c r="P147" s="28">
        <v>13.042</v>
      </c>
      <c r="Q147" s="28"/>
      <c r="R147" s="28">
        <v>12.4392</v>
      </c>
      <c r="S147" s="33">
        <f t="shared" si="28"/>
        <v>4</v>
      </c>
      <c r="T147" s="33">
        <f t="shared" si="29"/>
        <v>3</v>
      </c>
      <c r="U147" s="33">
        <f t="shared" si="30"/>
        <v>4</v>
      </c>
      <c r="V147" s="34">
        <f t="shared" si="31"/>
        <v>4</v>
      </c>
      <c r="W147" s="33">
        <f t="shared" si="32"/>
        <v>3</v>
      </c>
      <c r="X147" s="33">
        <f t="shared" si="33"/>
        <v>3</v>
      </c>
      <c r="Y147" s="33">
        <f t="shared" si="34"/>
        <v>3</v>
      </c>
      <c r="Z147" s="33">
        <f t="shared" si="35"/>
        <v>3</v>
      </c>
      <c r="AA147" s="33">
        <f t="shared" si="36"/>
        <v>3</v>
      </c>
      <c r="AB147" s="33">
        <f t="shared" si="37"/>
        <v>3</v>
      </c>
      <c r="AC147" s="33">
        <f t="shared" si="38"/>
        <v>2</v>
      </c>
      <c r="AD147" s="33">
        <f t="shared" si="39"/>
        <v>0</v>
      </c>
      <c r="AE147" s="33">
        <f t="shared" si="40"/>
        <v>2</v>
      </c>
      <c r="AF147" s="28">
        <v>99.484200000000001</v>
      </c>
      <c r="AG147" s="28"/>
      <c r="AH147" s="28"/>
      <c r="AI147" s="28">
        <v>0.51580000000000004</v>
      </c>
      <c r="AJ147" s="28">
        <v>0.99870000000000003</v>
      </c>
      <c r="AK147" s="28">
        <v>0.1978</v>
      </c>
      <c r="AL147" s="28">
        <v>-8.0999999999999996E-3</v>
      </c>
      <c r="AM147" s="28">
        <v>0.35210000000000002</v>
      </c>
      <c r="AN147" s="28">
        <v>0.99719999999999998</v>
      </c>
      <c r="AO147" s="28">
        <v>0.51580000000000004</v>
      </c>
      <c r="AP147" s="35">
        <v>0.06</v>
      </c>
    </row>
    <row r="148" spans="1:42">
      <c r="A148" s="48" t="s">
        <v>1857</v>
      </c>
      <c r="B148" s="29">
        <v>45336</v>
      </c>
      <c r="C148" s="30">
        <v>629.12049999999999</v>
      </c>
      <c r="D148" s="31">
        <v>560.33669999999995</v>
      </c>
      <c r="E148" s="28">
        <v>60.082500000000003</v>
      </c>
      <c r="F148" s="28">
        <v>13.5123</v>
      </c>
      <c r="G148" s="28">
        <v>2.4142999999999999</v>
      </c>
      <c r="H148" s="28">
        <v>-0.33850000000000002</v>
      </c>
      <c r="I148" s="32">
        <v>-1.0513999999999999</v>
      </c>
      <c r="J148" s="28">
        <v>10.8957</v>
      </c>
      <c r="K148" s="28">
        <v>8.7048000000000005</v>
      </c>
      <c r="L148" s="28"/>
      <c r="M148" s="28"/>
      <c r="N148" s="28"/>
      <c r="O148" s="28"/>
      <c r="P148" s="28"/>
      <c r="Q148" s="28"/>
      <c r="R148" s="28">
        <v>10.3573</v>
      </c>
      <c r="S148" s="33">
        <f t="shared" si="28"/>
        <v>1</v>
      </c>
      <c r="T148" s="33">
        <f t="shared" si="29"/>
        <v>2</v>
      </c>
      <c r="U148" s="33">
        <f t="shared" si="30"/>
        <v>1</v>
      </c>
      <c r="V148" s="34">
        <f t="shared" si="31"/>
        <v>2</v>
      </c>
      <c r="W148" s="33">
        <f t="shared" si="32"/>
        <v>1</v>
      </c>
      <c r="X148" s="33">
        <f t="shared" si="33"/>
        <v>1</v>
      </c>
      <c r="Y148" s="33">
        <f t="shared" si="34"/>
        <v>0</v>
      </c>
      <c r="Z148" s="33">
        <f t="shared" si="35"/>
        <v>0</v>
      </c>
      <c r="AA148" s="33">
        <f t="shared" si="36"/>
        <v>0</v>
      </c>
      <c r="AB148" s="33">
        <f t="shared" si="37"/>
        <v>0</v>
      </c>
      <c r="AC148" s="33">
        <f t="shared" si="38"/>
        <v>0</v>
      </c>
      <c r="AD148" s="33">
        <f t="shared" si="39"/>
        <v>0</v>
      </c>
      <c r="AE148" s="33">
        <f t="shared" si="40"/>
        <v>3</v>
      </c>
      <c r="AF148" s="28">
        <v>4.3772000000000002</v>
      </c>
      <c r="AG148" s="28">
        <v>91.431100000000001</v>
      </c>
      <c r="AH148" s="28">
        <v>1.8357000000000001</v>
      </c>
      <c r="AI148" s="28">
        <v>2.3559999999999999</v>
      </c>
      <c r="AJ148" s="28">
        <v>0.99790000000000001</v>
      </c>
      <c r="AK148" s="28">
        <v>9.35E-2</v>
      </c>
      <c r="AL148" s="28">
        <v>-1.0800000000000001E-2</v>
      </c>
      <c r="AM148" s="28">
        <v>0.1648</v>
      </c>
      <c r="AN148" s="28">
        <v>0.99560000000000004</v>
      </c>
      <c r="AO148" s="28">
        <v>0.31879999999999997</v>
      </c>
      <c r="AP148" s="35">
        <v>0.16</v>
      </c>
    </row>
    <row r="149" spans="1:42">
      <c r="A149" s="48" t="s">
        <v>1858</v>
      </c>
      <c r="B149" s="29">
        <v>45726</v>
      </c>
      <c r="C149" s="30">
        <v>17.030999999999999</v>
      </c>
      <c r="D149" s="31">
        <v>15.9794</v>
      </c>
      <c r="E149" s="28">
        <v>13.3073</v>
      </c>
      <c r="F149" s="28">
        <v>12.558199999999999</v>
      </c>
      <c r="G149" s="28">
        <v>1.9818</v>
      </c>
      <c r="H149" s="28">
        <v>-1.4026000000000001</v>
      </c>
      <c r="I149" s="32">
        <v>-1.2936000000000001</v>
      </c>
      <c r="J149" s="28">
        <v>8.2017000000000007</v>
      </c>
      <c r="K149" s="28"/>
      <c r="L149" s="28"/>
      <c r="M149" s="28"/>
      <c r="N149" s="28"/>
      <c r="O149" s="28"/>
      <c r="P149" s="28"/>
      <c r="Q149" s="28"/>
      <c r="R149" s="28">
        <v>15.140499999999999</v>
      </c>
      <c r="S149" s="33">
        <f t="shared" si="28"/>
        <v>2</v>
      </c>
      <c r="T149" s="33">
        <f t="shared" si="29"/>
        <v>2</v>
      </c>
      <c r="U149" s="33">
        <f t="shared" si="30"/>
        <v>2</v>
      </c>
      <c r="V149" s="34">
        <f t="shared" si="31"/>
        <v>2</v>
      </c>
      <c r="W149" s="33">
        <f t="shared" si="32"/>
        <v>2</v>
      </c>
      <c r="X149" s="33">
        <f t="shared" si="33"/>
        <v>0</v>
      </c>
      <c r="Y149" s="33">
        <f t="shared" si="34"/>
        <v>0</v>
      </c>
      <c r="Z149" s="33">
        <f t="shared" si="35"/>
        <v>0</v>
      </c>
      <c r="AA149" s="33">
        <f t="shared" si="36"/>
        <v>0</v>
      </c>
      <c r="AB149" s="33">
        <f t="shared" si="37"/>
        <v>0</v>
      </c>
      <c r="AC149" s="33">
        <f t="shared" si="38"/>
        <v>0</v>
      </c>
      <c r="AD149" s="33">
        <f t="shared" si="39"/>
        <v>0</v>
      </c>
      <c r="AE149" s="33">
        <f t="shared" si="40"/>
        <v>1</v>
      </c>
      <c r="AF149" s="28">
        <v>47.744</v>
      </c>
      <c r="AG149" s="28">
        <v>52.141500000000001</v>
      </c>
      <c r="AH149" s="28"/>
      <c r="AI149" s="28">
        <v>0.1145</v>
      </c>
      <c r="AJ149" s="28">
        <v>1.0125999999999999</v>
      </c>
      <c r="AK149" s="28">
        <v>0.1002</v>
      </c>
      <c r="AL149" s="28">
        <v>0.34949999999999998</v>
      </c>
      <c r="AM149" s="28">
        <v>0.1643</v>
      </c>
      <c r="AN149" s="28">
        <v>0.92359999999999998</v>
      </c>
      <c r="AO149" s="28">
        <v>0.1145</v>
      </c>
      <c r="AP149" s="35">
        <v>0.32</v>
      </c>
    </row>
    <row r="150" spans="1:42">
      <c r="A150" s="48" t="s">
        <v>4996</v>
      </c>
      <c r="B150" s="29">
        <v>46006</v>
      </c>
      <c r="C150" s="30">
        <v>8.3994</v>
      </c>
      <c r="D150" s="31">
        <v>8.4665999999999997</v>
      </c>
      <c r="E150" s="28">
        <v>36.8249</v>
      </c>
      <c r="F150" s="28">
        <v>9.8123000000000005</v>
      </c>
      <c r="G150" s="28">
        <v>1.1000000000000001E-3</v>
      </c>
      <c r="H150" s="28"/>
      <c r="I150" s="32">
        <v>1.2502</v>
      </c>
      <c r="J150" s="28"/>
      <c r="K150" s="28"/>
      <c r="L150" s="28"/>
      <c r="M150" s="28"/>
      <c r="N150" s="28"/>
      <c r="O150" s="28"/>
      <c r="P150" s="28"/>
      <c r="Q150" s="28"/>
      <c r="R150" s="28">
        <v>9.5757999999999992</v>
      </c>
      <c r="S150" s="33">
        <f t="shared" si="28"/>
        <v>2</v>
      </c>
      <c r="T150" s="33">
        <f t="shared" si="29"/>
        <v>2</v>
      </c>
      <c r="U150" s="33">
        <f t="shared" si="30"/>
        <v>0</v>
      </c>
      <c r="V150" s="34">
        <f t="shared" si="31"/>
        <v>1</v>
      </c>
      <c r="W150" s="33">
        <f t="shared" si="32"/>
        <v>0</v>
      </c>
      <c r="X150" s="33">
        <f t="shared" si="33"/>
        <v>0</v>
      </c>
      <c r="Y150" s="33">
        <f t="shared" si="34"/>
        <v>0</v>
      </c>
      <c r="Z150" s="33">
        <f t="shared" si="35"/>
        <v>0</v>
      </c>
      <c r="AA150" s="33">
        <f t="shared" si="36"/>
        <v>0</v>
      </c>
      <c r="AB150" s="33">
        <f t="shared" si="37"/>
        <v>0</v>
      </c>
      <c r="AC150" s="33">
        <f t="shared" si="38"/>
        <v>0</v>
      </c>
      <c r="AD150" s="33">
        <f t="shared" si="39"/>
        <v>0</v>
      </c>
      <c r="AE150" s="33">
        <f t="shared" si="40"/>
        <v>3</v>
      </c>
      <c r="AF150" s="28">
        <v>70.5809</v>
      </c>
      <c r="AG150" s="28">
        <v>20.548999999999999</v>
      </c>
      <c r="AH150" s="28">
        <v>8.5843000000000007</v>
      </c>
      <c r="AI150" s="28">
        <v>0.2858</v>
      </c>
      <c r="AJ150" s="28">
        <v>0.87109999999999999</v>
      </c>
      <c r="AK150" s="28">
        <v>-0.28289999999999998</v>
      </c>
      <c r="AL150" s="28">
        <v>1.9569000000000001</v>
      </c>
      <c r="AM150" s="28">
        <v>-0.41239999999999999</v>
      </c>
      <c r="AN150" s="28">
        <v>0.80079999999999996</v>
      </c>
      <c r="AO150" s="28">
        <v>0.2858</v>
      </c>
      <c r="AP150" s="35">
        <v>0.19</v>
      </c>
    </row>
    <row r="151" spans="1:42">
      <c r="A151" s="48" t="s">
        <v>5049</v>
      </c>
      <c r="B151" s="29">
        <v>46066</v>
      </c>
      <c r="C151" s="30">
        <v>33.792099999999998</v>
      </c>
      <c r="D151" s="31">
        <v>46.825600000000001</v>
      </c>
      <c r="E151" s="28">
        <v>73.816999999999993</v>
      </c>
      <c r="F151" s="28">
        <v>25.1553</v>
      </c>
      <c r="G151" s="28"/>
      <c r="H151" s="28"/>
      <c r="I151" s="32"/>
      <c r="J151" s="28"/>
      <c r="K151" s="28"/>
      <c r="L151" s="28"/>
      <c r="M151" s="28"/>
      <c r="N151" s="28"/>
      <c r="O151" s="28"/>
      <c r="P151" s="28"/>
      <c r="Q151" s="28"/>
      <c r="R151" s="28">
        <v>59.743299999999998</v>
      </c>
      <c r="S151" s="33">
        <f t="shared" si="28"/>
        <v>1</v>
      </c>
      <c r="T151" s="33">
        <f t="shared" si="29"/>
        <v>0</v>
      </c>
      <c r="U151" s="33">
        <f t="shared" si="30"/>
        <v>0</v>
      </c>
      <c r="V151" s="34">
        <f t="shared" si="31"/>
        <v>0</v>
      </c>
      <c r="W151" s="33">
        <f t="shared" si="32"/>
        <v>0</v>
      </c>
      <c r="X151" s="33">
        <f t="shared" si="33"/>
        <v>0</v>
      </c>
      <c r="Y151" s="33">
        <f t="shared" si="34"/>
        <v>0</v>
      </c>
      <c r="Z151" s="33">
        <f t="shared" si="35"/>
        <v>0</v>
      </c>
      <c r="AA151" s="33">
        <f t="shared" si="36"/>
        <v>0</v>
      </c>
      <c r="AB151" s="33">
        <f t="shared" si="37"/>
        <v>0</v>
      </c>
      <c r="AC151" s="33">
        <f t="shared" si="38"/>
        <v>0</v>
      </c>
      <c r="AD151" s="33">
        <f t="shared" si="39"/>
        <v>0</v>
      </c>
      <c r="AE151" s="33">
        <f t="shared" si="40"/>
        <v>1</v>
      </c>
      <c r="AF151" s="28">
        <v>62.540399999999998</v>
      </c>
      <c r="AG151" s="28">
        <v>15.3177</v>
      </c>
      <c r="AH151" s="28">
        <v>22.153500000000001</v>
      </c>
      <c r="AI151" s="28">
        <v>-1.15E-2</v>
      </c>
      <c r="AJ151" s="28">
        <v>1.1611</v>
      </c>
      <c r="AK151" s="28">
        <v>-0.47420000000000001</v>
      </c>
      <c r="AL151" s="28">
        <v>3.1924999999999999</v>
      </c>
      <c r="AM151" s="28">
        <v>-0.81910000000000005</v>
      </c>
      <c r="AN151" s="28">
        <v>0.75439999999999996</v>
      </c>
      <c r="AO151" s="28">
        <v>-1.15E-2</v>
      </c>
      <c r="AP151" s="35">
        <v>0.34</v>
      </c>
    </row>
    <row r="152" spans="1:42">
      <c r="A152" s="48" t="s">
        <v>1860</v>
      </c>
      <c r="B152" s="29">
        <v>45726</v>
      </c>
      <c r="C152" s="30">
        <v>17.652999999999999</v>
      </c>
      <c r="D152" s="31">
        <v>15.9458</v>
      </c>
      <c r="E152" s="28">
        <v>43.2515</v>
      </c>
      <c r="F152" s="28">
        <v>13.4626</v>
      </c>
      <c r="G152" s="28">
        <v>1.9017999999999999</v>
      </c>
      <c r="H152" s="28">
        <v>-13.2338</v>
      </c>
      <c r="I152" s="32">
        <v>-6.3188000000000004</v>
      </c>
      <c r="J152" s="28">
        <v>-1.8522000000000001</v>
      </c>
      <c r="K152" s="28"/>
      <c r="L152" s="28"/>
      <c r="M152" s="28"/>
      <c r="N152" s="28"/>
      <c r="O152" s="28"/>
      <c r="P152" s="28"/>
      <c r="Q152" s="28"/>
      <c r="R152" s="28">
        <v>7.8189000000000002</v>
      </c>
      <c r="S152" s="33">
        <f t="shared" si="28"/>
        <v>1</v>
      </c>
      <c r="T152" s="33">
        <f t="shared" si="29"/>
        <v>2</v>
      </c>
      <c r="U152" s="33">
        <f t="shared" si="30"/>
        <v>4</v>
      </c>
      <c r="V152" s="34">
        <f t="shared" si="31"/>
        <v>3</v>
      </c>
      <c r="W152" s="33">
        <f t="shared" si="32"/>
        <v>4</v>
      </c>
      <c r="X152" s="33">
        <f t="shared" si="33"/>
        <v>0</v>
      </c>
      <c r="Y152" s="33">
        <f t="shared" si="34"/>
        <v>0</v>
      </c>
      <c r="Z152" s="33">
        <f t="shared" si="35"/>
        <v>0</v>
      </c>
      <c r="AA152" s="33">
        <f t="shared" si="36"/>
        <v>0</v>
      </c>
      <c r="AB152" s="33">
        <f t="shared" si="37"/>
        <v>0</v>
      </c>
      <c r="AC152" s="33">
        <f t="shared" si="38"/>
        <v>0</v>
      </c>
      <c r="AD152" s="33">
        <f t="shared" si="39"/>
        <v>0</v>
      </c>
      <c r="AE152" s="33">
        <f t="shared" si="40"/>
        <v>3</v>
      </c>
      <c r="AF152" s="28">
        <v>28.621300000000002</v>
      </c>
      <c r="AG152" s="28">
        <v>42.775500000000001</v>
      </c>
      <c r="AH152" s="28">
        <v>28.6784</v>
      </c>
      <c r="AI152" s="28">
        <v>-7.5300000000000006E-2</v>
      </c>
      <c r="AJ152" s="28">
        <v>0.96109999999999995</v>
      </c>
      <c r="AK152" s="28">
        <v>-5.33E-2</v>
      </c>
      <c r="AL152" s="28">
        <v>-0.98660000000000003</v>
      </c>
      <c r="AM152" s="28">
        <v>-9.4399999999999998E-2</v>
      </c>
      <c r="AN152" s="28">
        <v>0.78100000000000003</v>
      </c>
      <c r="AO152" s="28">
        <v>-7.5300000000000006E-2</v>
      </c>
      <c r="AP152" s="35">
        <v>0.33</v>
      </c>
    </row>
    <row r="153" spans="1:42">
      <c r="A153" s="48" t="s">
        <v>1862</v>
      </c>
      <c r="B153" s="29">
        <v>45198</v>
      </c>
      <c r="C153" s="30">
        <v>28.703199999999999</v>
      </c>
      <c r="D153" s="31">
        <v>40.156399999999998</v>
      </c>
      <c r="E153" s="28">
        <v>78.855599999999995</v>
      </c>
      <c r="F153" s="28">
        <v>6.9263000000000003</v>
      </c>
      <c r="G153" s="28">
        <v>-6.4476000000000004</v>
      </c>
      <c r="H153" s="28">
        <v>-8.7696000000000005</v>
      </c>
      <c r="I153" s="32">
        <v>-9.6652000000000005</v>
      </c>
      <c r="J153" s="28">
        <v>-3.1223000000000001</v>
      </c>
      <c r="K153" s="28">
        <v>2.7401</v>
      </c>
      <c r="L153" s="28"/>
      <c r="M153" s="28"/>
      <c r="N153" s="28"/>
      <c r="O153" s="28"/>
      <c r="P153" s="28"/>
      <c r="Q153" s="28"/>
      <c r="R153" s="28">
        <v>7.2312000000000003</v>
      </c>
      <c r="S153" s="33">
        <f t="shared" si="28"/>
        <v>4</v>
      </c>
      <c r="T153" s="33">
        <f t="shared" si="29"/>
        <v>4</v>
      </c>
      <c r="U153" s="33">
        <f t="shared" si="30"/>
        <v>4</v>
      </c>
      <c r="V153" s="34">
        <f t="shared" si="31"/>
        <v>4</v>
      </c>
      <c r="W153" s="33">
        <f t="shared" si="32"/>
        <v>4</v>
      </c>
      <c r="X153" s="33">
        <f t="shared" si="33"/>
        <v>4</v>
      </c>
      <c r="Y153" s="33">
        <f t="shared" si="34"/>
        <v>0</v>
      </c>
      <c r="Z153" s="33">
        <f t="shared" si="35"/>
        <v>0</v>
      </c>
      <c r="AA153" s="33">
        <f t="shared" si="36"/>
        <v>0</v>
      </c>
      <c r="AB153" s="33">
        <f t="shared" si="37"/>
        <v>0</v>
      </c>
      <c r="AC153" s="33">
        <f t="shared" si="38"/>
        <v>0</v>
      </c>
      <c r="AD153" s="33">
        <f t="shared" si="39"/>
        <v>0</v>
      </c>
      <c r="AE153" s="33">
        <f t="shared" si="40"/>
        <v>3</v>
      </c>
      <c r="AF153" s="28">
        <v>99.989800000000002</v>
      </c>
      <c r="AG153" s="28"/>
      <c r="AH153" s="28"/>
      <c r="AI153" s="28">
        <v>1.0200000000000001E-2</v>
      </c>
      <c r="AJ153" s="28">
        <v>1.0025999999999999</v>
      </c>
      <c r="AK153" s="28">
        <v>8.9800000000000005E-2</v>
      </c>
      <c r="AL153" s="28">
        <v>8.6900000000000005E-2</v>
      </c>
      <c r="AM153" s="28">
        <v>0.15490000000000001</v>
      </c>
      <c r="AN153" s="28">
        <v>0.99590000000000001</v>
      </c>
      <c r="AO153" s="28">
        <v>1.0200000000000001E-2</v>
      </c>
      <c r="AP153" s="35">
        <v>0.05</v>
      </c>
    </row>
    <row r="154" spans="1:42">
      <c r="A154" s="48" t="s">
        <v>1864</v>
      </c>
      <c r="B154" s="29">
        <v>44153</v>
      </c>
      <c r="C154" s="30">
        <v>107.5804</v>
      </c>
      <c r="D154" s="31">
        <v>94.575800000000001</v>
      </c>
      <c r="E154" s="28">
        <v>40.848199999999999</v>
      </c>
      <c r="F154" s="28">
        <v>8.0334000000000003</v>
      </c>
      <c r="G154" s="28">
        <v>-5.1092000000000004</v>
      </c>
      <c r="H154" s="28">
        <v>-7.1429</v>
      </c>
      <c r="I154" s="32">
        <v>-7.9543999999999997</v>
      </c>
      <c r="J154" s="28">
        <v>-0.71530000000000005</v>
      </c>
      <c r="K154" s="28">
        <v>4.0415000000000001</v>
      </c>
      <c r="L154" s="28">
        <v>11.8979</v>
      </c>
      <c r="M154" s="28">
        <v>8.9120000000000008</v>
      </c>
      <c r="N154" s="28">
        <v>10.3988</v>
      </c>
      <c r="O154" s="28"/>
      <c r="P154" s="28"/>
      <c r="Q154" s="28"/>
      <c r="R154" s="28">
        <v>11.7431</v>
      </c>
      <c r="S154" s="33">
        <f t="shared" si="28"/>
        <v>3</v>
      </c>
      <c r="T154" s="33">
        <f t="shared" si="29"/>
        <v>3</v>
      </c>
      <c r="U154" s="33">
        <f t="shared" si="30"/>
        <v>4</v>
      </c>
      <c r="V154" s="34">
        <f t="shared" si="31"/>
        <v>3</v>
      </c>
      <c r="W154" s="33">
        <f t="shared" si="32"/>
        <v>4</v>
      </c>
      <c r="X154" s="33">
        <f t="shared" si="33"/>
        <v>3</v>
      </c>
      <c r="Y154" s="33">
        <f t="shared" si="34"/>
        <v>3</v>
      </c>
      <c r="Z154" s="33">
        <f t="shared" si="35"/>
        <v>4</v>
      </c>
      <c r="AA154" s="33">
        <f t="shared" si="36"/>
        <v>4</v>
      </c>
      <c r="AB154" s="33">
        <f t="shared" si="37"/>
        <v>0</v>
      </c>
      <c r="AC154" s="33">
        <f t="shared" si="38"/>
        <v>0</v>
      </c>
      <c r="AD154" s="33">
        <f t="shared" si="39"/>
        <v>0</v>
      </c>
      <c r="AE154" s="33">
        <f t="shared" si="40"/>
        <v>2</v>
      </c>
      <c r="AF154" s="28">
        <v>97.498800000000003</v>
      </c>
      <c r="AG154" s="28">
        <v>2.5017</v>
      </c>
      <c r="AH154" s="28"/>
      <c r="AI154" s="28">
        <v>-5.0000000000000001E-4</v>
      </c>
      <c r="AJ154" s="28">
        <v>0.99719999999999998</v>
      </c>
      <c r="AK154" s="28">
        <v>0.20499999999999999</v>
      </c>
      <c r="AL154" s="28">
        <v>-4.9099999999999998E-2</v>
      </c>
      <c r="AM154" s="28">
        <v>0.3614</v>
      </c>
      <c r="AN154" s="28">
        <v>0.99719999999999998</v>
      </c>
      <c r="AO154" s="28">
        <v>-5.0000000000000001E-4</v>
      </c>
      <c r="AP154" s="35">
        <v>0.41</v>
      </c>
    </row>
    <row r="155" spans="1:42">
      <c r="A155" s="48" t="s">
        <v>1866</v>
      </c>
      <c r="B155" s="29">
        <v>45009</v>
      </c>
      <c r="C155" s="30">
        <v>48.514499999999998</v>
      </c>
      <c r="D155" s="31">
        <v>43.322400000000002</v>
      </c>
      <c r="E155" s="28">
        <v>201.0625</v>
      </c>
      <c r="F155" s="28">
        <v>7.3587999999999996</v>
      </c>
      <c r="G155" s="28">
        <v>-3.863</v>
      </c>
      <c r="H155" s="28">
        <v>-5.3635999999999999</v>
      </c>
      <c r="I155" s="32">
        <v>-6.9211999999999998</v>
      </c>
      <c r="J155" s="28">
        <v>1.6534</v>
      </c>
      <c r="K155" s="28">
        <v>5.6696999999999997</v>
      </c>
      <c r="L155" s="28">
        <v>14.212899999999999</v>
      </c>
      <c r="M155" s="28"/>
      <c r="N155" s="28"/>
      <c r="O155" s="28"/>
      <c r="P155" s="28"/>
      <c r="Q155" s="28"/>
      <c r="R155" s="28">
        <v>15.684200000000001</v>
      </c>
      <c r="S155" s="33">
        <f t="shared" si="28"/>
        <v>4</v>
      </c>
      <c r="T155" s="33">
        <f t="shared" si="29"/>
        <v>3</v>
      </c>
      <c r="U155" s="33">
        <f t="shared" si="30"/>
        <v>3</v>
      </c>
      <c r="V155" s="34">
        <f t="shared" si="31"/>
        <v>3</v>
      </c>
      <c r="W155" s="33">
        <f t="shared" si="32"/>
        <v>3</v>
      </c>
      <c r="X155" s="33">
        <f t="shared" si="33"/>
        <v>2</v>
      </c>
      <c r="Y155" s="33">
        <f t="shared" si="34"/>
        <v>2</v>
      </c>
      <c r="Z155" s="33">
        <f t="shared" si="35"/>
        <v>0</v>
      </c>
      <c r="AA155" s="33">
        <f t="shared" si="36"/>
        <v>0</v>
      </c>
      <c r="AB155" s="33">
        <f t="shared" si="37"/>
        <v>0</v>
      </c>
      <c r="AC155" s="33">
        <f t="shared" si="38"/>
        <v>0</v>
      </c>
      <c r="AD155" s="33">
        <f t="shared" si="39"/>
        <v>0</v>
      </c>
      <c r="AE155" s="33">
        <f t="shared" si="40"/>
        <v>1</v>
      </c>
      <c r="AF155" s="28">
        <v>97.000600000000006</v>
      </c>
      <c r="AG155" s="28">
        <v>3.0127999999999999</v>
      </c>
      <c r="AH155" s="28"/>
      <c r="AI155" s="28">
        <v>-1.34E-2</v>
      </c>
      <c r="AJ155" s="28">
        <v>0.99929999999999997</v>
      </c>
      <c r="AK155" s="28">
        <v>0.26150000000000001</v>
      </c>
      <c r="AL155" s="28">
        <v>-2.7099999999999999E-2</v>
      </c>
      <c r="AM155" s="28">
        <v>0.4713</v>
      </c>
      <c r="AN155" s="28">
        <v>0.99719999999999998</v>
      </c>
      <c r="AO155" s="28">
        <v>-1.34E-2</v>
      </c>
      <c r="AP155" s="35">
        <v>0.34</v>
      </c>
    </row>
    <row r="156" spans="1:42">
      <c r="A156" s="48" t="s">
        <v>1869</v>
      </c>
      <c r="B156" s="29">
        <v>45219</v>
      </c>
      <c r="C156" s="30">
        <v>403.74180000000001</v>
      </c>
      <c r="D156" s="31">
        <v>353.80259999999998</v>
      </c>
      <c r="E156" s="28">
        <v>24.953199999999999</v>
      </c>
      <c r="F156" s="28">
        <v>13.336600000000001</v>
      </c>
      <c r="G156" s="28">
        <v>2.3607999999999998</v>
      </c>
      <c r="H156" s="28">
        <v>-1.7803</v>
      </c>
      <c r="I156" s="32">
        <v>-6.0100000000000001E-2</v>
      </c>
      <c r="J156" s="28">
        <v>6.9938000000000002</v>
      </c>
      <c r="K156" s="28">
        <v>0.79649999999999999</v>
      </c>
      <c r="L156" s="28"/>
      <c r="M156" s="28"/>
      <c r="N156" s="28"/>
      <c r="O156" s="28"/>
      <c r="P156" s="28"/>
      <c r="Q156" s="28"/>
      <c r="R156" s="28">
        <v>16.147500000000001</v>
      </c>
      <c r="S156" s="33">
        <f t="shared" si="28"/>
        <v>1</v>
      </c>
      <c r="T156" s="33">
        <f t="shared" si="29"/>
        <v>2</v>
      </c>
      <c r="U156" s="33">
        <f t="shared" si="30"/>
        <v>2</v>
      </c>
      <c r="V156" s="34">
        <f t="shared" si="31"/>
        <v>1</v>
      </c>
      <c r="W156" s="33">
        <f t="shared" si="32"/>
        <v>2</v>
      </c>
      <c r="X156" s="33">
        <f t="shared" si="33"/>
        <v>4</v>
      </c>
      <c r="Y156" s="33">
        <f t="shared" si="34"/>
        <v>0</v>
      </c>
      <c r="Z156" s="33">
        <f t="shared" si="35"/>
        <v>0</v>
      </c>
      <c r="AA156" s="33">
        <f t="shared" si="36"/>
        <v>0</v>
      </c>
      <c r="AB156" s="33">
        <f t="shared" si="37"/>
        <v>0</v>
      </c>
      <c r="AC156" s="33">
        <f t="shared" si="38"/>
        <v>0</v>
      </c>
      <c r="AD156" s="33">
        <f t="shared" si="39"/>
        <v>0</v>
      </c>
      <c r="AE156" s="33">
        <f t="shared" si="40"/>
        <v>1</v>
      </c>
      <c r="AF156" s="28">
        <v>35.979999999999997</v>
      </c>
      <c r="AG156" s="28">
        <v>58.92</v>
      </c>
      <c r="AH156" s="28"/>
      <c r="AI156" s="28">
        <v>5.0999999999999996</v>
      </c>
      <c r="AJ156" s="28">
        <v>1.0016</v>
      </c>
      <c r="AK156" s="28">
        <v>0.16489999999999999</v>
      </c>
      <c r="AL156" s="28">
        <v>-5.3900000000000003E-2</v>
      </c>
      <c r="AM156" s="28">
        <v>0.29370000000000002</v>
      </c>
      <c r="AN156" s="28">
        <v>0.99629999999999996</v>
      </c>
      <c r="AO156" s="28">
        <v>1.0200000000000001E-2</v>
      </c>
      <c r="AP156" s="35">
        <v>0.47</v>
      </c>
    </row>
    <row r="157" spans="1:42">
      <c r="A157" s="48" t="s">
        <v>1870</v>
      </c>
      <c r="B157" s="29">
        <v>43424</v>
      </c>
      <c r="C157" s="30">
        <v>4765.9274999999998</v>
      </c>
      <c r="D157" s="31">
        <v>4789.2125999999998</v>
      </c>
      <c r="E157" s="28">
        <v>259.29669999999999</v>
      </c>
      <c r="F157" s="28">
        <v>7.4825999999999997</v>
      </c>
      <c r="G157" s="28">
        <v>-5.1581000000000001</v>
      </c>
      <c r="H157" s="28">
        <v>-7.1108000000000002</v>
      </c>
      <c r="I157" s="32">
        <v>-8.0408000000000008</v>
      </c>
      <c r="J157" s="28">
        <v>-0.32140000000000002</v>
      </c>
      <c r="K157" s="28">
        <v>4.1955999999999998</v>
      </c>
      <c r="L157" s="28">
        <v>11.111499999999999</v>
      </c>
      <c r="M157" s="28">
        <v>10.033799999999999</v>
      </c>
      <c r="N157" s="28">
        <v>11.6157</v>
      </c>
      <c r="O157" s="28">
        <v>11.937799999999999</v>
      </c>
      <c r="P157" s="28"/>
      <c r="Q157" s="28"/>
      <c r="R157" s="28">
        <v>12.6839</v>
      </c>
      <c r="S157" s="33">
        <f t="shared" si="28"/>
        <v>3</v>
      </c>
      <c r="T157" s="33">
        <f t="shared" si="29"/>
        <v>3</v>
      </c>
      <c r="U157" s="33">
        <f t="shared" si="30"/>
        <v>4</v>
      </c>
      <c r="V157" s="34">
        <f t="shared" si="31"/>
        <v>4</v>
      </c>
      <c r="W157" s="33">
        <f t="shared" si="32"/>
        <v>3</v>
      </c>
      <c r="X157" s="33">
        <f t="shared" si="33"/>
        <v>3</v>
      </c>
      <c r="Y157" s="33">
        <f t="shared" si="34"/>
        <v>3</v>
      </c>
      <c r="Z157" s="33">
        <f t="shared" si="35"/>
        <v>3</v>
      </c>
      <c r="AA157" s="33">
        <f t="shared" si="36"/>
        <v>2</v>
      </c>
      <c r="AB157" s="33">
        <f t="shared" si="37"/>
        <v>3</v>
      </c>
      <c r="AC157" s="33">
        <f t="shared" si="38"/>
        <v>0</v>
      </c>
      <c r="AD157" s="33">
        <f t="shared" si="39"/>
        <v>0</v>
      </c>
      <c r="AE157" s="33">
        <f t="shared" si="40"/>
        <v>2</v>
      </c>
      <c r="AF157" s="28">
        <v>100.0035</v>
      </c>
      <c r="AG157" s="28"/>
      <c r="AH157" s="28"/>
      <c r="AI157" s="28">
        <v>-3.5000000000000001E-3</v>
      </c>
      <c r="AJ157" s="28">
        <v>0.99980000000000002</v>
      </c>
      <c r="AK157" s="28">
        <v>0.19950000000000001</v>
      </c>
      <c r="AL157" s="28">
        <v>-1.6999999999999999E-3</v>
      </c>
      <c r="AM157" s="28">
        <v>0.35520000000000002</v>
      </c>
      <c r="AN157" s="28">
        <v>0.99719999999999998</v>
      </c>
      <c r="AO157" s="28">
        <v>-3.5000000000000001E-3</v>
      </c>
      <c r="AP157" s="35">
        <v>0.04</v>
      </c>
    </row>
    <row r="158" spans="1:42">
      <c r="A158" s="48" t="s">
        <v>5045</v>
      </c>
      <c r="B158" s="29">
        <v>46063</v>
      </c>
      <c r="C158" s="30">
        <v>7.2859999999999996</v>
      </c>
      <c r="D158" s="31">
        <v>7.6222000000000003</v>
      </c>
      <c r="E158" s="28">
        <v>18.983599999999999</v>
      </c>
      <c r="F158" s="28">
        <v>6.2549000000000001</v>
      </c>
      <c r="G158" s="28"/>
      <c r="H158" s="28"/>
      <c r="I158" s="32"/>
      <c r="J158" s="28"/>
      <c r="K158" s="28"/>
      <c r="L158" s="28"/>
      <c r="M158" s="28"/>
      <c r="N158" s="28"/>
      <c r="O158" s="28"/>
      <c r="P158" s="28"/>
      <c r="Q158" s="28"/>
      <c r="R158" s="28">
        <v>21.5793</v>
      </c>
      <c r="S158" s="33">
        <f t="shared" si="28"/>
        <v>4</v>
      </c>
      <c r="T158" s="33">
        <f t="shared" si="29"/>
        <v>0</v>
      </c>
      <c r="U158" s="33">
        <f t="shared" si="30"/>
        <v>0</v>
      </c>
      <c r="V158" s="34">
        <f t="shared" si="31"/>
        <v>0</v>
      </c>
      <c r="W158" s="33">
        <f t="shared" si="32"/>
        <v>0</v>
      </c>
      <c r="X158" s="33">
        <f t="shared" si="33"/>
        <v>0</v>
      </c>
      <c r="Y158" s="33">
        <f t="shared" si="34"/>
        <v>0</v>
      </c>
      <c r="Z158" s="33">
        <f t="shared" si="35"/>
        <v>0</v>
      </c>
      <c r="AA158" s="33">
        <f t="shared" si="36"/>
        <v>0</v>
      </c>
      <c r="AB158" s="33">
        <f t="shared" si="37"/>
        <v>0</v>
      </c>
      <c r="AC158" s="33">
        <f t="shared" si="38"/>
        <v>0</v>
      </c>
      <c r="AD158" s="33">
        <f t="shared" si="39"/>
        <v>0</v>
      </c>
      <c r="AE158" s="33">
        <f t="shared" si="40"/>
        <v>1</v>
      </c>
      <c r="AF158" s="28">
        <v>46.499699999999997</v>
      </c>
      <c r="AG158" s="28">
        <v>33.057400000000001</v>
      </c>
      <c r="AH158" s="28">
        <v>20.387799999999999</v>
      </c>
      <c r="AI158" s="28">
        <v>5.5100000000000003E-2</v>
      </c>
      <c r="AJ158" s="28">
        <v>0.99609999999999999</v>
      </c>
      <c r="AK158" s="28">
        <v>-0.83160000000000001</v>
      </c>
      <c r="AL158" s="28">
        <v>-2.6200000000000001E-2</v>
      </c>
      <c r="AM158" s="28">
        <v>-1.0146999999999999</v>
      </c>
      <c r="AN158" s="28">
        <v>0.92720000000000002</v>
      </c>
      <c r="AO158" s="28">
        <v>5.5100000000000003E-2</v>
      </c>
      <c r="AP158" s="35">
        <v>0.11</v>
      </c>
    </row>
    <row r="159" spans="1:42">
      <c r="A159" s="48" t="s">
        <v>5085</v>
      </c>
      <c r="B159" s="29">
        <v>46101</v>
      </c>
      <c r="C159" s="30"/>
      <c r="D159" s="31">
        <v>5.8188000000000004</v>
      </c>
      <c r="E159" s="28">
        <v>16.606999999999999</v>
      </c>
      <c r="F159" s="28">
        <v>10.8057</v>
      </c>
      <c r="G159" s="28"/>
      <c r="H159" s="28"/>
      <c r="I159" s="32"/>
      <c r="J159" s="28"/>
      <c r="K159" s="28"/>
      <c r="L159" s="28"/>
      <c r="M159" s="28"/>
      <c r="N159" s="28"/>
      <c r="O159" s="28"/>
      <c r="P159" s="28"/>
      <c r="Q159" s="28"/>
      <c r="R159" s="28">
        <v>96.253200000000007</v>
      </c>
      <c r="S159" s="33">
        <f t="shared" si="28"/>
        <v>2</v>
      </c>
      <c r="T159" s="33">
        <f t="shared" si="29"/>
        <v>0</v>
      </c>
      <c r="U159" s="33">
        <f t="shared" si="30"/>
        <v>0</v>
      </c>
      <c r="V159" s="34">
        <f t="shared" si="31"/>
        <v>0</v>
      </c>
      <c r="W159" s="33">
        <f t="shared" si="32"/>
        <v>0</v>
      </c>
      <c r="X159" s="33">
        <f t="shared" si="33"/>
        <v>0</v>
      </c>
      <c r="Y159" s="33">
        <f t="shared" si="34"/>
        <v>0</v>
      </c>
      <c r="Z159" s="33">
        <f t="shared" si="35"/>
        <v>0</v>
      </c>
      <c r="AA159" s="33">
        <f t="shared" si="36"/>
        <v>0</v>
      </c>
      <c r="AB159" s="33">
        <f t="shared" si="37"/>
        <v>0</v>
      </c>
      <c r="AC159" s="33">
        <f t="shared" si="38"/>
        <v>0</v>
      </c>
      <c r="AD159" s="33">
        <f t="shared" si="39"/>
        <v>0</v>
      </c>
      <c r="AE159" s="33">
        <f t="shared" si="40"/>
        <v>1</v>
      </c>
      <c r="AF159" s="28">
        <v>71.495800000000003</v>
      </c>
      <c r="AG159" s="28">
        <v>17.543099999999999</v>
      </c>
      <c r="AH159" s="28">
        <v>10.844200000000001</v>
      </c>
      <c r="AI159" s="28">
        <v>0.1169</v>
      </c>
      <c r="AJ159" s="28"/>
      <c r="AK159" s="28"/>
      <c r="AL159" s="28"/>
      <c r="AM159" s="28"/>
      <c r="AN159" s="28"/>
      <c r="AO159" s="28">
        <v>0.1169</v>
      </c>
      <c r="AP159" s="35">
        <v>0.12</v>
      </c>
    </row>
    <row r="160" spans="1:42">
      <c r="A160" s="48" t="s">
        <v>1872</v>
      </c>
      <c r="B160" s="29">
        <v>45127</v>
      </c>
      <c r="C160" s="30">
        <v>259.0256</v>
      </c>
      <c r="D160" s="31">
        <v>269.19979999999998</v>
      </c>
      <c r="E160" s="28">
        <v>556.52170000000001</v>
      </c>
      <c r="F160" s="28">
        <v>9.1164000000000005</v>
      </c>
      <c r="G160" s="28">
        <v>-7.9905999999999997</v>
      </c>
      <c r="H160" s="28">
        <v>-5.5307000000000004</v>
      </c>
      <c r="I160" s="32">
        <v>-7.9627999999999997</v>
      </c>
      <c r="J160" s="28">
        <v>0.25659999999999999</v>
      </c>
      <c r="K160" s="28">
        <v>6.1307</v>
      </c>
      <c r="L160" s="28"/>
      <c r="M160" s="28"/>
      <c r="N160" s="28"/>
      <c r="O160" s="28"/>
      <c r="P160" s="28"/>
      <c r="Q160" s="28"/>
      <c r="R160" s="28">
        <v>6.9337999999999997</v>
      </c>
      <c r="S160" s="33">
        <f t="shared" si="28"/>
        <v>3</v>
      </c>
      <c r="T160" s="33">
        <f t="shared" si="29"/>
        <v>4</v>
      </c>
      <c r="U160" s="33">
        <f t="shared" si="30"/>
        <v>3</v>
      </c>
      <c r="V160" s="34">
        <f t="shared" si="31"/>
        <v>3</v>
      </c>
      <c r="W160" s="33">
        <f t="shared" si="32"/>
        <v>3</v>
      </c>
      <c r="X160" s="33">
        <f t="shared" si="33"/>
        <v>1</v>
      </c>
      <c r="Y160" s="33">
        <f t="shared" si="34"/>
        <v>0</v>
      </c>
      <c r="Z160" s="33">
        <f t="shared" si="35"/>
        <v>0</v>
      </c>
      <c r="AA160" s="33">
        <f t="shared" si="36"/>
        <v>0</v>
      </c>
      <c r="AB160" s="33">
        <f t="shared" si="37"/>
        <v>0</v>
      </c>
      <c r="AC160" s="33">
        <f t="shared" si="38"/>
        <v>0</v>
      </c>
      <c r="AD160" s="33">
        <f t="shared" si="39"/>
        <v>0</v>
      </c>
      <c r="AE160" s="33">
        <f t="shared" si="40"/>
        <v>3</v>
      </c>
      <c r="AF160" s="28">
        <v>77.778400000000005</v>
      </c>
      <c r="AG160" s="28">
        <v>22.226400000000002</v>
      </c>
      <c r="AH160" s="28"/>
      <c r="AI160" s="28">
        <v>-4.7999999999999996E-3</v>
      </c>
      <c r="AJ160" s="28">
        <v>1</v>
      </c>
      <c r="AK160" s="28">
        <v>7.8399999999999997E-2</v>
      </c>
      <c r="AL160" s="28">
        <v>-7.9000000000000008E-3</v>
      </c>
      <c r="AM160" s="28">
        <v>0.13039999999999999</v>
      </c>
      <c r="AN160" s="28">
        <v>0.99690000000000001</v>
      </c>
      <c r="AO160" s="28">
        <v>-4.7999999999999996E-3</v>
      </c>
      <c r="AP160" s="35">
        <v>0.11</v>
      </c>
    </row>
    <row r="161" spans="1:42">
      <c r="A161" s="48" t="s">
        <v>4913</v>
      </c>
      <c r="B161" s="29">
        <v>45968</v>
      </c>
      <c r="C161" s="30">
        <v>221.6062</v>
      </c>
      <c r="D161" s="31">
        <v>234.0188</v>
      </c>
      <c r="E161" s="28">
        <v>40.9178</v>
      </c>
      <c r="F161" s="28">
        <v>16.990200000000002</v>
      </c>
      <c r="G161" s="28">
        <v>16.4147</v>
      </c>
      <c r="H161" s="28"/>
      <c r="I161" s="32">
        <v>15.8141</v>
      </c>
      <c r="J161" s="28"/>
      <c r="K161" s="28"/>
      <c r="L161" s="28"/>
      <c r="M161" s="28"/>
      <c r="N161" s="28"/>
      <c r="O161" s="28"/>
      <c r="P161" s="28"/>
      <c r="Q161" s="28"/>
      <c r="R161" s="28">
        <v>32.426499999999997</v>
      </c>
      <c r="S161" s="33">
        <f t="shared" si="28"/>
        <v>1</v>
      </c>
      <c r="T161" s="33">
        <f t="shared" si="29"/>
        <v>1</v>
      </c>
      <c r="U161" s="33">
        <f t="shared" si="30"/>
        <v>0</v>
      </c>
      <c r="V161" s="34">
        <f t="shared" si="31"/>
        <v>1</v>
      </c>
      <c r="W161" s="33">
        <f t="shared" si="32"/>
        <v>0</v>
      </c>
      <c r="X161" s="33">
        <f t="shared" si="33"/>
        <v>0</v>
      </c>
      <c r="Y161" s="33">
        <f t="shared" si="34"/>
        <v>0</v>
      </c>
      <c r="Z161" s="33">
        <f t="shared" si="35"/>
        <v>0</v>
      </c>
      <c r="AA161" s="33">
        <f t="shared" si="36"/>
        <v>0</v>
      </c>
      <c r="AB161" s="33">
        <f t="shared" si="37"/>
        <v>0</v>
      </c>
      <c r="AC161" s="33">
        <f t="shared" si="38"/>
        <v>0</v>
      </c>
      <c r="AD161" s="33">
        <f t="shared" si="39"/>
        <v>0</v>
      </c>
      <c r="AE161" s="33">
        <f t="shared" si="40"/>
        <v>1</v>
      </c>
      <c r="AF161" s="28">
        <v>68.802499999999995</v>
      </c>
      <c r="AG161" s="28">
        <v>25.558</v>
      </c>
      <c r="AH161" s="28">
        <v>5.6539000000000001</v>
      </c>
      <c r="AI161" s="28">
        <v>-1.4500000000000001E-2</v>
      </c>
      <c r="AJ161" s="28">
        <v>0.99919999999999998</v>
      </c>
      <c r="AK161" s="28">
        <v>1.9800000000000002E-2</v>
      </c>
      <c r="AL161" s="28">
        <v>-8.0999999999999996E-3</v>
      </c>
      <c r="AM161" s="28">
        <v>5.0500000000000003E-2</v>
      </c>
      <c r="AN161" s="28">
        <v>0.97789999999999999</v>
      </c>
      <c r="AO161" s="28">
        <v>-1.4500000000000001E-2</v>
      </c>
      <c r="AP161" s="35">
        <v>0.18</v>
      </c>
    </row>
    <row r="162" spans="1:42">
      <c r="A162" s="48" t="s">
        <v>1873</v>
      </c>
      <c r="B162" s="29">
        <v>45483</v>
      </c>
      <c r="C162" s="30">
        <v>158.8742</v>
      </c>
      <c r="D162" s="31">
        <v>137.3639</v>
      </c>
      <c r="E162" s="28">
        <v>30.046800000000001</v>
      </c>
      <c r="F162" s="28">
        <v>13.846</v>
      </c>
      <c r="G162" s="28">
        <v>1.4021999999999999</v>
      </c>
      <c r="H162" s="28">
        <v>-3.7090999999999998</v>
      </c>
      <c r="I162" s="32">
        <v>-4.9050000000000002</v>
      </c>
      <c r="J162" s="28">
        <v>10.427199999999999</v>
      </c>
      <c r="K162" s="28"/>
      <c r="L162" s="28"/>
      <c r="M162" s="28"/>
      <c r="N162" s="28"/>
      <c r="O162" s="28"/>
      <c r="P162" s="28"/>
      <c r="Q162" s="28"/>
      <c r="R162" s="28">
        <v>-5.3159999999999998</v>
      </c>
      <c r="S162" s="33">
        <f t="shared" si="28"/>
        <v>1</v>
      </c>
      <c r="T162" s="33">
        <f t="shared" si="29"/>
        <v>2</v>
      </c>
      <c r="U162" s="33">
        <f t="shared" si="30"/>
        <v>2</v>
      </c>
      <c r="V162" s="34">
        <f t="shared" si="31"/>
        <v>2</v>
      </c>
      <c r="W162" s="33">
        <f t="shared" si="32"/>
        <v>1</v>
      </c>
      <c r="X162" s="33">
        <f t="shared" si="33"/>
        <v>0</v>
      </c>
      <c r="Y162" s="33">
        <f t="shared" si="34"/>
        <v>0</v>
      </c>
      <c r="Z162" s="33">
        <f t="shared" si="35"/>
        <v>0</v>
      </c>
      <c r="AA162" s="33">
        <f t="shared" si="36"/>
        <v>0</v>
      </c>
      <c r="AB162" s="33">
        <f t="shared" si="37"/>
        <v>0</v>
      </c>
      <c r="AC162" s="33">
        <f t="shared" si="38"/>
        <v>0</v>
      </c>
      <c r="AD162" s="33">
        <f t="shared" si="39"/>
        <v>0</v>
      </c>
      <c r="AE162" s="33">
        <f t="shared" si="40"/>
        <v>4</v>
      </c>
      <c r="AF162" s="28">
        <v>50.359099999999998</v>
      </c>
      <c r="AG162" s="28">
        <v>21.0183</v>
      </c>
      <c r="AH162" s="28">
        <v>28.6387</v>
      </c>
      <c r="AI162" s="28">
        <v>-1.61E-2</v>
      </c>
      <c r="AJ162" s="28">
        <v>0.99960000000000004</v>
      </c>
      <c r="AK162" s="28">
        <v>-0.15060000000000001</v>
      </c>
      <c r="AL162" s="28">
        <v>-3.32E-2</v>
      </c>
      <c r="AM162" s="28">
        <v>-0.2334</v>
      </c>
      <c r="AN162" s="28">
        <v>0.995</v>
      </c>
      <c r="AO162" s="28">
        <v>-1.61E-2</v>
      </c>
      <c r="AP162" s="35">
        <v>0.41</v>
      </c>
    </row>
    <row r="163" spans="1:42">
      <c r="A163" s="48" t="s">
        <v>1874</v>
      </c>
      <c r="B163" s="29">
        <v>44407</v>
      </c>
      <c r="C163" s="30">
        <v>459.43560000000002</v>
      </c>
      <c r="D163" s="31">
        <v>391.4753</v>
      </c>
      <c r="E163" s="28">
        <v>26.507999999999999</v>
      </c>
      <c r="F163" s="28">
        <v>9.0783000000000005</v>
      </c>
      <c r="G163" s="28">
        <v>-6.0812999999999997</v>
      </c>
      <c r="H163" s="28">
        <v>-6.2944000000000004</v>
      </c>
      <c r="I163" s="32">
        <v>-7.0514000000000001</v>
      </c>
      <c r="J163" s="28">
        <v>-0.94210000000000005</v>
      </c>
      <c r="K163" s="28">
        <v>9.2783999999999995</v>
      </c>
      <c r="L163" s="28">
        <v>11.148999999999999</v>
      </c>
      <c r="M163" s="28">
        <v>12.3445</v>
      </c>
      <c r="N163" s="28"/>
      <c r="O163" s="28"/>
      <c r="P163" s="28"/>
      <c r="Q163" s="28"/>
      <c r="R163" s="28">
        <v>10.531599999999999</v>
      </c>
      <c r="S163" s="33">
        <f t="shared" si="28"/>
        <v>3</v>
      </c>
      <c r="T163" s="33">
        <f t="shared" si="29"/>
        <v>4</v>
      </c>
      <c r="U163" s="33">
        <f t="shared" si="30"/>
        <v>3</v>
      </c>
      <c r="V163" s="34">
        <f t="shared" si="31"/>
        <v>3</v>
      </c>
      <c r="W163" s="33">
        <f t="shared" si="32"/>
        <v>4</v>
      </c>
      <c r="X163" s="33">
        <f t="shared" si="33"/>
        <v>1</v>
      </c>
      <c r="Y163" s="33">
        <f t="shared" si="34"/>
        <v>3</v>
      </c>
      <c r="Z163" s="33">
        <f t="shared" si="35"/>
        <v>2</v>
      </c>
      <c r="AA163" s="33">
        <f t="shared" si="36"/>
        <v>0</v>
      </c>
      <c r="AB163" s="33">
        <f t="shared" si="37"/>
        <v>0</v>
      </c>
      <c r="AC163" s="33">
        <f t="shared" si="38"/>
        <v>0</v>
      </c>
      <c r="AD163" s="33">
        <f t="shared" si="39"/>
        <v>0</v>
      </c>
      <c r="AE163" s="33">
        <f t="shared" si="40"/>
        <v>3</v>
      </c>
      <c r="AF163" s="28">
        <v>90.460400000000007</v>
      </c>
      <c r="AG163" s="28">
        <v>8.7994000000000003</v>
      </c>
      <c r="AH163" s="28">
        <v>0.747</v>
      </c>
      <c r="AI163" s="28">
        <v>-6.7999999999999996E-3</v>
      </c>
      <c r="AJ163" s="28">
        <v>1</v>
      </c>
      <c r="AK163" s="28">
        <v>0.17449999999999999</v>
      </c>
      <c r="AL163" s="28">
        <v>-9.1999999999999998E-3</v>
      </c>
      <c r="AM163" s="28">
        <v>0.3049</v>
      </c>
      <c r="AN163" s="28">
        <v>0.99729999999999996</v>
      </c>
      <c r="AO163" s="28">
        <v>-6.7999999999999996E-3</v>
      </c>
      <c r="AP163" s="35">
        <v>0.13</v>
      </c>
    </row>
    <row r="164" spans="1:42">
      <c r="A164" s="48" t="s">
        <v>5047</v>
      </c>
      <c r="B164" s="29">
        <v>46065</v>
      </c>
      <c r="C164" s="30">
        <v>7.5332999999999997</v>
      </c>
      <c r="D164" s="31">
        <v>7.2301000000000002</v>
      </c>
      <c r="E164" s="28">
        <v>11.942500000000001</v>
      </c>
      <c r="F164" s="28">
        <v>17.164899999999999</v>
      </c>
      <c r="G164" s="28"/>
      <c r="H164" s="28"/>
      <c r="I164" s="32"/>
      <c r="J164" s="28"/>
      <c r="K164" s="28"/>
      <c r="L164" s="28"/>
      <c r="M164" s="28"/>
      <c r="N164" s="28"/>
      <c r="O164" s="28"/>
      <c r="P164" s="28"/>
      <c r="Q164" s="28"/>
      <c r="R164" s="28">
        <v>17.569400000000002</v>
      </c>
      <c r="S164" s="33">
        <f t="shared" si="28"/>
        <v>1</v>
      </c>
      <c r="T164" s="33">
        <f t="shared" si="29"/>
        <v>0</v>
      </c>
      <c r="U164" s="33">
        <f t="shared" si="30"/>
        <v>0</v>
      </c>
      <c r="V164" s="34">
        <f t="shared" si="31"/>
        <v>0</v>
      </c>
      <c r="W164" s="33">
        <f t="shared" si="32"/>
        <v>0</v>
      </c>
      <c r="X164" s="33">
        <f t="shared" si="33"/>
        <v>0</v>
      </c>
      <c r="Y164" s="33">
        <f t="shared" si="34"/>
        <v>0</v>
      </c>
      <c r="Z164" s="33">
        <f t="shared" si="35"/>
        <v>0</v>
      </c>
      <c r="AA164" s="33">
        <f t="shared" si="36"/>
        <v>0</v>
      </c>
      <c r="AB164" s="33">
        <f t="shared" si="37"/>
        <v>0</v>
      </c>
      <c r="AC164" s="33">
        <f t="shared" si="38"/>
        <v>0</v>
      </c>
      <c r="AD164" s="33">
        <f t="shared" si="39"/>
        <v>0</v>
      </c>
      <c r="AE164" s="33">
        <f t="shared" si="40"/>
        <v>1</v>
      </c>
      <c r="AF164" s="28">
        <v>63.241199999999999</v>
      </c>
      <c r="AG164" s="28">
        <v>24.991399999999999</v>
      </c>
      <c r="AH164" s="28">
        <v>11.6568</v>
      </c>
      <c r="AI164" s="28">
        <v>0.1106</v>
      </c>
      <c r="AJ164" s="28">
        <v>0.99980000000000002</v>
      </c>
      <c r="AK164" s="28">
        <v>-0.50149999999999995</v>
      </c>
      <c r="AL164" s="28">
        <v>-5.0000000000000001E-4</v>
      </c>
      <c r="AM164" s="28">
        <v>-0.88580000000000003</v>
      </c>
      <c r="AN164" s="28">
        <v>0.92159999999999997</v>
      </c>
      <c r="AO164" s="28">
        <v>0.1106</v>
      </c>
      <c r="AP164" s="35">
        <v>0.19</v>
      </c>
    </row>
    <row r="165" spans="1:42">
      <c r="A165" s="48" t="s">
        <v>1875</v>
      </c>
      <c r="B165" s="29">
        <v>45839</v>
      </c>
      <c r="C165" s="30">
        <v>18.088999999999999</v>
      </c>
      <c r="D165" s="31">
        <v>20.552399999999999</v>
      </c>
      <c r="E165" s="28">
        <v>12.1035</v>
      </c>
      <c r="F165" s="28">
        <v>12.443199999999999</v>
      </c>
      <c r="G165" s="28">
        <v>-5.8700999999999999</v>
      </c>
      <c r="H165" s="28">
        <v>-18.910499999999999</v>
      </c>
      <c r="I165" s="32">
        <v>-13.645099999999999</v>
      </c>
      <c r="J165" s="28"/>
      <c r="K165" s="28"/>
      <c r="L165" s="28"/>
      <c r="M165" s="28"/>
      <c r="N165" s="28"/>
      <c r="O165" s="28"/>
      <c r="P165" s="28"/>
      <c r="Q165" s="28"/>
      <c r="R165" s="28">
        <v>-12.0611</v>
      </c>
      <c r="S165" s="33">
        <f t="shared" si="28"/>
        <v>2</v>
      </c>
      <c r="T165" s="33">
        <f t="shared" si="29"/>
        <v>3</v>
      </c>
      <c r="U165" s="33">
        <f t="shared" si="30"/>
        <v>4</v>
      </c>
      <c r="V165" s="34">
        <f t="shared" si="31"/>
        <v>4</v>
      </c>
      <c r="W165" s="33">
        <f t="shared" si="32"/>
        <v>0</v>
      </c>
      <c r="X165" s="33">
        <f t="shared" si="33"/>
        <v>0</v>
      </c>
      <c r="Y165" s="33">
        <f t="shared" si="34"/>
        <v>0</v>
      </c>
      <c r="Z165" s="33">
        <f t="shared" si="35"/>
        <v>0</v>
      </c>
      <c r="AA165" s="33">
        <f t="shared" si="36"/>
        <v>0</v>
      </c>
      <c r="AB165" s="33">
        <f t="shared" si="37"/>
        <v>0</v>
      </c>
      <c r="AC165" s="33">
        <f t="shared" si="38"/>
        <v>0</v>
      </c>
      <c r="AD165" s="33">
        <f t="shared" si="39"/>
        <v>0</v>
      </c>
      <c r="AE165" s="33">
        <f t="shared" si="40"/>
        <v>4</v>
      </c>
      <c r="AF165" s="28">
        <v>19.965599999999998</v>
      </c>
      <c r="AG165" s="28">
        <v>63.751199999999997</v>
      </c>
      <c r="AH165" s="28">
        <v>16.251100000000001</v>
      </c>
      <c r="AI165" s="28">
        <v>3.2099999999999997E-2</v>
      </c>
      <c r="AJ165" s="28">
        <v>0.99980000000000002</v>
      </c>
      <c r="AK165" s="28">
        <v>-0.35439999999999999</v>
      </c>
      <c r="AL165" s="28">
        <v>-1.8800000000000001E-2</v>
      </c>
      <c r="AM165" s="28">
        <v>-0.48670000000000002</v>
      </c>
      <c r="AN165" s="28">
        <v>0.98860000000000003</v>
      </c>
      <c r="AO165" s="28">
        <v>3.2099999999999997E-2</v>
      </c>
      <c r="AP165" s="35">
        <v>0.24</v>
      </c>
    </row>
    <row r="166" spans="1:42">
      <c r="A166" s="48" t="s">
        <v>1876</v>
      </c>
      <c r="B166" s="29">
        <v>44588</v>
      </c>
      <c r="C166" s="30">
        <v>251.76519999999999</v>
      </c>
      <c r="D166" s="31">
        <v>226.97030000000001</v>
      </c>
      <c r="E166" s="28">
        <v>157.6986</v>
      </c>
      <c r="F166" s="28">
        <v>10.786</v>
      </c>
      <c r="G166" s="28">
        <v>3.3515000000000001</v>
      </c>
      <c r="H166" s="28">
        <v>1.6927000000000001</v>
      </c>
      <c r="I166" s="32">
        <v>0.92679999999999996</v>
      </c>
      <c r="J166" s="28">
        <v>15.4231</v>
      </c>
      <c r="K166" s="28">
        <v>9.7050999999999998</v>
      </c>
      <c r="L166" s="28">
        <v>23.213799999999999</v>
      </c>
      <c r="M166" s="28">
        <v>18.1416</v>
      </c>
      <c r="N166" s="28"/>
      <c r="O166" s="28"/>
      <c r="P166" s="28"/>
      <c r="Q166" s="28"/>
      <c r="R166" s="28">
        <v>18.095800000000001</v>
      </c>
      <c r="S166" s="33">
        <f t="shared" si="28"/>
        <v>2</v>
      </c>
      <c r="T166" s="33">
        <f t="shared" si="29"/>
        <v>1</v>
      </c>
      <c r="U166" s="33">
        <f t="shared" si="30"/>
        <v>1</v>
      </c>
      <c r="V166" s="34">
        <f t="shared" si="31"/>
        <v>1</v>
      </c>
      <c r="W166" s="33">
        <f t="shared" si="32"/>
        <v>1</v>
      </c>
      <c r="X166" s="33">
        <f t="shared" si="33"/>
        <v>1</v>
      </c>
      <c r="Y166" s="33">
        <f t="shared" si="34"/>
        <v>1</v>
      </c>
      <c r="Z166" s="33">
        <f t="shared" si="35"/>
        <v>1</v>
      </c>
      <c r="AA166" s="33">
        <f t="shared" si="36"/>
        <v>0</v>
      </c>
      <c r="AB166" s="33">
        <f t="shared" si="37"/>
        <v>0</v>
      </c>
      <c r="AC166" s="33">
        <f t="shared" si="38"/>
        <v>0</v>
      </c>
      <c r="AD166" s="33">
        <f t="shared" si="39"/>
        <v>0</v>
      </c>
      <c r="AE166" s="33">
        <f t="shared" si="40"/>
        <v>1</v>
      </c>
      <c r="AF166" s="28">
        <v>71.538300000000007</v>
      </c>
      <c r="AG166" s="28">
        <v>25.292999999999999</v>
      </c>
      <c r="AH166" s="28">
        <v>3.0952000000000002</v>
      </c>
      <c r="AI166" s="28">
        <v>7.3499999999999996E-2</v>
      </c>
      <c r="AJ166" s="28">
        <v>1.0004</v>
      </c>
      <c r="AK166" s="28">
        <v>0.36099999999999999</v>
      </c>
      <c r="AL166" s="28">
        <v>-3.7600000000000001E-2</v>
      </c>
      <c r="AM166" s="28">
        <v>0.68110000000000004</v>
      </c>
      <c r="AN166" s="28">
        <v>0.997</v>
      </c>
      <c r="AO166" s="28">
        <v>7.3499999999999996E-2</v>
      </c>
      <c r="AP166" s="35">
        <v>0.42</v>
      </c>
    </row>
    <row r="167" spans="1:42">
      <c r="A167" s="48" t="s">
        <v>1878</v>
      </c>
      <c r="B167" s="29">
        <v>45652</v>
      </c>
      <c r="C167" s="30">
        <v>44.122900000000001</v>
      </c>
      <c r="D167" s="31">
        <v>44.861699999999999</v>
      </c>
      <c r="E167" s="28">
        <v>10.943</v>
      </c>
      <c r="F167" s="28">
        <v>12.6136</v>
      </c>
      <c r="G167" s="28">
        <v>-0.53990000000000005</v>
      </c>
      <c r="H167" s="28">
        <v>-11.134399999999999</v>
      </c>
      <c r="I167" s="32">
        <v>-7.7637999999999998</v>
      </c>
      <c r="J167" s="28">
        <v>0.31259999999999999</v>
      </c>
      <c r="K167" s="28"/>
      <c r="L167" s="28"/>
      <c r="M167" s="28"/>
      <c r="N167" s="28"/>
      <c r="O167" s="28"/>
      <c r="P167" s="28"/>
      <c r="Q167" s="28"/>
      <c r="R167" s="28">
        <v>-5.3014000000000001</v>
      </c>
      <c r="S167" s="33">
        <f t="shared" si="28"/>
        <v>2</v>
      </c>
      <c r="T167" s="33">
        <f t="shared" si="29"/>
        <v>2</v>
      </c>
      <c r="U167" s="33">
        <f t="shared" si="30"/>
        <v>4</v>
      </c>
      <c r="V167" s="34">
        <f t="shared" si="31"/>
        <v>3</v>
      </c>
      <c r="W167" s="33">
        <f t="shared" si="32"/>
        <v>3</v>
      </c>
      <c r="X167" s="33">
        <f t="shared" si="33"/>
        <v>0</v>
      </c>
      <c r="Y167" s="33">
        <f t="shared" si="34"/>
        <v>0</v>
      </c>
      <c r="Z167" s="33">
        <f t="shared" si="35"/>
        <v>0</v>
      </c>
      <c r="AA167" s="33">
        <f t="shared" si="36"/>
        <v>0</v>
      </c>
      <c r="AB167" s="33">
        <f t="shared" si="37"/>
        <v>0</v>
      </c>
      <c r="AC167" s="33">
        <f t="shared" si="38"/>
        <v>0</v>
      </c>
      <c r="AD167" s="33">
        <f t="shared" si="39"/>
        <v>0</v>
      </c>
      <c r="AE167" s="33">
        <f t="shared" si="40"/>
        <v>4</v>
      </c>
      <c r="AF167" s="28">
        <v>58.767899999999997</v>
      </c>
      <c r="AG167" s="28">
        <v>32.360599999999998</v>
      </c>
      <c r="AH167" s="28">
        <v>8.8748000000000005</v>
      </c>
      <c r="AI167" s="28">
        <v>-3.3E-3</v>
      </c>
      <c r="AJ167" s="28">
        <v>0.99919999999999998</v>
      </c>
      <c r="AK167" s="28">
        <v>-0.15559999999999999</v>
      </c>
      <c r="AL167" s="28">
        <v>-0.61709999999999998</v>
      </c>
      <c r="AM167" s="28">
        <v>-0.2316</v>
      </c>
      <c r="AN167" s="28">
        <v>0.59450000000000003</v>
      </c>
      <c r="AO167" s="28">
        <v>-3.3E-3</v>
      </c>
      <c r="AP167" s="35">
        <v>0.28000000000000003</v>
      </c>
    </row>
    <row r="168" spans="1:42">
      <c r="A168" s="48" t="s">
        <v>1880</v>
      </c>
      <c r="B168" s="29">
        <v>45219</v>
      </c>
      <c r="C168" s="30">
        <v>144.00190000000001</v>
      </c>
      <c r="D168" s="31">
        <v>92.365799999999993</v>
      </c>
      <c r="E168" s="28">
        <v>30.931899999999999</v>
      </c>
      <c r="F168" s="28">
        <v>1.2179</v>
      </c>
      <c r="G168" s="28">
        <v>-22.668099999999999</v>
      </c>
      <c r="H168" s="28">
        <v>-17.646899999999999</v>
      </c>
      <c r="I168" s="32">
        <v>-21.977</v>
      </c>
      <c r="J168" s="28">
        <v>-16.033799999999999</v>
      </c>
      <c r="K168" s="28">
        <v>-3.8176000000000001</v>
      </c>
      <c r="L168" s="28"/>
      <c r="M168" s="28"/>
      <c r="N168" s="28"/>
      <c r="O168" s="28"/>
      <c r="P168" s="28"/>
      <c r="Q168" s="28"/>
      <c r="R168" s="28">
        <v>-0.67900000000000005</v>
      </c>
      <c r="S168" s="33">
        <f t="shared" si="28"/>
        <v>4</v>
      </c>
      <c r="T168" s="33">
        <f t="shared" si="29"/>
        <v>4</v>
      </c>
      <c r="U168" s="33">
        <f t="shared" si="30"/>
        <v>4</v>
      </c>
      <c r="V168" s="34">
        <f t="shared" si="31"/>
        <v>4</v>
      </c>
      <c r="W168" s="33">
        <f t="shared" si="32"/>
        <v>4</v>
      </c>
      <c r="X168" s="33">
        <f t="shared" si="33"/>
        <v>4</v>
      </c>
      <c r="Y168" s="33">
        <f t="shared" si="34"/>
        <v>0</v>
      </c>
      <c r="Z168" s="33">
        <f t="shared" si="35"/>
        <v>0</v>
      </c>
      <c r="AA168" s="33">
        <f t="shared" si="36"/>
        <v>0</v>
      </c>
      <c r="AB168" s="33">
        <f t="shared" si="37"/>
        <v>0</v>
      </c>
      <c r="AC168" s="33">
        <f t="shared" si="38"/>
        <v>0</v>
      </c>
      <c r="AD168" s="33">
        <f t="shared" si="39"/>
        <v>0</v>
      </c>
      <c r="AE168" s="33">
        <f t="shared" si="40"/>
        <v>4</v>
      </c>
      <c r="AF168" s="28">
        <v>83.730599999999995</v>
      </c>
      <c r="AG168" s="28">
        <v>16.276700000000002</v>
      </c>
      <c r="AH168" s="28"/>
      <c r="AI168" s="28">
        <v>-7.3000000000000001E-3</v>
      </c>
      <c r="AJ168" s="28">
        <v>0.99909999999999999</v>
      </c>
      <c r="AK168" s="28">
        <v>4.0800000000000003E-2</v>
      </c>
      <c r="AL168" s="28">
        <v>-6.7999999999999996E-3</v>
      </c>
      <c r="AM168" s="28">
        <v>6.7299999999999999E-2</v>
      </c>
      <c r="AN168" s="28">
        <v>0.99660000000000004</v>
      </c>
      <c r="AO168" s="28">
        <v>-7.3000000000000001E-3</v>
      </c>
      <c r="AP168" s="35">
        <v>0.1</v>
      </c>
    </row>
    <row r="169" spans="1:42">
      <c r="A169" s="48" t="s">
        <v>1881</v>
      </c>
      <c r="B169" s="29">
        <v>45568</v>
      </c>
      <c r="C169" s="30">
        <v>420.83780000000002</v>
      </c>
      <c r="D169" s="31">
        <v>428.77640000000002</v>
      </c>
      <c r="E169" s="28">
        <v>12.916600000000001</v>
      </c>
      <c r="F169" s="28">
        <v>15.211600000000001</v>
      </c>
      <c r="G169" s="28">
        <v>8.7476000000000003</v>
      </c>
      <c r="H169" s="28">
        <v>19.853400000000001</v>
      </c>
      <c r="I169" s="32">
        <v>15.170500000000001</v>
      </c>
      <c r="J169" s="28">
        <v>50.3994</v>
      </c>
      <c r="K169" s="28"/>
      <c r="L169" s="28"/>
      <c r="M169" s="28"/>
      <c r="N169" s="28"/>
      <c r="O169" s="28"/>
      <c r="P169" s="28"/>
      <c r="Q169" s="28"/>
      <c r="R169" s="28">
        <v>16.527999999999999</v>
      </c>
      <c r="S169" s="33">
        <f t="shared" si="28"/>
        <v>1</v>
      </c>
      <c r="T169" s="33">
        <f t="shared" si="29"/>
        <v>1</v>
      </c>
      <c r="U169" s="33">
        <f t="shared" si="30"/>
        <v>1</v>
      </c>
      <c r="V169" s="34">
        <f t="shared" si="31"/>
        <v>1</v>
      </c>
      <c r="W169" s="33">
        <f t="shared" si="32"/>
        <v>1</v>
      </c>
      <c r="X169" s="33">
        <f t="shared" si="33"/>
        <v>0</v>
      </c>
      <c r="Y169" s="33">
        <f t="shared" si="34"/>
        <v>0</v>
      </c>
      <c r="Z169" s="33">
        <f t="shared" si="35"/>
        <v>0</v>
      </c>
      <c r="AA169" s="33">
        <f t="shared" si="36"/>
        <v>0</v>
      </c>
      <c r="AB169" s="33">
        <f t="shared" si="37"/>
        <v>0</v>
      </c>
      <c r="AC169" s="33">
        <f t="shared" si="38"/>
        <v>0</v>
      </c>
      <c r="AD169" s="33">
        <f t="shared" si="39"/>
        <v>0</v>
      </c>
      <c r="AE169" s="33">
        <f t="shared" si="40"/>
        <v>1</v>
      </c>
      <c r="AF169" s="28">
        <v>71.6922</v>
      </c>
      <c r="AG169" s="28">
        <v>24.886199999999999</v>
      </c>
      <c r="AH169" s="28">
        <v>3.2073999999999998</v>
      </c>
      <c r="AI169" s="28">
        <v>0.2142</v>
      </c>
      <c r="AJ169" s="28">
        <v>0.999</v>
      </c>
      <c r="AK169" s="28">
        <v>0.21729999999999999</v>
      </c>
      <c r="AL169" s="28">
        <v>-2.2200000000000001E-2</v>
      </c>
      <c r="AM169" s="28">
        <v>0.42709999999999998</v>
      </c>
      <c r="AN169" s="28">
        <v>0.99439999999999995</v>
      </c>
      <c r="AO169" s="28">
        <v>0.2142</v>
      </c>
      <c r="AP169" s="35">
        <v>0.4</v>
      </c>
    </row>
    <row r="170" spans="1:42">
      <c r="A170" s="48" t="s">
        <v>1882</v>
      </c>
      <c r="B170" s="29">
        <v>44629</v>
      </c>
      <c r="C170" s="30">
        <v>1468.0608999999999</v>
      </c>
      <c r="D170" s="31">
        <v>1426.7197000000001</v>
      </c>
      <c r="E170" s="28">
        <v>22.4373</v>
      </c>
      <c r="F170" s="28">
        <v>13.2499</v>
      </c>
      <c r="G170" s="28">
        <v>2.5152000000000001</v>
      </c>
      <c r="H170" s="28">
        <v>-0.44719999999999999</v>
      </c>
      <c r="I170" s="32">
        <v>-1.0731999999999999</v>
      </c>
      <c r="J170" s="28">
        <v>11.360799999999999</v>
      </c>
      <c r="K170" s="28">
        <v>8.4542000000000002</v>
      </c>
      <c r="L170" s="28">
        <v>23.1418</v>
      </c>
      <c r="M170" s="28">
        <v>18.9923</v>
      </c>
      <c r="N170" s="28"/>
      <c r="O170" s="28"/>
      <c r="P170" s="28"/>
      <c r="Q170" s="28"/>
      <c r="R170" s="28">
        <v>20.2729</v>
      </c>
      <c r="S170" s="33">
        <f t="shared" si="28"/>
        <v>1</v>
      </c>
      <c r="T170" s="33">
        <f t="shared" si="29"/>
        <v>1</v>
      </c>
      <c r="U170" s="33">
        <f t="shared" si="30"/>
        <v>1</v>
      </c>
      <c r="V170" s="34">
        <f t="shared" si="31"/>
        <v>2</v>
      </c>
      <c r="W170" s="33">
        <f t="shared" si="32"/>
        <v>1</v>
      </c>
      <c r="X170" s="33">
        <f t="shared" si="33"/>
        <v>1</v>
      </c>
      <c r="Y170" s="33">
        <f t="shared" si="34"/>
        <v>1</v>
      </c>
      <c r="Z170" s="33">
        <f t="shared" si="35"/>
        <v>1</v>
      </c>
      <c r="AA170" s="33">
        <f t="shared" si="36"/>
        <v>0</v>
      </c>
      <c r="AB170" s="33">
        <f t="shared" si="37"/>
        <v>0</v>
      </c>
      <c r="AC170" s="33">
        <f t="shared" si="38"/>
        <v>0</v>
      </c>
      <c r="AD170" s="33">
        <f t="shared" si="39"/>
        <v>0</v>
      </c>
      <c r="AE170" s="33">
        <f t="shared" si="40"/>
        <v>1</v>
      </c>
      <c r="AF170" s="28">
        <v>4.0498000000000003</v>
      </c>
      <c r="AG170" s="28">
        <v>90.566400000000002</v>
      </c>
      <c r="AH170" s="28">
        <v>3.6434000000000002</v>
      </c>
      <c r="AI170" s="28">
        <v>1.7403999999999999</v>
      </c>
      <c r="AJ170" s="28">
        <v>1.0003</v>
      </c>
      <c r="AK170" s="28">
        <v>0.33200000000000002</v>
      </c>
      <c r="AL170" s="28">
        <v>-1.6999999999999999E-3</v>
      </c>
      <c r="AM170" s="28">
        <v>0.61939999999999995</v>
      </c>
      <c r="AN170" s="28">
        <v>0.99709999999999999</v>
      </c>
      <c r="AO170" s="28">
        <v>-2.01E-2</v>
      </c>
      <c r="AP170" s="35">
        <v>0.06</v>
      </c>
    </row>
    <row r="171" spans="1:42">
      <c r="A171" s="48" t="s">
        <v>1883</v>
      </c>
      <c r="B171" s="29">
        <v>45434</v>
      </c>
      <c r="C171" s="30">
        <v>388.18279999999999</v>
      </c>
      <c r="D171" s="31">
        <v>371.96559999999999</v>
      </c>
      <c r="E171" s="28">
        <v>49.4876</v>
      </c>
      <c r="F171" s="28">
        <v>15.4359</v>
      </c>
      <c r="G171" s="28">
        <v>5.4503000000000004</v>
      </c>
      <c r="H171" s="28">
        <v>0.80149999999999999</v>
      </c>
      <c r="I171" s="32">
        <v>3.8012999999999999</v>
      </c>
      <c r="J171" s="28">
        <v>7.5377999999999998</v>
      </c>
      <c r="K171" s="28"/>
      <c r="L171" s="28"/>
      <c r="M171" s="28"/>
      <c r="N171" s="28"/>
      <c r="O171" s="28"/>
      <c r="P171" s="28"/>
      <c r="Q171" s="28"/>
      <c r="R171" s="28">
        <v>0.74570000000000003</v>
      </c>
      <c r="S171" s="33">
        <f t="shared" si="28"/>
        <v>1</v>
      </c>
      <c r="T171" s="33">
        <f t="shared" si="29"/>
        <v>1</v>
      </c>
      <c r="U171" s="33">
        <f t="shared" si="30"/>
        <v>1</v>
      </c>
      <c r="V171" s="34">
        <f t="shared" si="31"/>
        <v>1</v>
      </c>
      <c r="W171" s="33">
        <f t="shared" si="32"/>
        <v>2</v>
      </c>
      <c r="X171" s="33">
        <f t="shared" si="33"/>
        <v>0</v>
      </c>
      <c r="Y171" s="33">
        <f t="shared" si="34"/>
        <v>0</v>
      </c>
      <c r="Z171" s="33">
        <f t="shared" si="35"/>
        <v>0</v>
      </c>
      <c r="AA171" s="33">
        <f t="shared" si="36"/>
        <v>0</v>
      </c>
      <c r="AB171" s="33">
        <f t="shared" si="37"/>
        <v>0</v>
      </c>
      <c r="AC171" s="33">
        <f t="shared" si="38"/>
        <v>0</v>
      </c>
      <c r="AD171" s="33">
        <f t="shared" si="39"/>
        <v>0</v>
      </c>
      <c r="AE171" s="33">
        <f t="shared" si="40"/>
        <v>4</v>
      </c>
      <c r="AF171" s="28">
        <v>15.799300000000001</v>
      </c>
      <c r="AG171" s="28">
        <v>57.937100000000001</v>
      </c>
      <c r="AH171" s="28">
        <v>21.6051</v>
      </c>
      <c r="AI171" s="28">
        <v>4.6585000000000001</v>
      </c>
      <c r="AJ171" s="28">
        <v>0.99990000000000001</v>
      </c>
      <c r="AK171" s="28">
        <v>-8.1500000000000003E-2</v>
      </c>
      <c r="AL171" s="28">
        <v>-4.4600000000000001E-2</v>
      </c>
      <c r="AM171" s="28">
        <v>-0.13700000000000001</v>
      </c>
      <c r="AN171" s="28">
        <v>0.99550000000000005</v>
      </c>
      <c r="AO171" s="28">
        <v>5.1999999999999998E-3</v>
      </c>
      <c r="AP171" s="35">
        <v>0.47</v>
      </c>
    </row>
    <row r="172" spans="1:42">
      <c r="A172" s="48" t="s">
        <v>1885</v>
      </c>
      <c r="B172" s="29">
        <v>43854</v>
      </c>
      <c r="C172" s="30">
        <v>1149.5251000000001</v>
      </c>
      <c r="D172" s="31">
        <v>1057.2574</v>
      </c>
      <c r="E172" s="28">
        <v>716.80280000000005</v>
      </c>
      <c r="F172" s="28">
        <v>15.436299999999999</v>
      </c>
      <c r="G172" s="28">
        <v>2.9775</v>
      </c>
      <c r="H172" s="28">
        <v>-0.2467</v>
      </c>
      <c r="I172" s="32">
        <v>0.73950000000000005</v>
      </c>
      <c r="J172" s="28">
        <v>8.9780999999999995</v>
      </c>
      <c r="K172" s="28">
        <v>4.4143999999999997</v>
      </c>
      <c r="L172" s="28">
        <v>21.5166</v>
      </c>
      <c r="M172" s="28">
        <v>13.755000000000001</v>
      </c>
      <c r="N172" s="28">
        <v>15.673999999999999</v>
      </c>
      <c r="O172" s="28"/>
      <c r="P172" s="28"/>
      <c r="Q172" s="28"/>
      <c r="R172" s="28">
        <v>15.432600000000001</v>
      </c>
      <c r="S172" s="33">
        <f t="shared" si="28"/>
        <v>1</v>
      </c>
      <c r="T172" s="33">
        <f t="shared" si="29"/>
        <v>1</v>
      </c>
      <c r="U172" s="33">
        <f t="shared" si="30"/>
        <v>1</v>
      </c>
      <c r="V172" s="34">
        <f t="shared" si="31"/>
        <v>1</v>
      </c>
      <c r="W172" s="33">
        <f t="shared" si="32"/>
        <v>1</v>
      </c>
      <c r="X172" s="33">
        <f t="shared" si="33"/>
        <v>2</v>
      </c>
      <c r="Y172" s="33">
        <f t="shared" si="34"/>
        <v>1</v>
      </c>
      <c r="Z172" s="33">
        <f t="shared" si="35"/>
        <v>2</v>
      </c>
      <c r="AA172" s="33">
        <f t="shared" si="36"/>
        <v>1</v>
      </c>
      <c r="AB172" s="33">
        <f t="shared" si="37"/>
        <v>0</v>
      </c>
      <c r="AC172" s="33">
        <f t="shared" si="38"/>
        <v>0</v>
      </c>
      <c r="AD172" s="33">
        <f t="shared" si="39"/>
        <v>0</v>
      </c>
      <c r="AE172" s="33">
        <f t="shared" si="40"/>
        <v>1</v>
      </c>
      <c r="AF172" s="28">
        <v>92.046599999999998</v>
      </c>
      <c r="AG172" s="28">
        <v>7.8459000000000003</v>
      </c>
      <c r="AH172" s="28"/>
      <c r="AI172" s="28">
        <v>0.1075</v>
      </c>
      <c r="AJ172" s="28">
        <v>0.99970000000000003</v>
      </c>
      <c r="AK172" s="28">
        <v>0.28089999999999998</v>
      </c>
      <c r="AL172" s="28">
        <v>-4.7999999999999996E-3</v>
      </c>
      <c r="AM172" s="28">
        <v>0.502</v>
      </c>
      <c r="AN172" s="28">
        <v>0.99709999999999999</v>
      </c>
      <c r="AO172" s="28">
        <v>0.1075</v>
      </c>
      <c r="AP172" s="35">
        <v>0.06</v>
      </c>
    </row>
    <row r="173" spans="1:42">
      <c r="A173" s="48" t="s">
        <v>1886</v>
      </c>
      <c r="B173" s="29">
        <v>45566</v>
      </c>
      <c r="C173" s="30">
        <v>69.062799999999996</v>
      </c>
      <c r="D173" s="31">
        <v>53.463700000000003</v>
      </c>
      <c r="E173" s="28">
        <v>85.114400000000003</v>
      </c>
      <c r="F173" s="28">
        <v>7.7182000000000004</v>
      </c>
      <c r="G173" s="28">
        <v>-5.9923000000000002</v>
      </c>
      <c r="H173" s="28">
        <v>5.2279</v>
      </c>
      <c r="I173" s="32">
        <v>-0.59250000000000003</v>
      </c>
      <c r="J173" s="28">
        <v>30.2637</v>
      </c>
      <c r="K173" s="28"/>
      <c r="L173" s="28"/>
      <c r="M173" s="28"/>
      <c r="N173" s="28"/>
      <c r="O173" s="28"/>
      <c r="P173" s="28"/>
      <c r="Q173" s="28"/>
      <c r="R173" s="28">
        <v>15.6944</v>
      </c>
      <c r="S173" s="33">
        <f t="shared" si="28"/>
        <v>3</v>
      </c>
      <c r="T173" s="33">
        <f t="shared" si="29"/>
        <v>3</v>
      </c>
      <c r="U173" s="33">
        <f t="shared" si="30"/>
        <v>1</v>
      </c>
      <c r="V173" s="34">
        <f t="shared" si="31"/>
        <v>2</v>
      </c>
      <c r="W173" s="33">
        <f t="shared" si="32"/>
        <v>1</v>
      </c>
      <c r="X173" s="33">
        <f t="shared" si="33"/>
        <v>0</v>
      </c>
      <c r="Y173" s="33">
        <f t="shared" si="34"/>
        <v>0</v>
      </c>
      <c r="Z173" s="33">
        <f t="shared" si="35"/>
        <v>0</v>
      </c>
      <c r="AA173" s="33">
        <f t="shared" si="36"/>
        <v>0</v>
      </c>
      <c r="AB173" s="33">
        <f t="shared" si="37"/>
        <v>0</v>
      </c>
      <c r="AC173" s="33">
        <f t="shared" si="38"/>
        <v>0</v>
      </c>
      <c r="AD173" s="33">
        <f t="shared" si="39"/>
        <v>0</v>
      </c>
      <c r="AE173" s="33">
        <f t="shared" si="40"/>
        <v>1</v>
      </c>
      <c r="AF173" s="28">
        <v>79.128299999999996</v>
      </c>
      <c r="AG173" s="28">
        <v>19.6982</v>
      </c>
      <c r="AH173" s="28">
        <v>1.1806000000000001</v>
      </c>
      <c r="AI173" s="28">
        <v>-7.1000000000000004E-3</v>
      </c>
      <c r="AJ173" s="28">
        <v>0.99939999999999996</v>
      </c>
      <c r="AK173" s="28">
        <v>0.21640000000000001</v>
      </c>
      <c r="AL173" s="28">
        <v>-1.5299999999999999E-2</v>
      </c>
      <c r="AM173" s="28">
        <v>0.37959999999999999</v>
      </c>
      <c r="AN173" s="28">
        <v>0.99439999999999995</v>
      </c>
      <c r="AO173" s="28">
        <v>-7.1000000000000004E-3</v>
      </c>
      <c r="AP173" s="35">
        <v>0.19</v>
      </c>
    </row>
    <row r="174" spans="1:42">
      <c r="A174" s="48" t="s">
        <v>4914</v>
      </c>
      <c r="B174" s="29">
        <v>45968</v>
      </c>
      <c r="C174" s="30">
        <v>26.913599999999999</v>
      </c>
      <c r="D174" s="31">
        <v>48.549100000000003</v>
      </c>
      <c r="E174" s="28">
        <v>16.745100000000001</v>
      </c>
      <c r="F174" s="28">
        <v>17.065000000000001</v>
      </c>
      <c r="G174" s="28">
        <v>6.2424999999999997</v>
      </c>
      <c r="H174" s="28"/>
      <c r="I174" s="32">
        <v>0.39810000000000001</v>
      </c>
      <c r="J174" s="28"/>
      <c r="K174" s="28"/>
      <c r="L174" s="28"/>
      <c r="M174" s="28"/>
      <c r="N174" s="28"/>
      <c r="O174" s="28"/>
      <c r="P174" s="28"/>
      <c r="Q174" s="28"/>
      <c r="R174" s="28">
        <v>-3.3593000000000002</v>
      </c>
      <c r="S174" s="33">
        <f t="shared" si="28"/>
        <v>1</v>
      </c>
      <c r="T174" s="33">
        <f t="shared" si="29"/>
        <v>1</v>
      </c>
      <c r="U174" s="33">
        <f t="shared" si="30"/>
        <v>0</v>
      </c>
      <c r="V174" s="34">
        <f t="shared" si="31"/>
        <v>1</v>
      </c>
      <c r="W174" s="33">
        <f t="shared" si="32"/>
        <v>0</v>
      </c>
      <c r="X174" s="33">
        <f t="shared" si="33"/>
        <v>0</v>
      </c>
      <c r="Y174" s="33">
        <f t="shared" si="34"/>
        <v>0</v>
      </c>
      <c r="Z174" s="33">
        <f t="shared" si="35"/>
        <v>0</v>
      </c>
      <c r="AA174" s="33">
        <f t="shared" si="36"/>
        <v>0</v>
      </c>
      <c r="AB174" s="33">
        <f t="shared" si="37"/>
        <v>0</v>
      </c>
      <c r="AC174" s="33">
        <f t="shared" si="38"/>
        <v>0</v>
      </c>
      <c r="AD174" s="33">
        <f t="shared" si="39"/>
        <v>0</v>
      </c>
      <c r="AE174" s="33">
        <f t="shared" si="40"/>
        <v>4</v>
      </c>
      <c r="AF174" s="28"/>
      <c r="AG174" s="28">
        <v>5.3433000000000002</v>
      </c>
      <c r="AH174" s="28">
        <v>94.479399999999998</v>
      </c>
      <c r="AI174" s="28">
        <v>0.17730000000000001</v>
      </c>
      <c r="AJ174" s="28">
        <v>1.0005999999999999</v>
      </c>
      <c r="AK174" s="28">
        <v>-0.57430000000000003</v>
      </c>
      <c r="AL174" s="28">
        <v>1.9E-3</v>
      </c>
      <c r="AM174" s="28">
        <v>-0.81430000000000002</v>
      </c>
      <c r="AN174" s="28">
        <v>0.97789999999999999</v>
      </c>
      <c r="AO174" s="28">
        <v>0.17730000000000001</v>
      </c>
      <c r="AP174" s="35">
        <v>0.16</v>
      </c>
    </row>
    <row r="175" spans="1:42">
      <c r="A175" s="48" t="s">
        <v>1887</v>
      </c>
      <c r="B175" s="29">
        <v>45345</v>
      </c>
      <c r="C175" s="30">
        <v>801.90419999999995</v>
      </c>
      <c r="D175" s="31">
        <v>810.83569999999997</v>
      </c>
      <c r="E175" s="28">
        <v>44.040700000000001</v>
      </c>
      <c r="F175" s="28">
        <v>17.090299999999999</v>
      </c>
      <c r="G175" s="28">
        <v>4.6734</v>
      </c>
      <c r="H175" s="28">
        <v>-4.6554000000000002</v>
      </c>
      <c r="I175" s="32">
        <v>0.14760000000000001</v>
      </c>
      <c r="J175" s="28">
        <v>4.4775</v>
      </c>
      <c r="K175" s="28">
        <v>-3.4693000000000001</v>
      </c>
      <c r="L175" s="28"/>
      <c r="M175" s="28"/>
      <c r="N175" s="28"/>
      <c r="O175" s="28"/>
      <c r="P175" s="28"/>
      <c r="Q175" s="28"/>
      <c r="R175" s="28">
        <v>-0.87290000000000001</v>
      </c>
      <c r="S175" s="33">
        <f t="shared" si="28"/>
        <v>1</v>
      </c>
      <c r="T175" s="33">
        <f t="shared" si="29"/>
        <v>1</v>
      </c>
      <c r="U175" s="33">
        <f t="shared" si="30"/>
        <v>2</v>
      </c>
      <c r="V175" s="34">
        <f t="shared" si="31"/>
        <v>1</v>
      </c>
      <c r="W175" s="33">
        <f t="shared" si="32"/>
        <v>2</v>
      </c>
      <c r="X175" s="33">
        <f t="shared" si="33"/>
        <v>4</v>
      </c>
      <c r="Y175" s="33">
        <f t="shared" si="34"/>
        <v>0</v>
      </c>
      <c r="Z175" s="33">
        <f t="shared" si="35"/>
        <v>0</v>
      </c>
      <c r="AA175" s="33">
        <f t="shared" si="36"/>
        <v>0</v>
      </c>
      <c r="AB175" s="33">
        <f t="shared" si="37"/>
        <v>0</v>
      </c>
      <c r="AC175" s="33">
        <f t="shared" si="38"/>
        <v>0</v>
      </c>
      <c r="AD175" s="33">
        <f t="shared" si="39"/>
        <v>0</v>
      </c>
      <c r="AE175" s="33">
        <f t="shared" si="40"/>
        <v>4</v>
      </c>
      <c r="AF175" s="28"/>
      <c r="AG175" s="28">
        <v>7.7286000000000001</v>
      </c>
      <c r="AH175" s="28">
        <v>88.470299999999995</v>
      </c>
      <c r="AI175" s="28">
        <v>3.8012000000000001</v>
      </c>
      <c r="AJ175" s="28">
        <v>1.0019</v>
      </c>
      <c r="AK175" s="28">
        <v>-5.4300000000000001E-2</v>
      </c>
      <c r="AL175" s="28">
        <v>-4.6100000000000002E-2</v>
      </c>
      <c r="AM175" s="28">
        <v>-9.1999999999999998E-2</v>
      </c>
      <c r="AN175" s="28">
        <v>0.99570000000000003</v>
      </c>
      <c r="AO175" s="28">
        <v>3.8100000000000002E-2</v>
      </c>
      <c r="AP175" s="35">
        <v>0.48</v>
      </c>
    </row>
    <row r="176" spans="1:42">
      <c r="A176" s="48" t="s">
        <v>4997</v>
      </c>
      <c r="B176" s="29">
        <v>46006</v>
      </c>
      <c r="C176" s="30">
        <v>9.0768000000000004</v>
      </c>
      <c r="D176" s="31">
        <v>9.7103000000000002</v>
      </c>
      <c r="E176" s="28">
        <v>8.7118000000000002</v>
      </c>
      <c r="F176" s="28">
        <v>6.6223999999999998</v>
      </c>
      <c r="G176" s="28">
        <v>-6.7957999999999998</v>
      </c>
      <c r="H176" s="28"/>
      <c r="I176" s="32">
        <v>-10.0244</v>
      </c>
      <c r="J176" s="28"/>
      <c r="K176" s="28"/>
      <c r="L176" s="28"/>
      <c r="M176" s="28"/>
      <c r="N176" s="28"/>
      <c r="O176" s="28"/>
      <c r="P176" s="28"/>
      <c r="Q176" s="28"/>
      <c r="R176" s="28">
        <v>-24.9041</v>
      </c>
      <c r="S176" s="33">
        <f t="shared" si="28"/>
        <v>4</v>
      </c>
      <c r="T176" s="33">
        <f t="shared" si="29"/>
        <v>4</v>
      </c>
      <c r="U176" s="33">
        <f t="shared" si="30"/>
        <v>0</v>
      </c>
      <c r="V176" s="34">
        <f t="shared" si="31"/>
        <v>4</v>
      </c>
      <c r="W176" s="33">
        <f t="shared" si="32"/>
        <v>0</v>
      </c>
      <c r="X176" s="33">
        <f t="shared" si="33"/>
        <v>0</v>
      </c>
      <c r="Y176" s="33">
        <f t="shared" si="34"/>
        <v>0</v>
      </c>
      <c r="Z176" s="33">
        <f t="shared" si="35"/>
        <v>0</v>
      </c>
      <c r="AA176" s="33">
        <f t="shared" si="36"/>
        <v>0</v>
      </c>
      <c r="AB176" s="33">
        <f t="shared" si="37"/>
        <v>0</v>
      </c>
      <c r="AC176" s="33">
        <f t="shared" si="38"/>
        <v>0</v>
      </c>
      <c r="AD176" s="33">
        <f t="shared" si="39"/>
        <v>0</v>
      </c>
      <c r="AE176" s="33">
        <f t="shared" si="40"/>
        <v>4</v>
      </c>
      <c r="AF176" s="28">
        <v>99.960899999999995</v>
      </c>
      <c r="AG176" s="28"/>
      <c r="AH176" s="28"/>
      <c r="AI176" s="28">
        <v>3.9100000000000003E-2</v>
      </c>
      <c r="AJ176" s="28">
        <v>1</v>
      </c>
      <c r="AK176" s="28">
        <v>-0.85470000000000002</v>
      </c>
      <c r="AL176" s="28">
        <v>-3.5000000000000001E-3</v>
      </c>
      <c r="AM176" s="28">
        <v>-0.89380000000000004</v>
      </c>
      <c r="AN176" s="28">
        <v>0.96850000000000003</v>
      </c>
      <c r="AO176" s="28">
        <v>3.9100000000000003E-2</v>
      </c>
      <c r="AP176" s="35">
        <v>0.09</v>
      </c>
    </row>
    <row r="177" spans="1:42">
      <c r="A177" s="48" t="s">
        <v>1890</v>
      </c>
      <c r="B177" s="29">
        <v>45786</v>
      </c>
      <c r="C177" s="30">
        <v>143.37389999999999</v>
      </c>
      <c r="D177" s="31">
        <v>134.18950000000001</v>
      </c>
      <c r="E177" s="28">
        <v>325.04739999999998</v>
      </c>
      <c r="F177" s="28">
        <v>9.1858000000000004</v>
      </c>
      <c r="G177" s="28">
        <v>-1.2282999999999999</v>
      </c>
      <c r="H177" s="28">
        <v>-2.2686999999999999</v>
      </c>
      <c r="I177" s="32">
        <v>-3.0508999999999999</v>
      </c>
      <c r="J177" s="28"/>
      <c r="K177" s="28"/>
      <c r="L177" s="28"/>
      <c r="M177" s="28"/>
      <c r="N177" s="28"/>
      <c r="O177" s="28"/>
      <c r="P177" s="28"/>
      <c r="Q177" s="28"/>
      <c r="R177" s="28">
        <v>9.4756999999999998</v>
      </c>
      <c r="S177" s="33">
        <f t="shared" si="28"/>
        <v>3</v>
      </c>
      <c r="T177" s="33">
        <f t="shared" si="29"/>
        <v>2</v>
      </c>
      <c r="U177" s="33">
        <f t="shared" si="30"/>
        <v>2</v>
      </c>
      <c r="V177" s="34">
        <f t="shared" si="31"/>
        <v>2</v>
      </c>
      <c r="W177" s="33">
        <f t="shared" si="32"/>
        <v>0</v>
      </c>
      <c r="X177" s="33">
        <f t="shared" si="33"/>
        <v>0</v>
      </c>
      <c r="Y177" s="33">
        <f t="shared" si="34"/>
        <v>0</v>
      </c>
      <c r="Z177" s="33">
        <f t="shared" si="35"/>
        <v>0</v>
      </c>
      <c r="AA177" s="33">
        <f t="shared" si="36"/>
        <v>0</v>
      </c>
      <c r="AB177" s="33">
        <f t="shared" si="37"/>
        <v>0</v>
      </c>
      <c r="AC177" s="33">
        <f t="shared" si="38"/>
        <v>0</v>
      </c>
      <c r="AD177" s="33">
        <f t="shared" si="39"/>
        <v>0</v>
      </c>
      <c r="AE177" s="33">
        <f t="shared" si="40"/>
        <v>3</v>
      </c>
      <c r="AF177" s="28">
        <v>100.0025</v>
      </c>
      <c r="AG177" s="28"/>
      <c r="AH177" s="28"/>
      <c r="AI177" s="28">
        <v>-2.5000000000000001E-3</v>
      </c>
      <c r="AJ177" s="28">
        <v>0.99909999999999999</v>
      </c>
      <c r="AK177" s="28">
        <v>-3.7400000000000003E-2</v>
      </c>
      <c r="AL177" s="28">
        <v>-1.2999999999999999E-2</v>
      </c>
      <c r="AM177" s="28">
        <v>-5.1700000000000003E-2</v>
      </c>
      <c r="AN177" s="28">
        <v>0.99060000000000004</v>
      </c>
      <c r="AO177" s="28">
        <v>-2.5000000000000001E-3</v>
      </c>
      <c r="AP177" s="35">
        <v>0.12</v>
      </c>
    </row>
    <row r="178" spans="1:42">
      <c r="A178" s="48" t="s">
        <v>1891</v>
      </c>
      <c r="B178" s="29">
        <v>45534</v>
      </c>
      <c r="C178" s="30">
        <v>65.744600000000005</v>
      </c>
      <c r="D178" s="31">
        <v>72.183199999999999</v>
      </c>
      <c r="E178" s="28">
        <v>16.012599999999999</v>
      </c>
      <c r="F178" s="28">
        <v>11.998200000000001</v>
      </c>
      <c r="G178" s="28">
        <v>0.23910000000000001</v>
      </c>
      <c r="H178" s="28">
        <v>-4</v>
      </c>
      <c r="I178" s="32">
        <v>-3.4758</v>
      </c>
      <c r="J178" s="28">
        <v>5.7538</v>
      </c>
      <c r="K178" s="28"/>
      <c r="L178" s="28"/>
      <c r="M178" s="28"/>
      <c r="N178" s="28"/>
      <c r="O178" s="28"/>
      <c r="P178" s="28"/>
      <c r="Q178" s="28"/>
      <c r="R178" s="28">
        <v>-2.13</v>
      </c>
      <c r="S178" s="33">
        <f t="shared" si="28"/>
        <v>2</v>
      </c>
      <c r="T178" s="33">
        <f t="shared" si="29"/>
        <v>2</v>
      </c>
      <c r="U178" s="33">
        <f t="shared" si="30"/>
        <v>2</v>
      </c>
      <c r="V178" s="34">
        <f t="shared" si="31"/>
        <v>2</v>
      </c>
      <c r="W178" s="33">
        <f t="shared" si="32"/>
        <v>2</v>
      </c>
      <c r="X178" s="33">
        <f t="shared" si="33"/>
        <v>0</v>
      </c>
      <c r="Y178" s="33">
        <f t="shared" si="34"/>
        <v>0</v>
      </c>
      <c r="Z178" s="33">
        <f t="shared" si="35"/>
        <v>0</v>
      </c>
      <c r="AA178" s="33">
        <f t="shared" si="36"/>
        <v>0</v>
      </c>
      <c r="AB178" s="33">
        <f t="shared" si="37"/>
        <v>0</v>
      </c>
      <c r="AC178" s="33">
        <f t="shared" si="38"/>
        <v>0</v>
      </c>
      <c r="AD178" s="33">
        <f t="shared" si="39"/>
        <v>0</v>
      </c>
      <c r="AE178" s="33">
        <f t="shared" si="40"/>
        <v>4</v>
      </c>
      <c r="AF178" s="28">
        <v>50.0822</v>
      </c>
      <c r="AG178" s="28">
        <v>24.551100000000002</v>
      </c>
      <c r="AH178" s="28">
        <v>24.779699999999998</v>
      </c>
      <c r="AI178" s="28">
        <v>0.58699999999999997</v>
      </c>
      <c r="AJ178" s="28">
        <v>0.99790000000000001</v>
      </c>
      <c r="AK178" s="28">
        <v>-0.15820000000000001</v>
      </c>
      <c r="AL178" s="28">
        <v>-1.43E-2</v>
      </c>
      <c r="AM178" s="28">
        <v>-0.24779999999999999</v>
      </c>
      <c r="AN178" s="28">
        <v>0.99460000000000004</v>
      </c>
      <c r="AO178" s="28">
        <v>0.14860000000000001</v>
      </c>
      <c r="AP178" s="35">
        <v>0.14000000000000001</v>
      </c>
    </row>
    <row r="179" spans="1:42">
      <c r="A179" s="48" t="s">
        <v>1895</v>
      </c>
      <c r="B179" s="29">
        <v>44795</v>
      </c>
      <c r="C179" s="30">
        <v>150.73169999999999</v>
      </c>
      <c r="D179" s="31">
        <v>146.76349999999999</v>
      </c>
      <c r="E179" s="28">
        <v>117.40089999999999</v>
      </c>
      <c r="F179" s="28">
        <v>11.006399999999999</v>
      </c>
      <c r="G179" s="28">
        <v>-2.0863</v>
      </c>
      <c r="H179" s="28">
        <v>4.1216999999999997</v>
      </c>
      <c r="I179" s="32">
        <v>0.28029999999999999</v>
      </c>
      <c r="J179" s="28">
        <v>19.726199999999999</v>
      </c>
      <c r="K179" s="28">
        <v>8.2375000000000007</v>
      </c>
      <c r="L179" s="28">
        <v>32.1023</v>
      </c>
      <c r="M179" s="28"/>
      <c r="N179" s="28"/>
      <c r="O179" s="28"/>
      <c r="P179" s="28"/>
      <c r="Q179" s="28"/>
      <c r="R179" s="28">
        <v>33.405099999999997</v>
      </c>
      <c r="S179" s="33">
        <f t="shared" si="28"/>
        <v>2</v>
      </c>
      <c r="T179" s="33">
        <f t="shared" si="29"/>
        <v>3</v>
      </c>
      <c r="U179" s="33">
        <f t="shared" si="30"/>
        <v>1</v>
      </c>
      <c r="V179" s="34">
        <f t="shared" si="31"/>
        <v>1</v>
      </c>
      <c r="W179" s="33">
        <f t="shared" si="32"/>
        <v>1</v>
      </c>
      <c r="X179" s="33">
        <f t="shared" si="33"/>
        <v>1</v>
      </c>
      <c r="Y179" s="33">
        <f t="shared" si="34"/>
        <v>1</v>
      </c>
      <c r="Z179" s="33">
        <f t="shared" si="35"/>
        <v>0</v>
      </c>
      <c r="AA179" s="33">
        <f t="shared" si="36"/>
        <v>0</v>
      </c>
      <c r="AB179" s="33">
        <f t="shared" si="37"/>
        <v>0</v>
      </c>
      <c r="AC179" s="33">
        <f t="shared" si="38"/>
        <v>0</v>
      </c>
      <c r="AD179" s="33">
        <f t="shared" si="39"/>
        <v>0</v>
      </c>
      <c r="AE179" s="33">
        <f t="shared" si="40"/>
        <v>1</v>
      </c>
      <c r="AF179" s="28">
        <v>77.2102</v>
      </c>
      <c r="AG179" s="28">
        <v>18.486499999999999</v>
      </c>
      <c r="AH179" s="28">
        <v>4.2668999999999997</v>
      </c>
      <c r="AI179" s="28">
        <v>3.6299999999999999E-2</v>
      </c>
      <c r="AJ179" s="28">
        <v>1.2236</v>
      </c>
      <c r="AK179" s="28">
        <v>0.40089999999999998</v>
      </c>
      <c r="AL179" s="28">
        <v>1.4161999999999999</v>
      </c>
      <c r="AM179" s="28">
        <v>0.7964</v>
      </c>
      <c r="AN179" s="28">
        <v>0.56389999999999996</v>
      </c>
      <c r="AO179" s="28">
        <v>3.6299999999999999E-2</v>
      </c>
      <c r="AP179" s="35">
        <v>0.35</v>
      </c>
    </row>
    <row r="180" spans="1:42">
      <c r="A180" s="48" t="s">
        <v>1896</v>
      </c>
      <c r="B180" s="29">
        <v>44771</v>
      </c>
      <c r="C180" s="30">
        <v>42.767200000000003</v>
      </c>
      <c r="D180" s="31">
        <v>40.676099999999998</v>
      </c>
      <c r="E180" s="28">
        <v>45.166699999999999</v>
      </c>
      <c r="F180" s="28">
        <v>6.7697000000000003</v>
      </c>
      <c r="G180" s="28">
        <v>7.9949000000000003</v>
      </c>
      <c r="H180" s="28">
        <v>-0.49790000000000001</v>
      </c>
      <c r="I180" s="32">
        <v>1.9316</v>
      </c>
      <c r="J180" s="28">
        <v>6</v>
      </c>
      <c r="K180" s="28">
        <v>12.561</v>
      </c>
      <c r="L180" s="28">
        <v>24.946200000000001</v>
      </c>
      <c r="M180" s="28"/>
      <c r="N180" s="28"/>
      <c r="O180" s="28"/>
      <c r="P180" s="28"/>
      <c r="Q180" s="28"/>
      <c r="R180" s="28">
        <v>19.8188</v>
      </c>
      <c r="S180" s="33">
        <f t="shared" si="28"/>
        <v>4</v>
      </c>
      <c r="T180" s="33">
        <f t="shared" si="29"/>
        <v>1</v>
      </c>
      <c r="U180" s="33">
        <f t="shared" si="30"/>
        <v>2</v>
      </c>
      <c r="V180" s="34">
        <f t="shared" si="31"/>
        <v>1</v>
      </c>
      <c r="W180" s="33">
        <f t="shared" si="32"/>
        <v>2</v>
      </c>
      <c r="X180" s="33">
        <f t="shared" si="33"/>
        <v>1</v>
      </c>
      <c r="Y180" s="33">
        <f t="shared" si="34"/>
        <v>1</v>
      </c>
      <c r="Z180" s="33">
        <f t="shared" si="35"/>
        <v>0</v>
      </c>
      <c r="AA180" s="33">
        <f t="shared" si="36"/>
        <v>0</v>
      </c>
      <c r="AB180" s="33">
        <f t="shared" si="37"/>
        <v>0</v>
      </c>
      <c r="AC180" s="33">
        <f t="shared" si="38"/>
        <v>0</v>
      </c>
      <c r="AD180" s="33">
        <f t="shared" si="39"/>
        <v>0</v>
      </c>
      <c r="AE180" s="33">
        <f t="shared" si="40"/>
        <v>1</v>
      </c>
      <c r="AF180" s="28">
        <v>45.713099999999997</v>
      </c>
      <c r="AG180" s="28">
        <v>28.448599999999999</v>
      </c>
      <c r="AH180" s="28">
        <v>25.738199999999999</v>
      </c>
      <c r="AI180" s="28">
        <v>0.10009999999999999</v>
      </c>
      <c r="AJ180" s="28">
        <v>0.74739999999999995</v>
      </c>
      <c r="AK180" s="28">
        <v>0.39900000000000002</v>
      </c>
      <c r="AL180" s="28">
        <v>1.1494</v>
      </c>
      <c r="AM180" s="28">
        <v>0.86839999999999995</v>
      </c>
      <c r="AN180" s="28">
        <v>0.38450000000000001</v>
      </c>
      <c r="AO180" s="28">
        <v>0.10009999999999999</v>
      </c>
      <c r="AP180" s="35">
        <v>0.24</v>
      </c>
    </row>
    <row r="181" spans="1:42">
      <c r="A181" s="48" t="s">
        <v>1897</v>
      </c>
      <c r="B181" s="29">
        <v>45793</v>
      </c>
      <c r="C181" s="30">
        <v>1.9698</v>
      </c>
      <c r="D181" s="31">
        <v>2.5421999999999998</v>
      </c>
      <c r="E181" s="28">
        <v>63.848799999999997</v>
      </c>
      <c r="F181" s="28">
        <v>15.531700000000001</v>
      </c>
      <c r="G181" s="28">
        <v>9.3287999999999993</v>
      </c>
      <c r="H181" s="28">
        <v>2.3283999999999998</v>
      </c>
      <c r="I181" s="32">
        <v>6.9964000000000004</v>
      </c>
      <c r="J181" s="28"/>
      <c r="K181" s="28"/>
      <c r="L181" s="28"/>
      <c r="M181" s="28"/>
      <c r="N181" s="28"/>
      <c r="O181" s="28"/>
      <c r="P181" s="28"/>
      <c r="Q181" s="28"/>
      <c r="R181" s="28">
        <v>6.5857999999999999</v>
      </c>
      <c r="S181" s="33">
        <f t="shared" si="28"/>
        <v>1</v>
      </c>
      <c r="T181" s="33">
        <f t="shared" si="29"/>
        <v>1</v>
      </c>
      <c r="U181" s="33">
        <f t="shared" si="30"/>
        <v>1</v>
      </c>
      <c r="V181" s="34">
        <f t="shared" si="31"/>
        <v>1</v>
      </c>
      <c r="W181" s="33">
        <f t="shared" si="32"/>
        <v>0</v>
      </c>
      <c r="X181" s="33">
        <f t="shared" si="33"/>
        <v>0</v>
      </c>
      <c r="Y181" s="33">
        <f t="shared" si="34"/>
        <v>0</v>
      </c>
      <c r="Z181" s="33">
        <f t="shared" si="35"/>
        <v>0</v>
      </c>
      <c r="AA181" s="33">
        <f t="shared" si="36"/>
        <v>0</v>
      </c>
      <c r="AB181" s="33">
        <f t="shared" si="37"/>
        <v>0</v>
      </c>
      <c r="AC181" s="33">
        <f t="shared" si="38"/>
        <v>0</v>
      </c>
      <c r="AD181" s="33">
        <f t="shared" si="39"/>
        <v>0</v>
      </c>
      <c r="AE181" s="33">
        <f t="shared" si="40"/>
        <v>3</v>
      </c>
      <c r="AF181" s="28">
        <v>66.308700000000002</v>
      </c>
      <c r="AG181" s="28">
        <v>15.9114</v>
      </c>
      <c r="AH181" s="28">
        <v>17.4495</v>
      </c>
      <c r="AI181" s="28">
        <v>0.33040000000000003</v>
      </c>
      <c r="AJ181" s="28">
        <v>1.0407999999999999</v>
      </c>
      <c r="AK181" s="28">
        <v>-0.13850000000000001</v>
      </c>
      <c r="AL181" s="28">
        <v>0.33500000000000002</v>
      </c>
      <c r="AM181" s="28">
        <v>-0.254</v>
      </c>
      <c r="AN181" s="28">
        <v>0.97160000000000002</v>
      </c>
      <c r="AO181" s="28">
        <v>0.33040000000000003</v>
      </c>
      <c r="AP181" s="35">
        <v>0.53</v>
      </c>
    </row>
    <row r="182" spans="1:42">
      <c r="A182" s="48" t="s">
        <v>1898</v>
      </c>
      <c r="B182" s="29">
        <v>44643</v>
      </c>
      <c r="C182" s="30">
        <v>67.483800000000002</v>
      </c>
      <c r="D182" s="31">
        <v>63.436900000000001</v>
      </c>
      <c r="E182" s="28">
        <v>36.507300000000001</v>
      </c>
      <c r="F182" s="28">
        <v>7.1216999999999997</v>
      </c>
      <c r="G182" s="28">
        <v>-3.7372000000000001</v>
      </c>
      <c r="H182" s="28">
        <v>-5.3353999999999999</v>
      </c>
      <c r="I182" s="32">
        <v>-6.5860000000000003</v>
      </c>
      <c r="J182" s="28">
        <v>-0.34989999999999999</v>
      </c>
      <c r="K182" s="28">
        <v>1.4930000000000001</v>
      </c>
      <c r="L182" s="28">
        <v>12.968</v>
      </c>
      <c r="M182" s="28">
        <v>12.2461</v>
      </c>
      <c r="N182" s="28"/>
      <c r="O182" s="28"/>
      <c r="P182" s="28"/>
      <c r="Q182" s="28"/>
      <c r="R182" s="28">
        <v>12.3765</v>
      </c>
      <c r="S182" s="33">
        <f t="shared" si="28"/>
        <v>4</v>
      </c>
      <c r="T182" s="33">
        <f t="shared" si="29"/>
        <v>3</v>
      </c>
      <c r="U182" s="33">
        <f t="shared" si="30"/>
        <v>3</v>
      </c>
      <c r="V182" s="34">
        <f t="shared" si="31"/>
        <v>3</v>
      </c>
      <c r="W182" s="33">
        <f t="shared" si="32"/>
        <v>3</v>
      </c>
      <c r="X182" s="33">
        <f t="shared" si="33"/>
        <v>4</v>
      </c>
      <c r="Y182" s="33">
        <f t="shared" si="34"/>
        <v>2</v>
      </c>
      <c r="Z182" s="33">
        <f t="shared" si="35"/>
        <v>2</v>
      </c>
      <c r="AA182" s="33">
        <f t="shared" si="36"/>
        <v>0</v>
      </c>
      <c r="AB182" s="33">
        <f t="shared" si="37"/>
        <v>0</v>
      </c>
      <c r="AC182" s="33">
        <f t="shared" si="38"/>
        <v>0</v>
      </c>
      <c r="AD182" s="33">
        <f t="shared" si="39"/>
        <v>0</v>
      </c>
      <c r="AE182" s="33">
        <f t="shared" si="40"/>
        <v>2</v>
      </c>
      <c r="AF182" s="28">
        <v>83.553299999999993</v>
      </c>
      <c r="AG182" s="28">
        <v>13.261200000000001</v>
      </c>
      <c r="AH182" s="28">
        <v>3.1913999999999998</v>
      </c>
      <c r="AI182" s="28">
        <v>-5.7999999999999996E-3</v>
      </c>
      <c r="AJ182" s="28">
        <v>0.91700000000000004</v>
      </c>
      <c r="AK182" s="28">
        <v>0.2336</v>
      </c>
      <c r="AL182" s="28">
        <v>0.18809999999999999</v>
      </c>
      <c r="AM182" s="28">
        <v>0.40629999999999999</v>
      </c>
      <c r="AN182" s="28">
        <v>0.81110000000000004</v>
      </c>
      <c r="AO182" s="28">
        <v>-5.7999999999999996E-3</v>
      </c>
      <c r="AP182" s="35">
        <v>0.37</v>
      </c>
    </row>
    <row r="183" spans="1:42">
      <c r="A183" s="48" t="s">
        <v>1899</v>
      </c>
      <c r="B183" s="29">
        <v>44795</v>
      </c>
      <c r="C183" s="30">
        <v>18.309699999999999</v>
      </c>
      <c r="D183" s="31">
        <v>20.1648</v>
      </c>
      <c r="E183" s="28">
        <v>202.09989999999999</v>
      </c>
      <c r="F183" s="28">
        <v>13.8993</v>
      </c>
      <c r="G183" s="28">
        <v>1.8375999999999999</v>
      </c>
      <c r="H183" s="28">
        <v>2.8813</v>
      </c>
      <c r="I183" s="32">
        <v>1.1588000000000001</v>
      </c>
      <c r="J183" s="28">
        <v>10.5768</v>
      </c>
      <c r="K183" s="28">
        <v>6.2952000000000004</v>
      </c>
      <c r="L183" s="28">
        <v>18.6859</v>
      </c>
      <c r="M183" s="28"/>
      <c r="N183" s="28"/>
      <c r="O183" s="28"/>
      <c r="P183" s="28"/>
      <c r="Q183" s="28"/>
      <c r="R183" s="28">
        <v>16.902899999999999</v>
      </c>
      <c r="S183" s="33">
        <f t="shared" si="28"/>
        <v>1</v>
      </c>
      <c r="T183" s="33">
        <f t="shared" si="29"/>
        <v>2</v>
      </c>
      <c r="U183" s="33">
        <f t="shared" si="30"/>
        <v>1</v>
      </c>
      <c r="V183" s="34">
        <f t="shared" si="31"/>
        <v>1</v>
      </c>
      <c r="W183" s="33">
        <f t="shared" si="32"/>
        <v>1</v>
      </c>
      <c r="X183" s="33">
        <f t="shared" si="33"/>
        <v>1</v>
      </c>
      <c r="Y183" s="33">
        <f t="shared" si="34"/>
        <v>2</v>
      </c>
      <c r="Z183" s="33">
        <f t="shared" si="35"/>
        <v>0</v>
      </c>
      <c r="AA183" s="33">
        <f t="shared" si="36"/>
        <v>0</v>
      </c>
      <c r="AB183" s="33">
        <f t="shared" si="37"/>
        <v>0</v>
      </c>
      <c r="AC183" s="33">
        <f t="shared" si="38"/>
        <v>0</v>
      </c>
      <c r="AD183" s="33">
        <f t="shared" si="39"/>
        <v>0</v>
      </c>
      <c r="AE183" s="33">
        <f t="shared" si="40"/>
        <v>1</v>
      </c>
      <c r="AF183" s="28">
        <v>62.691899999999997</v>
      </c>
      <c r="AG183" s="28">
        <v>35.092300000000002</v>
      </c>
      <c r="AH183" s="28">
        <v>2.1751</v>
      </c>
      <c r="AI183" s="28">
        <v>4.07E-2</v>
      </c>
      <c r="AJ183" s="28">
        <v>1.0706</v>
      </c>
      <c r="AK183" s="28">
        <v>0.27400000000000002</v>
      </c>
      <c r="AL183" s="28">
        <v>0.4753</v>
      </c>
      <c r="AM183" s="28">
        <v>0.55500000000000005</v>
      </c>
      <c r="AN183" s="28">
        <v>0.69669999999999999</v>
      </c>
      <c r="AO183" s="28">
        <v>4.07E-2</v>
      </c>
      <c r="AP183" s="35">
        <v>0.39</v>
      </c>
    </row>
    <row r="184" spans="1:42">
      <c r="A184" s="48" t="s">
        <v>4930</v>
      </c>
      <c r="B184" s="29">
        <v>45978</v>
      </c>
      <c r="C184" s="30">
        <v>4.8590999999999998</v>
      </c>
      <c r="D184" s="31">
        <v>4.5800999999999998</v>
      </c>
      <c r="E184" s="28">
        <v>43.303199999999997</v>
      </c>
      <c r="F184" s="28">
        <v>13.453900000000001</v>
      </c>
      <c r="G184" s="28">
        <v>1.8827</v>
      </c>
      <c r="H184" s="28"/>
      <c r="I184" s="32">
        <v>-6.3430999999999997</v>
      </c>
      <c r="J184" s="28"/>
      <c r="K184" s="28"/>
      <c r="L184" s="28"/>
      <c r="M184" s="28"/>
      <c r="N184" s="28"/>
      <c r="O184" s="28"/>
      <c r="P184" s="28"/>
      <c r="Q184" s="28"/>
      <c r="R184" s="28">
        <v>-24.785699999999999</v>
      </c>
      <c r="S184" s="33">
        <f t="shared" si="28"/>
        <v>1</v>
      </c>
      <c r="T184" s="33">
        <f t="shared" si="29"/>
        <v>2</v>
      </c>
      <c r="U184" s="33">
        <f t="shared" si="30"/>
        <v>0</v>
      </c>
      <c r="V184" s="34">
        <f t="shared" si="31"/>
        <v>3</v>
      </c>
      <c r="W184" s="33">
        <f t="shared" si="32"/>
        <v>0</v>
      </c>
      <c r="X184" s="33">
        <f t="shared" si="33"/>
        <v>0</v>
      </c>
      <c r="Y184" s="33">
        <f t="shared" si="34"/>
        <v>0</v>
      </c>
      <c r="Z184" s="33">
        <f t="shared" si="35"/>
        <v>0</v>
      </c>
      <c r="AA184" s="33">
        <f t="shared" si="36"/>
        <v>0</v>
      </c>
      <c r="AB184" s="33">
        <f t="shared" si="37"/>
        <v>0</v>
      </c>
      <c r="AC184" s="33">
        <f t="shared" si="38"/>
        <v>0</v>
      </c>
      <c r="AD184" s="33">
        <f t="shared" si="39"/>
        <v>0</v>
      </c>
      <c r="AE184" s="33">
        <f t="shared" si="40"/>
        <v>4</v>
      </c>
      <c r="AF184" s="28">
        <v>28.584499999999998</v>
      </c>
      <c r="AG184" s="28">
        <v>42.804699999999997</v>
      </c>
      <c r="AH184" s="28">
        <v>28.702400000000001</v>
      </c>
      <c r="AI184" s="28">
        <v>-9.1700000000000004E-2</v>
      </c>
      <c r="AJ184" s="28">
        <v>0.91869999999999996</v>
      </c>
      <c r="AK184" s="28">
        <v>-0.90390000000000004</v>
      </c>
      <c r="AL184" s="28">
        <v>-1.6646000000000001</v>
      </c>
      <c r="AM184" s="28">
        <v>-1.0713999999999999</v>
      </c>
      <c r="AN184" s="28">
        <v>0.60189999999999999</v>
      </c>
      <c r="AO184" s="28">
        <v>-9.1700000000000004E-2</v>
      </c>
      <c r="AP184" s="35">
        <v>0.48</v>
      </c>
    </row>
    <row r="185" spans="1:42">
      <c r="A185" s="48" t="s">
        <v>5103</v>
      </c>
      <c r="B185" s="29">
        <v>46118</v>
      </c>
      <c r="C185" s="30"/>
      <c r="D185" s="31"/>
      <c r="E185" s="28">
        <v>16.303000000000001</v>
      </c>
      <c r="F185" s="28"/>
      <c r="G185" s="28"/>
      <c r="H185" s="28"/>
      <c r="I185" s="32"/>
      <c r="J185" s="28"/>
      <c r="K185" s="28"/>
      <c r="L185" s="28"/>
      <c r="M185" s="28"/>
      <c r="N185" s="28"/>
      <c r="O185" s="28"/>
      <c r="P185" s="28"/>
      <c r="Q185" s="28"/>
      <c r="R185" s="28">
        <v>62.557299999999998</v>
      </c>
      <c r="S185" s="33">
        <f t="shared" si="28"/>
        <v>0</v>
      </c>
      <c r="T185" s="33">
        <f t="shared" si="29"/>
        <v>0</v>
      </c>
      <c r="U185" s="33">
        <f t="shared" si="30"/>
        <v>0</v>
      </c>
      <c r="V185" s="34">
        <f t="shared" si="31"/>
        <v>0</v>
      </c>
      <c r="W185" s="33">
        <f t="shared" si="32"/>
        <v>0</v>
      </c>
      <c r="X185" s="33">
        <f t="shared" si="33"/>
        <v>0</v>
      </c>
      <c r="Y185" s="33">
        <f t="shared" si="34"/>
        <v>0</v>
      </c>
      <c r="Z185" s="33">
        <f t="shared" si="35"/>
        <v>0</v>
      </c>
      <c r="AA185" s="33">
        <f t="shared" si="36"/>
        <v>0</v>
      </c>
      <c r="AB185" s="33">
        <f t="shared" si="37"/>
        <v>0</v>
      </c>
      <c r="AC185" s="33">
        <f t="shared" si="38"/>
        <v>0</v>
      </c>
      <c r="AD185" s="33">
        <f t="shared" si="39"/>
        <v>0</v>
      </c>
      <c r="AE185" s="33">
        <f t="shared" si="40"/>
        <v>1</v>
      </c>
      <c r="AF185" s="28"/>
      <c r="AG185" s="28"/>
      <c r="AH185" s="28"/>
      <c r="AI185" s="28"/>
      <c r="AJ185" s="28"/>
      <c r="AK185" s="28"/>
      <c r="AL185" s="28"/>
      <c r="AM185" s="28"/>
      <c r="AN185" s="28"/>
      <c r="AO185" s="28"/>
      <c r="AP185" s="35"/>
    </row>
    <row r="186" spans="1:42">
      <c r="A186" s="48" t="s">
        <v>4086</v>
      </c>
      <c r="B186" s="29">
        <v>45943</v>
      </c>
      <c r="C186" s="30">
        <v>11.214499999999999</v>
      </c>
      <c r="D186" s="31">
        <v>11.004799999999999</v>
      </c>
      <c r="E186" s="28">
        <v>24.948499999999999</v>
      </c>
      <c r="F186" s="28">
        <v>8.8165999999999993</v>
      </c>
      <c r="G186" s="28">
        <v>-3.8826999999999998</v>
      </c>
      <c r="H186" s="28">
        <v>-5.9945000000000004</v>
      </c>
      <c r="I186" s="32">
        <v>-6.7088000000000001</v>
      </c>
      <c r="J186" s="28"/>
      <c r="K186" s="28"/>
      <c r="L186" s="28"/>
      <c r="M186" s="28"/>
      <c r="N186" s="28"/>
      <c r="O186" s="28"/>
      <c r="P186" s="28"/>
      <c r="Q186" s="28"/>
      <c r="R186" s="28">
        <v>-6.7305999999999999</v>
      </c>
      <c r="S186" s="33">
        <f t="shared" si="28"/>
        <v>3</v>
      </c>
      <c r="T186" s="33">
        <f t="shared" si="29"/>
        <v>3</v>
      </c>
      <c r="U186" s="33">
        <f t="shared" si="30"/>
        <v>3</v>
      </c>
      <c r="V186" s="34">
        <f t="shared" si="31"/>
        <v>3</v>
      </c>
      <c r="W186" s="33">
        <f t="shared" si="32"/>
        <v>0</v>
      </c>
      <c r="X186" s="33">
        <f t="shared" si="33"/>
        <v>0</v>
      </c>
      <c r="Y186" s="33">
        <f t="shared" si="34"/>
        <v>0</v>
      </c>
      <c r="Z186" s="33">
        <f t="shared" si="35"/>
        <v>0</v>
      </c>
      <c r="AA186" s="33">
        <f t="shared" si="36"/>
        <v>0</v>
      </c>
      <c r="AB186" s="33">
        <f t="shared" si="37"/>
        <v>0</v>
      </c>
      <c r="AC186" s="33">
        <f t="shared" si="38"/>
        <v>0</v>
      </c>
      <c r="AD186" s="33">
        <f t="shared" si="39"/>
        <v>0</v>
      </c>
      <c r="AE186" s="33">
        <f t="shared" si="40"/>
        <v>4</v>
      </c>
      <c r="AF186" s="28">
        <v>98.674199999999999</v>
      </c>
      <c r="AG186" s="28">
        <v>1.3593999999999999</v>
      </c>
      <c r="AH186" s="28"/>
      <c r="AI186" s="28">
        <v>-3.3599999999999998E-2</v>
      </c>
      <c r="AJ186" s="28">
        <v>1.0018</v>
      </c>
      <c r="AK186" s="28">
        <v>-0.49459999999999998</v>
      </c>
      <c r="AL186" s="28">
        <v>-1.32E-2</v>
      </c>
      <c r="AM186" s="28">
        <v>-0.56530000000000002</v>
      </c>
      <c r="AN186" s="28">
        <v>0.98109999999999997</v>
      </c>
      <c r="AO186" s="28">
        <v>-3.3599999999999998E-2</v>
      </c>
      <c r="AP186" s="35">
        <v>0.5</v>
      </c>
    </row>
    <row r="187" spans="1:42">
      <c r="A187" s="48" t="s">
        <v>1902</v>
      </c>
      <c r="B187" s="29">
        <v>44602</v>
      </c>
      <c r="C187" s="30">
        <v>124.7587</v>
      </c>
      <c r="D187" s="31">
        <v>110.75790000000001</v>
      </c>
      <c r="E187" s="28">
        <v>60.965200000000003</v>
      </c>
      <c r="F187" s="28">
        <v>11.407500000000001</v>
      </c>
      <c r="G187" s="28">
        <v>-0.47620000000000001</v>
      </c>
      <c r="H187" s="28">
        <v>-4.9892000000000003</v>
      </c>
      <c r="I187" s="32">
        <v>-3.1091000000000002</v>
      </c>
      <c r="J187" s="28">
        <v>2.5960000000000001</v>
      </c>
      <c r="K187" s="28">
        <v>-3.6996000000000002</v>
      </c>
      <c r="L187" s="28">
        <v>16.1797</v>
      </c>
      <c r="M187" s="28">
        <v>11.865500000000001</v>
      </c>
      <c r="N187" s="28"/>
      <c r="O187" s="28"/>
      <c r="P187" s="28"/>
      <c r="Q187" s="28"/>
      <c r="R187" s="28">
        <v>10.207100000000001</v>
      </c>
      <c r="S187" s="33">
        <f t="shared" si="28"/>
        <v>2</v>
      </c>
      <c r="T187" s="33">
        <f t="shared" si="29"/>
        <v>2</v>
      </c>
      <c r="U187" s="33">
        <f t="shared" si="30"/>
        <v>3</v>
      </c>
      <c r="V187" s="34">
        <f t="shared" si="31"/>
        <v>2</v>
      </c>
      <c r="W187" s="33">
        <f t="shared" si="32"/>
        <v>2</v>
      </c>
      <c r="X187" s="33">
        <f t="shared" si="33"/>
        <v>4</v>
      </c>
      <c r="Y187" s="33">
        <f t="shared" si="34"/>
        <v>2</v>
      </c>
      <c r="Z187" s="33">
        <f t="shared" si="35"/>
        <v>2</v>
      </c>
      <c r="AA187" s="33">
        <f t="shared" si="36"/>
        <v>0</v>
      </c>
      <c r="AB187" s="33">
        <f t="shared" si="37"/>
        <v>0</v>
      </c>
      <c r="AC187" s="33">
        <f t="shared" si="38"/>
        <v>0</v>
      </c>
      <c r="AD187" s="33">
        <f t="shared" si="39"/>
        <v>0</v>
      </c>
      <c r="AE187" s="33">
        <f t="shared" si="40"/>
        <v>3</v>
      </c>
      <c r="AF187" s="28">
        <v>67.368099999999998</v>
      </c>
      <c r="AG187" s="28">
        <v>32.646900000000002</v>
      </c>
      <c r="AH187" s="28"/>
      <c r="AI187" s="28">
        <v>-1.4999999999999999E-2</v>
      </c>
      <c r="AJ187" s="28">
        <v>1.0022</v>
      </c>
      <c r="AK187" s="28">
        <v>0.21410000000000001</v>
      </c>
      <c r="AL187" s="28">
        <v>-4.19E-2</v>
      </c>
      <c r="AM187" s="28">
        <v>0.37230000000000002</v>
      </c>
      <c r="AN187" s="28">
        <v>0.99680000000000002</v>
      </c>
      <c r="AO187" s="28">
        <v>-1.4999999999999999E-2</v>
      </c>
      <c r="AP187" s="35">
        <v>0.3</v>
      </c>
    </row>
    <row r="188" spans="1:42">
      <c r="A188" s="48" t="s">
        <v>1904</v>
      </c>
      <c r="B188" s="29">
        <v>45779</v>
      </c>
      <c r="C188" s="30">
        <v>103.8031</v>
      </c>
      <c r="D188" s="31">
        <v>117.63079999999999</v>
      </c>
      <c r="E188" s="28">
        <v>32.524000000000001</v>
      </c>
      <c r="F188" s="28">
        <v>9.1864000000000008</v>
      </c>
      <c r="G188" s="28">
        <v>-1.2374000000000001</v>
      </c>
      <c r="H188" s="28">
        <v>-2.2848000000000002</v>
      </c>
      <c r="I188" s="32">
        <v>-3.0648</v>
      </c>
      <c r="J188" s="28"/>
      <c r="K188" s="28"/>
      <c r="L188" s="28"/>
      <c r="M188" s="28"/>
      <c r="N188" s="28"/>
      <c r="O188" s="28"/>
      <c r="P188" s="28"/>
      <c r="Q188" s="28"/>
      <c r="R188" s="28">
        <v>8.1958000000000002</v>
      </c>
      <c r="S188" s="33">
        <f t="shared" si="28"/>
        <v>3</v>
      </c>
      <c r="T188" s="33">
        <f t="shared" si="29"/>
        <v>2</v>
      </c>
      <c r="U188" s="33">
        <f t="shared" si="30"/>
        <v>2</v>
      </c>
      <c r="V188" s="34">
        <f t="shared" si="31"/>
        <v>2</v>
      </c>
      <c r="W188" s="33">
        <f t="shared" si="32"/>
        <v>0</v>
      </c>
      <c r="X188" s="33">
        <f t="shared" si="33"/>
        <v>0</v>
      </c>
      <c r="Y188" s="33">
        <f t="shared" si="34"/>
        <v>0</v>
      </c>
      <c r="Z188" s="33">
        <f t="shared" si="35"/>
        <v>0</v>
      </c>
      <c r="AA188" s="33">
        <f t="shared" si="36"/>
        <v>0</v>
      </c>
      <c r="AB188" s="33">
        <f t="shared" si="37"/>
        <v>0</v>
      </c>
      <c r="AC188" s="33">
        <f t="shared" si="38"/>
        <v>0</v>
      </c>
      <c r="AD188" s="33">
        <f t="shared" si="39"/>
        <v>0</v>
      </c>
      <c r="AE188" s="33">
        <f t="shared" si="40"/>
        <v>3</v>
      </c>
      <c r="AF188" s="28">
        <v>100.011</v>
      </c>
      <c r="AG188" s="28"/>
      <c r="AH188" s="28"/>
      <c r="AI188" s="28">
        <v>-1.0999999999999999E-2</v>
      </c>
      <c r="AJ188" s="28">
        <v>1.0009999999999999</v>
      </c>
      <c r="AK188" s="28">
        <v>-2.18E-2</v>
      </c>
      <c r="AL188" s="28">
        <v>-9.9000000000000008E-3</v>
      </c>
      <c r="AM188" s="28">
        <v>-3.0300000000000001E-2</v>
      </c>
      <c r="AN188" s="28">
        <v>0.99039999999999995</v>
      </c>
      <c r="AO188" s="28">
        <v>-1.0999999999999999E-2</v>
      </c>
      <c r="AP188" s="35">
        <v>0.16</v>
      </c>
    </row>
    <row r="189" spans="1:42">
      <c r="A189" s="48" t="s">
        <v>1905</v>
      </c>
      <c r="B189" s="29">
        <v>40387</v>
      </c>
      <c r="C189" s="30">
        <v>56.282800000000002</v>
      </c>
      <c r="D189" s="31">
        <v>52.244399999999999</v>
      </c>
      <c r="E189" s="28">
        <v>249.59899999999999</v>
      </c>
      <c r="F189" s="28">
        <v>7.4791999999999996</v>
      </c>
      <c r="G189" s="28">
        <v>-5.1577000000000002</v>
      </c>
      <c r="H189" s="28">
        <v>-7.0872000000000002</v>
      </c>
      <c r="I189" s="32">
        <v>-8.0398999999999994</v>
      </c>
      <c r="J189" s="28">
        <v>-0.30480000000000002</v>
      </c>
      <c r="K189" s="28">
        <v>4.1951999999999998</v>
      </c>
      <c r="L189" s="28">
        <v>11.116</v>
      </c>
      <c r="M189" s="28">
        <v>10.039199999999999</v>
      </c>
      <c r="N189" s="28">
        <v>11.6083</v>
      </c>
      <c r="O189" s="28">
        <v>11.854699999999999</v>
      </c>
      <c r="P189" s="28">
        <v>12.706099999999999</v>
      </c>
      <c r="Q189" s="28">
        <v>10.354200000000001</v>
      </c>
      <c r="R189" s="28">
        <v>10.116</v>
      </c>
      <c r="S189" s="33">
        <f t="shared" si="28"/>
        <v>4</v>
      </c>
      <c r="T189" s="33">
        <f t="shared" si="29"/>
        <v>3</v>
      </c>
      <c r="U189" s="33">
        <f t="shared" si="30"/>
        <v>3</v>
      </c>
      <c r="V189" s="34">
        <f t="shared" si="31"/>
        <v>4</v>
      </c>
      <c r="W189" s="33">
        <f t="shared" si="32"/>
        <v>3</v>
      </c>
      <c r="X189" s="33">
        <f t="shared" si="33"/>
        <v>3</v>
      </c>
      <c r="Y189" s="33">
        <f t="shared" si="34"/>
        <v>3</v>
      </c>
      <c r="Z189" s="33">
        <f t="shared" si="35"/>
        <v>3</v>
      </c>
      <c r="AA189" s="33">
        <f t="shared" si="36"/>
        <v>3</v>
      </c>
      <c r="AB189" s="33">
        <f t="shared" si="37"/>
        <v>3</v>
      </c>
      <c r="AC189" s="33">
        <f t="shared" si="38"/>
        <v>4</v>
      </c>
      <c r="AD189" s="33">
        <f t="shared" si="39"/>
        <v>3</v>
      </c>
      <c r="AE189" s="33">
        <f t="shared" si="40"/>
        <v>3</v>
      </c>
      <c r="AF189" s="28">
        <v>99.975499999999997</v>
      </c>
      <c r="AG189" s="28"/>
      <c r="AH189" s="28"/>
      <c r="AI189" s="28">
        <v>2.4500000000000001E-2</v>
      </c>
      <c r="AJ189" s="28">
        <v>0.99960000000000004</v>
      </c>
      <c r="AK189" s="28">
        <v>0.1996</v>
      </c>
      <c r="AL189" s="28">
        <v>-1.1999999999999999E-3</v>
      </c>
      <c r="AM189" s="28">
        <v>0.35549999999999998</v>
      </c>
      <c r="AN189" s="28">
        <v>0.99719999999999998</v>
      </c>
      <c r="AO189" s="28">
        <v>2.4500000000000001E-2</v>
      </c>
      <c r="AP189" s="35">
        <v>0.05</v>
      </c>
    </row>
    <row r="190" spans="1:42">
      <c r="A190" s="48" t="s">
        <v>1906</v>
      </c>
      <c r="B190" s="29">
        <v>45198</v>
      </c>
      <c r="C190" s="30">
        <v>213.00210000000001</v>
      </c>
      <c r="D190" s="31">
        <v>230.56039999999999</v>
      </c>
      <c r="E190" s="28">
        <v>23.099799999999998</v>
      </c>
      <c r="F190" s="28">
        <v>10.509</v>
      </c>
      <c r="G190" s="28">
        <v>-1.6397999999999999</v>
      </c>
      <c r="H190" s="28">
        <v>-4.7065000000000001</v>
      </c>
      <c r="I190" s="32">
        <v>-4.8697999999999997</v>
      </c>
      <c r="J190" s="28">
        <v>3.7856999999999998</v>
      </c>
      <c r="K190" s="28">
        <v>4.7500999999999998</v>
      </c>
      <c r="L190" s="28"/>
      <c r="M190" s="28"/>
      <c r="N190" s="28"/>
      <c r="O190" s="28"/>
      <c r="P190" s="28"/>
      <c r="Q190" s="28"/>
      <c r="R190" s="28">
        <v>11.776899999999999</v>
      </c>
      <c r="S190" s="33">
        <f t="shared" si="28"/>
        <v>2</v>
      </c>
      <c r="T190" s="33">
        <f t="shared" si="29"/>
        <v>2</v>
      </c>
      <c r="U190" s="33">
        <f t="shared" si="30"/>
        <v>2</v>
      </c>
      <c r="V190" s="34">
        <f t="shared" si="31"/>
        <v>2</v>
      </c>
      <c r="W190" s="33">
        <f t="shared" si="32"/>
        <v>2</v>
      </c>
      <c r="X190" s="33">
        <f t="shared" si="33"/>
        <v>2</v>
      </c>
      <c r="Y190" s="33">
        <f t="shared" si="34"/>
        <v>0</v>
      </c>
      <c r="Z190" s="33">
        <f t="shared" si="35"/>
        <v>0</v>
      </c>
      <c r="AA190" s="33">
        <f t="shared" si="36"/>
        <v>0</v>
      </c>
      <c r="AB190" s="33">
        <f t="shared" si="37"/>
        <v>0</v>
      </c>
      <c r="AC190" s="33">
        <f t="shared" si="38"/>
        <v>0</v>
      </c>
      <c r="AD190" s="33">
        <f t="shared" si="39"/>
        <v>0</v>
      </c>
      <c r="AE190" s="33">
        <f t="shared" si="40"/>
        <v>2</v>
      </c>
      <c r="AF190" s="28">
        <v>70.397599999999997</v>
      </c>
      <c r="AG190" s="28">
        <v>19.353999999999999</v>
      </c>
      <c r="AH190" s="28">
        <v>9.8961000000000006</v>
      </c>
      <c r="AI190" s="28">
        <v>0.35220000000000001</v>
      </c>
      <c r="AJ190" s="28">
        <v>0.99929999999999997</v>
      </c>
      <c r="AK190" s="28">
        <v>0.15690000000000001</v>
      </c>
      <c r="AL190" s="28">
        <v>-1.2200000000000001E-2</v>
      </c>
      <c r="AM190" s="28">
        <v>0.27800000000000002</v>
      </c>
      <c r="AN190" s="28">
        <v>0.99650000000000005</v>
      </c>
      <c r="AO190" s="28">
        <v>4.5999999999999999E-3</v>
      </c>
      <c r="AP190" s="35">
        <v>0.21</v>
      </c>
    </row>
    <row r="191" spans="1:42">
      <c r="A191" s="48" t="s">
        <v>1907</v>
      </c>
      <c r="B191" s="29">
        <v>45559</v>
      </c>
      <c r="C191" s="30">
        <v>275.54180000000002</v>
      </c>
      <c r="D191" s="31">
        <v>286.76400000000001</v>
      </c>
      <c r="E191" s="28">
        <v>51.173699999999997</v>
      </c>
      <c r="F191" s="28">
        <v>12.5402</v>
      </c>
      <c r="G191" s="28">
        <v>1.9354</v>
      </c>
      <c r="H191" s="28">
        <v>-4.2450999999999999</v>
      </c>
      <c r="I191" s="32">
        <v>-1.8153999999999999</v>
      </c>
      <c r="J191" s="28">
        <v>3.1998000000000002</v>
      </c>
      <c r="K191" s="28"/>
      <c r="L191" s="28"/>
      <c r="M191" s="28"/>
      <c r="N191" s="28"/>
      <c r="O191" s="28"/>
      <c r="P191" s="28"/>
      <c r="Q191" s="28"/>
      <c r="R191" s="28">
        <v>-13.203099999999999</v>
      </c>
      <c r="S191" s="33">
        <f t="shared" si="28"/>
        <v>2</v>
      </c>
      <c r="T191" s="33">
        <f t="shared" si="29"/>
        <v>2</v>
      </c>
      <c r="U191" s="33">
        <f t="shared" si="30"/>
        <v>2</v>
      </c>
      <c r="V191" s="34">
        <f t="shared" si="31"/>
        <v>2</v>
      </c>
      <c r="W191" s="33">
        <f t="shared" si="32"/>
        <v>2</v>
      </c>
      <c r="X191" s="33">
        <f t="shared" si="33"/>
        <v>0</v>
      </c>
      <c r="Y191" s="33">
        <f t="shared" si="34"/>
        <v>0</v>
      </c>
      <c r="Z191" s="33">
        <f t="shared" si="35"/>
        <v>0</v>
      </c>
      <c r="AA191" s="33">
        <f t="shared" si="36"/>
        <v>0</v>
      </c>
      <c r="AB191" s="33">
        <f t="shared" si="37"/>
        <v>0</v>
      </c>
      <c r="AC191" s="33">
        <f t="shared" si="38"/>
        <v>0</v>
      </c>
      <c r="AD191" s="33">
        <f t="shared" si="39"/>
        <v>0</v>
      </c>
      <c r="AE191" s="33">
        <f t="shared" si="40"/>
        <v>4</v>
      </c>
      <c r="AF191" s="28">
        <v>56.480899999999998</v>
      </c>
      <c r="AG191" s="28">
        <v>31.962499999999999</v>
      </c>
      <c r="AH191" s="28">
        <v>8.5033999999999992</v>
      </c>
      <c r="AI191" s="28">
        <v>3.0531999999999999</v>
      </c>
      <c r="AJ191" s="28">
        <v>1.0029999999999999</v>
      </c>
      <c r="AK191" s="28">
        <v>-0.25030000000000002</v>
      </c>
      <c r="AL191" s="28">
        <v>-7.6899999999999996E-2</v>
      </c>
      <c r="AM191" s="28">
        <v>-0.36320000000000002</v>
      </c>
      <c r="AN191" s="28">
        <v>0.99399999999999999</v>
      </c>
      <c r="AO191" s="28">
        <v>-2.0899999999999998E-2</v>
      </c>
      <c r="AP191" s="35">
        <v>0.41</v>
      </c>
    </row>
    <row r="192" spans="1:42">
      <c r="A192" s="48" t="s">
        <v>1908</v>
      </c>
      <c r="B192" s="29">
        <v>45845</v>
      </c>
      <c r="C192" s="30">
        <v>5.9039000000000001</v>
      </c>
      <c r="D192" s="31">
        <v>5.7758000000000003</v>
      </c>
      <c r="E192" s="28">
        <v>50.597999999999999</v>
      </c>
      <c r="F192" s="28">
        <v>14.321199999999999</v>
      </c>
      <c r="G192" s="28">
        <v>4.4177</v>
      </c>
      <c r="H192" s="28">
        <v>-1.0426</v>
      </c>
      <c r="I192" s="32">
        <v>0.91279999999999994</v>
      </c>
      <c r="J192" s="28"/>
      <c r="K192" s="28"/>
      <c r="L192" s="28"/>
      <c r="M192" s="28"/>
      <c r="N192" s="28"/>
      <c r="O192" s="28"/>
      <c r="P192" s="28"/>
      <c r="Q192" s="28"/>
      <c r="R192" s="28">
        <v>-5.1081000000000003</v>
      </c>
      <c r="S192" s="33">
        <f t="shared" si="28"/>
        <v>1</v>
      </c>
      <c r="T192" s="33">
        <f t="shared" si="29"/>
        <v>1</v>
      </c>
      <c r="U192" s="33">
        <f t="shared" si="30"/>
        <v>2</v>
      </c>
      <c r="V192" s="34">
        <f t="shared" si="31"/>
        <v>1</v>
      </c>
      <c r="W192" s="33">
        <f t="shared" si="32"/>
        <v>0</v>
      </c>
      <c r="X192" s="33">
        <f t="shared" si="33"/>
        <v>0</v>
      </c>
      <c r="Y192" s="33">
        <f t="shared" si="34"/>
        <v>0</v>
      </c>
      <c r="Z192" s="33">
        <f t="shared" si="35"/>
        <v>0</v>
      </c>
      <c r="AA192" s="33">
        <f t="shared" si="36"/>
        <v>0</v>
      </c>
      <c r="AB192" s="33">
        <f t="shared" si="37"/>
        <v>0</v>
      </c>
      <c r="AC192" s="33">
        <f t="shared" si="38"/>
        <v>0</v>
      </c>
      <c r="AD192" s="33">
        <f t="shared" si="39"/>
        <v>0</v>
      </c>
      <c r="AE192" s="33">
        <f t="shared" si="40"/>
        <v>4</v>
      </c>
      <c r="AF192" s="28">
        <v>28.847999999999999</v>
      </c>
      <c r="AG192" s="28">
        <v>49.780099999999997</v>
      </c>
      <c r="AH192" s="28">
        <v>17.879799999999999</v>
      </c>
      <c r="AI192" s="28">
        <v>3.4922</v>
      </c>
      <c r="AJ192" s="28">
        <v>0.99960000000000004</v>
      </c>
      <c r="AK192" s="28">
        <v>-0.3473</v>
      </c>
      <c r="AL192" s="28">
        <v>-8.2900000000000001E-2</v>
      </c>
      <c r="AM192" s="28">
        <v>-0.49940000000000001</v>
      </c>
      <c r="AN192" s="28">
        <v>0.9879</v>
      </c>
      <c r="AO192" s="28">
        <v>9.1800000000000007E-2</v>
      </c>
      <c r="AP192" s="35">
        <v>0.53</v>
      </c>
    </row>
    <row r="193" spans="1:42">
      <c r="A193" s="48" t="s">
        <v>1909</v>
      </c>
      <c r="B193" s="29">
        <v>45723</v>
      </c>
      <c r="C193" s="30">
        <v>126.1444</v>
      </c>
      <c r="D193" s="31">
        <v>130.23830000000001</v>
      </c>
      <c r="E193" s="28">
        <v>52.560200000000002</v>
      </c>
      <c r="F193" s="28">
        <v>23.187899999999999</v>
      </c>
      <c r="G193" s="28">
        <v>12.6434</v>
      </c>
      <c r="H193" s="28">
        <v>15.3157</v>
      </c>
      <c r="I193" s="32">
        <v>12.5648</v>
      </c>
      <c r="J193" s="28">
        <v>40.727899999999998</v>
      </c>
      <c r="K193" s="28"/>
      <c r="L193" s="28"/>
      <c r="M193" s="28"/>
      <c r="N193" s="28"/>
      <c r="O193" s="28"/>
      <c r="P193" s="28"/>
      <c r="Q193" s="28"/>
      <c r="R193" s="28">
        <v>59.965499999999999</v>
      </c>
      <c r="S193" s="33">
        <f t="shared" si="28"/>
        <v>1</v>
      </c>
      <c r="T193" s="33">
        <f t="shared" si="29"/>
        <v>1</v>
      </c>
      <c r="U193" s="33">
        <f t="shared" si="30"/>
        <v>1</v>
      </c>
      <c r="V193" s="34">
        <f t="shared" si="31"/>
        <v>1</v>
      </c>
      <c r="W193" s="33">
        <f t="shared" si="32"/>
        <v>1</v>
      </c>
      <c r="X193" s="33">
        <f t="shared" si="33"/>
        <v>0</v>
      </c>
      <c r="Y193" s="33">
        <f t="shared" si="34"/>
        <v>0</v>
      </c>
      <c r="Z193" s="33">
        <f t="shared" si="35"/>
        <v>0</v>
      </c>
      <c r="AA193" s="33">
        <f t="shared" si="36"/>
        <v>0</v>
      </c>
      <c r="AB193" s="33">
        <f t="shared" si="37"/>
        <v>0</v>
      </c>
      <c r="AC193" s="33">
        <f t="shared" si="38"/>
        <v>0</v>
      </c>
      <c r="AD193" s="33">
        <f t="shared" si="39"/>
        <v>0</v>
      </c>
      <c r="AE193" s="33">
        <f t="shared" si="40"/>
        <v>1</v>
      </c>
      <c r="AF193" s="28">
        <v>15.9322</v>
      </c>
      <c r="AG193" s="28">
        <v>36.582900000000002</v>
      </c>
      <c r="AH193" s="28">
        <v>29.797499999999999</v>
      </c>
      <c r="AI193" s="28">
        <v>17.6875</v>
      </c>
      <c r="AJ193" s="28">
        <v>0.99919999999999998</v>
      </c>
      <c r="AK193" s="28">
        <v>0.40810000000000002</v>
      </c>
      <c r="AL193" s="28">
        <v>0.24160000000000001</v>
      </c>
      <c r="AM193" s="28">
        <v>1.2425999999999999</v>
      </c>
      <c r="AN193" s="28">
        <v>0.9002</v>
      </c>
      <c r="AO193" s="28">
        <v>7.7999999999999996E-3</v>
      </c>
      <c r="AP193" s="35">
        <v>0.53</v>
      </c>
    </row>
    <row r="194" spans="1:42">
      <c r="A194" s="48" t="s">
        <v>4087</v>
      </c>
      <c r="B194" s="29">
        <v>45943</v>
      </c>
      <c r="C194" s="30">
        <v>53.5152</v>
      </c>
      <c r="D194" s="31">
        <v>56.484499999999997</v>
      </c>
      <c r="E194" s="28">
        <v>40.881599999999999</v>
      </c>
      <c r="F194" s="28">
        <v>16.959</v>
      </c>
      <c r="G194" s="28">
        <v>16.3124</v>
      </c>
      <c r="H194" s="28">
        <v>12.363</v>
      </c>
      <c r="I194" s="32">
        <v>15.6671</v>
      </c>
      <c r="J194" s="28"/>
      <c r="K194" s="28"/>
      <c r="L194" s="28"/>
      <c r="M194" s="28"/>
      <c r="N194" s="28"/>
      <c r="O194" s="28"/>
      <c r="P194" s="28"/>
      <c r="Q194" s="28"/>
      <c r="R194" s="28">
        <v>30.681699999999999</v>
      </c>
      <c r="S194" s="33">
        <f t="shared" si="28"/>
        <v>1</v>
      </c>
      <c r="T194" s="33">
        <f t="shared" si="29"/>
        <v>1</v>
      </c>
      <c r="U194" s="33">
        <f t="shared" si="30"/>
        <v>1</v>
      </c>
      <c r="V194" s="34">
        <f t="shared" si="31"/>
        <v>1</v>
      </c>
      <c r="W194" s="33">
        <f t="shared" si="32"/>
        <v>0</v>
      </c>
      <c r="X194" s="33">
        <f t="shared" si="33"/>
        <v>0</v>
      </c>
      <c r="Y194" s="33">
        <f t="shared" si="34"/>
        <v>0</v>
      </c>
      <c r="Z194" s="33">
        <f t="shared" si="35"/>
        <v>0</v>
      </c>
      <c r="AA194" s="33">
        <f t="shared" si="36"/>
        <v>0</v>
      </c>
      <c r="AB194" s="33">
        <f t="shared" si="37"/>
        <v>0</v>
      </c>
      <c r="AC194" s="33">
        <f t="shared" si="38"/>
        <v>0</v>
      </c>
      <c r="AD194" s="33">
        <f t="shared" si="39"/>
        <v>0</v>
      </c>
      <c r="AE194" s="33">
        <f t="shared" si="40"/>
        <v>1</v>
      </c>
      <c r="AF194" s="28">
        <v>68.820800000000006</v>
      </c>
      <c r="AG194" s="28">
        <v>25.567699999999999</v>
      </c>
      <c r="AH194" s="28">
        <v>5.6557000000000004</v>
      </c>
      <c r="AI194" s="28">
        <v>-4.4299999999999999E-2</v>
      </c>
      <c r="AJ194" s="28">
        <v>0.99739999999999995</v>
      </c>
      <c r="AK194" s="28">
        <v>1.6000000000000001E-3</v>
      </c>
      <c r="AL194" s="28">
        <v>-5.16E-2</v>
      </c>
      <c r="AM194" s="28">
        <v>3.8999999999999998E-3</v>
      </c>
      <c r="AN194" s="28">
        <v>0.98109999999999997</v>
      </c>
      <c r="AO194" s="28">
        <v>-4.4299999999999999E-2</v>
      </c>
      <c r="AP194" s="35">
        <v>0.53</v>
      </c>
    </row>
    <row r="195" spans="1:42">
      <c r="A195" s="48" t="s">
        <v>1910</v>
      </c>
      <c r="B195" s="29">
        <v>45525</v>
      </c>
      <c r="C195" s="30">
        <v>1268.5866000000001</v>
      </c>
      <c r="D195" s="31">
        <v>1126.576</v>
      </c>
      <c r="E195" s="28">
        <v>98.5505</v>
      </c>
      <c r="F195" s="28">
        <v>24.348600000000001</v>
      </c>
      <c r="G195" s="28">
        <v>9.8687000000000005</v>
      </c>
      <c r="H195" s="28">
        <v>11.6051</v>
      </c>
      <c r="I195" s="32">
        <v>16.0242</v>
      </c>
      <c r="J195" s="28">
        <v>25.935600000000001</v>
      </c>
      <c r="K195" s="28"/>
      <c r="L195" s="28"/>
      <c r="M195" s="28"/>
      <c r="N195" s="28"/>
      <c r="O195" s="28"/>
      <c r="P195" s="28"/>
      <c r="Q195" s="28"/>
      <c r="R195" s="28">
        <v>15.448</v>
      </c>
      <c r="S195" s="33">
        <f t="shared" si="28"/>
        <v>1</v>
      </c>
      <c r="T195" s="33">
        <f t="shared" si="29"/>
        <v>1</v>
      </c>
      <c r="U195" s="33">
        <f t="shared" si="30"/>
        <v>1</v>
      </c>
      <c r="V195" s="34">
        <f t="shared" si="31"/>
        <v>1</v>
      </c>
      <c r="W195" s="33">
        <f t="shared" si="32"/>
        <v>1</v>
      </c>
      <c r="X195" s="33">
        <f t="shared" si="33"/>
        <v>0</v>
      </c>
      <c r="Y195" s="33">
        <f t="shared" si="34"/>
        <v>0</v>
      </c>
      <c r="Z195" s="33">
        <f t="shared" si="35"/>
        <v>0</v>
      </c>
      <c r="AA195" s="33">
        <f t="shared" si="36"/>
        <v>0</v>
      </c>
      <c r="AB195" s="33">
        <f t="shared" si="37"/>
        <v>0</v>
      </c>
      <c r="AC195" s="33">
        <f t="shared" si="38"/>
        <v>0</v>
      </c>
      <c r="AD195" s="33">
        <f t="shared" si="39"/>
        <v>0</v>
      </c>
      <c r="AE195" s="33">
        <f t="shared" si="40"/>
        <v>1</v>
      </c>
      <c r="AF195" s="28">
        <v>56.7224</v>
      </c>
      <c r="AG195" s="28">
        <v>23.7105</v>
      </c>
      <c r="AH195" s="28">
        <v>19.6097</v>
      </c>
      <c r="AI195" s="28">
        <v>-4.2599999999999999E-2</v>
      </c>
      <c r="AJ195" s="28">
        <v>0.99929999999999997</v>
      </c>
      <c r="AK195" s="28">
        <v>0.1101</v>
      </c>
      <c r="AL195" s="28">
        <v>-2.6200000000000001E-2</v>
      </c>
      <c r="AM195" s="28">
        <v>0.25519999999999998</v>
      </c>
      <c r="AN195" s="28">
        <v>0.99480000000000002</v>
      </c>
      <c r="AO195" s="28">
        <v>-4.2599999999999999E-2</v>
      </c>
      <c r="AP195" s="35">
        <v>0.41</v>
      </c>
    </row>
    <row r="196" spans="1:42">
      <c r="A196" s="48" t="s">
        <v>1911</v>
      </c>
      <c r="B196" s="29">
        <v>45800</v>
      </c>
      <c r="C196" s="30">
        <v>1.5692999999999999</v>
      </c>
      <c r="D196" s="31">
        <v>1.7472000000000001</v>
      </c>
      <c r="E196" s="28">
        <v>154.76750000000001</v>
      </c>
      <c r="F196" s="28">
        <v>10.723599999999999</v>
      </c>
      <c r="G196" s="28">
        <v>3.3275999999999999</v>
      </c>
      <c r="H196" s="28">
        <v>1.6651</v>
      </c>
      <c r="I196" s="32">
        <v>0.91049999999999998</v>
      </c>
      <c r="J196" s="28"/>
      <c r="K196" s="28"/>
      <c r="L196" s="28"/>
      <c r="M196" s="28"/>
      <c r="N196" s="28"/>
      <c r="O196" s="28"/>
      <c r="P196" s="28"/>
      <c r="Q196" s="28"/>
      <c r="R196" s="28">
        <v>9.8547999999999991</v>
      </c>
      <c r="S196" s="33">
        <f t="shared" si="28"/>
        <v>2</v>
      </c>
      <c r="T196" s="33">
        <f t="shared" si="29"/>
        <v>1</v>
      </c>
      <c r="U196" s="33">
        <f t="shared" si="30"/>
        <v>1</v>
      </c>
      <c r="V196" s="34">
        <f t="shared" si="31"/>
        <v>1</v>
      </c>
      <c r="W196" s="33">
        <f t="shared" si="32"/>
        <v>0</v>
      </c>
      <c r="X196" s="33">
        <f t="shared" si="33"/>
        <v>0</v>
      </c>
      <c r="Y196" s="33">
        <f t="shared" si="34"/>
        <v>0</v>
      </c>
      <c r="Z196" s="33">
        <f t="shared" si="35"/>
        <v>0</v>
      </c>
      <c r="AA196" s="33">
        <f t="shared" si="36"/>
        <v>0</v>
      </c>
      <c r="AB196" s="33">
        <f t="shared" si="37"/>
        <v>0</v>
      </c>
      <c r="AC196" s="33">
        <f t="shared" si="38"/>
        <v>0</v>
      </c>
      <c r="AD196" s="33">
        <f t="shared" si="39"/>
        <v>0</v>
      </c>
      <c r="AE196" s="33">
        <f t="shared" si="40"/>
        <v>3</v>
      </c>
      <c r="AF196" s="28">
        <v>71.090900000000005</v>
      </c>
      <c r="AG196" s="28">
        <v>25.183199999999999</v>
      </c>
      <c r="AH196" s="28">
        <v>3.0964</v>
      </c>
      <c r="AI196" s="28">
        <v>0.62960000000000005</v>
      </c>
      <c r="AJ196" s="28">
        <v>0.99429999999999996</v>
      </c>
      <c r="AK196" s="28">
        <v>3.5700000000000003E-2</v>
      </c>
      <c r="AL196" s="28">
        <v>-4.6899999999999997E-2</v>
      </c>
      <c r="AM196" s="28">
        <v>5.5599999999999997E-2</v>
      </c>
      <c r="AN196" s="28">
        <v>0.98980000000000001</v>
      </c>
      <c r="AO196" s="28">
        <v>0.62960000000000005</v>
      </c>
      <c r="AP196" s="35">
        <v>0.53</v>
      </c>
    </row>
    <row r="197" spans="1:42">
      <c r="A197" s="48" t="s">
        <v>1912</v>
      </c>
      <c r="B197" s="29">
        <v>45817</v>
      </c>
      <c r="C197" s="30">
        <v>8.1412999999999993</v>
      </c>
      <c r="D197" s="31">
        <v>15.3911</v>
      </c>
      <c r="E197" s="28">
        <v>72.872600000000006</v>
      </c>
      <c r="F197" s="28">
        <v>12.4483</v>
      </c>
      <c r="G197" s="28">
        <v>-4.9036999999999997</v>
      </c>
      <c r="H197" s="28">
        <v>-19.039400000000001</v>
      </c>
      <c r="I197" s="32">
        <v>-14.869199999999999</v>
      </c>
      <c r="J197" s="28"/>
      <c r="K197" s="28"/>
      <c r="L197" s="28"/>
      <c r="M197" s="28"/>
      <c r="N197" s="28"/>
      <c r="O197" s="28"/>
      <c r="P197" s="28"/>
      <c r="Q197" s="28"/>
      <c r="R197" s="28">
        <v>-23.277699999999999</v>
      </c>
      <c r="S197" s="33">
        <f t="shared" si="28"/>
        <v>2</v>
      </c>
      <c r="T197" s="33">
        <f t="shared" si="29"/>
        <v>3</v>
      </c>
      <c r="U197" s="33">
        <f t="shared" si="30"/>
        <v>4</v>
      </c>
      <c r="V197" s="34">
        <f t="shared" si="31"/>
        <v>4</v>
      </c>
      <c r="W197" s="33">
        <f t="shared" si="32"/>
        <v>0</v>
      </c>
      <c r="X197" s="33">
        <f t="shared" si="33"/>
        <v>0</v>
      </c>
      <c r="Y197" s="33">
        <f t="shared" si="34"/>
        <v>0</v>
      </c>
      <c r="Z197" s="33">
        <f t="shared" si="35"/>
        <v>0</v>
      </c>
      <c r="AA197" s="33">
        <f t="shared" si="36"/>
        <v>0</v>
      </c>
      <c r="AB197" s="33">
        <f t="shared" si="37"/>
        <v>0</v>
      </c>
      <c r="AC197" s="33">
        <f t="shared" si="38"/>
        <v>0</v>
      </c>
      <c r="AD197" s="33">
        <f t="shared" si="39"/>
        <v>0</v>
      </c>
      <c r="AE197" s="33">
        <f t="shared" si="40"/>
        <v>4</v>
      </c>
      <c r="AF197" s="28">
        <v>39.698900000000002</v>
      </c>
      <c r="AG197" s="28">
        <v>41.507100000000001</v>
      </c>
      <c r="AH197" s="28">
        <v>18.648399999999999</v>
      </c>
      <c r="AI197" s="28">
        <v>0.14549999999999999</v>
      </c>
      <c r="AJ197" s="28">
        <v>0.99580000000000002</v>
      </c>
      <c r="AK197" s="28">
        <v>-0.59309999999999996</v>
      </c>
      <c r="AL197" s="28">
        <v>-9.8799999999999999E-2</v>
      </c>
      <c r="AM197" s="28">
        <v>-0.68240000000000001</v>
      </c>
      <c r="AN197" s="28">
        <v>0.98899999999999999</v>
      </c>
      <c r="AO197" s="28">
        <v>0.14549999999999999</v>
      </c>
      <c r="AP197" s="35">
        <v>0.53</v>
      </c>
    </row>
    <row r="198" spans="1:42">
      <c r="A198" s="48" t="s">
        <v>1913</v>
      </c>
      <c r="B198" s="29">
        <v>40574</v>
      </c>
      <c r="C198" s="30">
        <v>786.57439999999997</v>
      </c>
      <c r="D198" s="31">
        <v>726.56510000000003</v>
      </c>
      <c r="E198" s="28">
        <v>64.379199999999997</v>
      </c>
      <c r="F198" s="28">
        <v>13.5542</v>
      </c>
      <c r="G198" s="28">
        <v>2.4371999999999998</v>
      </c>
      <c r="H198" s="28">
        <v>-0.29609999999999997</v>
      </c>
      <c r="I198" s="32">
        <v>-1.0161</v>
      </c>
      <c r="J198" s="28">
        <v>11.0174</v>
      </c>
      <c r="K198" s="28">
        <v>8.9469999999999992</v>
      </c>
      <c r="L198" s="28">
        <v>24.0276</v>
      </c>
      <c r="M198" s="28">
        <v>19.4971</v>
      </c>
      <c r="N198" s="28">
        <v>20.5168</v>
      </c>
      <c r="O198" s="28">
        <v>19.7807</v>
      </c>
      <c r="P198" s="28">
        <v>16.6417</v>
      </c>
      <c r="Q198" s="28">
        <v>14.6974</v>
      </c>
      <c r="R198" s="28">
        <v>14.717700000000001</v>
      </c>
      <c r="S198" s="33">
        <f t="shared" si="28"/>
        <v>1</v>
      </c>
      <c r="T198" s="33">
        <f t="shared" si="29"/>
        <v>2</v>
      </c>
      <c r="U198" s="33">
        <f t="shared" si="30"/>
        <v>1</v>
      </c>
      <c r="V198" s="34">
        <f t="shared" si="31"/>
        <v>2</v>
      </c>
      <c r="W198" s="33">
        <f t="shared" si="32"/>
        <v>1</v>
      </c>
      <c r="X198" s="33">
        <f t="shared" si="33"/>
        <v>1</v>
      </c>
      <c r="Y198" s="33">
        <f t="shared" si="34"/>
        <v>1</v>
      </c>
      <c r="Z198" s="33">
        <f t="shared" si="35"/>
        <v>1</v>
      </c>
      <c r="AA198" s="33">
        <f t="shared" si="36"/>
        <v>1</v>
      </c>
      <c r="AB198" s="33">
        <f t="shared" si="37"/>
        <v>1</v>
      </c>
      <c r="AC198" s="33">
        <f t="shared" si="38"/>
        <v>1</v>
      </c>
      <c r="AD198" s="33">
        <f t="shared" si="39"/>
        <v>1</v>
      </c>
      <c r="AE198" s="33">
        <f t="shared" si="40"/>
        <v>1</v>
      </c>
      <c r="AF198" s="28">
        <v>4.3711000000000002</v>
      </c>
      <c r="AG198" s="28">
        <v>91.673299999999998</v>
      </c>
      <c r="AH198" s="28">
        <v>1.8341000000000001</v>
      </c>
      <c r="AI198" s="28">
        <v>2.1215000000000002</v>
      </c>
      <c r="AJ198" s="28">
        <v>1.0004999999999999</v>
      </c>
      <c r="AK198" s="28">
        <v>0.33729999999999999</v>
      </c>
      <c r="AL198" s="28">
        <v>5.0000000000000001E-4</v>
      </c>
      <c r="AM198" s="28">
        <v>0.63639999999999997</v>
      </c>
      <c r="AN198" s="28">
        <v>0.99709999999999999</v>
      </c>
      <c r="AO198" s="28">
        <v>-2.5100000000000001E-2</v>
      </c>
      <c r="AP198" s="35">
        <v>0.23</v>
      </c>
    </row>
    <row r="199" spans="1:42">
      <c r="A199" s="48" t="s">
        <v>1914</v>
      </c>
      <c r="B199" s="29">
        <v>45838</v>
      </c>
      <c r="C199" s="30">
        <v>26.5715</v>
      </c>
      <c r="D199" s="31">
        <v>30.4008</v>
      </c>
      <c r="E199" s="28">
        <v>61.946800000000003</v>
      </c>
      <c r="F199" s="28">
        <v>12.2332</v>
      </c>
      <c r="G199" s="28">
        <v>1.0797000000000001</v>
      </c>
      <c r="H199" s="28">
        <v>-2.0674999999999999</v>
      </c>
      <c r="I199" s="32">
        <v>-1.2204999999999999</v>
      </c>
      <c r="J199" s="28"/>
      <c r="K199" s="28"/>
      <c r="L199" s="28"/>
      <c r="M199" s="28"/>
      <c r="N199" s="28"/>
      <c r="O199" s="28"/>
      <c r="P199" s="28"/>
      <c r="Q199" s="28"/>
      <c r="R199" s="28">
        <v>-5.3044000000000002</v>
      </c>
      <c r="S199" s="33">
        <f t="shared" si="28"/>
        <v>2</v>
      </c>
      <c r="T199" s="33">
        <f t="shared" si="29"/>
        <v>2</v>
      </c>
      <c r="U199" s="33">
        <f t="shared" si="30"/>
        <v>2</v>
      </c>
      <c r="V199" s="34">
        <f t="shared" si="31"/>
        <v>2</v>
      </c>
      <c r="W199" s="33">
        <f t="shared" si="32"/>
        <v>0</v>
      </c>
      <c r="X199" s="33">
        <f t="shared" si="33"/>
        <v>0</v>
      </c>
      <c r="Y199" s="33">
        <f t="shared" si="34"/>
        <v>0</v>
      </c>
      <c r="Z199" s="33">
        <f t="shared" si="35"/>
        <v>0</v>
      </c>
      <c r="AA199" s="33">
        <f t="shared" si="36"/>
        <v>0</v>
      </c>
      <c r="AB199" s="33">
        <f t="shared" si="37"/>
        <v>0</v>
      </c>
      <c r="AC199" s="33">
        <f t="shared" si="38"/>
        <v>0</v>
      </c>
      <c r="AD199" s="33">
        <f t="shared" si="39"/>
        <v>0</v>
      </c>
      <c r="AE199" s="33">
        <f t="shared" si="40"/>
        <v>4</v>
      </c>
      <c r="AF199" s="28">
        <v>18.064</v>
      </c>
      <c r="AG199" s="28">
        <v>80.867000000000004</v>
      </c>
      <c r="AH199" s="28">
        <v>0.95130000000000003</v>
      </c>
      <c r="AI199" s="28">
        <v>0.1178</v>
      </c>
      <c r="AJ199" s="28">
        <v>1.002</v>
      </c>
      <c r="AK199" s="28">
        <v>-0.28560000000000002</v>
      </c>
      <c r="AL199" s="28">
        <v>-6.5799999999999997E-2</v>
      </c>
      <c r="AM199" s="28">
        <v>-0.40479999999999999</v>
      </c>
      <c r="AN199" s="28">
        <v>0.98829999999999996</v>
      </c>
      <c r="AO199" s="28">
        <v>0.1178</v>
      </c>
      <c r="AP199" s="35">
        <v>0.53</v>
      </c>
    </row>
    <row r="200" spans="1:42">
      <c r="A200" s="48" t="s">
        <v>4972</v>
      </c>
      <c r="B200" s="29">
        <v>45992</v>
      </c>
      <c r="C200" s="30">
        <v>2.3626</v>
      </c>
      <c r="D200" s="31">
        <v>2.0743999999999998</v>
      </c>
      <c r="E200" s="28">
        <v>31.726099999999999</v>
      </c>
      <c r="F200" s="28">
        <v>14.7028</v>
      </c>
      <c r="G200" s="28">
        <v>4.9490999999999996</v>
      </c>
      <c r="H200" s="28"/>
      <c r="I200" s="32">
        <v>4.4287999999999998</v>
      </c>
      <c r="J200" s="28"/>
      <c r="K200" s="28"/>
      <c r="L200" s="28"/>
      <c r="M200" s="28"/>
      <c r="N200" s="28"/>
      <c r="O200" s="28"/>
      <c r="P200" s="28"/>
      <c r="Q200" s="28"/>
      <c r="R200" s="28">
        <v>11.428699999999999</v>
      </c>
      <c r="S200" s="33">
        <f t="shared" si="28"/>
        <v>1</v>
      </c>
      <c r="T200" s="33">
        <f t="shared" si="29"/>
        <v>1</v>
      </c>
      <c r="U200" s="33">
        <f t="shared" si="30"/>
        <v>0</v>
      </c>
      <c r="V200" s="34">
        <f t="shared" si="31"/>
        <v>1</v>
      </c>
      <c r="W200" s="33">
        <f t="shared" si="32"/>
        <v>0</v>
      </c>
      <c r="X200" s="33">
        <f t="shared" si="33"/>
        <v>0</v>
      </c>
      <c r="Y200" s="33">
        <f t="shared" si="34"/>
        <v>0</v>
      </c>
      <c r="Z200" s="33">
        <f t="shared" si="35"/>
        <v>0</v>
      </c>
      <c r="AA200" s="33">
        <f t="shared" si="36"/>
        <v>0</v>
      </c>
      <c r="AB200" s="33">
        <f t="shared" si="37"/>
        <v>0</v>
      </c>
      <c r="AC200" s="33">
        <f t="shared" si="38"/>
        <v>0</v>
      </c>
      <c r="AD200" s="33">
        <f t="shared" si="39"/>
        <v>0</v>
      </c>
      <c r="AE200" s="33">
        <f t="shared" si="40"/>
        <v>3</v>
      </c>
      <c r="AF200" s="28">
        <v>68.713800000000006</v>
      </c>
      <c r="AG200" s="28">
        <v>25.867699999999999</v>
      </c>
      <c r="AH200" s="28">
        <v>5.0762</v>
      </c>
      <c r="AI200" s="28">
        <v>0.34229999999999999</v>
      </c>
      <c r="AJ200" s="28">
        <v>0.99750000000000005</v>
      </c>
      <c r="AK200" s="28">
        <v>-0.23330000000000001</v>
      </c>
      <c r="AL200" s="28">
        <v>-5.67E-2</v>
      </c>
      <c r="AM200" s="28">
        <v>-0.31709999999999999</v>
      </c>
      <c r="AN200" s="28">
        <v>0.97270000000000001</v>
      </c>
      <c r="AO200" s="28">
        <v>0.34229999999999999</v>
      </c>
      <c r="AP200" s="35">
        <v>0.48</v>
      </c>
    </row>
    <row r="201" spans="1:42">
      <c r="A201" s="48" t="s">
        <v>1915</v>
      </c>
      <c r="B201" s="29">
        <v>45786</v>
      </c>
      <c r="C201" s="30">
        <v>2.1833</v>
      </c>
      <c r="D201" s="31">
        <v>2.9445000000000001</v>
      </c>
      <c r="E201" s="28">
        <v>69.320400000000006</v>
      </c>
      <c r="F201" s="28">
        <v>15.357100000000001</v>
      </c>
      <c r="G201" s="28">
        <v>2.8376999999999999</v>
      </c>
      <c r="H201" s="28">
        <v>-0.40720000000000001</v>
      </c>
      <c r="I201" s="32">
        <v>0.60329999999999995</v>
      </c>
      <c r="J201" s="28"/>
      <c r="K201" s="28"/>
      <c r="L201" s="28"/>
      <c r="M201" s="28"/>
      <c r="N201" s="28"/>
      <c r="O201" s="28"/>
      <c r="P201" s="28"/>
      <c r="Q201" s="28"/>
      <c r="R201" s="28">
        <v>12.4451</v>
      </c>
      <c r="S201" s="33">
        <f t="shared" si="28"/>
        <v>1</v>
      </c>
      <c r="T201" s="33">
        <f t="shared" si="29"/>
        <v>1</v>
      </c>
      <c r="U201" s="33">
        <f t="shared" si="30"/>
        <v>1</v>
      </c>
      <c r="V201" s="34">
        <f t="shared" si="31"/>
        <v>1</v>
      </c>
      <c r="W201" s="33">
        <f t="shared" si="32"/>
        <v>0</v>
      </c>
      <c r="X201" s="33">
        <f t="shared" si="33"/>
        <v>0</v>
      </c>
      <c r="Y201" s="33">
        <f t="shared" si="34"/>
        <v>0</v>
      </c>
      <c r="Z201" s="33">
        <f t="shared" si="35"/>
        <v>0</v>
      </c>
      <c r="AA201" s="33">
        <f t="shared" si="36"/>
        <v>0</v>
      </c>
      <c r="AB201" s="33">
        <f t="shared" si="37"/>
        <v>0</v>
      </c>
      <c r="AC201" s="33">
        <f t="shared" si="38"/>
        <v>0</v>
      </c>
      <c r="AD201" s="33">
        <f t="shared" si="39"/>
        <v>0</v>
      </c>
      <c r="AE201" s="33">
        <f t="shared" si="40"/>
        <v>2</v>
      </c>
      <c r="AF201" s="28">
        <v>91.71</v>
      </c>
      <c r="AG201" s="28">
        <v>7.7942</v>
      </c>
      <c r="AH201" s="28"/>
      <c r="AI201" s="28">
        <v>0.49580000000000002</v>
      </c>
      <c r="AJ201" s="28">
        <v>1.0069999999999999</v>
      </c>
      <c r="AK201" s="28">
        <v>-8.7300000000000003E-2</v>
      </c>
      <c r="AL201" s="28">
        <v>1.1999999999999999E-3</v>
      </c>
      <c r="AM201" s="28">
        <v>-0.13020000000000001</v>
      </c>
      <c r="AN201" s="28">
        <v>0.97819999999999996</v>
      </c>
      <c r="AO201" s="28">
        <v>0.49580000000000002</v>
      </c>
      <c r="AP201" s="35">
        <v>0.2</v>
      </c>
    </row>
    <row r="202" spans="1:42">
      <c r="A202" s="48" t="s">
        <v>1916</v>
      </c>
      <c r="B202" s="29">
        <v>45810</v>
      </c>
      <c r="C202" s="30">
        <v>1.59</v>
      </c>
      <c r="D202" s="31">
        <v>1.7484999999999999</v>
      </c>
      <c r="E202" s="28">
        <v>107.9178</v>
      </c>
      <c r="F202" s="28">
        <v>11.098000000000001</v>
      </c>
      <c r="G202" s="28">
        <v>5.1529999999999996</v>
      </c>
      <c r="H202" s="28">
        <v>6.6660000000000004</v>
      </c>
      <c r="I202" s="32">
        <v>8.4749999999999996</v>
      </c>
      <c r="J202" s="28"/>
      <c r="K202" s="28"/>
      <c r="L202" s="28"/>
      <c r="M202" s="28"/>
      <c r="N202" s="28"/>
      <c r="O202" s="28"/>
      <c r="P202" s="28"/>
      <c r="Q202" s="28"/>
      <c r="R202" s="28">
        <v>9.6790000000000003</v>
      </c>
      <c r="S202" s="33">
        <f t="shared" si="28"/>
        <v>2</v>
      </c>
      <c r="T202" s="33">
        <f t="shared" si="29"/>
        <v>1</v>
      </c>
      <c r="U202" s="33">
        <f t="shared" si="30"/>
        <v>1</v>
      </c>
      <c r="V202" s="34">
        <f t="shared" si="31"/>
        <v>1</v>
      </c>
      <c r="W202" s="33">
        <f t="shared" si="32"/>
        <v>0</v>
      </c>
      <c r="X202" s="33">
        <f t="shared" si="33"/>
        <v>0</v>
      </c>
      <c r="Y202" s="33">
        <f t="shared" si="34"/>
        <v>0</v>
      </c>
      <c r="Z202" s="33">
        <f t="shared" si="35"/>
        <v>0</v>
      </c>
      <c r="AA202" s="33">
        <f t="shared" si="36"/>
        <v>0</v>
      </c>
      <c r="AB202" s="33">
        <f t="shared" si="37"/>
        <v>0</v>
      </c>
      <c r="AC202" s="33">
        <f t="shared" si="38"/>
        <v>0</v>
      </c>
      <c r="AD202" s="33">
        <f t="shared" si="39"/>
        <v>0</v>
      </c>
      <c r="AE202" s="33">
        <f t="shared" si="40"/>
        <v>3</v>
      </c>
      <c r="AF202" s="28">
        <v>80.057199999999995</v>
      </c>
      <c r="AG202" s="28">
        <v>19.016300000000001</v>
      </c>
      <c r="AH202" s="28"/>
      <c r="AI202" s="28">
        <v>0.92649999999999999</v>
      </c>
      <c r="AJ202" s="28">
        <v>0.99099999999999999</v>
      </c>
      <c r="AK202" s="28">
        <v>-2.0500000000000001E-2</v>
      </c>
      <c r="AL202" s="28">
        <v>-5.6099999999999997E-2</v>
      </c>
      <c r="AM202" s="28">
        <v>-3.6700000000000003E-2</v>
      </c>
      <c r="AN202" s="28">
        <v>0.98919999999999997</v>
      </c>
      <c r="AO202" s="28">
        <v>0.92649999999999999</v>
      </c>
      <c r="AP202" s="35">
        <v>0.53</v>
      </c>
    </row>
    <row r="203" spans="1:42">
      <c r="A203" s="48" t="s">
        <v>1917</v>
      </c>
      <c r="B203" s="29">
        <v>45366</v>
      </c>
      <c r="C203" s="30">
        <v>265.2149</v>
      </c>
      <c r="D203" s="31">
        <v>242.2055</v>
      </c>
      <c r="E203" s="28">
        <v>79.240099999999998</v>
      </c>
      <c r="F203" s="28">
        <v>21.833600000000001</v>
      </c>
      <c r="G203" s="28">
        <v>1.2472000000000001</v>
      </c>
      <c r="H203" s="28">
        <v>-16.692399999999999</v>
      </c>
      <c r="I203" s="32">
        <v>-9.7157999999999998</v>
      </c>
      <c r="J203" s="28">
        <v>-10.438700000000001</v>
      </c>
      <c r="K203" s="28">
        <v>-9.7681000000000004</v>
      </c>
      <c r="L203" s="28"/>
      <c r="M203" s="28"/>
      <c r="N203" s="28"/>
      <c r="O203" s="28"/>
      <c r="P203" s="28"/>
      <c r="Q203" s="28"/>
      <c r="R203" s="28">
        <v>-2.5438000000000001</v>
      </c>
      <c r="S203" s="33">
        <f t="shared" si="28"/>
        <v>1</v>
      </c>
      <c r="T203" s="33">
        <f t="shared" si="29"/>
        <v>2</v>
      </c>
      <c r="U203" s="33">
        <f t="shared" si="30"/>
        <v>4</v>
      </c>
      <c r="V203" s="34">
        <f t="shared" si="31"/>
        <v>4</v>
      </c>
      <c r="W203" s="33">
        <f t="shared" si="32"/>
        <v>4</v>
      </c>
      <c r="X203" s="33">
        <f t="shared" si="33"/>
        <v>4</v>
      </c>
      <c r="Y203" s="33">
        <f t="shared" si="34"/>
        <v>0</v>
      </c>
      <c r="Z203" s="33">
        <f t="shared" si="35"/>
        <v>0</v>
      </c>
      <c r="AA203" s="33">
        <f t="shared" si="36"/>
        <v>0</v>
      </c>
      <c r="AB203" s="33">
        <f t="shared" si="37"/>
        <v>0</v>
      </c>
      <c r="AC203" s="33">
        <f t="shared" si="38"/>
        <v>0</v>
      </c>
      <c r="AD203" s="33">
        <f t="shared" si="39"/>
        <v>0</v>
      </c>
      <c r="AE203" s="33">
        <f t="shared" si="40"/>
        <v>4</v>
      </c>
      <c r="AF203" s="28">
        <v>31.446000000000002</v>
      </c>
      <c r="AG203" s="28">
        <v>52.438200000000002</v>
      </c>
      <c r="AH203" s="28">
        <v>16.150500000000001</v>
      </c>
      <c r="AI203" s="28">
        <v>-3.4799999999999998E-2</v>
      </c>
      <c r="AJ203" s="28">
        <v>1.0002</v>
      </c>
      <c r="AK203" s="28">
        <v>-0.1019</v>
      </c>
      <c r="AL203" s="28">
        <v>-2.8299999999999999E-2</v>
      </c>
      <c r="AM203" s="28">
        <v>-0.1724</v>
      </c>
      <c r="AN203" s="28">
        <v>0.99580000000000002</v>
      </c>
      <c r="AO203" s="28">
        <v>-3.4799999999999998E-2</v>
      </c>
      <c r="AP203" s="35">
        <v>0.41</v>
      </c>
    </row>
    <row r="204" spans="1:42">
      <c r="A204" s="48" t="s">
        <v>4951</v>
      </c>
      <c r="B204" s="29">
        <v>45985</v>
      </c>
      <c r="C204" s="30">
        <v>5.0919999999999996</v>
      </c>
      <c r="D204" s="31">
        <v>4.8917000000000002</v>
      </c>
      <c r="E204" s="28">
        <v>30.2409</v>
      </c>
      <c r="F204" s="28">
        <v>6.6386000000000003</v>
      </c>
      <c r="G204" s="28">
        <v>-8.7243999999999993</v>
      </c>
      <c r="H204" s="28"/>
      <c r="I204" s="32">
        <v>-10.1006</v>
      </c>
      <c r="J204" s="28"/>
      <c r="K204" s="28"/>
      <c r="L204" s="28"/>
      <c r="M204" s="28"/>
      <c r="N204" s="28"/>
      <c r="O204" s="28"/>
      <c r="P204" s="28"/>
      <c r="Q204" s="28"/>
      <c r="R204" s="28">
        <v>-23.332599999999999</v>
      </c>
      <c r="S204" s="33">
        <f t="shared" si="28"/>
        <v>4</v>
      </c>
      <c r="T204" s="33">
        <f t="shared" si="29"/>
        <v>4</v>
      </c>
      <c r="U204" s="33">
        <f t="shared" si="30"/>
        <v>0</v>
      </c>
      <c r="V204" s="34">
        <f t="shared" si="31"/>
        <v>4</v>
      </c>
      <c r="W204" s="33">
        <f t="shared" si="32"/>
        <v>0</v>
      </c>
      <c r="X204" s="33">
        <f t="shared" si="33"/>
        <v>0</v>
      </c>
      <c r="Y204" s="33">
        <f t="shared" si="34"/>
        <v>0</v>
      </c>
      <c r="Z204" s="33">
        <f t="shared" si="35"/>
        <v>0</v>
      </c>
      <c r="AA204" s="33">
        <f t="shared" si="36"/>
        <v>0</v>
      </c>
      <c r="AB204" s="33">
        <f t="shared" si="37"/>
        <v>0</v>
      </c>
      <c r="AC204" s="33">
        <f t="shared" si="38"/>
        <v>0</v>
      </c>
      <c r="AD204" s="33">
        <f t="shared" si="39"/>
        <v>0</v>
      </c>
      <c r="AE204" s="33">
        <f t="shared" si="40"/>
        <v>4</v>
      </c>
      <c r="AF204" s="28">
        <v>96.884500000000003</v>
      </c>
      <c r="AG204" s="28">
        <v>3.1133999999999999</v>
      </c>
      <c r="AH204" s="28"/>
      <c r="AI204" s="28">
        <v>2E-3</v>
      </c>
      <c r="AJ204" s="28">
        <v>0.99809999999999999</v>
      </c>
      <c r="AK204" s="28">
        <v>-0.75290000000000001</v>
      </c>
      <c r="AL204" s="28">
        <v>-4.4900000000000002E-2</v>
      </c>
      <c r="AM204" s="28">
        <v>-0.77239999999999998</v>
      </c>
      <c r="AN204" s="28">
        <v>0.97430000000000005</v>
      </c>
      <c r="AO204" s="28">
        <v>2E-3</v>
      </c>
      <c r="AP204" s="35">
        <v>0.48</v>
      </c>
    </row>
    <row r="205" spans="1:42">
      <c r="A205" s="48" t="s">
        <v>1918</v>
      </c>
      <c r="B205" s="29">
        <v>45366</v>
      </c>
      <c r="C205" s="30">
        <v>164.91059999999999</v>
      </c>
      <c r="D205" s="31">
        <v>179.52940000000001</v>
      </c>
      <c r="E205" s="28">
        <v>16.7864</v>
      </c>
      <c r="F205" s="28">
        <v>17.0641</v>
      </c>
      <c r="G205" s="28">
        <v>6.0940000000000003</v>
      </c>
      <c r="H205" s="28">
        <v>-3.9097</v>
      </c>
      <c r="I205" s="32">
        <v>0.2424</v>
      </c>
      <c r="J205" s="28">
        <v>9.2530000000000001</v>
      </c>
      <c r="K205" s="28">
        <v>2.8921000000000001</v>
      </c>
      <c r="L205" s="28"/>
      <c r="M205" s="28"/>
      <c r="N205" s="28"/>
      <c r="O205" s="28"/>
      <c r="P205" s="28"/>
      <c r="Q205" s="28"/>
      <c r="R205" s="28">
        <v>9.2672000000000008</v>
      </c>
      <c r="S205" s="33">
        <f t="shared" ref="S205:AE209" si="41">IF(F205="",0,IF(F205&lt;=CC$3,4,IF(F205&gt;=CC$5,1,IF(F205&gt;=CC$4,2,3))))</f>
        <v>1</v>
      </c>
      <c r="T205" s="33">
        <f t="shared" si="41"/>
        <v>1</v>
      </c>
      <c r="U205" s="33">
        <f t="shared" si="41"/>
        <v>2</v>
      </c>
      <c r="V205" s="34">
        <f t="shared" si="41"/>
        <v>1</v>
      </c>
      <c r="W205" s="33">
        <f t="shared" si="41"/>
        <v>1</v>
      </c>
      <c r="X205" s="33">
        <f t="shared" si="41"/>
        <v>3</v>
      </c>
      <c r="Y205" s="33">
        <f t="shared" si="41"/>
        <v>0</v>
      </c>
      <c r="Z205" s="33">
        <f t="shared" si="41"/>
        <v>0</v>
      </c>
      <c r="AA205" s="33">
        <f t="shared" si="41"/>
        <v>0</v>
      </c>
      <c r="AB205" s="33">
        <f t="shared" si="41"/>
        <v>0</v>
      </c>
      <c r="AC205" s="33">
        <f t="shared" si="41"/>
        <v>0</v>
      </c>
      <c r="AD205" s="33">
        <f t="shared" si="41"/>
        <v>0</v>
      </c>
      <c r="AE205" s="33">
        <f t="shared" si="41"/>
        <v>3</v>
      </c>
      <c r="AF205" s="28"/>
      <c r="AG205" s="28">
        <v>5.3734000000000002</v>
      </c>
      <c r="AH205" s="28">
        <v>94.734800000000007</v>
      </c>
      <c r="AI205" s="28">
        <v>-0.10829999999999999</v>
      </c>
      <c r="AJ205" s="28">
        <v>0.99890000000000001</v>
      </c>
      <c r="AK205" s="28">
        <v>2.01E-2</v>
      </c>
      <c r="AL205" s="28">
        <v>-2.92E-2</v>
      </c>
      <c r="AM205" s="28">
        <v>3.5200000000000002E-2</v>
      </c>
      <c r="AN205" s="28">
        <v>0.99550000000000005</v>
      </c>
      <c r="AO205" s="28">
        <v>-0.10829999999999999</v>
      </c>
      <c r="AP205" s="35">
        <v>0.32</v>
      </c>
    </row>
    <row r="206" spans="1:42">
      <c r="A206" s="48" t="s">
        <v>1920</v>
      </c>
      <c r="B206" s="29">
        <v>45818</v>
      </c>
      <c r="C206" s="30">
        <v>4.7275999999999998</v>
      </c>
      <c r="D206" s="31">
        <v>4.8173000000000004</v>
      </c>
      <c r="E206" s="28">
        <v>41.698</v>
      </c>
      <c r="F206" s="28">
        <v>11.954499999999999</v>
      </c>
      <c r="G206" s="28">
        <v>3.0318000000000001</v>
      </c>
      <c r="H206" s="28">
        <v>2.9533999999999998</v>
      </c>
      <c r="I206" s="32">
        <v>2.3100999999999998</v>
      </c>
      <c r="J206" s="28"/>
      <c r="K206" s="28"/>
      <c r="L206" s="28"/>
      <c r="M206" s="28"/>
      <c r="N206" s="28"/>
      <c r="O206" s="28"/>
      <c r="P206" s="28"/>
      <c r="Q206" s="28"/>
      <c r="R206" s="28">
        <v>9.0568000000000008</v>
      </c>
      <c r="S206" s="33">
        <f t="shared" si="41"/>
        <v>2</v>
      </c>
      <c r="T206" s="33">
        <f t="shared" si="41"/>
        <v>1</v>
      </c>
      <c r="U206" s="33">
        <f t="shared" si="41"/>
        <v>1</v>
      </c>
      <c r="V206" s="34">
        <f t="shared" si="41"/>
        <v>1</v>
      </c>
      <c r="W206" s="33">
        <f t="shared" si="41"/>
        <v>0</v>
      </c>
      <c r="X206" s="33">
        <f t="shared" si="41"/>
        <v>0</v>
      </c>
      <c r="Y206" s="33">
        <f t="shared" si="41"/>
        <v>0</v>
      </c>
      <c r="Z206" s="33">
        <f t="shared" si="41"/>
        <v>0</v>
      </c>
      <c r="AA206" s="33">
        <f t="shared" si="41"/>
        <v>0</v>
      </c>
      <c r="AB206" s="33">
        <f t="shared" si="41"/>
        <v>0</v>
      </c>
      <c r="AC206" s="33">
        <f t="shared" si="41"/>
        <v>0</v>
      </c>
      <c r="AD206" s="33">
        <f t="shared" si="41"/>
        <v>0</v>
      </c>
      <c r="AE206" s="33">
        <f t="shared" si="41"/>
        <v>3</v>
      </c>
      <c r="AF206" s="28">
        <v>97.6995</v>
      </c>
      <c r="AG206" s="28">
        <v>2.0447000000000002</v>
      </c>
      <c r="AH206" s="28"/>
      <c r="AI206" s="28">
        <v>0.25580000000000003</v>
      </c>
      <c r="AJ206" s="28">
        <v>0.81269999999999998</v>
      </c>
      <c r="AK206" s="28">
        <v>-5.2999999999999999E-2</v>
      </c>
      <c r="AL206" s="28">
        <v>0.68479999999999996</v>
      </c>
      <c r="AM206" s="28">
        <v>-7.7499999999999999E-2</v>
      </c>
      <c r="AN206" s="28">
        <v>0.78</v>
      </c>
      <c r="AO206" s="28">
        <v>0.25580000000000003</v>
      </c>
      <c r="AP206" s="35">
        <v>0.15</v>
      </c>
    </row>
    <row r="207" spans="1:42">
      <c r="A207" s="48" t="s">
        <v>1921</v>
      </c>
      <c r="B207" s="29">
        <v>41906</v>
      </c>
      <c r="C207" s="30">
        <v>23640.9365</v>
      </c>
      <c r="D207" s="31">
        <v>23262.982100000001</v>
      </c>
      <c r="E207" s="28">
        <v>878.52380000000005</v>
      </c>
      <c r="F207" s="28">
        <v>6.9279000000000002</v>
      </c>
      <c r="G207" s="28">
        <v>-6.4439000000000002</v>
      </c>
      <c r="H207" s="28">
        <v>-8.7622999999999998</v>
      </c>
      <c r="I207" s="32">
        <v>-9.6629000000000005</v>
      </c>
      <c r="J207" s="28">
        <v>-3.1011000000000002</v>
      </c>
      <c r="K207" s="28">
        <v>2.7595000000000001</v>
      </c>
      <c r="L207" s="28">
        <v>9.2250999999999994</v>
      </c>
      <c r="M207" s="28">
        <v>9.0259</v>
      </c>
      <c r="N207" s="28">
        <v>10.776999999999999</v>
      </c>
      <c r="O207" s="28">
        <v>11.3893</v>
      </c>
      <c r="P207" s="28">
        <v>12.8827</v>
      </c>
      <c r="Q207" s="28"/>
      <c r="R207" s="28">
        <v>10.770099999999999</v>
      </c>
      <c r="S207" s="33">
        <f t="shared" si="41"/>
        <v>4</v>
      </c>
      <c r="T207" s="33">
        <f t="shared" si="41"/>
        <v>4</v>
      </c>
      <c r="U207" s="33">
        <f t="shared" si="41"/>
        <v>4</v>
      </c>
      <c r="V207" s="34">
        <f t="shared" si="41"/>
        <v>4</v>
      </c>
      <c r="W207" s="33">
        <f t="shared" si="41"/>
        <v>4</v>
      </c>
      <c r="X207" s="33">
        <f t="shared" si="41"/>
        <v>3</v>
      </c>
      <c r="Y207" s="33">
        <f t="shared" si="41"/>
        <v>3</v>
      </c>
      <c r="Z207" s="33">
        <f t="shared" si="41"/>
        <v>4</v>
      </c>
      <c r="AA207" s="33">
        <f t="shared" si="41"/>
        <v>4</v>
      </c>
      <c r="AB207" s="33">
        <f t="shared" si="41"/>
        <v>4</v>
      </c>
      <c r="AC207" s="33">
        <f t="shared" si="41"/>
        <v>3</v>
      </c>
      <c r="AD207" s="33">
        <f t="shared" si="41"/>
        <v>0</v>
      </c>
      <c r="AE207" s="33">
        <f t="shared" si="41"/>
        <v>3</v>
      </c>
      <c r="AF207" s="28">
        <v>99.978899999999996</v>
      </c>
      <c r="AG207" s="28"/>
      <c r="AH207" s="28"/>
      <c r="AI207" s="28">
        <v>2.1100000000000001E-2</v>
      </c>
      <c r="AJ207" s="28">
        <v>0.99929999999999997</v>
      </c>
      <c r="AK207" s="28">
        <v>0.15759999999999999</v>
      </c>
      <c r="AL207" s="28">
        <v>-0.14460000000000001</v>
      </c>
      <c r="AM207" s="28">
        <v>0.27829999999999999</v>
      </c>
      <c r="AN207" s="28">
        <v>0.98760000000000003</v>
      </c>
      <c r="AO207" s="28">
        <v>2.1100000000000001E-2</v>
      </c>
      <c r="AP207" s="35">
        <v>0.04</v>
      </c>
    </row>
    <row r="208" spans="1:42">
      <c r="A208" s="48" t="s">
        <v>1922</v>
      </c>
      <c r="B208" s="29">
        <v>43676</v>
      </c>
      <c r="C208" s="30">
        <v>146.636</v>
      </c>
      <c r="D208" s="31">
        <v>129.3211</v>
      </c>
      <c r="E208" s="28">
        <v>88.493700000000004</v>
      </c>
      <c r="F208" s="28">
        <v>12.3262</v>
      </c>
      <c r="G208" s="28">
        <v>-0.49309999999999998</v>
      </c>
      <c r="H208" s="28">
        <v>-3.3022</v>
      </c>
      <c r="I208" s="32">
        <v>-3.2107999999999999</v>
      </c>
      <c r="J208" s="28">
        <v>6.5425000000000004</v>
      </c>
      <c r="K208" s="28">
        <v>6.6307</v>
      </c>
      <c r="L208" s="28">
        <v>21.180299999999999</v>
      </c>
      <c r="M208" s="28">
        <v>14.620900000000001</v>
      </c>
      <c r="N208" s="28">
        <v>17.203499999999998</v>
      </c>
      <c r="O208" s="28"/>
      <c r="P208" s="28"/>
      <c r="Q208" s="28"/>
      <c r="R208" s="28">
        <v>17.575399999999998</v>
      </c>
      <c r="S208" s="33">
        <f t="shared" si="41"/>
        <v>2</v>
      </c>
      <c r="T208" s="33">
        <f t="shared" si="41"/>
        <v>2</v>
      </c>
      <c r="U208" s="33">
        <f t="shared" si="41"/>
        <v>2</v>
      </c>
      <c r="V208" s="34">
        <f t="shared" si="41"/>
        <v>2</v>
      </c>
      <c r="W208" s="33">
        <f t="shared" si="41"/>
        <v>2</v>
      </c>
      <c r="X208" s="33">
        <f t="shared" si="41"/>
        <v>1</v>
      </c>
      <c r="Y208" s="33">
        <f t="shared" si="41"/>
        <v>2</v>
      </c>
      <c r="Z208" s="33">
        <f t="shared" si="41"/>
        <v>1</v>
      </c>
      <c r="AA208" s="33">
        <f t="shared" si="41"/>
        <v>1</v>
      </c>
      <c r="AB208" s="33">
        <f t="shared" si="41"/>
        <v>0</v>
      </c>
      <c r="AC208" s="33">
        <f t="shared" si="41"/>
        <v>0</v>
      </c>
      <c r="AD208" s="33">
        <f t="shared" si="41"/>
        <v>0</v>
      </c>
      <c r="AE208" s="33">
        <f t="shared" si="41"/>
        <v>1</v>
      </c>
      <c r="AF208" s="28">
        <v>61.999099999999999</v>
      </c>
      <c r="AG208" s="28">
        <v>37.841200000000001</v>
      </c>
      <c r="AH208" s="28"/>
      <c r="AI208" s="28">
        <v>0.15970000000000001</v>
      </c>
      <c r="AJ208" s="28">
        <v>0.99860000000000004</v>
      </c>
      <c r="AK208" s="28">
        <v>0.32200000000000001</v>
      </c>
      <c r="AL208" s="28">
        <v>8.3199999999999996E-2</v>
      </c>
      <c r="AM208" s="28">
        <v>0.5847</v>
      </c>
      <c r="AN208" s="28">
        <v>0.99680000000000002</v>
      </c>
      <c r="AO208" s="28">
        <v>0.15970000000000001</v>
      </c>
      <c r="AP208" s="35">
        <v>0.23</v>
      </c>
    </row>
    <row r="209" spans="1:42">
      <c r="A209" s="48" t="s">
        <v>1924</v>
      </c>
      <c r="B209" s="29">
        <v>41358</v>
      </c>
      <c r="C209" s="30">
        <v>322.4606</v>
      </c>
      <c r="D209" s="31">
        <v>304.18680000000001</v>
      </c>
      <c r="E209" s="28">
        <v>262.95330000000001</v>
      </c>
      <c r="F209" s="28">
        <v>8.8048000000000002</v>
      </c>
      <c r="G209" s="28">
        <v>-3.8826000000000001</v>
      </c>
      <c r="H209" s="28">
        <v>-6.1407999999999996</v>
      </c>
      <c r="I209" s="32">
        <v>-6.7023000000000001</v>
      </c>
      <c r="J209" s="28">
        <v>0.79990000000000006</v>
      </c>
      <c r="K209" s="28">
        <v>3.6783000000000001</v>
      </c>
      <c r="L209" s="28">
        <v>12.209</v>
      </c>
      <c r="M209" s="28">
        <v>9.8880999999999997</v>
      </c>
      <c r="N209" s="28">
        <v>11.6074</v>
      </c>
      <c r="O209" s="28">
        <v>11.6303</v>
      </c>
      <c r="P209" s="28">
        <v>12.5061</v>
      </c>
      <c r="Q209" s="28"/>
      <c r="R209" s="28">
        <v>12.648199999999999</v>
      </c>
      <c r="S209" s="33">
        <f t="shared" si="41"/>
        <v>3</v>
      </c>
      <c r="T209" s="33">
        <f t="shared" si="41"/>
        <v>3</v>
      </c>
      <c r="U209" s="33">
        <f t="shared" si="41"/>
        <v>3</v>
      </c>
      <c r="V209" s="34">
        <f t="shared" si="41"/>
        <v>3</v>
      </c>
      <c r="W209" s="33">
        <f t="shared" si="41"/>
        <v>3</v>
      </c>
      <c r="X209" s="33">
        <f t="shared" si="41"/>
        <v>3</v>
      </c>
      <c r="Y209" s="33">
        <f t="shared" si="41"/>
        <v>3</v>
      </c>
      <c r="Z209" s="33">
        <f t="shared" si="41"/>
        <v>4</v>
      </c>
      <c r="AA209" s="33">
        <f t="shared" si="41"/>
        <v>3</v>
      </c>
      <c r="AB209" s="33">
        <f t="shared" si="41"/>
        <v>4</v>
      </c>
      <c r="AC209" s="33">
        <f t="shared" si="41"/>
        <v>4</v>
      </c>
      <c r="AD209" s="33">
        <f t="shared" si="41"/>
        <v>0</v>
      </c>
      <c r="AE209" s="33">
        <f t="shared" si="41"/>
        <v>2</v>
      </c>
      <c r="AF209" s="28">
        <v>98.505300000000005</v>
      </c>
      <c r="AG209" s="28">
        <v>1.3542000000000001</v>
      </c>
      <c r="AH209" s="28"/>
      <c r="AI209" s="28">
        <v>0.14050000000000001</v>
      </c>
      <c r="AJ209" s="28">
        <v>0.99880000000000002</v>
      </c>
      <c r="AK209" s="28">
        <v>0.20960000000000001</v>
      </c>
      <c r="AL209" s="28">
        <v>-4.0300000000000002E-2</v>
      </c>
      <c r="AM209" s="28">
        <v>0.37019999999999997</v>
      </c>
      <c r="AN209" s="28">
        <v>0.99719999999999998</v>
      </c>
      <c r="AO209" s="28">
        <v>0.14050000000000001</v>
      </c>
      <c r="AP209" s="35">
        <v>0.5</v>
      </c>
    </row>
    <row r="210" spans="1:42" s="93" customFormat="1">
      <c r="A210" s="48" t="s">
        <v>1927</v>
      </c>
      <c r="B210" s="29">
        <v>37253</v>
      </c>
      <c r="C210" s="30">
        <v>57632.898699999998</v>
      </c>
      <c r="D210" s="31">
        <v>57033.354599999999</v>
      </c>
      <c r="E210" s="28">
        <v>271.57010000000002</v>
      </c>
      <c r="F210" s="28">
        <v>7.4843999999999999</v>
      </c>
      <c r="G210" s="28">
        <v>-5.1505000000000001</v>
      </c>
      <c r="H210" s="28">
        <v>-7.0994000000000002</v>
      </c>
      <c r="I210" s="32">
        <v>-8.0326000000000004</v>
      </c>
      <c r="J210" s="28">
        <v>-0.30740000000000001</v>
      </c>
      <c r="K210" s="28">
        <v>4.2064000000000004</v>
      </c>
      <c r="L210" s="28">
        <v>11.1256</v>
      </c>
      <c r="M210" s="28">
        <v>10.0451</v>
      </c>
      <c r="N210" s="28">
        <v>11.6304</v>
      </c>
      <c r="O210" s="28">
        <v>11.943300000000001</v>
      </c>
      <c r="P210" s="28">
        <v>13.053699999999999</v>
      </c>
      <c r="Q210" s="28">
        <v>11.193899999999999</v>
      </c>
      <c r="R210" s="28">
        <v>15.0342</v>
      </c>
      <c r="S210" s="33">
        <f t="shared" ref="S210:AE213" si="42">IF(F210="",0,IF(F210&lt;=CC$3,4,IF(F210&gt;=CC$5,1,IF(F210&gt;=CC$4,2,3))))</f>
        <v>3</v>
      </c>
      <c r="T210" s="33">
        <f t="shared" si="42"/>
        <v>3</v>
      </c>
      <c r="U210" s="33">
        <f t="shared" si="42"/>
        <v>3</v>
      </c>
      <c r="V210" s="34">
        <f t="shared" si="42"/>
        <v>4</v>
      </c>
      <c r="W210" s="33">
        <f t="shared" si="42"/>
        <v>3</v>
      </c>
      <c r="X210" s="33">
        <f t="shared" si="42"/>
        <v>3</v>
      </c>
      <c r="Y210" s="33">
        <f t="shared" si="42"/>
        <v>3</v>
      </c>
      <c r="Z210" s="33">
        <f t="shared" si="42"/>
        <v>3</v>
      </c>
      <c r="AA210" s="33">
        <f t="shared" si="42"/>
        <v>2</v>
      </c>
      <c r="AB210" s="33">
        <f t="shared" si="42"/>
        <v>3</v>
      </c>
      <c r="AC210" s="33">
        <f t="shared" si="42"/>
        <v>2</v>
      </c>
      <c r="AD210" s="33">
        <f t="shared" si="42"/>
        <v>1</v>
      </c>
      <c r="AE210" s="33">
        <f t="shared" si="42"/>
        <v>1</v>
      </c>
      <c r="AF210" s="28">
        <v>99.990099999999998</v>
      </c>
      <c r="AG210" s="28"/>
      <c r="AH210" s="28"/>
      <c r="AI210" s="28">
        <v>9.9000000000000008E-3</v>
      </c>
      <c r="AJ210" s="28">
        <v>0.99960000000000004</v>
      </c>
      <c r="AK210" s="28">
        <v>0.19980000000000001</v>
      </c>
      <c r="AL210" s="28">
        <v>-5.9999999999999995E-4</v>
      </c>
      <c r="AM210" s="28">
        <v>0.35589999999999999</v>
      </c>
      <c r="AN210" s="28">
        <v>0.99719999999999998</v>
      </c>
      <c r="AO210" s="28">
        <v>9.9000000000000008E-3</v>
      </c>
      <c r="AP210" s="35">
        <v>0.04</v>
      </c>
    </row>
    <row r="211" spans="1:42" s="118" customFormat="1">
      <c r="A211" s="48" t="s">
        <v>1928</v>
      </c>
      <c r="B211" s="29">
        <v>39890</v>
      </c>
      <c r="C211" s="30">
        <v>51.570500000000003</v>
      </c>
      <c r="D211" s="31">
        <v>49.128599999999999</v>
      </c>
      <c r="E211" s="28">
        <v>465.3175</v>
      </c>
      <c r="F211" s="28">
        <v>5.3724999999999996</v>
      </c>
      <c r="G211" s="28">
        <v>-9.5608000000000004</v>
      </c>
      <c r="H211" s="28">
        <v>-7.4836999999999998</v>
      </c>
      <c r="I211" s="32">
        <v>-9.6754999999999995</v>
      </c>
      <c r="J211" s="28">
        <v>-7.4414999999999996</v>
      </c>
      <c r="K211" s="28">
        <v>-1.7401</v>
      </c>
      <c r="L211" s="28">
        <v>6.0612000000000004</v>
      </c>
      <c r="M211" s="28">
        <v>2.6728999999999998</v>
      </c>
      <c r="N211" s="28">
        <v>4.9653</v>
      </c>
      <c r="O211" s="28">
        <v>8.5241000000000007</v>
      </c>
      <c r="P211" s="28">
        <v>9.7941000000000003</v>
      </c>
      <c r="Q211" s="28">
        <v>9.1724999999999994</v>
      </c>
      <c r="R211" s="28">
        <v>12.173400000000001</v>
      </c>
      <c r="S211" s="33">
        <f t="shared" si="42"/>
        <v>4</v>
      </c>
      <c r="T211" s="33">
        <f t="shared" si="42"/>
        <v>4</v>
      </c>
      <c r="U211" s="33">
        <f t="shared" si="42"/>
        <v>4</v>
      </c>
      <c r="V211" s="34">
        <f t="shared" si="42"/>
        <v>4</v>
      </c>
      <c r="W211" s="33">
        <f t="shared" si="42"/>
        <v>4</v>
      </c>
      <c r="X211" s="33">
        <f t="shared" si="42"/>
        <v>4</v>
      </c>
      <c r="Y211" s="33">
        <f t="shared" si="42"/>
        <v>4</v>
      </c>
      <c r="Z211" s="33">
        <f t="shared" si="42"/>
        <v>4</v>
      </c>
      <c r="AA211" s="33">
        <f t="shared" si="42"/>
        <v>4</v>
      </c>
      <c r="AB211" s="33">
        <f t="shared" si="42"/>
        <v>4</v>
      </c>
      <c r="AC211" s="33">
        <f t="shared" si="42"/>
        <v>4</v>
      </c>
      <c r="AD211" s="33">
        <f t="shared" si="42"/>
        <v>4</v>
      </c>
      <c r="AE211" s="33">
        <f t="shared" si="42"/>
        <v>2</v>
      </c>
      <c r="AF211" s="28">
        <v>99.880700000000004</v>
      </c>
      <c r="AG211" s="28"/>
      <c r="AH211" s="28"/>
      <c r="AI211" s="28">
        <v>0.1193</v>
      </c>
      <c r="AJ211" s="28">
        <v>0.99429999999999996</v>
      </c>
      <c r="AK211" s="28">
        <v>7.2700000000000001E-2</v>
      </c>
      <c r="AL211" s="28">
        <v>-0.09</v>
      </c>
      <c r="AM211" s="28">
        <v>0.13070000000000001</v>
      </c>
      <c r="AN211" s="28">
        <v>0.99719999999999998</v>
      </c>
      <c r="AO211" s="28">
        <v>0.1193</v>
      </c>
      <c r="AP211" s="35">
        <v>0.96</v>
      </c>
    </row>
    <row r="212" spans="1:42" s="118" customFormat="1">
      <c r="A212" s="48" t="s">
        <v>1929</v>
      </c>
      <c r="B212" s="29">
        <v>42173</v>
      </c>
      <c r="C212" s="30">
        <v>153.32419999999999</v>
      </c>
      <c r="D212" s="31">
        <v>140.6515</v>
      </c>
      <c r="E212" s="28">
        <v>143.9393</v>
      </c>
      <c r="F212" s="28">
        <v>5.8673000000000002</v>
      </c>
      <c r="G212" s="28">
        <v>-7.2019000000000002</v>
      </c>
      <c r="H212" s="28">
        <v>-5.5906000000000002</v>
      </c>
      <c r="I212" s="32">
        <v>-7.4191000000000003</v>
      </c>
      <c r="J212" s="28">
        <v>-1.3163</v>
      </c>
      <c r="K212" s="28">
        <v>1.0313000000000001</v>
      </c>
      <c r="L212" s="28">
        <v>11.295</v>
      </c>
      <c r="M212" s="28">
        <v>10.463100000000001</v>
      </c>
      <c r="N212" s="28">
        <v>12.3918</v>
      </c>
      <c r="O212" s="28">
        <v>13.289099999999999</v>
      </c>
      <c r="P212" s="28">
        <v>14.8865</v>
      </c>
      <c r="Q212" s="28"/>
      <c r="R212" s="28">
        <v>13.253299999999999</v>
      </c>
      <c r="S212" s="33">
        <f t="shared" si="42"/>
        <v>4</v>
      </c>
      <c r="T212" s="33">
        <f t="shared" si="42"/>
        <v>4</v>
      </c>
      <c r="U212" s="33">
        <f t="shared" si="42"/>
        <v>3</v>
      </c>
      <c r="V212" s="34">
        <f t="shared" si="42"/>
        <v>3</v>
      </c>
      <c r="W212" s="33">
        <f t="shared" si="42"/>
        <v>4</v>
      </c>
      <c r="X212" s="33">
        <f t="shared" si="42"/>
        <v>4</v>
      </c>
      <c r="Y212" s="33">
        <f t="shared" si="42"/>
        <v>3</v>
      </c>
      <c r="Z212" s="33">
        <f t="shared" si="42"/>
        <v>3</v>
      </c>
      <c r="AA212" s="33">
        <f t="shared" si="42"/>
        <v>2</v>
      </c>
      <c r="AB212" s="33">
        <f t="shared" si="42"/>
        <v>2</v>
      </c>
      <c r="AC212" s="33">
        <f t="shared" si="42"/>
        <v>1</v>
      </c>
      <c r="AD212" s="33">
        <f t="shared" si="42"/>
        <v>0</v>
      </c>
      <c r="AE212" s="33">
        <f t="shared" si="42"/>
        <v>2</v>
      </c>
      <c r="AF212" s="28">
        <v>99.916300000000007</v>
      </c>
      <c r="AG212" s="28"/>
      <c r="AH212" s="28"/>
      <c r="AI212" s="28">
        <v>8.3699999999999997E-2</v>
      </c>
      <c r="AJ212" s="28">
        <v>0.99680000000000002</v>
      </c>
      <c r="AK212" s="28">
        <v>0.20330000000000001</v>
      </c>
      <c r="AL212" s="28">
        <v>-2.7E-2</v>
      </c>
      <c r="AM212" s="28">
        <v>0.37890000000000001</v>
      </c>
      <c r="AN212" s="28">
        <v>0.99719999999999998</v>
      </c>
      <c r="AO212" s="28">
        <v>8.3699999999999997E-2</v>
      </c>
      <c r="AP212" s="35">
        <v>0.26</v>
      </c>
    </row>
    <row r="213" spans="1:42" s="118" customFormat="1">
      <c r="A213" s="48" t="s">
        <v>1931</v>
      </c>
      <c r="B213" s="29">
        <v>38134</v>
      </c>
      <c r="C213" s="30">
        <v>7978.8946999999998</v>
      </c>
      <c r="D213" s="31">
        <v>7162.3217000000004</v>
      </c>
      <c r="E213" s="28">
        <v>565.6653</v>
      </c>
      <c r="F213" s="28">
        <v>9.1068999999999996</v>
      </c>
      <c r="G213" s="28">
        <v>-8.0233000000000008</v>
      </c>
      <c r="H213" s="28">
        <v>-5.5885999999999996</v>
      </c>
      <c r="I213" s="32">
        <v>-8.0036000000000005</v>
      </c>
      <c r="J213" s="28">
        <v>0.1512</v>
      </c>
      <c r="K213" s="28">
        <v>6.0292000000000003</v>
      </c>
      <c r="L213" s="28">
        <v>8.9246999999999996</v>
      </c>
      <c r="M213" s="28">
        <v>11.714</v>
      </c>
      <c r="N213" s="28">
        <v>11.425599999999999</v>
      </c>
      <c r="O213" s="28">
        <v>9.3309999999999995</v>
      </c>
      <c r="P213" s="28">
        <v>12.835699999999999</v>
      </c>
      <c r="Q213" s="28">
        <v>11.484400000000001</v>
      </c>
      <c r="R213" s="28">
        <v>15.745100000000001</v>
      </c>
      <c r="S213" s="33">
        <f t="shared" si="42"/>
        <v>3</v>
      </c>
      <c r="T213" s="33">
        <f t="shared" si="42"/>
        <v>4</v>
      </c>
      <c r="U213" s="33">
        <f t="shared" si="42"/>
        <v>3</v>
      </c>
      <c r="V213" s="34">
        <f t="shared" si="42"/>
        <v>3</v>
      </c>
      <c r="W213" s="33">
        <f t="shared" si="42"/>
        <v>3</v>
      </c>
      <c r="X213" s="33">
        <f t="shared" si="42"/>
        <v>2</v>
      </c>
      <c r="Y213" s="33">
        <f t="shared" si="42"/>
        <v>4</v>
      </c>
      <c r="Z213" s="33">
        <f t="shared" si="42"/>
        <v>2</v>
      </c>
      <c r="AA213" s="33">
        <f t="shared" si="42"/>
        <v>3</v>
      </c>
      <c r="AB213" s="33">
        <f t="shared" si="42"/>
        <v>4</v>
      </c>
      <c r="AC213" s="33">
        <f t="shared" si="42"/>
        <v>4</v>
      </c>
      <c r="AD213" s="33">
        <f t="shared" si="42"/>
        <v>1</v>
      </c>
      <c r="AE213" s="33">
        <f t="shared" si="42"/>
        <v>1</v>
      </c>
      <c r="AF213" s="28">
        <v>77.760099999999994</v>
      </c>
      <c r="AG213" s="28">
        <v>22.219000000000001</v>
      </c>
      <c r="AH213" s="28"/>
      <c r="AI213" s="28">
        <v>2.1000000000000001E-2</v>
      </c>
      <c r="AJ213" s="28">
        <v>0.99960000000000004</v>
      </c>
      <c r="AK213" s="28">
        <v>0.13539999999999999</v>
      </c>
      <c r="AL213" s="28">
        <v>-1.5100000000000001E-2</v>
      </c>
      <c r="AM213" s="28">
        <v>0.22939999999999999</v>
      </c>
      <c r="AN213" s="28">
        <v>0.99729999999999996</v>
      </c>
      <c r="AO213" s="28">
        <v>2.1000000000000001E-2</v>
      </c>
      <c r="AP213" s="35">
        <v>0.19</v>
      </c>
    </row>
    <row r="214" spans="1:42" s="122" customFormat="1">
      <c r="A214" s="48" t="s">
        <v>1932</v>
      </c>
      <c r="B214" s="29">
        <v>41744</v>
      </c>
      <c r="C214" s="30">
        <v>72.019800000000004</v>
      </c>
      <c r="D214" s="31">
        <v>63.8444</v>
      </c>
      <c r="E214" s="28">
        <v>79.568600000000004</v>
      </c>
      <c r="F214" s="28">
        <v>7.3367000000000004</v>
      </c>
      <c r="G214" s="28">
        <v>-5.1879</v>
      </c>
      <c r="H214" s="28">
        <v>-1.2717000000000001</v>
      </c>
      <c r="I214" s="32">
        <v>-4.7306999999999997</v>
      </c>
      <c r="J214" s="28">
        <v>4.8826999999999998</v>
      </c>
      <c r="K214" s="28">
        <v>3.0398999999999998</v>
      </c>
      <c r="L214" s="28">
        <v>16.971699999999998</v>
      </c>
      <c r="M214" s="28">
        <v>15.4373</v>
      </c>
      <c r="N214" s="28">
        <v>16.913399999999999</v>
      </c>
      <c r="O214" s="28">
        <v>14.5244</v>
      </c>
      <c r="P214" s="28">
        <v>15.066800000000001</v>
      </c>
      <c r="Q214" s="28"/>
      <c r="R214" s="28">
        <v>13.5608</v>
      </c>
      <c r="S214" s="33">
        <f t="shared" ref="S214:AE214" si="43">IF(F214="",0,IF(F214&lt;=CC$3,4,IF(F214&gt;=CC$5,1,IF(F214&gt;=CC$4,2,3))))</f>
        <v>4</v>
      </c>
      <c r="T214" s="33">
        <f t="shared" si="43"/>
        <v>3</v>
      </c>
      <c r="U214" s="33">
        <f t="shared" si="43"/>
        <v>2</v>
      </c>
      <c r="V214" s="34">
        <f t="shared" si="43"/>
        <v>2</v>
      </c>
      <c r="W214" s="33">
        <f t="shared" si="43"/>
        <v>2</v>
      </c>
      <c r="X214" s="33">
        <f t="shared" si="43"/>
        <v>3</v>
      </c>
      <c r="Y214" s="33">
        <f t="shared" si="43"/>
        <v>2</v>
      </c>
      <c r="Z214" s="33">
        <f t="shared" si="43"/>
        <v>1</v>
      </c>
      <c r="AA214" s="33">
        <f t="shared" si="43"/>
        <v>1</v>
      </c>
      <c r="AB214" s="33">
        <f t="shared" si="43"/>
        <v>2</v>
      </c>
      <c r="AC214" s="33">
        <f t="shared" si="43"/>
        <v>1</v>
      </c>
      <c r="AD214" s="33">
        <f t="shared" si="43"/>
        <v>0</v>
      </c>
      <c r="AE214" s="33">
        <f t="shared" si="43"/>
        <v>2</v>
      </c>
      <c r="AF214" s="28">
        <v>88.366900000000001</v>
      </c>
      <c r="AG214" s="28">
        <v>10.815099999999999</v>
      </c>
      <c r="AH214" s="28">
        <v>0.68640000000000001</v>
      </c>
      <c r="AI214" s="28">
        <v>0.13170000000000001</v>
      </c>
      <c r="AJ214" s="28">
        <v>0.99660000000000004</v>
      </c>
      <c r="AK214" s="28">
        <v>0.2903</v>
      </c>
      <c r="AL214" s="28">
        <v>-3.39E-2</v>
      </c>
      <c r="AM214" s="28">
        <v>0.54530000000000001</v>
      </c>
      <c r="AN214" s="28">
        <v>0.99709999999999999</v>
      </c>
      <c r="AO214" s="28">
        <v>0.13170000000000001</v>
      </c>
      <c r="AP214" s="35">
        <v>0.37</v>
      </c>
    </row>
    <row r="215" spans="1:42">
      <c r="A215" s="48" t="s">
        <v>1933</v>
      </c>
      <c r="B215" s="29">
        <v>41739</v>
      </c>
      <c r="C215" s="30">
        <v>196.46700000000001</v>
      </c>
      <c r="D215" s="31">
        <v>182.8518</v>
      </c>
      <c r="E215" s="28">
        <v>126.741</v>
      </c>
      <c r="F215" s="28">
        <v>10.450900000000001</v>
      </c>
      <c r="G215" s="28">
        <v>-0.44490000000000002</v>
      </c>
      <c r="H215" s="28">
        <v>-8.6606000000000005</v>
      </c>
      <c r="I215" s="32">
        <v>-7.0951000000000004</v>
      </c>
      <c r="J215" s="28">
        <v>1.4467000000000001</v>
      </c>
      <c r="K215" s="28">
        <v>5.3586</v>
      </c>
      <c r="L215" s="28">
        <v>15.571</v>
      </c>
      <c r="M215" s="28">
        <v>13.314399999999999</v>
      </c>
      <c r="N215" s="28">
        <v>15.0855</v>
      </c>
      <c r="O215" s="28">
        <v>13.9252</v>
      </c>
      <c r="P215" s="28">
        <v>13.486000000000001</v>
      </c>
      <c r="Q215" s="28"/>
      <c r="R215" s="28">
        <v>13.7538</v>
      </c>
      <c r="S215" s="33">
        <f t="shared" ref="S215:AE215" si="44">IF(F215="",0,IF(F215&lt;=CC$3,4,IF(F215&gt;=CC$5,1,IF(F215&gt;=CC$4,2,3))))</f>
        <v>2</v>
      </c>
      <c r="T215" s="33">
        <f t="shared" si="44"/>
        <v>2</v>
      </c>
      <c r="U215" s="33">
        <f t="shared" si="44"/>
        <v>4</v>
      </c>
      <c r="V215" s="34">
        <f t="shared" si="44"/>
        <v>3</v>
      </c>
      <c r="W215" s="33">
        <f t="shared" si="44"/>
        <v>3</v>
      </c>
      <c r="X215" s="33">
        <f t="shared" si="44"/>
        <v>2</v>
      </c>
      <c r="Y215" s="33">
        <f t="shared" si="44"/>
        <v>2</v>
      </c>
      <c r="Z215" s="33">
        <f t="shared" si="44"/>
        <v>2</v>
      </c>
      <c r="AA215" s="33">
        <f t="shared" si="44"/>
        <v>2</v>
      </c>
      <c r="AB215" s="33">
        <f t="shared" si="44"/>
        <v>2</v>
      </c>
      <c r="AC215" s="33">
        <f t="shared" si="44"/>
        <v>1</v>
      </c>
      <c r="AD215" s="33">
        <f t="shared" si="44"/>
        <v>0</v>
      </c>
      <c r="AE215" s="33">
        <f t="shared" si="44"/>
        <v>2</v>
      </c>
      <c r="AF215" s="28">
        <v>95.144999999999996</v>
      </c>
      <c r="AG215" s="28">
        <v>4.8113000000000001</v>
      </c>
      <c r="AH215" s="28"/>
      <c r="AI215" s="28">
        <v>4.3700000000000003E-2</v>
      </c>
      <c r="AJ215" s="28">
        <v>0.998</v>
      </c>
      <c r="AK215" s="28">
        <v>0.23980000000000001</v>
      </c>
      <c r="AL215" s="28">
        <v>-2.6800000000000001E-2</v>
      </c>
      <c r="AM215" s="28">
        <v>0.40510000000000002</v>
      </c>
      <c r="AN215" s="28">
        <v>0.99719999999999998</v>
      </c>
      <c r="AO215" s="28">
        <v>4.3700000000000003E-2</v>
      </c>
      <c r="AP215" s="35">
        <v>0.31</v>
      </c>
    </row>
    <row r="216" spans="1:42" s="118" customFormat="1">
      <c r="A216" s="48" t="s">
        <v>1934</v>
      </c>
      <c r="B216" s="29">
        <v>40455</v>
      </c>
      <c r="C216" s="30">
        <v>175.46860000000001</v>
      </c>
      <c r="D216" s="31">
        <v>169.94560000000001</v>
      </c>
      <c r="E216" s="28">
        <v>970.89509999999996</v>
      </c>
      <c r="F216" s="28">
        <v>9.9550000000000001</v>
      </c>
      <c r="G216" s="28">
        <v>2.8862999999999999</v>
      </c>
      <c r="H216" s="28">
        <v>-2.0754999999999999</v>
      </c>
      <c r="I216" s="32">
        <v>-2.1002999999999998</v>
      </c>
      <c r="J216" s="28">
        <v>7.1329000000000002</v>
      </c>
      <c r="K216" s="28">
        <v>4.6311999999999998</v>
      </c>
      <c r="L216" s="28">
        <v>20.390699999999999</v>
      </c>
      <c r="M216" s="28">
        <v>16.125499999999999</v>
      </c>
      <c r="N216" s="28">
        <v>18.236699999999999</v>
      </c>
      <c r="O216" s="28">
        <v>17.209900000000001</v>
      </c>
      <c r="P216" s="28">
        <v>13.7669</v>
      </c>
      <c r="Q216" s="28">
        <v>8.1020000000000003</v>
      </c>
      <c r="R216" s="28">
        <v>6.2380000000000004</v>
      </c>
      <c r="S216" s="33">
        <f t="shared" ref="S216:AE216" si="45">IF(F216="",0,IF(F216&lt;=CC$3,4,IF(F216&gt;=CC$5,1,IF(F216&gt;=CC$4,2,3))))</f>
        <v>2</v>
      </c>
      <c r="T216" s="33">
        <f t="shared" si="45"/>
        <v>1</v>
      </c>
      <c r="U216" s="33">
        <f t="shared" si="45"/>
        <v>2</v>
      </c>
      <c r="V216" s="34">
        <f t="shared" si="45"/>
        <v>2</v>
      </c>
      <c r="W216" s="33">
        <f t="shared" si="45"/>
        <v>2</v>
      </c>
      <c r="X216" s="33">
        <f t="shared" si="45"/>
        <v>2</v>
      </c>
      <c r="Y216" s="33">
        <f t="shared" si="45"/>
        <v>2</v>
      </c>
      <c r="Z216" s="33">
        <f t="shared" si="45"/>
        <v>1</v>
      </c>
      <c r="AA216" s="33">
        <f t="shared" si="45"/>
        <v>1</v>
      </c>
      <c r="AB216" s="33">
        <f t="shared" si="45"/>
        <v>1</v>
      </c>
      <c r="AC216" s="33">
        <f t="shared" si="45"/>
        <v>1</v>
      </c>
      <c r="AD216" s="33">
        <f t="shared" si="45"/>
        <v>4</v>
      </c>
      <c r="AE216" s="33">
        <f t="shared" si="45"/>
        <v>3</v>
      </c>
      <c r="AF216" s="28">
        <v>91.021299999999997</v>
      </c>
      <c r="AG216" s="28">
        <v>8.6990999999999996</v>
      </c>
      <c r="AH216" s="28"/>
      <c r="AI216" s="28">
        <v>0.27960000000000002</v>
      </c>
      <c r="AJ216" s="28">
        <v>0.99639999999999995</v>
      </c>
      <c r="AK216" s="28">
        <v>0.30430000000000001</v>
      </c>
      <c r="AL216" s="28">
        <v>-8.2100000000000006E-2</v>
      </c>
      <c r="AM216" s="28">
        <v>0.58250000000000002</v>
      </c>
      <c r="AN216" s="28">
        <v>0.99719999999999998</v>
      </c>
      <c r="AO216" s="28">
        <v>0.27960000000000002</v>
      </c>
      <c r="AP216" s="35">
        <v>0.5</v>
      </c>
    </row>
    <row r="217" spans="1:42" s="123" customFormat="1">
      <c r="A217" s="48" t="s">
        <v>1935</v>
      </c>
      <c r="B217" s="29">
        <v>44008</v>
      </c>
      <c r="C217" s="30">
        <v>3396.0446000000002</v>
      </c>
      <c r="D217" s="31">
        <v>3362.9843000000001</v>
      </c>
      <c r="E217" s="28">
        <v>32.4514</v>
      </c>
      <c r="F217" s="28">
        <v>1.206</v>
      </c>
      <c r="G217" s="28">
        <v>-22.681699999999999</v>
      </c>
      <c r="H217" s="28">
        <v>-17.694900000000001</v>
      </c>
      <c r="I217" s="32">
        <v>-21.999500000000001</v>
      </c>
      <c r="J217" s="28">
        <v>-16.143699999999999</v>
      </c>
      <c r="K217" s="28">
        <v>-3.9377</v>
      </c>
      <c r="L217" s="28">
        <v>3.9178999999999999</v>
      </c>
      <c r="M217" s="28">
        <v>2.69E-2</v>
      </c>
      <c r="N217" s="28">
        <v>4.6006999999999998</v>
      </c>
      <c r="O217" s="28"/>
      <c r="P217" s="28"/>
      <c r="Q217" s="28"/>
      <c r="R217" s="28">
        <v>14.0947</v>
      </c>
      <c r="S217" s="33">
        <f t="shared" ref="S217:AE219" si="46">IF(F217="",0,IF(F217&lt;=CC$3,4,IF(F217&gt;=CC$5,1,IF(F217&gt;=CC$4,2,3))))</f>
        <v>4</v>
      </c>
      <c r="T217" s="33">
        <f t="shared" si="46"/>
        <v>4</v>
      </c>
      <c r="U217" s="33">
        <f t="shared" si="46"/>
        <v>4</v>
      </c>
      <c r="V217" s="34">
        <f t="shared" si="46"/>
        <v>4</v>
      </c>
      <c r="W217" s="33">
        <f t="shared" si="46"/>
        <v>4</v>
      </c>
      <c r="X217" s="33">
        <f t="shared" si="46"/>
        <v>4</v>
      </c>
      <c r="Y217" s="33">
        <f t="shared" si="46"/>
        <v>4</v>
      </c>
      <c r="Z217" s="33">
        <f t="shared" si="46"/>
        <v>4</v>
      </c>
      <c r="AA217" s="33">
        <f t="shared" si="46"/>
        <v>4</v>
      </c>
      <c r="AB217" s="33">
        <f t="shared" si="46"/>
        <v>0</v>
      </c>
      <c r="AC217" s="33">
        <f t="shared" si="46"/>
        <v>0</v>
      </c>
      <c r="AD217" s="33">
        <f t="shared" si="46"/>
        <v>0</v>
      </c>
      <c r="AE217" s="33">
        <f t="shared" si="46"/>
        <v>2</v>
      </c>
      <c r="AF217" s="28">
        <v>83.684799999999996</v>
      </c>
      <c r="AG217" s="28">
        <v>16.269600000000001</v>
      </c>
      <c r="AH217" s="28"/>
      <c r="AI217" s="28">
        <v>4.5600000000000002E-2</v>
      </c>
      <c r="AJ217" s="28">
        <v>0.99870000000000003</v>
      </c>
      <c r="AK217" s="28">
        <v>7.6399999999999996E-2</v>
      </c>
      <c r="AL217" s="28">
        <v>-1.7500000000000002E-2</v>
      </c>
      <c r="AM217" s="28">
        <v>0.12709999999999999</v>
      </c>
      <c r="AN217" s="28">
        <v>0.99729999999999996</v>
      </c>
      <c r="AO217" s="28">
        <v>4.5600000000000002E-2</v>
      </c>
      <c r="AP217" s="35">
        <v>0.22</v>
      </c>
    </row>
    <row r="218" spans="1:42" s="124" customFormat="1">
      <c r="A218" s="48" t="s">
        <v>1936</v>
      </c>
      <c r="B218" s="29">
        <v>43496</v>
      </c>
      <c r="C218" s="30">
        <v>2925.4232999999999</v>
      </c>
      <c r="D218" s="31">
        <v>2812.6619999999998</v>
      </c>
      <c r="E218" s="28">
        <v>227.03129999999999</v>
      </c>
      <c r="F218" s="28">
        <v>13.1995</v>
      </c>
      <c r="G218" s="28">
        <v>2.4868000000000001</v>
      </c>
      <c r="H218" s="28">
        <v>-0.48120000000000002</v>
      </c>
      <c r="I218" s="32">
        <v>-1.1042000000000001</v>
      </c>
      <c r="J218" s="28">
        <v>11.179600000000001</v>
      </c>
      <c r="K218" s="28">
        <v>8.2973999999999997</v>
      </c>
      <c r="L218" s="28">
        <v>22.986799999999999</v>
      </c>
      <c r="M218" s="28">
        <v>18.869299999999999</v>
      </c>
      <c r="N218" s="28">
        <v>19.7608</v>
      </c>
      <c r="O218" s="28">
        <v>20.1492</v>
      </c>
      <c r="P218" s="28"/>
      <c r="Q218" s="28"/>
      <c r="R218" s="28">
        <v>20.108899999999998</v>
      </c>
      <c r="S218" s="33">
        <f t="shared" si="46"/>
        <v>2</v>
      </c>
      <c r="T218" s="33">
        <f t="shared" si="46"/>
        <v>2</v>
      </c>
      <c r="U218" s="33">
        <f t="shared" si="46"/>
        <v>1</v>
      </c>
      <c r="V218" s="34">
        <f t="shared" si="46"/>
        <v>2</v>
      </c>
      <c r="W218" s="33">
        <f t="shared" si="46"/>
        <v>1</v>
      </c>
      <c r="X218" s="33">
        <f t="shared" si="46"/>
        <v>1</v>
      </c>
      <c r="Y218" s="33">
        <f t="shared" si="46"/>
        <v>1</v>
      </c>
      <c r="Z218" s="33">
        <f t="shared" si="46"/>
        <v>1</v>
      </c>
      <c r="AA218" s="33">
        <f t="shared" si="46"/>
        <v>1</v>
      </c>
      <c r="AB218" s="33">
        <f t="shared" si="46"/>
        <v>1</v>
      </c>
      <c r="AC218" s="33">
        <f t="shared" si="46"/>
        <v>0</v>
      </c>
      <c r="AD218" s="33">
        <f t="shared" si="46"/>
        <v>0</v>
      </c>
      <c r="AE218" s="33">
        <f t="shared" si="46"/>
        <v>1</v>
      </c>
      <c r="AF218" s="28">
        <v>4.0641999999999996</v>
      </c>
      <c r="AG218" s="28">
        <v>90.467799999999997</v>
      </c>
      <c r="AH218" s="28">
        <v>3.6558999999999999</v>
      </c>
      <c r="AI218" s="28">
        <v>1.8120000000000001</v>
      </c>
      <c r="AJ218" s="28">
        <v>0.99829999999999997</v>
      </c>
      <c r="AK218" s="28">
        <v>0.33040000000000003</v>
      </c>
      <c r="AL218" s="28">
        <v>-9.4999999999999998E-3</v>
      </c>
      <c r="AM218" s="28">
        <v>0.61670000000000003</v>
      </c>
      <c r="AN218" s="28">
        <v>0.99709999999999999</v>
      </c>
      <c r="AO218" s="28">
        <v>4.5400000000000003E-2</v>
      </c>
      <c r="AP218" s="35">
        <v>0.21</v>
      </c>
    </row>
    <row r="219" spans="1:42" s="124" customFormat="1">
      <c r="A219" s="48" t="s">
        <v>1937</v>
      </c>
      <c r="B219" s="29">
        <v>37673</v>
      </c>
      <c r="C219" s="30">
        <v>7287.3814000000002</v>
      </c>
      <c r="D219" s="31">
        <v>6762.8928999999998</v>
      </c>
      <c r="E219" s="28">
        <v>750.66660000000002</v>
      </c>
      <c r="F219" s="28">
        <v>15.423400000000001</v>
      </c>
      <c r="G219" s="28">
        <v>2.9569000000000001</v>
      </c>
      <c r="H219" s="28">
        <v>-0.2828</v>
      </c>
      <c r="I219" s="32">
        <v>0.71009999999999995</v>
      </c>
      <c r="J219" s="28">
        <v>8.8980999999999995</v>
      </c>
      <c r="K219" s="28">
        <v>4.3314000000000004</v>
      </c>
      <c r="L219" s="28">
        <v>21.4773</v>
      </c>
      <c r="M219" s="28">
        <v>13.765499999999999</v>
      </c>
      <c r="N219" s="28">
        <v>15.6332</v>
      </c>
      <c r="O219" s="28">
        <v>14.761900000000001</v>
      </c>
      <c r="P219" s="28">
        <v>14.439</v>
      </c>
      <c r="Q219" s="28">
        <v>13.4693</v>
      </c>
      <c r="R219" s="28">
        <v>19.318300000000001</v>
      </c>
      <c r="S219" s="33">
        <f t="shared" si="46"/>
        <v>1</v>
      </c>
      <c r="T219" s="33">
        <f t="shared" si="46"/>
        <v>1</v>
      </c>
      <c r="U219" s="33">
        <f t="shared" si="46"/>
        <v>1</v>
      </c>
      <c r="V219" s="34">
        <f t="shared" si="46"/>
        <v>1</v>
      </c>
      <c r="W219" s="33">
        <f t="shared" si="46"/>
        <v>2</v>
      </c>
      <c r="X219" s="33">
        <f t="shared" si="46"/>
        <v>2</v>
      </c>
      <c r="Y219" s="33">
        <f t="shared" si="46"/>
        <v>1</v>
      </c>
      <c r="Z219" s="33">
        <f t="shared" si="46"/>
        <v>2</v>
      </c>
      <c r="AA219" s="33">
        <f t="shared" si="46"/>
        <v>1</v>
      </c>
      <c r="AB219" s="33">
        <f t="shared" si="46"/>
        <v>2</v>
      </c>
      <c r="AC219" s="33">
        <f t="shared" si="46"/>
        <v>1</v>
      </c>
      <c r="AD219" s="33">
        <f t="shared" si="46"/>
        <v>1</v>
      </c>
      <c r="AE219" s="33">
        <f t="shared" si="46"/>
        <v>1</v>
      </c>
      <c r="AF219" s="28">
        <v>91.951899999999995</v>
      </c>
      <c r="AG219" s="28">
        <v>7.8377999999999997</v>
      </c>
      <c r="AH219" s="28"/>
      <c r="AI219" s="28">
        <v>0.21029999999999999</v>
      </c>
      <c r="AJ219" s="28">
        <v>0.99970000000000003</v>
      </c>
      <c r="AK219" s="28">
        <v>0.28039999999999998</v>
      </c>
      <c r="AL219" s="28">
        <v>-6.8999999999999999E-3</v>
      </c>
      <c r="AM219" s="28">
        <v>0.50139999999999996</v>
      </c>
      <c r="AN219" s="28">
        <v>0.99709999999999999</v>
      </c>
      <c r="AO219" s="28">
        <v>0.21029999999999999</v>
      </c>
      <c r="AP219" s="35">
        <v>0.17</v>
      </c>
    </row>
    <row r="220" spans="1:42" s="124" customFormat="1">
      <c r="A220" s="48" t="s">
        <v>1938</v>
      </c>
      <c r="B220" s="29">
        <v>39380</v>
      </c>
      <c r="C220" s="30">
        <v>4634.9353000000001</v>
      </c>
      <c r="D220" s="31">
        <v>3670.3557999999998</v>
      </c>
      <c r="E220" s="28">
        <v>94.325000000000003</v>
      </c>
      <c r="F220" s="28">
        <v>7.6909999999999998</v>
      </c>
      <c r="G220" s="28">
        <v>-6.0624000000000002</v>
      </c>
      <c r="H220" s="28">
        <v>5.0595999999999997</v>
      </c>
      <c r="I220" s="32">
        <v>-0.69510000000000005</v>
      </c>
      <c r="J220" s="28">
        <v>29.831299999999999</v>
      </c>
      <c r="K220" s="28">
        <v>5.8181000000000003</v>
      </c>
      <c r="L220" s="28">
        <v>26.8626</v>
      </c>
      <c r="M220" s="28">
        <v>33.091099999999997</v>
      </c>
      <c r="N220" s="28">
        <v>33.283700000000003</v>
      </c>
      <c r="O220" s="28">
        <v>15.806800000000001</v>
      </c>
      <c r="P220" s="28">
        <v>13.2958</v>
      </c>
      <c r="Q220" s="28">
        <v>5.173</v>
      </c>
      <c r="R220" s="28">
        <v>7.2171000000000003</v>
      </c>
      <c r="S220" s="33">
        <f t="shared" ref="S220:AE224" si="47">IF(F220="",0,IF(F220&lt;=CC$3,4,IF(F220&gt;=CC$5,1,IF(F220&gt;=CC$4,2,3))))</f>
        <v>3</v>
      </c>
      <c r="T220" s="33">
        <f t="shared" si="47"/>
        <v>4</v>
      </c>
      <c r="U220" s="33">
        <f t="shared" si="47"/>
        <v>1</v>
      </c>
      <c r="V220" s="34">
        <f t="shared" si="47"/>
        <v>2</v>
      </c>
      <c r="W220" s="33">
        <f t="shared" si="47"/>
        <v>1</v>
      </c>
      <c r="X220" s="33">
        <f t="shared" si="47"/>
        <v>2</v>
      </c>
      <c r="Y220" s="33">
        <f t="shared" si="47"/>
        <v>1</v>
      </c>
      <c r="Z220" s="33">
        <f t="shared" si="47"/>
        <v>1</v>
      </c>
      <c r="AA220" s="33">
        <f t="shared" si="47"/>
        <v>1</v>
      </c>
      <c r="AB220" s="33">
        <f t="shared" si="47"/>
        <v>1</v>
      </c>
      <c r="AC220" s="33">
        <f t="shared" si="47"/>
        <v>2</v>
      </c>
      <c r="AD220" s="33">
        <f t="shared" si="47"/>
        <v>4</v>
      </c>
      <c r="AE220" s="33">
        <f t="shared" si="47"/>
        <v>3</v>
      </c>
      <c r="AF220" s="28">
        <v>79.113200000000006</v>
      </c>
      <c r="AG220" s="28">
        <v>19.694500000000001</v>
      </c>
      <c r="AH220" s="28">
        <v>1.1802999999999999</v>
      </c>
      <c r="AI220" s="28">
        <v>1.2E-2</v>
      </c>
      <c r="AJ220" s="28">
        <v>0.99860000000000004</v>
      </c>
      <c r="AK220" s="28">
        <v>0.33129999999999998</v>
      </c>
      <c r="AL220" s="28">
        <v>-3.9E-2</v>
      </c>
      <c r="AM220" s="28">
        <v>0.71130000000000004</v>
      </c>
      <c r="AN220" s="28">
        <v>0.99719999999999998</v>
      </c>
      <c r="AO220" s="28">
        <v>1.2E-2</v>
      </c>
      <c r="AP220" s="35">
        <v>0.49</v>
      </c>
    </row>
    <row r="221" spans="1:42" s="124" customFormat="1">
      <c r="A221" s="48" t="s">
        <v>1940</v>
      </c>
      <c r="B221" s="29">
        <v>44585</v>
      </c>
      <c r="C221" s="30">
        <v>414.4323</v>
      </c>
      <c r="D221" s="31">
        <v>384.15620000000001</v>
      </c>
      <c r="E221" s="28">
        <v>266.2645</v>
      </c>
      <c r="F221" s="28">
        <v>9.0090000000000003</v>
      </c>
      <c r="G221" s="28">
        <v>-3.008</v>
      </c>
      <c r="H221" s="28">
        <v>-3.3610000000000002</v>
      </c>
      <c r="I221" s="32">
        <v>-7.9635999999999996</v>
      </c>
      <c r="J221" s="28">
        <v>17.031199999999998</v>
      </c>
      <c r="K221" s="28">
        <v>8.0394000000000005</v>
      </c>
      <c r="L221" s="28">
        <v>25.889299999999999</v>
      </c>
      <c r="M221" s="28">
        <v>24.382300000000001</v>
      </c>
      <c r="N221" s="28"/>
      <c r="O221" s="28"/>
      <c r="P221" s="28"/>
      <c r="Q221" s="28"/>
      <c r="R221" s="28">
        <v>22.337299999999999</v>
      </c>
      <c r="S221" s="33">
        <f t="shared" si="47"/>
        <v>3</v>
      </c>
      <c r="T221" s="33">
        <f t="shared" si="47"/>
        <v>3</v>
      </c>
      <c r="U221" s="33">
        <f t="shared" si="47"/>
        <v>2</v>
      </c>
      <c r="V221" s="34">
        <f t="shared" si="47"/>
        <v>3</v>
      </c>
      <c r="W221" s="33">
        <f t="shared" si="47"/>
        <v>1</v>
      </c>
      <c r="X221" s="33">
        <f t="shared" si="47"/>
        <v>1</v>
      </c>
      <c r="Y221" s="33">
        <f t="shared" si="47"/>
        <v>1</v>
      </c>
      <c r="Z221" s="33">
        <f t="shared" si="47"/>
        <v>1</v>
      </c>
      <c r="AA221" s="33">
        <f t="shared" si="47"/>
        <v>0</v>
      </c>
      <c r="AB221" s="33">
        <f t="shared" si="47"/>
        <v>0</v>
      </c>
      <c r="AC221" s="33">
        <f t="shared" si="47"/>
        <v>0</v>
      </c>
      <c r="AD221" s="33">
        <f t="shared" si="47"/>
        <v>0</v>
      </c>
      <c r="AE221" s="33">
        <f t="shared" si="47"/>
        <v>1</v>
      </c>
      <c r="AF221" s="28">
        <v>83.980699999999999</v>
      </c>
      <c r="AG221" s="28">
        <v>12.656000000000001</v>
      </c>
      <c r="AH221" s="28">
        <v>3.2669000000000001</v>
      </c>
      <c r="AI221" s="28">
        <v>9.64E-2</v>
      </c>
      <c r="AJ221" s="28">
        <v>0.99880000000000002</v>
      </c>
      <c r="AK221" s="28">
        <v>0.35970000000000002</v>
      </c>
      <c r="AL221" s="28">
        <v>-1.61E-2</v>
      </c>
      <c r="AM221" s="28">
        <v>0.64029999999999998</v>
      </c>
      <c r="AN221" s="28">
        <v>0.99709999999999999</v>
      </c>
      <c r="AO221" s="28">
        <v>9.64E-2</v>
      </c>
      <c r="AP221" s="35">
        <v>0.22</v>
      </c>
    </row>
    <row r="222" spans="1:42" s="124" customFormat="1">
      <c r="A222" s="48" t="s">
        <v>1941</v>
      </c>
      <c r="B222" s="29">
        <v>45895</v>
      </c>
      <c r="C222" s="30">
        <v>11.0848</v>
      </c>
      <c r="D222" s="31">
        <v>11.273</v>
      </c>
      <c r="E222" s="28">
        <v>155.5455</v>
      </c>
      <c r="F222" s="28">
        <v>10.792400000000001</v>
      </c>
      <c r="G222" s="28">
        <v>3.3919000000000001</v>
      </c>
      <c r="H222" s="28">
        <v>1.8115000000000001</v>
      </c>
      <c r="I222" s="32">
        <v>0.99490000000000001</v>
      </c>
      <c r="J222" s="28"/>
      <c r="K222" s="28"/>
      <c r="L222" s="28"/>
      <c r="M222" s="28"/>
      <c r="N222" s="28"/>
      <c r="O222" s="28"/>
      <c r="P222" s="28"/>
      <c r="Q222" s="28"/>
      <c r="R222" s="28">
        <v>12.351699999999999</v>
      </c>
      <c r="S222" s="33">
        <f t="shared" si="47"/>
        <v>2</v>
      </c>
      <c r="T222" s="33">
        <f t="shared" si="47"/>
        <v>1</v>
      </c>
      <c r="U222" s="33">
        <f t="shared" si="47"/>
        <v>1</v>
      </c>
      <c r="V222" s="34">
        <f t="shared" si="47"/>
        <v>1</v>
      </c>
      <c r="W222" s="33">
        <f t="shared" si="47"/>
        <v>0</v>
      </c>
      <c r="X222" s="33">
        <f t="shared" si="47"/>
        <v>0</v>
      </c>
      <c r="Y222" s="33">
        <f t="shared" si="47"/>
        <v>0</v>
      </c>
      <c r="Z222" s="33">
        <f t="shared" si="47"/>
        <v>0</v>
      </c>
      <c r="AA222" s="33">
        <f t="shared" si="47"/>
        <v>0</v>
      </c>
      <c r="AB222" s="33">
        <f t="shared" si="47"/>
        <v>0</v>
      </c>
      <c r="AC222" s="33">
        <f t="shared" si="47"/>
        <v>0</v>
      </c>
      <c r="AD222" s="33">
        <f t="shared" si="47"/>
        <v>0</v>
      </c>
      <c r="AE222" s="33">
        <f t="shared" si="47"/>
        <v>2</v>
      </c>
      <c r="AF222" s="28">
        <v>71.480800000000002</v>
      </c>
      <c r="AG222" s="28">
        <v>25.3217</v>
      </c>
      <c r="AH222" s="28">
        <v>3.0977000000000001</v>
      </c>
      <c r="AI222" s="28">
        <v>9.9900000000000003E-2</v>
      </c>
      <c r="AJ222" s="28">
        <v>0.99870000000000003</v>
      </c>
      <c r="AK222" s="28">
        <v>-0.121</v>
      </c>
      <c r="AL222" s="28">
        <v>-2.5999999999999999E-2</v>
      </c>
      <c r="AM222" s="28">
        <v>-0.1726</v>
      </c>
      <c r="AN222" s="28">
        <v>0.98540000000000005</v>
      </c>
      <c r="AO222" s="28">
        <v>9.9900000000000003E-2</v>
      </c>
      <c r="AP222" s="35">
        <v>0.25</v>
      </c>
    </row>
    <row r="223" spans="1:42" s="124" customFormat="1">
      <c r="A223" s="48" t="s">
        <v>1942</v>
      </c>
      <c r="B223" s="29">
        <v>44383</v>
      </c>
      <c r="C223" s="30">
        <v>1058.5494000000001</v>
      </c>
      <c r="D223" s="31">
        <v>1247.9011</v>
      </c>
      <c r="E223" s="28">
        <v>23.8672</v>
      </c>
      <c r="F223" s="28">
        <v>4.6384999999999996</v>
      </c>
      <c r="G223" s="28">
        <v>7.3300999999999998</v>
      </c>
      <c r="H223" s="28">
        <v>4.4873000000000003</v>
      </c>
      <c r="I223" s="32">
        <v>2.5501</v>
      </c>
      <c r="J223" s="28">
        <v>7.3967000000000001</v>
      </c>
      <c r="K223" s="28">
        <v>11.241</v>
      </c>
      <c r="L223" s="28">
        <v>23.140999999999998</v>
      </c>
      <c r="M223" s="28">
        <v>15.224299999999999</v>
      </c>
      <c r="N223" s="28"/>
      <c r="O223" s="28"/>
      <c r="P223" s="28"/>
      <c r="Q223" s="28"/>
      <c r="R223" s="28">
        <v>11.038399999999999</v>
      </c>
      <c r="S223" s="33">
        <f t="shared" si="47"/>
        <v>4</v>
      </c>
      <c r="T223" s="33">
        <f t="shared" si="47"/>
        <v>1</v>
      </c>
      <c r="U223" s="33">
        <f t="shared" si="47"/>
        <v>1</v>
      </c>
      <c r="V223" s="34">
        <f t="shared" si="47"/>
        <v>1</v>
      </c>
      <c r="W223" s="33">
        <f t="shared" si="47"/>
        <v>2</v>
      </c>
      <c r="X223" s="33">
        <f t="shared" si="47"/>
        <v>1</v>
      </c>
      <c r="Y223" s="33">
        <f t="shared" si="47"/>
        <v>1</v>
      </c>
      <c r="Z223" s="33">
        <f t="shared" si="47"/>
        <v>1</v>
      </c>
      <c r="AA223" s="33">
        <f t="shared" si="47"/>
        <v>0</v>
      </c>
      <c r="AB223" s="33">
        <f t="shared" si="47"/>
        <v>0</v>
      </c>
      <c r="AC223" s="33">
        <f t="shared" si="47"/>
        <v>0</v>
      </c>
      <c r="AD223" s="33">
        <f t="shared" si="47"/>
        <v>0</v>
      </c>
      <c r="AE223" s="33">
        <f t="shared" si="47"/>
        <v>3</v>
      </c>
      <c r="AF223" s="28">
        <v>55.560600000000001</v>
      </c>
      <c r="AG223" s="28">
        <v>36.9572</v>
      </c>
      <c r="AH223" s="28">
        <v>7.4496000000000002</v>
      </c>
      <c r="AI223" s="28">
        <v>3.2599999999999997E-2</v>
      </c>
      <c r="AJ223" s="28">
        <v>0.99880000000000002</v>
      </c>
      <c r="AK223" s="28">
        <v>0.37219999999999998</v>
      </c>
      <c r="AL223" s="28">
        <v>-1.49E-2</v>
      </c>
      <c r="AM223" s="28">
        <v>0.84289999999999998</v>
      </c>
      <c r="AN223" s="28">
        <v>0.99709999999999999</v>
      </c>
      <c r="AO223" s="28">
        <v>3.2599999999999997E-2</v>
      </c>
      <c r="AP223" s="35">
        <v>0.21</v>
      </c>
    </row>
    <row r="224" spans="1:42" s="124" customFormat="1">
      <c r="A224" s="48" t="s">
        <v>3533</v>
      </c>
      <c r="B224" s="29">
        <v>39639</v>
      </c>
      <c r="C224" s="30">
        <v>81.801500000000004</v>
      </c>
      <c r="D224" s="31">
        <v>75.243200000000002</v>
      </c>
      <c r="E224" s="28">
        <v>262.43180000000001</v>
      </c>
      <c r="F224" s="28">
        <v>7.4744000000000002</v>
      </c>
      <c r="G224" s="28">
        <v>-5.1666999999999996</v>
      </c>
      <c r="H224" s="28">
        <v>-7.0834999999999999</v>
      </c>
      <c r="I224" s="32">
        <v>-8.0573999999999995</v>
      </c>
      <c r="J224" s="28">
        <v>-0.36919999999999997</v>
      </c>
      <c r="K224" s="28">
        <v>4.1425999999999998</v>
      </c>
      <c r="L224" s="28">
        <v>11.0578</v>
      </c>
      <c r="M224" s="28">
        <v>9.9946000000000002</v>
      </c>
      <c r="N224" s="28">
        <v>11.578099999999999</v>
      </c>
      <c r="O224" s="28">
        <v>11.8666</v>
      </c>
      <c r="P224" s="28">
        <v>12.9869</v>
      </c>
      <c r="Q224" s="28">
        <v>11.1389</v>
      </c>
      <c r="R224" s="28">
        <v>11.579599999999999</v>
      </c>
      <c r="S224" s="33">
        <f t="shared" si="47"/>
        <v>4</v>
      </c>
      <c r="T224" s="33">
        <f t="shared" si="47"/>
        <v>3</v>
      </c>
      <c r="U224" s="33">
        <f t="shared" si="47"/>
        <v>3</v>
      </c>
      <c r="V224" s="34">
        <f t="shared" si="47"/>
        <v>4</v>
      </c>
      <c r="W224" s="33">
        <f t="shared" si="47"/>
        <v>4</v>
      </c>
      <c r="X224" s="33">
        <f t="shared" si="47"/>
        <v>3</v>
      </c>
      <c r="Y224" s="33">
        <f t="shared" si="47"/>
        <v>3</v>
      </c>
      <c r="Z224" s="33">
        <f t="shared" si="47"/>
        <v>3</v>
      </c>
      <c r="AA224" s="33">
        <f t="shared" si="47"/>
        <v>3</v>
      </c>
      <c r="AB224" s="33">
        <f t="shared" si="47"/>
        <v>3</v>
      </c>
      <c r="AC224" s="33">
        <f t="shared" si="47"/>
        <v>3</v>
      </c>
      <c r="AD224" s="33">
        <f t="shared" si="47"/>
        <v>2</v>
      </c>
      <c r="AE224" s="33">
        <f t="shared" si="47"/>
        <v>2</v>
      </c>
      <c r="AF224" s="28">
        <v>99.937899999999999</v>
      </c>
      <c r="AG224" s="28"/>
      <c r="AH224" s="28"/>
      <c r="AI224" s="28">
        <v>6.2100000000000002E-2</v>
      </c>
      <c r="AJ224" s="28">
        <v>0.99970000000000003</v>
      </c>
      <c r="AK224" s="28">
        <v>0.19839999999999999</v>
      </c>
      <c r="AL224" s="28">
        <v>-5.7000000000000002E-3</v>
      </c>
      <c r="AM224" s="28">
        <v>0.3533</v>
      </c>
      <c r="AN224" s="28">
        <v>0.99719999999999998</v>
      </c>
      <c r="AO224" s="28">
        <v>6.2100000000000002E-2</v>
      </c>
      <c r="AP224" s="35">
        <v>0.09</v>
      </c>
    </row>
    <row r="225" spans="1:42" s="124" customFormat="1">
      <c r="A225" s="48" t="s">
        <v>1945</v>
      </c>
      <c r="B225" s="29">
        <v>42083</v>
      </c>
      <c r="C225" s="30">
        <v>9.7979000000000003</v>
      </c>
      <c r="D225" s="31">
        <v>8.6738</v>
      </c>
      <c r="E225" s="28">
        <v>280.32319999999999</v>
      </c>
      <c r="F225" s="28">
        <v>8.4901</v>
      </c>
      <c r="G225" s="28">
        <v>-4.2262000000000004</v>
      </c>
      <c r="H225" s="28">
        <v>-6.2725999999999997</v>
      </c>
      <c r="I225" s="32">
        <v>-7.0467000000000004</v>
      </c>
      <c r="J225" s="28">
        <v>1.1044</v>
      </c>
      <c r="K225" s="28">
        <v>4.4696999999999996</v>
      </c>
      <c r="L225" s="28">
        <v>12.678900000000001</v>
      </c>
      <c r="M225" s="28">
        <v>10.876899999999999</v>
      </c>
      <c r="N225" s="28">
        <v>12.5968</v>
      </c>
      <c r="O225" s="28">
        <v>12.6892</v>
      </c>
      <c r="P225" s="28">
        <v>13.513199999999999</v>
      </c>
      <c r="Q225" s="28"/>
      <c r="R225" s="28">
        <v>11.372999999999999</v>
      </c>
      <c r="S225" s="33">
        <f t="shared" ref="S225:AE225" si="48">IF(F225="",0,IF(F225&lt;=CC$3,4,IF(F225&gt;=CC$5,1,IF(F225&gt;=CC$4,2,3))))</f>
        <v>3</v>
      </c>
      <c r="T225" s="33">
        <f t="shared" si="48"/>
        <v>3</v>
      </c>
      <c r="U225" s="33">
        <f t="shared" si="48"/>
        <v>3</v>
      </c>
      <c r="V225" s="34">
        <f t="shared" si="48"/>
        <v>3</v>
      </c>
      <c r="W225" s="33">
        <f t="shared" si="48"/>
        <v>3</v>
      </c>
      <c r="X225" s="33">
        <f t="shared" si="48"/>
        <v>2</v>
      </c>
      <c r="Y225" s="33">
        <f t="shared" si="48"/>
        <v>3</v>
      </c>
      <c r="Z225" s="33">
        <f t="shared" si="48"/>
        <v>3</v>
      </c>
      <c r="AA225" s="33">
        <f t="shared" si="48"/>
        <v>2</v>
      </c>
      <c r="AB225" s="33">
        <f t="shared" si="48"/>
        <v>2</v>
      </c>
      <c r="AC225" s="33">
        <f t="shared" si="48"/>
        <v>1</v>
      </c>
      <c r="AD225" s="33">
        <f t="shared" si="48"/>
        <v>0</v>
      </c>
      <c r="AE225" s="33">
        <f t="shared" si="48"/>
        <v>3</v>
      </c>
      <c r="AF225" s="28">
        <v>92.790899999999993</v>
      </c>
      <c r="AG225" s="28">
        <v>7.1859999999999999</v>
      </c>
      <c r="AH225" s="28"/>
      <c r="AI225" s="28">
        <v>2.3099999999999999E-2</v>
      </c>
      <c r="AJ225" s="28">
        <v>1.0043</v>
      </c>
      <c r="AK225" s="28">
        <v>0.2228</v>
      </c>
      <c r="AL225" s="28">
        <v>9.5799999999999996E-2</v>
      </c>
      <c r="AM225" s="28">
        <v>0.39539999999999997</v>
      </c>
      <c r="AN225" s="28">
        <v>0.99650000000000005</v>
      </c>
      <c r="AO225" s="28">
        <v>2.3099999999999999E-2</v>
      </c>
      <c r="AP225" s="35">
        <v>0.14000000000000001</v>
      </c>
    </row>
    <row r="226" spans="1:42" s="124" customFormat="1">
      <c r="A226" s="48" t="s">
        <v>3534</v>
      </c>
      <c r="B226" s="29">
        <v>45740</v>
      </c>
      <c r="C226" s="30">
        <v>1585.2208000000001</v>
      </c>
      <c r="D226" s="31">
        <v>1274.0816</v>
      </c>
      <c r="E226" s="28">
        <v>48.765000000000001</v>
      </c>
      <c r="F226" s="28">
        <v>7.4988000000000001</v>
      </c>
      <c r="G226" s="28">
        <v>-6.702</v>
      </c>
      <c r="H226" s="28">
        <v>4.0561999999999996</v>
      </c>
      <c r="I226" s="32">
        <v>-1.7904</v>
      </c>
      <c r="J226" s="28">
        <v>28.984100000000002</v>
      </c>
      <c r="K226" s="28"/>
      <c r="L226" s="28"/>
      <c r="M226" s="28"/>
      <c r="N226" s="28"/>
      <c r="O226" s="28"/>
      <c r="P226" s="28"/>
      <c r="Q226" s="28"/>
      <c r="R226" s="28">
        <v>30.153199999999998</v>
      </c>
      <c r="S226" s="33">
        <f t="shared" ref="S226:AE227" si="49">IF(F226="",0,IF(F226&lt;=CC$3,4,IF(F226&gt;=CC$5,1,IF(F226&gt;=CC$4,2,3))))</f>
        <v>3</v>
      </c>
      <c r="T226" s="33">
        <f t="shared" si="49"/>
        <v>4</v>
      </c>
      <c r="U226" s="33">
        <f t="shared" si="49"/>
        <v>1</v>
      </c>
      <c r="V226" s="34">
        <f t="shared" si="49"/>
        <v>2</v>
      </c>
      <c r="W226" s="33">
        <f t="shared" si="49"/>
        <v>1</v>
      </c>
      <c r="X226" s="33">
        <f t="shared" si="49"/>
        <v>0</v>
      </c>
      <c r="Y226" s="33">
        <f t="shared" si="49"/>
        <v>0</v>
      </c>
      <c r="Z226" s="33">
        <f t="shared" si="49"/>
        <v>0</v>
      </c>
      <c r="AA226" s="33">
        <f t="shared" si="49"/>
        <v>0</v>
      </c>
      <c r="AB226" s="33">
        <f t="shared" si="49"/>
        <v>0</v>
      </c>
      <c r="AC226" s="33">
        <f t="shared" si="49"/>
        <v>0</v>
      </c>
      <c r="AD226" s="33">
        <f t="shared" si="49"/>
        <v>0</v>
      </c>
      <c r="AE226" s="33">
        <f t="shared" si="49"/>
        <v>1</v>
      </c>
      <c r="AF226" s="28">
        <v>76.909800000000004</v>
      </c>
      <c r="AG226" s="28">
        <v>22.035499999999999</v>
      </c>
      <c r="AH226" s="28">
        <v>1.0533999999999999</v>
      </c>
      <c r="AI226" s="28">
        <v>1.2999999999999999E-3</v>
      </c>
      <c r="AJ226" s="28">
        <v>1.2341</v>
      </c>
      <c r="AK226" s="28">
        <v>0.3886</v>
      </c>
      <c r="AL226" s="28">
        <v>1.2141999999999999</v>
      </c>
      <c r="AM226" s="28">
        <v>0.67910000000000004</v>
      </c>
      <c r="AN226" s="28">
        <v>0.78600000000000003</v>
      </c>
      <c r="AO226" s="28">
        <v>1.2999999999999999E-3</v>
      </c>
      <c r="AP226" s="35">
        <v>0.25</v>
      </c>
    </row>
    <row r="227" spans="1:42" s="124" customFormat="1">
      <c r="A227" s="48" t="s">
        <v>1947</v>
      </c>
      <c r="B227" s="29">
        <v>41348</v>
      </c>
      <c r="C227" s="30">
        <v>121592.963</v>
      </c>
      <c r="D227" s="31">
        <v>109849.8967</v>
      </c>
      <c r="E227" s="28">
        <v>851.66409999999996</v>
      </c>
      <c r="F227" s="28">
        <v>6.9287999999999998</v>
      </c>
      <c r="G227" s="28">
        <v>-6.4481999999999999</v>
      </c>
      <c r="H227" s="28">
        <v>-8.7660999999999998</v>
      </c>
      <c r="I227" s="32">
        <v>-9.6677</v>
      </c>
      <c r="J227" s="28">
        <v>-3.1091000000000002</v>
      </c>
      <c r="K227" s="28">
        <v>2.7458999999999998</v>
      </c>
      <c r="L227" s="28">
        <v>9.1834000000000007</v>
      </c>
      <c r="M227" s="28">
        <v>8.9936000000000007</v>
      </c>
      <c r="N227" s="28">
        <v>10.757</v>
      </c>
      <c r="O227" s="28">
        <v>11.396800000000001</v>
      </c>
      <c r="P227" s="28">
        <v>12.8909</v>
      </c>
      <c r="Q227" s="28"/>
      <c r="R227" s="28">
        <v>12.3942</v>
      </c>
      <c r="S227" s="33">
        <f t="shared" si="49"/>
        <v>4</v>
      </c>
      <c r="T227" s="33">
        <f t="shared" si="49"/>
        <v>4</v>
      </c>
      <c r="U227" s="33">
        <f t="shared" si="49"/>
        <v>4</v>
      </c>
      <c r="V227" s="34">
        <f t="shared" si="49"/>
        <v>4</v>
      </c>
      <c r="W227" s="33">
        <f t="shared" si="49"/>
        <v>4</v>
      </c>
      <c r="X227" s="33">
        <f t="shared" si="49"/>
        <v>4</v>
      </c>
      <c r="Y227" s="33">
        <f t="shared" si="49"/>
        <v>4</v>
      </c>
      <c r="Z227" s="33">
        <f t="shared" si="49"/>
        <v>4</v>
      </c>
      <c r="AA227" s="33">
        <f t="shared" si="49"/>
        <v>4</v>
      </c>
      <c r="AB227" s="33">
        <f t="shared" si="49"/>
        <v>4</v>
      </c>
      <c r="AC227" s="33">
        <f t="shared" si="49"/>
        <v>3</v>
      </c>
      <c r="AD227" s="33">
        <f t="shared" si="49"/>
        <v>0</v>
      </c>
      <c r="AE227" s="33">
        <f t="shared" si="49"/>
        <v>2</v>
      </c>
      <c r="AF227" s="28">
        <v>99.999799999999993</v>
      </c>
      <c r="AG227" s="28"/>
      <c r="AH227" s="28"/>
      <c r="AI227" s="28">
        <v>2.0000000000000001E-4</v>
      </c>
      <c r="AJ227" s="28">
        <v>1.0038</v>
      </c>
      <c r="AK227" s="28">
        <v>0.15609999999999999</v>
      </c>
      <c r="AL227" s="28">
        <v>9.9900000000000003E-2</v>
      </c>
      <c r="AM227" s="28">
        <v>0.27639999999999998</v>
      </c>
      <c r="AN227" s="28">
        <v>0.99619999999999997</v>
      </c>
      <c r="AO227" s="28">
        <v>2.0000000000000001E-4</v>
      </c>
      <c r="AP227" s="35">
        <v>0.04</v>
      </c>
    </row>
    <row r="228" spans="1:42" s="124" customFormat="1">
      <c r="A228" s="48" t="s">
        <v>1948</v>
      </c>
      <c r="B228" s="29">
        <v>43368</v>
      </c>
      <c r="C228" s="30">
        <v>23.99</v>
      </c>
      <c r="D228" s="31">
        <v>21.8216</v>
      </c>
      <c r="E228" s="28">
        <v>906.2885</v>
      </c>
      <c r="F228" s="28">
        <v>12.3444</v>
      </c>
      <c r="G228" s="28">
        <v>-0.4728</v>
      </c>
      <c r="H228" s="28">
        <v>-3.2673999999999999</v>
      </c>
      <c r="I228" s="32">
        <v>-3.1876000000000002</v>
      </c>
      <c r="J228" s="28">
        <v>6.6684000000000001</v>
      </c>
      <c r="K228" s="28">
        <v>6.7362000000000002</v>
      </c>
      <c r="L228" s="28">
        <v>21.3521</v>
      </c>
      <c r="M228" s="28">
        <v>14.8093</v>
      </c>
      <c r="N228" s="28">
        <v>17.411799999999999</v>
      </c>
      <c r="O228" s="28">
        <v>15.618600000000001</v>
      </c>
      <c r="P228" s="28"/>
      <c r="Q228" s="28"/>
      <c r="R228" s="28">
        <v>14.400600000000001</v>
      </c>
      <c r="S228" s="33">
        <f t="shared" ref="S228:AE228" si="50">IF(F228="",0,IF(F228&lt;=CC$3,4,IF(F228&gt;=CC$5,1,IF(F228&gt;=CC$4,2,3))))</f>
        <v>2</v>
      </c>
      <c r="T228" s="33">
        <f t="shared" si="50"/>
        <v>2</v>
      </c>
      <c r="U228" s="33">
        <f t="shared" si="50"/>
        <v>2</v>
      </c>
      <c r="V228" s="34">
        <f t="shared" si="50"/>
        <v>2</v>
      </c>
      <c r="W228" s="33">
        <f t="shared" si="50"/>
        <v>2</v>
      </c>
      <c r="X228" s="33">
        <f t="shared" si="50"/>
        <v>1</v>
      </c>
      <c r="Y228" s="33">
        <f t="shared" si="50"/>
        <v>2</v>
      </c>
      <c r="Z228" s="33">
        <f t="shared" si="50"/>
        <v>1</v>
      </c>
      <c r="AA228" s="33">
        <f t="shared" si="50"/>
        <v>1</v>
      </c>
      <c r="AB228" s="33">
        <f t="shared" si="50"/>
        <v>1</v>
      </c>
      <c r="AC228" s="33">
        <f t="shared" si="50"/>
        <v>0</v>
      </c>
      <c r="AD228" s="33">
        <f t="shared" si="50"/>
        <v>0</v>
      </c>
      <c r="AE228" s="33">
        <f t="shared" si="50"/>
        <v>2</v>
      </c>
      <c r="AF228" s="28">
        <v>62.059199999999997</v>
      </c>
      <c r="AG228" s="28">
        <v>37.874899999999997</v>
      </c>
      <c r="AH228" s="28"/>
      <c r="AI228" s="28">
        <v>6.6000000000000003E-2</v>
      </c>
      <c r="AJ228" s="28">
        <v>1.0012000000000001</v>
      </c>
      <c r="AK228" s="28">
        <v>0.32400000000000001</v>
      </c>
      <c r="AL228" s="28">
        <v>9.3200000000000005E-2</v>
      </c>
      <c r="AM228" s="28">
        <v>0.59</v>
      </c>
      <c r="AN228" s="28">
        <v>0.99680000000000002</v>
      </c>
      <c r="AO228" s="28">
        <v>6.6000000000000003E-2</v>
      </c>
      <c r="AP228" s="35">
        <v>0.12</v>
      </c>
    </row>
    <row r="229" spans="1:42" s="124" customFormat="1">
      <c r="A229" s="48" t="s">
        <v>3535</v>
      </c>
      <c r="B229" s="29">
        <v>43444</v>
      </c>
      <c r="C229" s="30">
        <v>74.777799999999999</v>
      </c>
      <c r="D229" s="31">
        <v>69.793199999999999</v>
      </c>
      <c r="E229" s="28">
        <v>218.95419999999999</v>
      </c>
      <c r="F229" s="28">
        <v>10.808199999999999</v>
      </c>
      <c r="G229" s="28">
        <v>-3.7734999999999999</v>
      </c>
      <c r="H229" s="28">
        <v>-4.1437999999999997</v>
      </c>
      <c r="I229" s="32">
        <v>-5.4851999999999999</v>
      </c>
      <c r="J229" s="28">
        <v>3.145</v>
      </c>
      <c r="K229" s="28">
        <v>4.9154</v>
      </c>
      <c r="L229" s="28">
        <v>12.483499999999999</v>
      </c>
      <c r="M229" s="28">
        <v>10.2646</v>
      </c>
      <c r="N229" s="28">
        <v>11.973699999999999</v>
      </c>
      <c r="O229" s="28">
        <v>12.0745</v>
      </c>
      <c r="P229" s="28"/>
      <c r="Q229" s="28"/>
      <c r="R229" s="28">
        <v>12.4879</v>
      </c>
      <c r="S229" s="33">
        <f t="shared" ref="S229:AE229" si="51">IF(F229="",0,IF(F229&lt;=CC$3,4,IF(F229&gt;=CC$5,1,IF(F229&gt;=CC$4,2,3))))</f>
        <v>2</v>
      </c>
      <c r="T229" s="33">
        <f t="shared" si="51"/>
        <v>3</v>
      </c>
      <c r="U229" s="33">
        <f t="shared" si="51"/>
        <v>2</v>
      </c>
      <c r="V229" s="34">
        <f t="shared" si="51"/>
        <v>3</v>
      </c>
      <c r="W229" s="33">
        <f t="shared" si="51"/>
        <v>2</v>
      </c>
      <c r="X229" s="33">
        <f t="shared" si="51"/>
        <v>2</v>
      </c>
      <c r="Y229" s="33">
        <f t="shared" si="51"/>
        <v>3</v>
      </c>
      <c r="Z229" s="33">
        <f t="shared" si="51"/>
        <v>3</v>
      </c>
      <c r="AA229" s="33">
        <f t="shared" si="51"/>
        <v>2</v>
      </c>
      <c r="AB229" s="33">
        <f t="shared" si="51"/>
        <v>2</v>
      </c>
      <c r="AC229" s="33">
        <f t="shared" si="51"/>
        <v>0</v>
      </c>
      <c r="AD229" s="33">
        <f t="shared" si="51"/>
        <v>0</v>
      </c>
      <c r="AE229" s="33">
        <f t="shared" si="51"/>
        <v>2</v>
      </c>
      <c r="AF229" s="28">
        <v>76.051699999999997</v>
      </c>
      <c r="AG229" s="28">
        <v>21.378900000000002</v>
      </c>
      <c r="AH229" s="28">
        <v>2.5667</v>
      </c>
      <c r="AI229" s="28">
        <v>2.7000000000000001E-3</v>
      </c>
      <c r="AJ229" s="28">
        <v>0.99939999999999996</v>
      </c>
      <c r="AK229" s="28">
        <v>0.20180000000000001</v>
      </c>
      <c r="AL229" s="28">
        <v>-3.8699999999999998E-2</v>
      </c>
      <c r="AM229" s="28">
        <v>0.36919999999999997</v>
      </c>
      <c r="AN229" s="28">
        <v>0.99709999999999999</v>
      </c>
      <c r="AO229" s="28">
        <v>2.7000000000000001E-3</v>
      </c>
      <c r="AP229" s="35">
        <v>0.3</v>
      </c>
    </row>
    <row r="230" spans="1:42" s="124" customFormat="1">
      <c r="A230" s="48" t="s">
        <v>1954</v>
      </c>
      <c r="B230" s="29">
        <v>42207</v>
      </c>
      <c r="C230" s="30">
        <v>213394.34280000001</v>
      </c>
      <c r="D230" s="31">
        <v>191909.356</v>
      </c>
      <c r="E230" s="28">
        <v>256.65969999999999</v>
      </c>
      <c r="F230" s="28">
        <v>7.4835000000000003</v>
      </c>
      <c r="G230" s="28">
        <v>-5.1567999999999996</v>
      </c>
      <c r="H230" s="28">
        <v>-7.1074999999999999</v>
      </c>
      <c r="I230" s="32">
        <v>-8.0397999999999996</v>
      </c>
      <c r="J230" s="28">
        <v>-0.32040000000000002</v>
      </c>
      <c r="K230" s="28">
        <v>4.1935000000000002</v>
      </c>
      <c r="L230" s="28">
        <v>11.1091</v>
      </c>
      <c r="M230" s="28">
        <v>10.027900000000001</v>
      </c>
      <c r="N230" s="28">
        <v>11.610099999999999</v>
      </c>
      <c r="O230" s="28">
        <v>11.9139</v>
      </c>
      <c r="P230" s="28">
        <v>13.0817</v>
      </c>
      <c r="Q230" s="28"/>
      <c r="R230" s="28">
        <v>11.166399999999999</v>
      </c>
      <c r="S230" s="33">
        <f t="shared" ref="S230:AE233" si="52">IF(F230="",0,IF(F230&lt;=CC$3,4,IF(F230&gt;=CC$5,1,IF(F230&gt;=CC$4,2,3))))</f>
        <v>3</v>
      </c>
      <c r="T230" s="33">
        <f t="shared" si="52"/>
        <v>3</v>
      </c>
      <c r="U230" s="33">
        <f t="shared" si="52"/>
        <v>4</v>
      </c>
      <c r="V230" s="34">
        <f t="shared" si="52"/>
        <v>4</v>
      </c>
      <c r="W230" s="33">
        <f t="shared" si="52"/>
        <v>3</v>
      </c>
      <c r="X230" s="33">
        <f t="shared" si="52"/>
        <v>3</v>
      </c>
      <c r="Y230" s="33">
        <f t="shared" si="52"/>
        <v>3</v>
      </c>
      <c r="Z230" s="33">
        <f t="shared" si="52"/>
        <v>3</v>
      </c>
      <c r="AA230" s="33">
        <f t="shared" si="52"/>
        <v>3</v>
      </c>
      <c r="AB230" s="33">
        <f t="shared" si="52"/>
        <v>3</v>
      </c>
      <c r="AC230" s="33">
        <f t="shared" si="52"/>
        <v>2</v>
      </c>
      <c r="AD230" s="33">
        <f t="shared" si="52"/>
        <v>0</v>
      </c>
      <c r="AE230" s="33">
        <f t="shared" si="52"/>
        <v>3</v>
      </c>
      <c r="AF230" s="28">
        <v>99.999700000000004</v>
      </c>
      <c r="AG230" s="28"/>
      <c r="AH230" s="28"/>
      <c r="AI230" s="28">
        <v>2.9999999999999997E-4</v>
      </c>
      <c r="AJ230" s="28">
        <v>0.99970000000000003</v>
      </c>
      <c r="AK230" s="28">
        <v>0.19889999999999999</v>
      </c>
      <c r="AL230" s="28">
        <v>-2E-3</v>
      </c>
      <c r="AM230" s="28">
        <v>0.35520000000000002</v>
      </c>
      <c r="AN230" s="28">
        <v>0.99719999999999998</v>
      </c>
      <c r="AO230" s="28">
        <v>2.9999999999999997E-4</v>
      </c>
      <c r="AP230" s="35">
        <v>0.04</v>
      </c>
    </row>
    <row r="231" spans="1:42" s="124" customFormat="1">
      <c r="A231" s="48" t="s">
        <v>1955</v>
      </c>
      <c r="B231" s="29">
        <v>42083</v>
      </c>
      <c r="C231" s="30">
        <v>4035.9092000000001</v>
      </c>
      <c r="D231" s="31">
        <v>3374.2876000000001</v>
      </c>
      <c r="E231" s="28">
        <v>561.1848</v>
      </c>
      <c r="F231" s="28">
        <v>9.1082000000000001</v>
      </c>
      <c r="G231" s="28">
        <v>-8.0231999999999992</v>
      </c>
      <c r="H231" s="28">
        <v>-5.5850999999999997</v>
      </c>
      <c r="I231" s="32">
        <v>-8.0028000000000006</v>
      </c>
      <c r="J231" s="28">
        <v>0.1653</v>
      </c>
      <c r="K231" s="28">
        <v>6.0579000000000001</v>
      </c>
      <c r="L231" s="28">
        <v>8.9364000000000008</v>
      </c>
      <c r="M231" s="28">
        <v>11.7255</v>
      </c>
      <c r="N231" s="28">
        <v>11.433</v>
      </c>
      <c r="O231" s="28">
        <v>9.3535000000000004</v>
      </c>
      <c r="P231" s="28">
        <v>12.8767</v>
      </c>
      <c r="Q231" s="28"/>
      <c r="R231" s="28">
        <v>10.570499999999999</v>
      </c>
      <c r="S231" s="33">
        <f t="shared" si="52"/>
        <v>3</v>
      </c>
      <c r="T231" s="33">
        <f t="shared" si="52"/>
        <v>4</v>
      </c>
      <c r="U231" s="33">
        <f t="shared" si="52"/>
        <v>3</v>
      </c>
      <c r="V231" s="34">
        <f t="shared" si="52"/>
        <v>3</v>
      </c>
      <c r="W231" s="33">
        <f t="shared" si="52"/>
        <v>3</v>
      </c>
      <c r="X231" s="33">
        <f t="shared" si="52"/>
        <v>2</v>
      </c>
      <c r="Y231" s="33">
        <f t="shared" si="52"/>
        <v>4</v>
      </c>
      <c r="Z231" s="33">
        <f t="shared" si="52"/>
        <v>2</v>
      </c>
      <c r="AA231" s="33">
        <f t="shared" si="52"/>
        <v>3</v>
      </c>
      <c r="AB231" s="33">
        <f t="shared" si="52"/>
        <v>4</v>
      </c>
      <c r="AC231" s="33">
        <f t="shared" si="52"/>
        <v>4</v>
      </c>
      <c r="AD231" s="33">
        <f t="shared" si="52"/>
        <v>0</v>
      </c>
      <c r="AE231" s="33">
        <f t="shared" si="52"/>
        <v>3</v>
      </c>
      <c r="AF231" s="28">
        <v>77.771699999999996</v>
      </c>
      <c r="AG231" s="28">
        <v>22.224499999999999</v>
      </c>
      <c r="AH231" s="28"/>
      <c r="AI231" s="28">
        <v>3.8E-3</v>
      </c>
      <c r="AJ231" s="28">
        <v>0.99980000000000002</v>
      </c>
      <c r="AK231" s="28">
        <v>0.13669999999999999</v>
      </c>
      <c r="AL231" s="28">
        <v>-1.43E-2</v>
      </c>
      <c r="AM231" s="28">
        <v>0.2319</v>
      </c>
      <c r="AN231" s="28">
        <v>0.99729999999999996</v>
      </c>
      <c r="AO231" s="28">
        <v>3.8E-3</v>
      </c>
      <c r="AP231" s="35">
        <v>0.19</v>
      </c>
    </row>
    <row r="232" spans="1:42" s="124" customFormat="1">
      <c r="A232" s="48" t="s">
        <v>1956</v>
      </c>
      <c r="B232" s="29">
        <v>44399</v>
      </c>
      <c r="C232" s="30">
        <v>23.8962</v>
      </c>
      <c r="D232" s="31">
        <v>21.402200000000001</v>
      </c>
      <c r="E232" s="28">
        <v>117.42870000000001</v>
      </c>
      <c r="F232" s="28">
        <v>10.4594</v>
      </c>
      <c r="G232" s="28">
        <v>-0.43609999999999999</v>
      </c>
      <c r="H232" s="28">
        <v>-8.6442999999999994</v>
      </c>
      <c r="I232" s="32">
        <v>-7.0872000000000002</v>
      </c>
      <c r="J232" s="28">
        <v>1.4870000000000001</v>
      </c>
      <c r="K232" s="28">
        <v>5.4029999999999996</v>
      </c>
      <c r="L232" s="28">
        <v>15.6305</v>
      </c>
      <c r="M232" s="28">
        <v>13.3536</v>
      </c>
      <c r="N232" s="28"/>
      <c r="O232" s="28"/>
      <c r="P232" s="28"/>
      <c r="Q232" s="28"/>
      <c r="R232" s="28">
        <v>13.482100000000001</v>
      </c>
      <c r="S232" s="33">
        <f t="shared" si="52"/>
        <v>2</v>
      </c>
      <c r="T232" s="33">
        <f t="shared" si="52"/>
        <v>2</v>
      </c>
      <c r="U232" s="33">
        <f t="shared" si="52"/>
        <v>4</v>
      </c>
      <c r="V232" s="34">
        <f t="shared" si="52"/>
        <v>3</v>
      </c>
      <c r="W232" s="33">
        <f t="shared" si="52"/>
        <v>3</v>
      </c>
      <c r="X232" s="33">
        <f t="shared" si="52"/>
        <v>2</v>
      </c>
      <c r="Y232" s="33">
        <f t="shared" si="52"/>
        <v>2</v>
      </c>
      <c r="Z232" s="33">
        <f t="shared" si="52"/>
        <v>2</v>
      </c>
      <c r="AA232" s="33">
        <f t="shared" si="52"/>
        <v>0</v>
      </c>
      <c r="AB232" s="33">
        <f t="shared" si="52"/>
        <v>0</v>
      </c>
      <c r="AC232" s="33">
        <f t="shared" si="52"/>
        <v>0</v>
      </c>
      <c r="AD232" s="33">
        <f t="shared" si="52"/>
        <v>0</v>
      </c>
      <c r="AE232" s="33">
        <f t="shared" si="52"/>
        <v>2</v>
      </c>
      <c r="AF232" s="28">
        <v>95.179500000000004</v>
      </c>
      <c r="AG232" s="28">
        <v>4.8117000000000001</v>
      </c>
      <c r="AH232" s="28"/>
      <c r="AI232" s="28">
        <v>8.8999999999999999E-3</v>
      </c>
      <c r="AJ232" s="28">
        <v>0.99919999999999998</v>
      </c>
      <c r="AK232" s="28">
        <v>0.2394</v>
      </c>
      <c r="AL232" s="28">
        <v>-2.3E-2</v>
      </c>
      <c r="AM232" s="28">
        <v>0.40460000000000002</v>
      </c>
      <c r="AN232" s="28">
        <v>0.99719999999999998</v>
      </c>
      <c r="AO232" s="28">
        <v>8.8999999999999999E-3</v>
      </c>
      <c r="AP232" s="35">
        <v>0.25</v>
      </c>
    </row>
    <row r="233" spans="1:42" s="124" customFormat="1">
      <c r="A233" s="48" t="s">
        <v>1957</v>
      </c>
      <c r="B233" s="29">
        <v>44123</v>
      </c>
      <c r="C233" s="30">
        <v>68.376099999999994</v>
      </c>
      <c r="D233" s="31">
        <v>65.305300000000003</v>
      </c>
      <c r="E233" s="28">
        <v>323.98899999999998</v>
      </c>
      <c r="F233" s="28">
        <v>1.2040999999999999</v>
      </c>
      <c r="G233" s="28">
        <v>-22.694299999999998</v>
      </c>
      <c r="H233" s="28">
        <v>-17.691500000000001</v>
      </c>
      <c r="I233" s="32">
        <v>-22.011399999999998</v>
      </c>
      <c r="J233" s="28">
        <v>-16.122199999999999</v>
      </c>
      <c r="K233" s="28">
        <v>-3.9256000000000002</v>
      </c>
      <c r="L233" s="28">
        <v>3.9148999999999998</v>
      </c>
      <c r="M233" s="28">
        <v>2.9100000000000001E-2</v>
      </c>
      <c r="N233" s="28">
        <v>4.6044999999999998</v>
      </c>
      <c r="O233" s="28"/>
      <c r="P233" s="28"/>
      <c r="Q233" s="28"/>
      <c r="R233" s="28">
        <v>7.7933000000000003</v>
      </c>
      <c r="S233" s="33">
        <f t="shared" si="52"/>
        <v>4</v>
      </c>
      <c r="T233" s="33">
        <f t="shared" si="52"/>
        <v>4</v>
      </c>
      <c r="U233" s="33">
        <f t="shared" si="52"/>
        <v>4</v>
      </c>
      <c r="V233" s="34">
        <f t="shared" si="52"/>
        <v>4</v>
      </c>
      <c r="W233" s="33">
        <f t="shared" si="52"/>
        <v>4</v>
      </c>
      <c r="X233" s="33">
        <f t="shared" si="52"/>
        <v>4</v>
      </c>
      <c r="Y233" s="33">
        <f t="shared" si="52"/>
        <v>4</v>
      </c>
      <c r="Z233" s="33">
        <f t="shared" si="52"/>
        <v>4</v>
      </c>
      <c r="AA233" s="33">
        <f t="shared" si="52"/>
        <v>4</v>
      </c>
      <c r="AB233" s="33">
        <f t="shared" si="52"/>
        <v>0</v>
      </c>
      <c r="AC233" s="33">
        <f t="shared" si="52"/>
        <v>0</v>
      </c>
      <c r="AD233" s="33">
        <f t="shared" si="52"/>
        <v>0</v>
      </c>
      <c r="AE233" s="33">
        <f t="shared" si="52"/>
        <v>3</v>
      </c>
      <c r="AF233" s="28">
        <v>83.723200000000006</v>
      </c>
      <c r="AG233" s="28">
        <v>16.2743</v>
      </c>
      <c r="AH233" s="28"/>
      <c r="AI233" s="28">
        <v>2.5000000000000001E-3</v>
      </c>
      <c r="AJ233" s="28">
        <v>0.99919999999999998</v>
      </c>
      <c r="AK233" s="28">
        <v>7.6200000000000004E-2</v>
      </c>
      <c r="AL233" s="28">
        <v>-1.7899999999999999E-2</v>
      </c>
      <c r="AM233" s="28">
        <v>0.126</v>
      </c>
      <c r="AN233" s="28">
        <v>0.99729999999999996</v>
      </c>
      <c r="AO233" s="28">
        <v>2.5000000000000001E-3</v>
      </c>
      <c r="AP233" s="35">
        <v>0.2</v>
      </c>
    </row>
    <row r="234" spans="1:42" s="124" customFormat="1">
      <c r="A234" s="48" t="s">
        <v>5099</v>
      </c>
      <c r="B234" s="29">
        <v>46111</v>
      </c>
      <c r="C234" s="30"/>
      <c r="D234" s="31">
        <v>6.9848999999999997</v>
      </c>
      <c r="E234" s="28">
        <v>22.005099999999999</v>
      </c>
      <c r="F234" s="28">
        <v>13.247999999999999</v>
      </c>
      <c r="G234" s="28"/>
      <c r="H234" s="28"/>
      <c r="I234" s="32"/>
      <c r="J234" s="28"/>
      <c r="K234" s="28"/>
      <c r="L234" s="28"/>
      <c r="M234" s="28"/>
      <c r="N234" s="28"/>
      <c r="O234" s="28"/>
      <c r="P234" s="28"/>
      <c r="Q234" s="28"/>
      <c r="R234" s="28">
        <v>332.67790000000002</v>
      </c>
      <c r="S234" s="33">
        <f t="shared" ref="S234:AE234" si="53">IF(F234="",0,IF(F234&lt;=CC$3,4,IF(F234&gt;=CC$5,1,IF(F234&gt;=CC$4,2,3))))</f>
        <v>1</v>
      </c>
      <c r="T234" s="33">
        <f t="shared" si="53"/>
        <v>0</v>
      </c>
      <c r="U234" s="33">
        <f t="shared" si="53"/>
        <v>0</v>
      </c>
      <c r="V234" s="34">
        <f t="shared" si="53"/>
        <v>0</v>
      </c>
      <c r="W234" s="33">
        <f t="shared" si="53"/>
        <v>0</v>
      </c>
      <c r="X234" s="33">
        <f t="shared" si="53"/>
        <v>0</v>
      </c>
      <c r="Y234" s="33">
        <f t="shared" si="53"/>
        <v>0</v>
      </c>
      <c r="Z234" s="33">
        <f t="shared" si="53"/>
        <v>0</v>
      </c>
      <c r="AA234" s="33">
        <f t="shared" si="53"/>
        <v>0</v>
      </c>
      <c r="AB234" s="33">
        <f t="shared" si="53"/>
        <v>0</v>
      </c>
      <c r="AC234" s="33">
        <f t="shared" si="53"/>
        <v>0</v>
      </c>
      <c r="AD234" s="33">
        <f t="shared" si="53"/>
        <v>0</v>
      </c>
      <c r="AE234" s="33">
        <f t="shared" si="53"/>
        <v>1</v>
      </c>
      <c r="AF234" s="28">
        <v>4.0330000000000004</v>
      </c>
      <c r="AG234" s="28">
        <v>90.114400000000003</v>
      </c>
      <c r="AH234" s="28">
        <v>3.6034999999999999</v>
      </c>
      <c r="AI234" s="28">
        <v>2.2490999999999999</v>
      </c>
      <c r="AJ234" s="28"/>
      <c r="AK234" s="28"/>
      <c r="AL234" s="28"/>
      <c r="AM234" s="28"/>
      <c r="AN234" s="28"/>
      <c r="AO234" s="28">
        <v>0.49819999999999998</v>
      </c>
      <c r="AP234" s="35">
        <v>0.2</v>
      </c>
    </row>
    <row r="235" spans="1:42" s="124" customFormat="1">
      <c r="A235" s="48" t="s">
        <v>5068</v>
      </c>
      <c r="B235" s="29">
        <v>46083</v>
      </c>
      <c r="C235" s="30"/>
      <c r="D235" s="31">
        <v>6.6820000000000004</v>
      </c>
      <c r="E235" s="28">
        <v>61.079700000000003</v>
      </c>
      <c r="F235" s="28">
        <v>12.2502</v>
      </c>
      <c r="G235" s="28"/>
      <c r="H235" s="28"/>
      <c r="I235" s="32"/>
      <c r="J235" s="28"/>
      <c r="K235" s="28"/>
      <c r="L235" s="28"/>
      <c r="M235" s="28"/>
      <c r="N235" s="28"/>
      <c r="O235" s="28"/>
      <c r="P235" s="28"/>
      <c r="Q235" s="28"/>
      <c r="R235" s="28">
        <v>3.0667</v>
      </c>
      <c r="S235" s="33">
        <f t="shared" ref="S235:AE235" si="54">IF(F235="",0,IF(F235&lt;=CC$3,4,IF(F235&gt;=CC$5,1,IF(F235&gt;=CC$4,2,3))))</f>
        <v>2</v>
      </c>
      <c r="T235" s="33">
        <f t="shared" si="54"/>
        <v>0</v>
      </c>
      <c r="U235" s="33">
        <f t="shared" si="54"/>
        <v>0</v>
      </c>
      <c r="V235" s="34">
        <f t="shared" si="54"/>
        <v>0</v>
      </c>
      <c r="W235" s="33">
        <f t="shared" si="54"/>
        <v>0</v>
      </c>
      <c r="X235" s="33">
        <f t="shared" si="54"/>
        <v>0</v>
      </c>
      <c r="Y235" s="33">
        <f t="shared" si="54"/>
        <v>0</v>
      </c>
      <c r="Z235" s="33">
        <f t="shared" si="54"/>
        <v>0</v>
      </c>
      <c r="AA235" s="33">
        <f t="shared" si="54"/>
        <v>0</v>
      </c>
      <c r="AB235" s="33">
        <f t="shared" si="54"/>
        <v>0</v>
      </c>
      <c r="AC235" s="33">
        <f t="shared" si="54"/>
        <v>0</v>
      </c>
      <c r="AD235" s="33">
        <f t="shared" si="54"/>
        <v>0</v>
      </c>
      <c r="AE235" s="33">
        <f t="shared" si="54"/>
        <v>4</v>
      </c>
      <c r="AF235" s="28">
        <v>18.085899999999999</v>
      </c>
      <c r="AG235" s="28">
        <v>80.953299999999999</v>
      </c>
      <c r="AH235" s="28">
        <v>0.95779999999999998</v>
      </c>
      <c r="AI235" s="28">
        <v>3.0000000000000001E-3</v>
      </c>
      <c r="AJ235" s="28">
        <v>1.0013000000000001</v>
      </c>
      <c r="AK235" s="28">
        <v>0.2427</v>
      </c>
      <c r="AL235" s="28">
        <v>-2.8500000000000001E-2</v>
      </c>
      <c r="AM235" s="28">
        <v>0.46279999999999999</v>
      </c>
      <c r="AN235" s="28">
        <v>0.82640000000000002</v>
      </c>
      <c r="AO235" s="28">
        <v>3.0000000000000001E-3</v>
      </c>
      <c r="AP235" s="35">
        <v>0.3</v>
      </c>
    </row>
    <row r="236" spans="1:42" s="124" customFormat="1">
      <c r="A236" s="48" t="s">
        <v>1958</v>
      </c>
      <c r="B236" s="29">
        <v>42083</v>
      </c>
      <c r="C236" s="30">
        <v>2900.6487999999999</v>
      </c>
      <c r="D236" s="31">
        <v>2582.5972000000002</v>
      </c>
      <c r="E236" s="28">
        <v>743.74</v>
      </c>
      <c r="F236" s="28">
        <v>15.4299</v>
      </c>
      <c r="G236" s="28">
        <v>2.944</v>
      </c>
      <c r="H236" s="28">
        <v>-0.29909999999999998</v>
      </c>
      <c r="I236" s="32">
        <v>0.70140000000000002</v>
      </c>
      <c r="J236" s="28">
        <v>8.9329000000000001</v>
      </c>
      <c r="K236" s="28">
        <v>4.3573000000000004</v>
      </c>
      <c r="L236" s="28">
        <v>21.516100000000002</v>
      </c>
      <c r="M236" s="28">
        <v>13.8124</v>
      </c>
      <c r="N236" s="28">
        <v>15.677099999999999</v>
      </c>
      <c r="O236" s="28">
        <v>14.773199999999999</v>
      </c>
      <c r="P236" s="28">
        <v>14.5664</v>
      </c>
      <c r="Q236" s="28"/>
      <c r="R236" s="28">
        <v>12.9849</v>
      </c>
      <c r="S236" s="33">
        <f t="shared" ref="S236:AE236" si="55">IF(F236="",0,IF(F236&lt;=CC$3,4,IF(F236&gt;=CC$5,1,IF(F236&gt;=CC$4,2,3))))</f>
        <v>1</v>
      </c>
      <c r="T236" s="33">
        <f t="shared" si="55"/>
        <v>1</v>
      </c>
      <c r="U236" s="33">
        <f t="shared" si="55"/>
        <v>1</v>
      </c>
      <c r="V236" s="34">
        <f t="shared" si="55"/>
        <v>1</v>
      </c>
      <c r="W236" s="33">
        <f t="shared" si="55"/>
        <v>2</v>
      </c>
      <c r="X236" s="33">
        <f t="shared" si="55"/>
        <v>2</v>
      </c>
      <c r="Y236" s="33">
        <f t="shared" si="55"/>
        <v>1</v>
      </c>
      <c r="Z236" s="33">
        <f t="shared" si="55"/>
        <v>2</v>
      </c>
      <c r="AA236" s="33">
        <f t="shared" si="55"/>
        <v>1</v>
      </c>
      <c r="AB236" s="33">
        <f t="shared" si="55"/>
        <v>1</v>
      </c>
      <c r="AC236" s="33">
        <f t="shared" si="55"/>
        <v>1</v>
      </c>
      <c r="AD236" s="33">
        <f t="shared" si="55"/>
        <v>0</v>
      </c>
      <c r="AE236" s="33">
        <f t="shared" si="55"/>
        <v>2</v>
      </c>
      <c r="AF236" s="28">
        <v>92.018500000000003</v>
      </c>
      <c r="AG236" s="28">
        <v>7.8436000000000003</v>
      </c>
      <c r="AH236" s="28"/>
      <c r="AI236" s="28">
        <v>0.13789999999999999</v>
      </c>
      <c r="AJ236" s="28">
        <v>1.0003</v>
      </c>
      <c r="AK236" s="28">
        <v>0.28039999999999998</v>
      </c>
      <c r="AL236" s="28">
        <v>-4.7999999999999996E-3</v>
      </c>
      <c r="AM236" s="28">
        <v>0.50160000000000005</v>
      </c>
      <c r="AN236" s="28">
        <v>0.99709999999999999</v>
      </c>
      <c r="AO236" s="28">
        <v>0.13789999999999999</v>
      </c>
      <c r="AP236" s="35">
        <v>0.12</v>
      </c>
    </row>
    <row r="237" spans="1:42" s="124" customFormat="1">
      <c r="A237" s="48" t="s">
        <v>1959</v>
      </c>
      <c r="B237" s="29">
        <v>44123</v>
      </c>
      <c r="C237" s="30">
        <v>420.1155</v>
      </c>
      <c r="D237" s="31">
        <v>365.584</v>
      </c>
      <c r="E237" s="28">
        <v>267.41969999999998</v>
      </c>
      <c r="F237" s="28">
        <v>8.8364999999999991</v>
      </c>
      <c r="G237" s="28">
        <v>-7.9909999999999997</v>
      </c>
      <c r="H237" s="28">
        <v>-7.0865</v>
      </c>
      <c r="I237" s="32">
        <v>-8.5404</v>
      </c>
      <c r="J237" s="28">
        <v>-3.8643000000000001</v>
      </c>
      <c r="K237" s="28">
        <v>3.99</v>
      </c>
      <c r="L237" s="28">
        <v>6.8052999999999999</v>
      </c>
      <c r="M237" s="28">
        <v>9.9017999999999997</v>
      </c>
      <c r="N237" s="28">
        <v>8.7760999999999996</v>
      </c>
      <c r="O237" s="28"/>
      <c r="P237" s="28"/>
      <c r="Q237" s="28"/>
      <c r="R237" s="28">
        <v>13.253</v>
      </c>
      <c r="S237" s="33">
        <f t="shared" ref="S237:AE239" si="56">IF(F237="",0,IF(F237&lt;=CC$3,4,IF(F237&gt;=CC$5,1,IF(F237&gt;=CC$4,2,3))))</f>
        <v>3</v>
      </c>
      <c r="T237" s="33">
        <f t="shared" si="56"/>
        <v>4</v>
      </c>
      <c r="U237" s="33">
        <f t="shared" si="56"/>
        <v>3</v>
      </c>
      <c r="V237" s="34">
        <f t="shared" si="56"/>
        <v>4</v>
      </c>
      <c r="W237" s="33">
        <f t="shared" si="56"/>
        <v>4</v>
      </c>
      <c r="X237" s="33">
        <f t="shared" si="56"/>
        <v>3</v>
      </c>
      <c r="Y237" s="33">
        <f t="shared" si="56"/>
        <v>4</v>
      </c>
      <c r="Z237" s="33">
        <f t="shared" si="56"/>
        <v>4</v>
      </c>
      <c r="AA237" s="33">
        <f t="shared" si="56"/>
        <v>4</v>
      </c>
      <c r="AB237" s="33">
        <f t="shared" si="56"/>
        <v>0</v>
      </c>
      <c r="AC237" s="33">
        <f t="shared" si="56"/>
        <v>0</v>
      </c>
      <c r="AD237" s="33">
        <f t="shared" si="56"/>
        <v>0</v>
      </c>
      <c r="AE237" s="33">
        <f t="shared" si="56"/>
        <v>2</v>
      </c>
      <c r="AF237" s="28">
        <v>82.200800000000001</v>
      </c>
      <c r="AG237" s="28">
        <v>15.281000000000001</v>
      </c>
      <c r="AH237" s="28">
        <v>2.5163000000000002</v>
      </c>
      <c r="AI237" s="28">
        <v>1.9E-3</v>
      </c>
      <c r="AJ237" s="28">
        <v>0.99970000000000003</v>
      </c>
      <c r="AK237" s="28">
        <v>9.5299999999999996E-2</v>
      </c>
      <c r="AL237" s="28">
        <v>-1.4E-2</v>
      </c>
      <c r="AM237" s="28">
        <v>0.1613</v>
      </c>
      <c r="AN237" s="28">
        <v>0.99729999999999996</v>
      </c>
      <c r="AO237" s="28">
        <v>1.9E-3</v>
      </c>
      <c r="AP237" s="35">
        <v>0.15</v>
      </c>
    </row>
    <row r="238" spans="1:42" s="124" customFormat="1">
      <c r="A238" s="48" t="s">
        <v>3536</v>
      </c>
      <c r="B238" s="29">
        <v>45489</v>
      </c>
      <c r="C238" s="30">
        <v>32.073900000000002</v>
      </c>
      <c r="D238" s="31">
        <v>33.428600000000003</v>
      </c>
      <c r="E238" s="28">
        <v>32.607300000000002</v>
      </c>
      <c r="F238" s="28">
        <v>9.1699000000000002</v>
      </c>
      <c r="G238" s="28">
        <v>-1.2732000000000001</v>
      </c>
      <c r="H238" s="28">
        <v>-2.3450000000000002</v>
      </c>
      <c r="I238" s="32">
        <v>-3.1133000000000002</v>
      </c>
      <c r="J238" s="28">
        <v>7.5194000000000001</v>
      </c>
      <c r="K238" s="28"/>
      <c r="L238" s="28"/>
      <c r="M238" s="28"/>
      <c r="N238" s="28"/>
      <c r="O238" s="28"/>
      <c r="P238" s="28"/>
      <c r="Q238" s="28"/>
      <c r="R238" s="28">
        <v>2.4489999999999998</v>
      </c>
      <c r="S238" s="33">
        <f t="shared" si="56"/>
        <v>3</v>
      </c>
      <c r="T238" s="33">
        <f t="shared" si="56"/>
        <v>2</v>
      </c>
      <c r="U238" s="33">
        <f t="shared" si="56"/>
        <v>2</v>
      </c>
      <c r="V238" s="34">
        <f t="shared" si="56"/>
        <v>2</v>
      </c>
      <c r="W238" s="33">
        <f t="shared" si="56"/>
        <v>2</v>
      </c>
      <c r="X238" s="33">
        <f t="shared" si="56"/>
        <v>0</v>
      </c>
      <c r="Y238" s="33">
        <f t="shared" si="56"/>
        <v>0</v>
      </c>
      <c r="Z238" s="33">
        <f t="shared" si="56"/>
        <v>0</v>
      </c>
      <c r="AA238" s="33">
        <f t="shared" si="56"/>
        <v>0</v>
      </c>
      <c r="AB238" s="33">
        <f t="shared" si="56"/>
        <v>0</v>
      </c>
      <c r="AC238" s="33">
        <f t="shared" si="56"/>
        <v>0</v>
      </c>
      <c r="AD238" s="33">
        <f t="shared" si="56"/>
        <v>0</v>
      </c>
      <c r="AE238" s="33">
        <f t="shared" si="56"/>
        <v>4</v>
      </c>
      <c r="AF238" s="28">
        <v>99.991299999999995</v>
      </c>
      <c r="AG238" s="28"/>
      <c r="AH238" s="28"/>
      <c r="AI238" s="28">
        <v>8.6999999999999994E-3</v>
      </c>
      <c r="AJ238" s="28">
        <v>0.99750000000000005</v>
      </c>
      <c r="AK238" s="28">
        <v>-4.6699999999999998E-2</v>
      </c>
      <c r="AL238" s="28">
        <v>-3.4299999999999997E-2</v>
      </c>
      <c r="AM238" s="28">
        <v>-7.1099999999999997E-2</v>
      </c>
      <c r="AN238" s="28">
        <v>0.99470000000000003</v>
      </c>
      <c r="AO238" s="28">
        <v>8.6999999999999994E-3</v>
      </c>
      <c r="AP238" s="35">
        <v>0.3</v>
      </c>
    </row>
    <row r="239" spans="1:42" s="124" customFormat="1">
      <c r="A239" s="48" t="s">
        <v>3537</v>
      </c>
      <c r="B239" s="29">
        <v>43466</v>
      </c>
      <c r="C239" s="30">
        <v>727.42309999999998</v>
      </c>
      <c r="D239" s="31">
        <v>659.67259999999999</v>
      </c>
      <c r="E239" s="28">
        <v>259.53489999999999</v>
      </c>
      <c r="F239" s="28">
        <v>7.4775</v>
      </c>
      <c r="G239" s="28">
        <v>-5.2301000000000002</v>
      </c>
      <c r="H239" s="28">
        <v>-7.1368999999999998</v>
      </c>
      <c r="I239" s="32">
        <v>-8.1067999999999998</v>
      </c>
      <c r="J239" s="28">
        <v>-0.35070000000000001</v>
      </c>
      <c r="K239" s="28">
        <v>4.1561000000000003</v>
      </c>
      <c r="L239" s="28">
        <v>11.049099999999999</v>
      </c>
      <c r="M239" s="28">
        <v>9.9954000000000001</v>
      </c>
      <c r="N239" s="28">
        <v>11.5679</v>
      </c>
      <c r="O239" s="28">
        <v>11.9549</v>
      </c>
      <c r="P239" s="28"/>
      <c r="Q239" s="28"/>
      <c r="R239" s="28">
        <v>12.5474</v>
      </c>
      <c r="S239" s="33">
        <f t="shared" si="56"/>
        <v>4</v>
      </c>
      <c r="T239" s="33">
        <f t="shared" si="56"/>
        <v>3</v>
      </c>
      <c r="U239" s="33">
        <f t="shared" si="56"/>
        <v>4</v>
      </c>
      <c r="V239" s="34">
        <f t="shared" si="56"/>
        <v>4</v>
      </c>
      <c r="W239" s="33">
        <f t="shared" si="56"/>
        <v>3</v>
      </c>
      <c r="X239" s="33">
        <f t="shared" si="56"/>
        <v>3</v>
      </c>
      <c r="Y239" s="33">
        <f t="shared" si="56"/>
        <v>3</v>
      </c>
      <c r="Z239" s="33">
        <f t="shared" si="56"/>
        <v>3</v>
      </c>
      <c r="AA239" s="33">
        <f t="shared" si="56"/>
        <v>3</v>
      </c>
      <c r="AB239" s="33">
        <f t="shared" si="56"/>
        <v>2</v>
      </c>
      <c r="AC239" s="33">
        <f t="shared" si="56"/>
        <v>0</v>
      </c>
      <c r="AD239" s="33">
        <f t="shared" si="56"/>
        <v>0</v>
      </c>
      <c r="AE239" s="33">
        <f t="shared" si="56"/>
        <v>2</v>
      </c>
      <c r="AF239" s="28">
        <v>99.991</v>
      </c>
      <c r="AG239" s="28"/>
      <c r="AH239" s="28"/>
      <c r="AI239" s="28">
        <v>8.9999999999999993E-3</v>
      </c>
      <c r="AJ239" s="28">
        <v>0.99870000000000003</v>
      </c>
      <c r="AK239" s="28">
        <v>0.2</v>
      </c>
      <c r="AL239" s="28">
        <v>-7.1000000000000004E-3</v>
      </c>
      <c r="AM239" s="28">
        <v>0.35670000000000002</v>
      </c>
      <c r="AN239" s="28">
        <v>0.99709999999999999</v>
      </c>
      <c r="AO239" s="28">
        <v>8.9999999999999993E-3</v>
      </c>
      <c r="AP239" s="35">
        <v>7.0000000000000007E-2</v>
      </c>
    </row>
    <row r="240" spans="1:42" s="124" customFormat="1">
      <c r="A240" s="48" t="s">
        <v>3538</v>
      </c>
      <c r="B240" s="29">
        <v>44651</v>
      </c>
      <c r="C240" s="30">
        <v>161.9547</v>
      </c>
      <c r="D240" s="31">
        <v>152.27420000000001</v>
      </c>
      <c r="E240" s="28">
        <v>80.688199999999995</v>
      </c>
      <c r="F240" s="28">
        <v>6.8547000000000002</v>
      </c>
      <c r="G240" s="28">
        <v>-13.891299999999999</v>
      </c>
      <c r="H240" s="28">
        <v>-16.659700000000001</v>
      </c>
      <c r="I240" s="32">
        <v>-17.293099999999999</v>
      </c>
      <c r="J240" s="28">
        <v>-7.0034999999999998</v>
      </c>
      <c r="K240" s="28">
        <v>1.0511999999999999</v>
      </c>
      <c r="L240" s="28">
        <v>14.522500000000001</v>
      </c>
      <c r="M240" s="28">
        <v>7.5896999999999997</v>
      </c>
      <c r="N240" s="28"/>
      <c r="O240" s="28"/>
      <c r="P240" s="28"/>
      <c r="Q240" s="28"/>
      <c r="R240" s="28">
        <v>5.8491999999999997</v>
      </c>
      <c r="S240" s="33">
        <f t="shared" ref="S240:AE240" si="57">IF(F240="",0,IF(F240&lt;=CC$3,4,IF(F240&gt;=CC$5,1,IF(F240&gt;=CC$4,2,3))))</f>
        <v>4</v>
      </c>
      <c r="T240" s="33">
        <f t="shared" si="57"/>
        <v>4</v>
      </c>
      <c r="U240" s="33">
        <f t="shared" si="57"/>
        <v>4</v>
      </c>
      <c r="V240" s="34">
        <f t="shared" si="57"/>
        <v>4</v>
      </c>
      <c r="W240" s="33">
        <f t="shared" si="57"/>
        <v>4</v>
      </c>
      <c r="X240" s="33">
        <f t="shared" si="57"/>
        <v>4</v>
      </c>
      <c r="Y240" s="33">
        <f t="shared" si="57"/>
        <v>2</v>
      </c>
      <c r="Z240" s="33">
        <f t="shared" si="57"/>
        <v>4</v>
      </c>
      <c r="AA240" s="33">
        <f t="shared" si="57"/>
        <v>0</v>
      </c>
      <c r="AB240" s="33">
        <f t="shared" si="57"/>
        <v>0</v>
      </c>
      <c r="AC240" s="33">
        <f t="shared" si="57"/>
        <v>0</v>
      </c>
      <c r="AD240" s="33">
        <f t="shared" si="57"/>
        <v>0</v>
      </c>
      <c r="AE240" s="33">
        <f t="shared" si="57"/>
        <v>3</v>
      </c>
      <c r="AF240" s="28">
        <v>49.435899999999997</v>
      </c>
      <c r="AG240" s="28">
        <v>39.949800000000003</v>
      </c>
      <c r="AH240" s="28">
        <v>10.6145</v>
      </c>
      <c r="AI240" s="28">
        <v>-2.0000000000000001E-4</v>
      </c>
      <c r="AJ240" s="28">
        <v>0.99770000000000003</v>
      </c>
      <c r="AK240" s="28">
        <v>0.20780000000000001</v>
      </c>
      <c r="AL240" s="28">
        <v>-4.2299999999999997E-2</v>
      </c>
      <c r="AM240" s="28">
        <v>0.36070000000000002</v>
      </c>
      <c r="AN240" s="28">
        <v>0.997</v>
      </c>
      <c r="AO240" s="28">
        <v>-2.0000000000000001E-4</v>
      </c>
      <c r="AP240" s="35">
        <v>0.38</v>
      </c>
    </row>
    <row r="241" spans="1:42" s="124" customFormat="1">
      <c r="A241" s="48" t="s">
        <v>3539</v>
      </c>
      <c r="B241" s="29">
        <v>43707</v>
      </c>
      <c r="C241" s="30">
        <v>11.3401</v>
      </c>
      <c r="D241" s="31">
        <v>9.7571999999999992</v>
      </c>
      <c r="E241" s="28">
        <v>271.34039999999999</v>
      </c>
      <c r="F241" s="28">
        <v>8.8156999999999996</v>
      </c>
      <c r="G241" s="28">
        <v>-7.9718999999999998</v>
      </c>
      <c r="H241" s="28">
        <v>-6.9608999999999996</v>
      </c>
      <c r="I241" s="32">
        <v>-8.4662000000000006</v>
      </c>
      <c r="J241" s="28">
        <v>-3.7404000000000002</v>
      </c>
      <c r="K241" s="28">
        <v>4.1196999999999999</v>
      </c>
      <c r="L241" s="28">
        <v>6.8724999999999996</v>
      </c>
      <c r="M241" s="28">
        <v>9.9437999999999995</v>
      </c>
      <c r="N241" s="28">
        <v>8.8450000000000006</v>
      </c>
      <c r="O241" s="28"/>
      <c r="P241" s="28"/>
      <c r="Q241" s="28"/>
      <c r="R241" s="28">
        <v>8.9579000000000004</v>
      </c>
      <c r="S241" s="33">
        <f t="shared" ref="S241:AE241" si="58">IF(F241="",0,IF(F241&lt;=CC$3,4,IF(F241&gt;=CC$5,1,IF(F241&gt;=CC$4,2,3))))</f>
        <v>3</v>
      </c>
      <c r="T241" s="33">
        <f t="shared" si="58"/>
        <v>4</v>
      </c>
      <c r="U241" s="33">
        <f t="shared" si="58"/>
        <v>3</v>
      </c>
      <c r="V241" s="34">
        <f t="shared" si="58"/>
        <v>4</v>
      </c>
      <c r="W241" s="33">
        <f t="shared" si="58"/>
        <v>4</v>
      </c>
      <c r="X241" s="33">
        <f t="shared" si="58"/>
        <v>3</v>
      </c>
      <c r="Y241" s="33">
        <f t="shared" si="58"/>
        <v>4</v>
      </c>
      <c r="Z241" s="33">
        <f t="shared" si="58"/>
        <v>3</v>
      </c>
      <c r="AA241" s="33">
        <f t="shared" si="58"/>
        <v>4</v>
      </c>
      <c r="AB241" s="33">
        <f t="shared" si="58"/>
        <v>0</v>
      </c>
      <c r="AC241" s="33">
        <f t="shared" si="58"/>
        <v>0</v>
      </c>
      <c r="AD241" s="33">
        <f t="shared" si="58"/>
        <v>0</v>
      </c>
      <c r="AE241" s="33">
        <f t="shared" si="58"/>
        <v>3</v>
      </c>
      <c r="AF241" s="28">
        <v>82.008499999999998</v>
      </c>
      <c r="AG241" s="28">
        <v>15.245200000000001</v>
      </c>
      <c r="AH241" s="28">
        <v>2.5110000000000001</v>
      </c>
      <c r="AI241" s="28">
        <v>0.23530000000000001</v>
      </c>
      <c r="AJ241" s="28">
        <v>0.99860000000000004</v>
      </c>
      <c r="AK241" s="28">
        <v>9.8599999999999993E-2</v>
      </c>
      <c r="AL241" s="28">
        <v>-6.4999999999999997E-3</v>
      </c>
      <c r="AM241" s="28">
        <v>0.1666</v>
      </c>
      <c r="AN241" s="28">
        <v>0.997</v>
      </c>
      <c r="AO241" s="28">
        <v>0.23530000000000001</v>
      </c>
      <c r="AP241" s="35">
        <v>0.12</v>
      </c>
    </row>
    <row r="242" spans="1:42" s="124" customFormat="1">
      <c r="A242" s="48" t="s">
        <v>1965</v>
      </c>
      <c r="B242" s="29">
        <v>42248</v>
      </c>
      <c r="C242" s="30">
        <v>53583.428</v>
      </c>
      <c r="D242" s="31">
        <v>49710.031799999997</v>
      </c>
      <c r="E242" s="28">
        <v>846.58669999999995</v>
      </c>
      <c r="F242" s="28">
        <v>6.9302000000000001</v>
      </c>
      <c r="G242" s="28">
        <v>-6.4467999999999996</v>
      </c>
      <c r="H242" s="28">
        <v>-8.7469999999999999</v>
      </c>
      <c r="I242" s="32">
        <v>-9.6666000000000007</v>
      </c>
      <c r="J242" s="28">
        <v>-3.0893999999999999</v>
      </c>
      <c r="K242" s="28">
        <v>2.7589000000000001</v>
      </c>
      <c r="L242" s="28">
        <v>9.1933000000000007</v>
      </c>
      <c r="M242" s="28">
        <v>9.0015000000000001</v>
      </c>
      <c r="N242" s="28">
        <v>10.767099999999999</v>
      </c>
      <c r="O242" s="28">
        <v>11.3992</v>
      </c>
      <c r="P242" s="28">
        <v>12.907999999999999</v>
      </c>
      <c r="Q242" s="28"/>
      <c r="R242" s="28">
        <v>12.069900000000001</v>
      </c>
      <c r="S242" s="33">
        <f t="shared" ref="S242:AE243" si="59">IF(F242="",0,IF(F242&lt;=CC$3,4,IF(F242&gt;=CC$5,1,IF(F242&gt;=CC$4,2,3))))</f>
        <v>4</v>
      </c>
      <c r="T242" s="33">
        <f t="shared" si="59"/>
        <v>4</v>
      </c>
      <c r="U242" s="33">
        <f t="shared" si="59"/>
        <v>4</v>
      </c>
      <c r="V242" s="34">
        <f t="shared" si="59"/>
        <v>4</v>
      </c>
      <c r="W242" s="33">
        <f t="shared" si="59"/>
        <v>4</v>
      </c>
      <c r="X242" s="33">
        <f t="shared" si="59"/>
        <v>3</v>
      </c>
      <c r="Y242" s="33">
        <f t="shared" si="59"/>
        <v>4</v>
      </c>
      <c r="Z242" s="33">
        <f t="shared" si="59"/>
        <v>4</v>
      </c>
      <c r="AA242" s="33">
        <f t="shared" si="59"/>
        <v>4</v>
      </c>
      <c r="AB242" s="33">
        <f t="shared" si="59"/>
        <v>4</v>
      </c>
      <c r="AC242" s="33">
        <f t="shared" si="59"/>
        <v>3</v>
      </c>
      <c r="AD242" s="33">
        <f t="shared" si="59"/>
        <v>0</v>
      </c>
      <c r="AE242" s="33">
        <f t="shared" si="59"/>
        <v>2</v>
      </c>
      <c r="AF242" s="28">
        <v>99.999700000000004</v>
      </c>
      <c r="AG242" s="28"/>
      <c r="AH242" s="28"/>
      <c r="AI242" s="28">
        <v>2.9999999999999997E-4</v>
      </c>
      <c r="AJ242" s="28">
        <v>0.99929999999999997</v>
      </c>
      <c r="AK242" s="28">
        <v>0.15679999999999999</v>
      </c>
      <c r="AL242" s="28">
        <v>-0.1472</v>
      </c>
      <c r="AM242" s="28">
        <v>0.27700000000000002</v>
      </c>
      <c r="AN242" s="28">
        <v>0.98750000000000004</v>
      </c>
      <c r="AO242" s="28">
        <v>2.9999999999999997E-4</v>
      </c>
      <c r="AP242" s="35">
        <v>0.05</v>
      </c>
    </row>
    <row r="243" spans="1:42" s="124" customFormat="1">
      <c r="A243" s="48" t="s">
        <v>3540</v>
      </c>
      <c r="B243" s="29">
        <v>43532</v>
      </c>
      <c r="C243" s="30">
        <v>32.729799999999997</v>
      </c>
      <c r="D243" s="31">
        <v>28.673300000000001</v>
      </c>
      <c r="E243" s="28">
        <v>90.357200000000006</v>
      </c>
      <c r="F243" s="28">
        <v>12.3428</v>
      </c>
      <c r="G243" s="28">
        <v>-0.47010000000000002</v>
      </c>
      <c r="H243" s="28">
        <v>-3.2690999999999999</v>
      </c>
      <c r="I243" s="32">
        <v>-3.1899000000000002</v>
      </c>
      <c r="J243" s="28">
        <v>6.7080000000000002</v>
      </c>
      <c r="K243" s="28">
        <v>6.7779999999999996</v>
      </c>
      <c r="L243" s="28">
        <v>21.4084</v>
      </c>
      <c r="M243" s="28">
        <v>14.846299999999999</v>
      </c>
      <c r="N243" s="28">
        <v>17.411200000000001</v>
      </c>
      <c r="O243" s="28">
        <v>15.5952</v>
      </c>
      <c r="P243" s="28"/>
      <c r="Q243" s="28"/>
      <c r="R243" s="28">
        <v>15.3619</v>
      </c>
      <c r="S243" s="33">
        <f t="shared" si="59"/>
        <v>2</v>
      </c>
      <c r="T243" s="33">
        <f t="shared" si="59"/>
        <v>2</v>
      </c>
      <c r="U243" s="33">
        <f t="shared" si="59"/>
        <v>2</v>
      </c>
      <c r="V243" s="34">
        <f t="shared" si="59"/>
        <v>2</v>
      </c>
      <c r="W243" s="33">
        <f t="shared" si="59"/>
        <v>2</v>
      </c>
      <c r="X243" s="33">
        <f t="shared" si="59"/>
        <v>1</v>
      </c>
      <c r="Y243" s="33">
        <f t="shared" si="59"/>
        <v>1</v>
      </c>
      <c r="Z243" s="33">
        <f t="shared" si="59"/>
        <v>1</v>
      </c>
      <c r="AA243" s="33">
        <f t="shared" si="59"/>
        <v>1</v>
      </c>
      <c r="AB243" s="33">
        <f t="shared" si="59"/>
        <v>1</v>
      </c>
      <c r="AC243" s="33">
        <f t="shared" si="59"/>
        <v>0</v>
      </c>
      <c r="AD243" s="33">
        <f t="shared" si="59"/>
        <v>0</v>
      </c>
      <c r="AE243" s="33">
        <f t="shared" si="59"/>
        <v>1</v>
      </c>
      <c r="AF243" s="28">
        <v>62.032299999999999</v>
      </c>
      <c r="AG243" s="28">
        <v>37.857900000000001</v>
      </c>
      <c r="AH243" s="28"/>
      <c r="AI243" s="28">
        <v>0.1099</v>
      </c>
      <c r="AJ243" s="28">
        <v>1.1404000000000001</v>
      </c>
      <c r="AK243" s="28">
        <v>0.3251</v>
      </c>
      <c r="AL243" s="28">
        <v>0.65239999999999998</v>
      </c>
      <c r="AM243" s="28">
        <v>0.59160000000000001</v>
      </c>
      <c r="AN243" s="28">
        <v>0.79269999999999996</v>
      </c>
      <c r="AO243" s="28">
        <v>0.1099</v>
      </c>
      <c r="AP243" s="35">
        <v>0.23</v>
      </c>
    </row>
    <row r="244" spans="1:42" s="124" customFormat="1">
      <c r="A244" s="48" t="s">
        <v>1968</v>
      </c>
      <c r="B244" s="29">
        <v>42248</v>
      </c>
      <c r="C244" s="30">
        <v>69057.5</v>
      </c>
      <c r="D244" s="31">
        <v>64007.025600000001</v>
      </c>
      <c r="E244" s="28">
        <v>264.29739999999998</v>
      </c>
      <c r="F244" s="28">
        <v>7.4851000000000001</v>
      </c>
      <c r="G244" s="28">
        <v>-5.1532</v>
      </c>
      <c r="H244" s="28">
        <v>-7.0868000000000002</v>
      </c>
      <c r="I244" s="32">
        <v>-8.0363000000000007</v>
      </c>
      <c r="J244" s="28">
        <v>-0.29199999999999998</v>
      </c>
      <c r="K244" s="28">
        <v>4.2111000000000001</v>
      </c>
      <c r="L244" s="28">
        <v>11.1229</v>
      </c>
      <c r="M244" s="28">
        <v>10.039099999999999</v>
      </c>
      <c r="N244" s="28">
        <v>11.6221</v>
      </c>
      <c r="O244" s="28">
        <v>11.922499999999999</v>
      </c>
      <c r="P244" s="28">
        <v>13.1031</v>
      </c>
      <c r="Q244" s="28"/>
      <c r="R244" s="28">
        <v>12.392799999999999</v>
      </c>
      <c r="S244" s="33">
        <f t="shared" ref="S244:AE244" si="60">IF(F244="",0,IF(F244&lt;=CC$3,4,IF(F244&gt;=CC$5,1,IF(F244&gt;=CC$4,2,3))))</f>
        <v>3</v>
      </c>
      <c r="T244" s="33">
        <f t="shared" si="60"/>
        <v>3</v>
      </c>
      <c r="U244" s="33">
        <f t="shared" si="60"/>
        <v>3</v>
      </c>
      <c r="V244" s="34">
        <f t="shared" si="60"/>
        <v>4</v>
      </c>
      <c r="W244" s="33">
        <f t="shared" si="60"/>
        <v>3</v>
      </c>
      <c r="X244" s="33">
        <f t="shared" si="60"/>
        <v>3</v>
      </c>
      <c r="Y244" s="33">
        <f t="shared" si="60"/>
        <v>3</v>
      </c>
      <c r="Z244" s="33">
        <f t="shared" si="60"/>
        <v>3</v>
      </c>
      <c r="AA244" s="33">
        <f t="shared" si="60"/>
        <v>2</v>
      </c>
      <c r="AB244" s="33">
        <f t="shared" si="60"/>
        <v>3</v>
      </c>
      <c r="AC244" s="33">
        <f t="shared" si="60"/>
        <v>2</v>
      </c>
      <c r="AD244" s="33">
        <f t="shared" si="60"/>
        <v>0</v>
      </c>
      <c r="AE244" s="33">
        <f t="shared" si="60"/>
        <v>2</v>
      </c>
      <c r="AF244" s="28">
        <v>99.999700000000004</v>
      </c>
      <c r="AG244" s="28"/>
      <c r="AH244" s="28"/>
      <c r="AI244" s="28">
        <v>2.9999999999999997E-4</v>
      </c>
      <c r="AJ244" s="28">
        <v>0.99970000000000003</v>
      </c>
      <c r="AK244" s="28">
        <v>0.19969999999999999</v>
      </c>
      <c r="AL244" s="28">
        <v>-8.9999999999999998E-4</v>
      </c>
      <c r="AM244" s="28">
        <v>0.35560000000000003</v>
      </c>
      <c r="AN244" s="28">
        <v>0.99719999999999998</v>
      </c>
      <c r="AO244" s="28">
        <v>2.9999999999999997E-4</v>
      </c>
      <c r="AP244" s="35">
        <v>0.15</v>
      </c>
    </row>
    <row r="245" spans="1:42" s="124" customFormat="1">
      <c r="A245" s="48" t="s">
        <v>1970</v>
      </c>
      <c r="B245" s="29">
        <v>44077</v>
      </c>
      <c r="C245" s="30">
        <v>4033.7835</v>
      </c>
      <c r="D245" s="31">
        <v>3320.1592000000001</v>
      </c>
      <c r="E245" s="28">
        <v>56.507199999999997</v>
      </c>
      <c r="F245" s="28">
        <v>9.1111000000000004</v>
      </c>
      <c r="G245" s="28">
        <v>-8.0158000000000005</v>
      </c>
      <c r="H245" s="28">
        <v>-5.5728</v>
      </c>
      <c r="I245" s="32">
        <v>-7.9939</v>
      </c>
      <c r="J245" s="28">
        <v>0.20219999999999999</v>
      </c>
      <c r="K245" s="28">
        <v>6.1204999999999998</v>
      </c>
      <c r="L245" s="28">
        <v>8.9981000000000009</v>
      </c>
      <c r="M245" s="28">
        <v>11.817</v>
      </c>
      <c r="N245" s="28">
        <v>11.5184</v>
      </c>
      <c r="O245" s="28"/>
      <c r="P245" s="28"/>
      <c r="Q245" s="28"/>
      <c r="R245" s="28">
        <v>16.746600000000001</v>
      </c>
      <c r="S245" s="33">
        <f t="shared" ref="S245:AE245" si="61">IF(F245="",0,IF(F245&lt;=CC$3,4,IF(F245&gt;=CC$5,1,IF(F245&gt;=CC$4,2,3))))</f>
        <v>3</v>
      </c>
      <c r="T245" s="33">
        <f t="shared" si="61"/>
        <v>4</v>
      </c>
      <c r="U245" s="33">
        <f t="shared" si="61"/>
        <v>3</v>
      </c>
      <c r="V245" s="34">
        <f t="shared" si="61"/>
        <v>3</v>
      </c>
      <c r="W245" s="33">
        <f t="shared" si="61"/>
        <v>3</v>
      </c>
      <c r="X245" s="33">
        <f t="shared" si="61"/>
        <v>1</v>
      </c>
      <c r="Y245" s="33">
        <f t="shared" si="61"/>
        <v>4</v>
      </c>
      <c r="Z245" s="33">
        <f t="shared" si="61"/>
        <v>2</v>
      </c>
      <c r="AA245" s="33">
        <f t="shared" si="61"/>
        <v>3</v>
      </c>
      <c r="AB245" s="33">
        <f t="shared" si="61"/>
        <v>0</v>
      </c>
      <c r="AC245" s="33">
        <f t="shared" si="61"/>
        <v>0</v>
      </c>
      <c r="AD245" s="33">
        <f t="shared" si="61"/>
        <v>0</v>
      </c>
      <c r="AE245" s="33">
        <f t="shared" si="61"/>
        <v>1</v>
      </c>
      <c r="AF245" s="28">
        <v>77.773700000000005</v>
      </c>
      <c r="AG245" s="28">
        <v>22.225100000000001</v>
      </c>
      <c r="AH245" s="28"/>
      <c r="AI245" s="28">
        <v>1.2999999999999999E-3</v>
      </c>
      <c r="AJ245" s="28">
        <v>0.99990000000000001</v>
      </c>
      <c r="AK245" s="28">
        <v>0.13669999999999999</v>
      </c>
      <c r="AL245" s="28">
        <v>-9.2999999999999992E-3</v>
      </c>
      <c r="AM245" s="28">
        <v>0.23180000000000001</v>
      </c>
      <c r="AN245" s="28">
        <v>0.99729999999999996</v>
      </c>
      <c r="AO245" s="28">
        <v>1.2999999999999999E-3</v>
      </c>
      <c r="AP245" s="35">
        <v>0.18</v>
      </c>
    </row>
    <row r="246" spans="1:42" s="124" customFormat="1">
      <c r="A246" s="48" t="s">
        <v>1971</v>
      </c>
      <c r="B246" s="29">
        <v>45316</v>
      </c>
      <c r="C246" s="30">
        <v>5.5065999999999997</v>
      </c>
      <c r="D246" s="31">
        <v>5.2289000000000003</v>
      </c>
      <c r="E246" s="28">
        <v>307.07010000000002</v>
      </c>
      <c r="F246" s="28">
        <v>1.2202999999999999</v>
      </c>
      <c r="G246" s="28">
        <v>-22.6602</v>
      </c>
      <c r="H246" s="28">
        <v>-17.583100000000002</v>
      </c>
      <c r="I246" s="32">
        <v>-21.975200000000001</v>
      </c>
      <c r="J246" s="28">
        <v>-16.006399999999999</v>
      </c>
      <c r="K246" s="28">
        <v>-3.8363999999999998</v>
      </c>
      <c r="L246" s="28"/>
      <c r="M246" s="28"/>
      <c r="N246" s="28"/>
      <c r="O246" s="28"/>
      <c r="P246" s="28"/>
      <c r="Q246" s="28"/>
      <c r="R246" s="28">
        <v>-7.3639000000000001</v>
      </c>
      <c r="S246" s="33">
        <f t="shared" ref="S246:AE246" si="62">IF(F246="",0,IF(F246&lt;=CC$3,4,IF(F246&gt;=CC$5,1,IF(F246&gt;=CC$4,2,3))))</f>
        <v>4</v>
      </c>
      <c r="T246" s="33">
        <f t="shared" si="62"/>
        <v>4</v>
      </c>
      <c r="U246" s="33">
        <f t="shared" si="62"/>
        <v>4</v>
      </c>
      <c r="V246" s="34">
        <f t="shared" si="62"/>
        <v>4</v>
      </c>
      <c r="W246" s="33">
        <f t="shared" si="62"/>
        <v>4</v>
      </c>
      <c r="X246" s="33">
        <f t="shared" si="62"/>
        <v>4</v>
      </c>
      <c r="Y246" s="33">
        <f t="shared" si="62"/>
        <v>0</v>
      </c>
      <c r="Z246" s="33">
        <f t="shared" si="62"/>
        <v>0</v>
      </c>
      <c r="AA246" s="33">
        <f t="shared" si="62"/>
        <v>0</v>
      </c>
      <c r="AB246" s="33">
        <f t="shared" si="62"/>
        <v>0</v>
      </c>
      <c r="AC246" s="33">
        <f t="shared" si="62"/>
        <v>0</v>
      </c>
      <c r="AD246" s="33">
        <f t="shared" si="62"/>
        <v>0</v>
      </c>
      <c r="AE246" s="33">
        <f t="shared" si="62"/>
        <v>4</v>
      </c>
      <c r="AF246" s="28">
        <v>83.694500000000005</v>
      </c>
      <c r="AG246" s="28">
        <v>16.273</v>
      </c>
      <c r="AH246" s="28"/>
      <c r="AI246" s="28">
        <v>3.2500000000000001E-2</v>
      </c>
      <c r="AJ246" s="28">
        <v>0.99880000000000002</v>
      </c>
      <c r="AK246" s="28">
        <v>-6.0299999999999999E-2</v>
      </c>
      <c r="AL246" s="28">
        <v>-1.1599999999999999E-2</v>
      </c>
      <c r="AM246" s="28">
        <v>-9.6600000000000005E-2</v>
      </c>
      <c r="AN246" s="28">
        <v>0.99619999999999997</v>
      </c>
      <c r="AO246" s="28">
        <v>3.2500000000000001E-2</v>
      </c>
      <c r="AP246" s="35">
        <v>0.18</v>
      </c>
    </row>
    <row r="247" spans="1:42" s="124" customFormat="1">
      <c r="A247" s="48" t="s">
        <v>1972</v>
      </c>
      <c r="B247" s="29">
        <v>45168</v>
      </c>
      <c r="C247" s="30">
        <v>12.493600000000001</v>
      </c>
      <c r="D247" s="31">
        <v>12.4786</v>
      </c>
      <c r="E247" s="28">
        <v>221.86689999999999</v>
      </c>
      <c r="F247" s="28">
        <v>13.235200000000001</v>
      </c>
      <c r="G247" s="28">
        <v>2.4744999999999999</v>
      </c>
      <c r="H247" s="28">
        <v>-0.53100000000000003</v>
      </c>
      <c r="I247" s="32">
        <v>-1.1357999999999999</v>
      </c>
      <c r="J247" s="28">
        <v>11.176600000000001</v>
      </c>
      <c r="K247" s="28">
        <v>8.3348999999999993</v>
      </c>
      <c r="L247" s="28"/>
      <c r="M247" s="28"/>
      <c r="N247" s="28"/>
      <c r="O247" s="28"/>
      <c r="P247" s="28"/>
      <c r="Q247" s="28"/>
      <c r="R247" s="28">
        <v>16.775099999999998</v>
      </c>
      <c r="S247" s="33">
        <f t="shared" ref="S247:AE247" si="63">IF(F247="",0,IF(F247&lt;=CC$3,4,IF(F247&gt;=CC$5,1,IF(F247&gt;=CC$4,2,3))))</f>
        <v>1</v>
      </c>
      <c r="T247" s="33">
        <f t="shared" si="63"/>
        <v>2</v>
      </c>
      <c r="U247" s="33">
        <f t="shared" si="63"/>
        <v>2</v>
      </c>
      <c r="V247" s="34">
        <f t="shared" si="63"/>
        <v>2</v>
      </c>
      <c r="W247" s="33">
        <f t="shared" si="63"/>
        <v>1</v>
      </c>
      <c r="X247" s="33">
        <f t="shared" si="63"/>
        <v>1</v>
      </c>
      <c r="Y247" s="33">
        <f t="shared" si="63"/>
        <v>0</v>
      </c>
      <c r="Z247" s="33">
        <f t="shared" si="63"/>
        <v>0</v>
      </c>
      <c r="AA247" s="33">
        <f t="shared" si="63"/>
        <v>0</v>
      </c>
      <c r="AB247" s="33">
        <f t="shared" si="63"/>
        <v>0</v>
      </c>
      <c r="AC247" s="33">
        <f t="shared" si="63"/>
        <v>0</v>
      </c>
      <c r="AD247" s="33">
        <f t="shared" si="63"/>
        <v>0</v>
      </c>
      <c r="AE247" s="33">
        <f t="shared" si="63"/>
        <v>1</v>
      </c>
      <c r="AF247" s="28">
        <v>4.0500999999999996</v>
      </c>
      <c r="AG247" s="28">
        <v>90.529399999999995</v>
      </c>
      <c r="AH247" s="28">
        <v>3.6446000000000001</v>
      </c>
      <c r="AI247" s="28">
        <v>1.7758</v>
      </c>
      <c r="AJ247" s="28">
        <v>1</v>
      </c>
      <c r="AK247" s="28">
        <v>0.18640000000000001</v>
      </c>
      <c r="AL247" s="28">
        <v>-9.7999999999999997E-3</v>
      </c>
      <c r="AM247" s="28">
        <v>0.34189999999999998</v>
      </c>
      <c r="AN247" s="28">
        <v>0.99660000000000004</v>
      </c>
      <c r="AO247" s="28">
        <v>1.6E-2</v>
      </c>
      <c r="AP247" s="35">
        <v>0.28000000000000003</v>
      </c>
    </row>
    <row r="248" spans="1:42" s="124" customFormat="1">
      <c r="A248" s="48" t="s">
        <v>1973</v>
      </c>
      <c r="B248" s="29">
        <v>42951</v>
      </c>
      <c r="C248" s="30">
        <v>2274.5390000000002</v>
      </c>
      <c r="D248" s="31">
        <v>2006.6302000000001</v>
      </c>
      <c r="E248" s="28">
        <v>74.948599999999999</v>
      </c>
      <c r="F248" s="28">
        <v>15.437799999999999</v>
      </c>
      <c r="G248" s="28">
        <v>2.9813999999999998</v>
      </c>
      <c r="H248" s="28">
        <v>-0.26379999999999998</v>
      </c>
      <c r="I248" s="32">
        <v>0.73719999999999997</v>
      </c>
      <c r="J248" s="28">
        <v>9.0350000000000001</v>
      </c>
      <c r="K248" s="28">
        <v>4.4466999999999999</v>
      </c>
      <c r="L248" s="28">
        <v>21.588699999999999</v>
      </c>
      <c r="M248" s="28">
        <v>13.878299999999999</v>
      </c>
      <c r="N248" s="28">
        <v>15.746499999999999</v>
      </c>
      <c r="O248" s="28">
        <v>14.925700000000001</v>
      </c>
      <c r="P248" s="28"/>
      <c r="Q248" s="28"/>
      <c r="R248" s="28">
        <v>11.8584</v>
      </c>
      <c r="S248" s="33">
        <f t="shared" ref="S248:AE248" si="64">IF(F248="",0,IF(F248&lt;=CC$3,4,IF(F248&gt;=CC$5,1,IF(F248&gt;=CC$4,2,3))))</f>
        <v>1</v>
      </c>
      <c r="T248" s="33">
        <f t="shared" si="64"/>
        <v>1</v>
      </c>
      <c r="U248" s="33">
        <f t="shared" si="64"/>
        <v>1</v>
      </c>
      <c r="V248" s="34">
        <f t="shared" si="64"/>
        <v>1</v>
      </c>
      <c r="W248" s="33">
        <f t="shared" si="64"/>
        <v>1</v>
      </c>
      <c r="X248" s="33">
        <f t="shared" si="64"/>
        <v>2</v>
      </c>
      <c r="Y248" s="33">
        <f t="shared" si="64"/>
        <v>1</v>
      </c>
      <c r="Z248" s="33">
        <f t="shared" si="64"/>
        <v>1</v>
      </c>
      <c r="AA248" s="33">
        <f t="shared" si="64"/>
        <v>1</v>
      </c>
      <c r="AB248" s="33">
        <f t="shared" si="64"/>
        <v>1</v>
      </c>
      <c r="AC248" s="33">
        <f t="shared" si="64"/>
        <v>0</v>
      </c>
      <c r="AD248" s="33">
        <f t="shared" si="64"/>
        <v>0</v>
      </c>
      <c r="AE248" s="33">
        <f t="shared" si="64"/>
        <v>2</v>
      </c>
      <c r="AF248" s="28">
        <v>92.029799999999994</v>
      </c>
      <c r="AG248" s="28">
        <v>7.8445</v>
      </c>
      <c r="AH248" s="28"/>
      <c r="AI248" s="28">
        <v>0.12570000000000001</v>
      </c>
      <c r="AJ248" s="28">
        <v>0.99990000000000001</v>
      </c>
      <c r="AK248" s="28">
        <v>0.28189999999999998</v>
      </c>
      <c r="AL248" s="28">
        <v>5.9999999999999995E-4</v>
      </c>
      <c r="AM248" s="28">
        <v>0.50409999999999999</v>
      </c>
      <c r="AN248" s="28">
        <v>0.99709999999999999</v>
      </c>
      <c r="AO248" s="28">
        <v>0.12570000000000001</v>
      </c>
      <c r="AP248" s="35">
        <v>0.05</v>
      </c>
    </row>
    <row r="249" spans="1:42" s="124" customFormat="1">
      <c r="A249" s="48" t="s">
        <v>1974</v>
      </c>
      <c r="B249" s="29">
        <v>45455</v>
      </c>
      <c r="C249" s="30">
        <v>128.90479999999999</v>
      </c>
      <c r="D249" s="31">
        <v>130.6979</v>
      </c>
      <c r="E249" s="28">
        <v>10.3924</v>
      </c>
      <c r="F249" s="28">
        <v>8.8539999999999992</v>
      </c>
      <c r="G249" s="28">
        <v>-3.7883</v>
      </c>
      <c r="H249" s="28">
        <v>-5.9443000000000001</v>
      </c>
      <c r="I249" s="32">
        <v>-6.5884999999999998</v>
      </c>
      <c r="J249" s="28">
        <v>1.2065999999999999</v>
      </c>
      <c r="K249" s="28"/>
      <c r="L249" s="28"/>
      <c r="M249" s="28"/>
      <c r="N249" s="28"/>
      <c r="O249" s="28"/>
      <c r="P249" s="28"/>
      <c r="Q249" s="28"/>
      <c r="R249" s="28">
        <v>2.0687000000000002</v>
      </c>
      <c r="S249" s="33">
        <f t="shared" ref="S249:AE250" si="65">IF(F249="",0,IF(F249&lt;=CC$3,4,IF(F249&gt;=CC$5,1,IF(F249&gt;=CC$4,2,3))))</f>
        <v>3</v>
      </c>
      <c r="T249" s="33">
        <f t="shared" si="65"/>
        <v>3</v>
      </c>
      <c r="U249" s="33">
        <f t="shared" si="65"/>
        <v>3</v>
      </c>
      <c r="V249" s="34">
        <f t="shared" si="65"/>
        <v>3</v>
      </c>
      <c r="W249" s="33">
        <f t="shared" si="65"/>
        <v>3</v>
      </c>
      <c r="X249" s="33">
        <f t="shared" si="65"/>
        <v>0</v>
      </c>
      <c r="Y249" s="33">
        <f t="shared" si="65"/>
        <v>0</v>
      </c>
      <c r="Z249" s="33">
        <f t="shared" si="65"/>
        <v>0</v>
      </c>
      <c r="AA249" s="33">
        <f t="shared" si="65"/>
        <v>0</v>
      </c>
      <c r="AB249" s="33">
        <f t="shared" si="65"/>
        <v>0</v>
      </c>
      <c r="AC249" s="33">
        <f t="shared" si="65"/>
        <v>0</v>
      </c>
      <c r="AD249" s="33">
        <f t="shared" si="65"/>
        <v>0</v>
      </c>
      <c r="AE249" s="33">
        <f t="shared" si="65"/>
        <v>4</v>
      </c>
      <c r="AF249" s="28">
        <v>98.596500000000006</v>
      </c>
      <c r="AG249" s="28">
        <v>1.3557999999999999</v>
      </c>
      <c r="AH249" s="28"/>
      <c r="AI249" s="28">
        <v>4.7699999999999999E-2</v>
      </c>
      <c r="AJ249" s="28">
        <v>1.0007999999999999</v>
      </c>
      <c r="AK249" s="28">
        <v>-7.5499999999999998E-2</v>
      </c>
      <c r="AL249" s="28">
        <v>-1.5E-3</v>
      </c>
      <c r="AM249" s="28">
        <v>-0.115</v>
      </c>
      <c r="AN249" s="28">
        <v>0.99509999999999998</v>
      </c>
      <c r="AO249" s="28">
        <v>4.7699999999999999E-2</v>
      </c>
      <c r="AP249" s="35">
        <v>0.26</v>
      </c>
    </row>
    <row r="250" spans="1:42" s="124" customFormat="1">
      <c r="A250" s="48" t="s">
        <v>4092</v>
      </c>
      <c r="B250" s="29">
        <v>45944</v>
      </c>
      <c r="C250" s="30">
        <v>21.845099999999999</v>
      </c>
      <c r="D250" s="31">
        <v>51.766100000000002</v>
      </c>
      <c r="E250" s="28">
        <v>9.5627999999999993</v>
      </c>
      <c r="F250" s="28">
        <v>7.4954999999999998</v>
      </c>
      <c r="G250" s="28">
        <v>-5.0952000000000002</v>
      </c>
      <c r="H250" s="28">
        <v>-7.0949999999999998</v>
      </c>
      <c r="I250" s="32">
        <v>-7.9623999999999997</v>
      </c>
      <c r="J250" s="28"/>
      <c r="K250" s="28"/>
      <c r="L250" s="28"/>
      <c r="M250" s="28"/>
      <c r="N250" s="28"/>
      <c r="O250" s="28"/>
      <c r="P250" s="28"/>
      <c r="Q250" s="28"/>
      <c r="R250" s="28">
        <v>-7.9020999999999999</v>
      </c>
      <c r="S250" s="33">
        <f t="shared" si="65"/>
        <v>3</v>
      </c>
      <c r="T250" s="33">
        <f t="shared" si="65"/>
        <v>3</v>
      </c>
      <c r="U250" s="33">
        <f t="shared" si="65"/>
        <v>3</v>
      </c>
      <c r="V250" s="34">
        <f t="shared" si="65"/>
        <v>3</v>
      </c>
      <c r="W250" s="33">
        <f t="shared" si="65"/>
        <v>0</v>
      </c>
      <c r="X250" s="33">
        <f t="shared" si="65"/>
        <v>0</v>
      </c>
      <c r="Y250" s="33">
        <f t="shared" si="65"/>
        <v>0</v>
      </c>
      <c r="Z250" s="33">
        <f t="shared" si="65"/>
        <v>0</v>
      </c>
      <c r="AA250" s="33">
        <f t="shared" si="65"/>
        <v>0</v>
      </c>
      <c r="AB250" s="33">
        <f t="shared" si="65"/>
        <v>0</v>
      </c>
      <c r="AC250" s="33">
        <f t="shared" si="65"/>
        <v>0</v>
      </c>
      <c r="AD250" s="33">
        <f t="shared" si="65"/>
        <v>0</v>
      </c>
      <c r="AE250" s="33">
        <f t="shared" si="65"/>
        <v>4</v>
      </c>
      <c r="AF250" s="28">
        <v>99.953599999999994</v>
      </c>
      <c r="AG250" s="28"/>
      <c r="AH250" s="28"/>
      <c r="AI250" s="28">
        <v>4.6399999999999997E-2</v>
      </c>
      <c r="AJ250" s="28">
        <v>1.0065</v>
      </c>
      <c r="AK250" s="28">
        <v>-0.50109999999999999</v>
      </c>
      <c r="AL250" s="28">
        <v>7.3599999999999999E-2</v>
      </c>
      <c r="AM250" s="28">
        <v>-0.57340000000000002</v>
      </c>
      <c r="AN250" s="28">
        <v>0.97360000000000002</v>
      </c>
      <c r="AO250" s="28">
        <v>4.6399999999999997E-2</v>
      </c>
      <c r="AP250" s="35">
        <v>0.05</v>
      </c>
    </row>
    <row r="251" spans="1:42" s="124" customFormat="1">
      <c r="A251" s="48" t="s">
        <v>1976</v>
      </c>
      <c r="B251" s="29">
        <v>45455</v>
      </c>
      <c r="C251" s="30">
        <v>202.50550000000001</v>
      </c>
      <c r="D251" s="31">
        <v>209.11879999999999</v>
      </c>
      <c r="E251" s="28">
        <v>11.0243</v>
      </c>
      <c r="F251" s="28">
        <v>13.321999999999999</v>
      </c>
      <c r="G251" s="28">
        <v>2.7073999999999998</v>
      </c>
      <c r="H251" s="28">
        <v>-0.14219999999999999</v>
      </c>
      <c r="I251" s="32">
        <v>-0.84279999999999999</v>
      </c>
      <c r="J251" s="28">
        <v>11.898</v>
      </c>
      <c r="K251" s="28"/>
      <c r="L251" s="28"/>
      <c r="M251" s="28"/>
      <c r="N251" s="28"/>
      <c r="O251" s="28"/>
      <c r="P251" s="28"/>
      <c r="Q251" s="28"/>
      <c r="R251" s="28">
        <v>5.3204000000000002</v>
      </c>
      <c r="S251" s="33">
        <f t="shared" ref="S251:AE251" si="66">IF(F251="",0,IF(F251&lt;=CC$3,4,IF(F251&gt;=CC$5,1,IF(F251&gt;=CC$4,2,3))))</f>
        <v>1</v>
      </c>
      <c r="T251" s="33">
        <f t="shared" si="66"/>
        <v>1</v>
      </c>
      <c r="U251" s="33">
        <f t="shared" si="66"/>
        <v>1</v>
      </c>
      <c r="V251" s="34">
        <f t="shared" si="66"/>
        <v>2</v>
      </c>
      <c r="W251" s="33">
        <f t="shared" si="66"/>
        <v>1</v>
      </c>
      <c r="X251" s="33">
        <f t="shared" si="66"/>
        <v>0</v>
      </c>
      <c r="Y251" s="33">
        <f t="shared" si="66"/>
        <v>0</v>
      </c>
      <c r="Z251" s="33">
        <f t="shared" si="66"/>
        <v>0</v>
      </c>
      <c r="AA251" s="33">
        <f t="shared" si="66"/>
        <v>0</v>
      </c>
      <c r="AB251" s="33">
        <f t="shared" si="66"/>
        <v>0</v>
      </c>
      <c r="AC251" s="33">
        <f t="shared" si="66"/>
        <v>0</v>
      </c>
      <c r="AD251" s="33">
        <f t="shared" si="66"/>
        <v>0</v>
      </c>
      <c r="AE251" s="33">
        <f t="shared" si="66"/>
        <v>3</v>
      </c>
      <c r="AF251" s="28">
        <v>4.0487000000000002</v>
      </c>
      <c r="AG251" s="28">
        <v>90.534599999999998</v>
      </c>
      <c r="AH251" s="28">
        <v>3.6413000000000002</v>
      </c>
      <c r="AI251" s="28">
        <v>1.7754000000000001</v>
      </c>
      <c r="AJ251" s="28">
        <v>1.0006999999999999</v>
      </c>
      <c r="AK251" s="28">
        <v>-1.6400000000000001E-2</v>
      </c>
      <c r="AL251" s="28">
        <v>4.6100000000000002E-2</v>
      </c>
      <c r="AM251" s="28">
        <v>-2.7199999999999998E-2</v>
      </c>
      <c r="AN251" s="28">
        <v>0.99460000000000004</v>
      </c>
      <c r="AO251" s="28">
        <v>1.54E-2</v>
      </c>
      <c r="AP251" s="35">
        <v>0.21</v>
      </c>
    </row>
    <row r="252" spans="1:42">
      <c r="A252" s="48" t="s">
        <v>1977</v>
      </c>
      <c r="B252" s="29">
        <v>45909</v>
      </c>
      <c r="C252" s="30">
        <v>40.779000000000003</v>
      </c>
      <c r="D252" s="31">
        <v>56.118699999999997</v>
      </c>
      <c r="E252" s="28">
        <v>10.1951</v>
      </c>
      <c r="F252" s="28">
        <v>18.503599999999999</v>
      </c>
      <c r="G252" s="28">
        <v>6.8724999999999996</v>
      </c>
      <c r="H252" s="28">
        <v>-2.0022000000000002</v>
      </c>
      <c r="I252" s="32">
        <v>2.0245000000000002</v>
      </c>
      <c r="J252" s="28"/>
      <c r="K252" s="28"/>
      <c r="L252" s="28"/>
      <c r="M252" s="28"/>
      <c r="N252" s="28"/>
      <c r="O252" s="28"/>
      <c r="P252" s="28"/>
      <c r="Q252" s="28"/>
      <c r="R252" s="28">
        <v>3.0811999999999999</v>
      </c>
      <c r="S252" s="33">
        <f t="shared" ref="S252:AE252" si="67">IF(F252="",0,IF(F252&lt;=CC$3,4,IF(F252&gt;=CC$5,1,IF(F252&gt;=CC$4,2,3))))</f>
        <v>1</v>
      </c>
      <c r="T252" s="33">
        <f t="shared" si="67"/>
        <v>1</v>
      </c>
      <c r="U252" s="33">
        <f t="shared" si="67"/>
        <v>2</v>
      </c>
      <c r="V252" s="34">
        <f t="shared" si="67"/>
        <v>1</v>
      </c>
      <c r="W252" s="33">
        <f t="shared" si="67"/>
        <v>0</v>
      </c>
      <c r="X252" s="33">
        <f t="shared" si="67"/>
        <v>0</v>
      </c>
      <c r="Y252" s="33">
        <f t="shared" si="67"/>
        <v>0</v>
      </c>
      <c r="Z252" s="33">
        <f t="shared" si="67"/>
        <v>0</v>
      </c>
      <c r="AA252" s="33">
        <f t="shared" si="67"/>
        <v>0</v>
      </c>
      <c r="AB252" s="33">
        <f t="shared" si="67"/>
        <v>0</v>
      </c>
      <c r="AC252" s="33">
        <f t="shared" si="67"/>
        <v>0</v>
      </c>
      <c r="AD252" s="33">
        <f t="shared" si="67"/>
        <v>0</v>
      </c>
      <c r="AE252" s="33">
        <f t="shared" si="67"/>
        <v>4</v>
      </c>
      <c r="AF252" s="28"/>
      <c r="AG252" s="28">
        <v>8.7406000000000006</v>
      </c>
      <c r="AH252" s="28">
        <v>91.191699999999997</v>
      </c>
      <c r="AI252" s="28">
        <v>6.7699999999999996E-2</v>
      </c>
      <c r="AJ252" s="28">
        <v>0.99829999999999997</v>
      </c>
      <c r="AK252" s="28">
        <v>-0.43709999999999999</v>
      </c>
      <c r="AL252" s="28">
        <v>5.0700000000000002E-2</v>
      </c>
      <c r="AM252" s="28">
        <v>-0.62629999999999997</v>
      </c>
      <c r="AN252" s="28">
        <v>0.98419999999999996</v>
      </c>
      <c r="AO252" s="28">
        <v>6.7699999999999996E-2</v>
      </c>
      <c r="AP252" s="35">
        <v>0.21</v>
      </c>
    </row>
    <row r="253" spans="1:42">
      <c r="A253" s="58" t="s">
        <v>235</v>
      </c>
      <c r="B253" s="59"/>
      <c r="C253" s="60"/>
      <c r="D253" s="60"/>
      <c r="E253" s="60"/>
      <c r="F253" s="60">
        <f>SUMPRODUCT($D12:$D252,F12:F252)/SUMIF(F12:F252,"&lt;&gt;"&amp;"",$D12:$D252)</f>
        <v>7.7677971094625375</v>
      </c>
      <c r="G253" s="60">
        <f t="shared" ref="G253:R253" si="68">SUMPRODUCT($D12:$D252,G12:G252)/SUMIF(G12:G252,"&lt;&gt;"&amp;"",$D12:$D252)</f>
        <v>-4.7504861278268544</v>
      </c>
      <c r="H253" s="60">
        <f t="shared" si="68"/>
        <v>-6.2617221597629786</v>
      </c>
      <c r="I253" s="60">
        <f t="shared" si="68"/>
        <v>-7.0983887385555589</v>
      </c>
      <c r="J253" s="60">
        <f t="shared" si="68"/>
        <v>0.54848247688741392</v>
      </c>
      <c r="K253" s="60">
        <f t="shared" si="68"/>
        <v>4.0944422399421905</v>
      </c>
      <c r="L253" s="60">
        <f t="shared" si="68"/>
        <v>11.976329670376712</v>
      </c>
      <c r="M253" s="60">
        <f t="shared" si="68"/>
        <v>11.015171552094257</v>
      </c>
      <c r="N253" s="60">
        <f t="shared" si="68"/>
        <v>12.619789134602225</v>
      </c>
      <c r="O253" s="60">
        <f t="shared" si="68"/>
        <v>12.248219426327406</v>
      </c>
      <c r="P253" s="60">
        <f t="shared" si="68"/>
        <v>13.206432048053321</v>
      </c>
      <c r="Q253" s="60">
        <f t="shared" si="68"/>
        <v>11.01541818749997</v>
      </c>
      <c r="R253" s="60">
        <f t="shared" si="68"/>
        <v>12.60058814217752</v>
      </c>
      <c r="S253" s="61"/>
      <c r="T253" s="61"/>
      <c r="U253" s="61"/>
      <c r="V253" s="61"/>
      <c r="W253" s="61"/>
      <c r="X253" s="61"/>
      <c r="Y253" s="61"/>
      <c r="Z253" s="61"/>
      <c r="AA253" s="61"/>
      <c r="AB253" s="61"/>
      <c r="AC253" s="61"/>
      <c r="AD253" s="61"/>
      <c r="AE253" s="61"/>
      <c r="AF253" s="60"/>
      <c r="AG253" s="60"/>
      <c r="AH253" s="60"/>
      <c r="AI253" s="60"/>
      <c r="AJ253" s="60"/>
      <c r="AK253" s="60"/>
      <c r="AL253" s="60"/>
      <c r="AM253" s="60"/>
      <c r="AN253" s="60"/>
      <c r="AO253" s="60"/>
      <c r="AP253" s="62"/>
    </row>
    <row r="254" spans="1:42">
      <c r="A254" s="56" t="s">
        <v>236</v>
      </c>
      <c r="B254" s="51"/>
      <c r="C254" s="52"/>
      <c r="D254" s="53"/>
      <c r="E254" s="54"/>
      <c r="F254" s="54">
        <f t="shared" ref="F254:R254" si="69">MIN(F12:F252)</f>
        <v>1.1895</v>
      </c>
      <c r="G254" s="54">
        <f t="shared" si="69"/>
        <v>-22.694299999999998</v>
      </c>
      <c r="H254" s="54">
        <f t="shared" si="69"/>
        <v>-19.039400000000001</v>
      </c>
      <c r="I254" s="54">
        <f t="shared" si="69"/>
        <v>-22.011399999999998</v>
      </c>
      <c r="J254" s="54">
        <f t="shared" si="69"/>
        <v>-16.143699999999999</v>
      </c>
      <c r="K254" s="54">
        <f t="shared" si="69"/>
        <v>-9.7681000000000004</v>
      </c>
      <c r="L254" s="54">
        <f t="shared" si="69"/>
        <v>3.5512999999999999</v>
      </c>
      <c r="M254" s="54">
        <f t="shared" si="69"/>
        <v>2.69E-2</v>
      </c>
      <c r="N254" s="54">
        <f t="shared" si="69"/>
        <v>4.6006999999999998</v>
      </c>
      <c r="O254" s="54">
        <f t="shared" si="69"/>
        <v>8.5241000000000007</v>
      </c>
      <c r="P254" s="54">
        <f t="shared" si="69"/>
        <v>9.7941000000000003</v>
      </c>
      <c r="Q254" s="54">
        <f t="shared" si="69"/>
        <v>5.0425000000000004</v>
      </c>
      <c r="R254" s="54">
        <f t="shared" si="69"/>
        <v>-48.128100000000003</v>
      </c>
      <c r="S254" s="55"/>
      <c r="T254" s="55"/>
      <c r="U254" s="55"/>
      <c r="V254" s="55"/>
      <c r="W254" s="55"/>
      <c r="X254" s="55"/>
      <c r="Y254" s="55"/>
      <c r="Z254" s="55"/>
      <c r="AA254" s="55"/>
      <c r="AB254" s="55"/>
      <c r="AC254" s="55"/>
      <c r="AD254" s="55"/>
      <c r="AE254" s="55"/>
      <c r="AF254" s="54"/>
      <c r="AG254" s="54"/>
      <c r="AH254" s="54"/>
      <c r="AI254" s="54"/>
      <c r="AJ254" s="54"/>
      <c r="AK254" s="54"/>
      <c r="AL254" s="54"/>
      <c r="AM254" s="54"/>
      <c r="AN254" s="54"/>
      <c r="AO254" s="54"/>
      <c r="AP254" s="57"/>
    </row>
    <row r="255" spans="1:42">
      <c r="A255" s="63" t="s">
        <v>237</v>
      </c>
      <c r="B255" s="51"/>
      <c r="C255" s="52"/>
      <c r="D255" s="53"/>
      <c r="E255" s="54"/>
      <c r="F255" s="54">
        <f t="shared" ref="F255:R255" si="70">MAX(F12:F252)</f>
        <v>25.1553</v>
      </c>
      <c r="G255" s="54">
        <f t="shared" si="70"/>
        <v>28.008199999999999</v>
      </c>
      <c r="H255" s="54">
        <f t="shared" si="70"/>
        <v>19.853400000000001</v>
      </c>
      <c r="I255" s="54">
        <f t="shared" si="70"/>
        <v>25.796500000000002</v>
      </c>
      <c r="J255" s="54">
        <f t="shared" si="70"/>
        <v>50.3994</v>
      </c>
      <c r="K255" s="54">
        <f t="shared" si="70"/>
        <v>14.8978</v>
      </c>
      <c r="L255" s="54">
        <f t="shared" si="70"/>
        <v>37.456299999999999</v>
      </c>
      <c r="M255" s="54">
        <f t="shared" si="70"/>
        <v>33.103000000000002</v>
      </c>
      <c r="N255" s="54">
        <f t="shared" si="70"/>
        <v>36.117100000000001</v>
      </c>
      <c r="O255" s="54">
        <f t="shared" si="70"/>
        <v>21.553599999999999</v>
      </c>
      <c r="P255" s="54">
        <f t="shared" si="70"/>
        <v>18.219799999999999</v>
      </c>
      <c r="Q255" s="54">
        <f t="shared" si="70"/>
        <v>14.6974</v>
      </c>
      <c r="R255" s="54">
        <f t="shared" si="70"/>
        <v>332.67790000000002</v>
      </c>
      <c r="S255" s="55"/>
      <c r="T255" s="55"/>
      <c r="U255" s="55"/>
      <c r="V255" s="55"/>
      <c r="W255" s="55"/>
      <c r="X255" s="55"/>
      <c r="Y255" s="55"/>
      <c r="Z255" s="55"/>
      <c r="AA255" s="55"/>
      <c r="AB255" s="55"/>
      <c r="AC255" s="55"/>
      <c r="AD255" s="55"/>
      <c r="AE255" s="55"/>
      <c r="AF255" s="54"/>
      <c r="AG255" s="54"/>
      <c r="AH255" s="54"/>
      <c r="AI255" s="54"/>
      <c r="AJ255" s="54"/>
      <c r="AK255" s="54"/>
      <c r="AL255" s="54"/>
      <c r="AM255" s="54"/>
      <c r="AN255" s="54"/>
      <c r="AO255" s="54"/>
      <c r="AP255" s="57"/>
    </row>
    <row r="256" spans="1:42">
      <c r="A256" s="56" t="s">
        <v>238</v>
      </c>
      <c r="B256" s="51"/>
      <c r="C256" s="52"/>
      <c r="D256" s="53"/>
      <c r="E256" s="54"/>
      <c r="F256" s="54">
        <f t="shared" ref="F256:R256" si="71">MEDIAN(F12:F252)</f>
        <v>9.1912500000000001</v>
      </c>
      <c r="G256" s="54">
        <f t="shared" si="71"/>
        <v>-1.7158500000000001</v>
      </c>
      <c r="H256" s="54">
        <f t="shared" si="71"/>
        <v>-4.7879500000000004</v>
      </c>
      <c r="I256" s="54">
        <f t="shared" si="71"/>
        <v>-5.0999999999999996</v>
      </c>
      <c r="J256" s="54">
        <f t="shared" si="71"/>
        <v>2.3997000000000002</v>
      </c>
      <c r="K256" s="54">
        <f t="shared" si="71"/>
        <v>4.3049999999999997</v>
      </c>
      <c r="L256" s="54">
        <f t="shared" si="71"/>
        <v>12.711399999999999</v>
      </c>
      <c r="M256" s="54">
        <f t="shared" si="71"/>
        <v>11.288599999999999</v>
      </c>
      <c r="N256" s="54">
        <f t="shared" si="71"/>
        <v>11.614100000000001</v>
      </c>
      <c r="O256" s="54">
        <f t="shared" si="71"/>
        <v>11.95</v>
      </c>
      <c r="P256" s="54">
        <f t="shared" si="71"/>
        <v>13.042</v>
      </c>
      <c r="Q256" s="54">
        <f t="shared" si="71"/>
        <v>11.075799999999999</v>
      </c>
      <c r="R256" s="54">
        <f t="shared" si="71"/>
        <v>11.4582</v>
      </c>
      <c r="S256" s="55"/>
      <c r="T256" s="55"/>
      <c r="U256" s="55"/>
      <c r="V256" s="55"/>
      <c r="W256" s="55"/>
      <c r="X256" s="55"/>
      <c r="Y256" s="55"/>
      <c r="Z256" s="55"/>
      <c r="AA256" s="55"/>
      <c r="AB256" s="55"/>
      <c r="AC256" s="55"/>
      <c r="AD256" s="55"/>
      <c r="AE256" s="55"/>
      <c r="AF256" s="54"/>
      <c r="AG256" s="54"/>
      <c r="AH256" s="54"/>
      <c r="AI256" s="54"/>
      <c r="AJ256" s="54"/>
      <c r="AK256" s="54"/>
      <c r="AL256" s="54"/>
      <c r="AM256" s="54"/>
      <c r="AN256" s="54"/>
      <c r="AO256" s="54"/>
      <c r="AP256" s="57"/>
    </row>
    <row r="257" spans="1:42" ht="15" thickBot="1">
      <c r="A257" s="64"/>
      <c r="B257" s="37"/>
      <c r="C257" s="38"/>
      <c r="D257" s="39"/>
      <c r="E257" s="40"/>
      <c r="F257" s="40"/>
      <c r="G257" s="40"/>
      <c r="H257" s="40"/>
      <c r="I257" s="40"/>
      <c r="J257" s="40"/>
      <c r="K257" s="40"/>
      <c r="L257" s="40"/>
      <c r="M257" s="40"/>
      <c r="N257" s="40"/>
      <c r="O257" s="40"/>
      <c r="P257" s="40"/>
      <c r="Q257" s="40"/>
      <c r="R257" s="40"/>
      <c r="S257" s="42"/>
      <c r="T257" s="42"/>
      <c r="U257" s="42"/>
      <c r="V257" s="42"/>
      <c r="W257" s="42"/>
      <c r="X257" s="42"/>
      <c r="Y257" s="42"/>
      <c r="Z257" s="42"/>
      <c r="AA257" s="42"/>
      <c r="AB257" s="42"/>
      <c r="AC257" s="42"/>
      <c r="AD257" s="42"/>
      <c r="AE257" s="42"/>
      <c r="AF257" s="40"/>
      <c r="AG257" s="40"/>
      <c r="AH257" s="40"/>
      <c r="AI257" s="40"/>
      <c r="AJ257" s="40"/>
      <c r="AK257" s="40"/>
      <c r="AL257" s="40"/>
      <c r="AM257" s="40"/>
      <c r="AN257" s="40"/>
      <c r="AO257" s="40"/>
      <c r="AP257" s="65"/>
    </row>
    <row r="258" spans="1:42">
      <c r="A258" s="50" t="s">
        <v>239</v>
      </c>
      <c r="B258" s="45"/>
      <c r="C258" s="44"/>
      <c r="D258" s="44"/>
      <c r="E258" s="44"/>
      <c r="F258" s="44"/>
      <c r="G258" s="44"/>
      <c r="H258" s="44"/>
      <c r="I258" s="46"/>
      <c r="J258" s="44"/>
      <c r="K258" s="44"/>
      <c r="L258" s="44"/>
      <c r="M258" s="44"/>
      <c r="N258" s="44"/>
      <c r="O258" s="44"/>
      <c r="P258" s="44"/>
      <c r="Q258" s="44"/>
      <c r="R258" s="44"/>
      <c r="S258" s="45"/>
      <c r="T258" s="45"/>
      <c r="U258" s="45"/>
      <c r="V258" s="47"/>
      <c r="W258" s="45"/>
      <c r="X258" s="45"/>
      <c r="Y258" s="45"/>
      <c r="Z258" s="45"/>
      <c r="AA258" s="45"/>
      <c r="AB258" s="45"/>
      <c r="AC258" s="45"/>
      <c r="AD258" s="45"/>
      <c r="AE258" s="45"/>
      <c r="AF258" s="44"/>
      <c r="AG258" s="44"/>
      <c r="AH258" s="44"/>
      <c r="AI258" s="44"/>
      <c r="AJ258" s="44"/>
      <c r="AK258" s="44"/>
      <c r="AL258" s="44"/>
      <c r="AM258" s="44"/>
      <c r="AN258" s="44"/>
      <c r="AO258" s="44"/>
      <c r="AP258" s="44"/>
    </row>
    <row r="259" spans="1:42">
      <c r="A259" s="50" t="s">
        <v>240</v>
      </c>
      <c r="B259" s="45"/>
      <c r="C259" s="44"/>
      <c r="D259" s="44"/>
      <c r="E259" s="44"/>
      <c r="F259" s="44"/>
      <c r="G259" s="44"/>
      <c r="H259" s="44"/>
      <c r="I259" s="46"/>
      <c r="J259" s="44"/>
      <c r="K259" s="44"/>
      <c r="L259" s="44"/>
      <c r="M259" s="44"/>
      <c r="N259" s="44"/>
      <c r="O259" s="44"/>
      <c r="P259" s="44"/>
      <c r="Q259" s="44"/>
      <c r="R259" s="44"/>
      <c r="S259" s="45"/>
      <c r="T259" s="45"/>
      <c r="U259" s="45"/>
      <c r="V259" s="47"/>
      <c r="W259" s="45"/>
      <c r="X259" s="45"/>
      <c r="Y259" s="45"/>
      <c r="Z259" s="45"/>
      <c r="AA259" s="45"/>
      <c r="AB259" s="45"/>
      <c r="AC259" s="45"/>
      <c r="AD259" s="45"/>
      <c r="AE259" s="45"/>
      <c r="AF259" s="44"/>
      <c r="AG259" s="44"/>
      <c r="AH259" s="44"/>
      <c r="AI259" s="44"/>
      <c r="AJ259" s="44"/>
      <c r="AK259" s="44"/>
      <c r="AL259" s="44"/>
      <c r="AM259" s="44"/>
      <c r="AN259" s="44"/>
      <c r="AO259" s="44"/>
      <c r="AP259" s="44"/>
    </row>
    <row r="260" spans="1:42">
      <c r="A260" s="50"/>
      <c r="B260" s="45"/>
      <c r="C260" s="44"/>
      <c r="D260" s="44"/>
      <c r="E260" s="44"/>
      <c r="F260" s="44"/>
      <c r="G260" s="44"/>
      <c r="H260" s="44"/>
      <c r="I260" s="44"/>
      <c r="J260" s="44"/>
      <c r="K260" s="44"/>
      <c r="L260" s="44"/>
      <c r="M260" s="44"/>
      <c r="N260" s="44"/>
      <c r="O260" s="44"/>
      <c r="P260" s="44"/>
      <c r="Q260" s="44"/>
      <c r="R260" s="44"/>
      <c r="S260" s="45"/>
      <c r="T260" s="45"/>
      <c r="U260" s="45"/>
      <c r="V260" s="45"/>
      <c r="W260" s="45"/>
      <c r="X260" s="45"/>
      <c r="Y260" s="45"/>
      <c r="Z260" s="45"/>
      <c r="AA260" s="45"/>
      <c r="AB260" s="45"/>
      <c r="AC260" s="45"/>
      <c r="AD260" s="45"/>
      <c r="AE260" s="45"/>
      <c r="AF260" s="44"/>
      <c r="AG260" s="44"/>
      <c r="AH260" s="44"/>
      <c r="AI260" s="44"/>
      <c r="AJ260" s="44"/>
      <c r="AK260" s="44"/>
      <c r="AL260" s="44"/>
      <c r="AM260" s="44"/>
      <c r="AN260" s="44"/>
      <c r="AO260" s="44"/>
      <c r="AP260" s="44"/>
    </row>
    <row r="261" spans="1:42">
      <c r="A261" s="50"/>
      <c r="B261" s="45"/>
      <c r="C261" s="44"/>
      <c r="D261" s="44"/>
      <c r="E261" s="44"/>
      <c r="F261" s="44"/>
      <c r="G261" s="44"/>
      <c r="H261" s="44"/>
      <c r="I261" s="44"/>
      <c r="J261" s="44"/>
      <c r="K261" s="44"/>
      <c r="L261" s="44"/>
      <c r="M261" s="44"/>
      <c r="N261" s="44"/>
      <c r="O261" s="44"/>
      <c r="P261" s="44"/>
      <c r="Q261" s="44"/>
      <c r="R261" s="44"/>
      <c r="S261" s="45"/>
      <c r="T261" s="45"/>
      <c r="U261" s="45"/>
      <c r="V261" s="45"/>
      <c r="W261" s="45"/>
      <c r="X261" s="45"/>
      <c r="Y261" s="45"/>
      <c r="Z261" s="45"/>
      <c r="AA261" s="45"/>
      <c r="AB261" s="45"/>
      <c r="AC261" s="45"/>
      <c r="AD261" s="45"/>
      <c r="AE261" s="45"/>
      <c r="AF261" s="44"/>
      <c r="AG261" s="44"/>
      <c r="AH261" s="44"/>
      <c r="AI261" s="44"/>
      <c r="AJ261" s="44"/>
      <c r="AK261" s="44"/>
      <c r="AL261" s="44"/>
      <c r="AM261" s="44"/>
      <c r="AN261" s="44"/>
      <c r="AO261" s="44"/>
      <c r="AP261" s="44"/>
    </row>
    <row r="262" spans="1:42">
      <c r="A262" s="50"/>
      <c r="B262" s="45"/>
      <c r="C262" s="44"/>
      <c r="D262" s="44"/>
      <c r="E262" s="44"/>
      <c r="F262" s="44"/>
      <c r="G262" s="44"/>
      <c r="H262" s="44"/>
      <c r="I262" s="44"/>
      <c r="J262" s="44"/>
      <c r="K262" s="44"/>
      <c r="L262" s="44"/>
      <c r="M262" s="44"/>
      <c r="N262" s="44"/>
      <c r="O262" s="44"/>
      <c r="P262" s="44"/>
      <c r="Q262" s="44"/>
      <c r="R262" s="44"/>
      <c r="S262" s="45"/>
      <c r="T262" s="45"/>
      <c r="U262" s="45"/>
      <c r="V262" s="45"/>
      <c r="W262" s="45"/>
      <c r="X262" s="45"/>
      <c r="Y262" s="45"/>
      <c r="Z262" s="45"/>
      <c r="AA262" s="45"/>
      <c r="AB262" s="45"/>
      <c r="AC262" s="45"/>
      <c r="AD262" s="45"/>
      <c r="AE262" s="45"/>
      <c r="AF262" s="44"/>
      <c r="AG262" s="44"/>
      <c r="AH262" s="44"/>
      <c r="AI262" s="44"/>
      <c r="AJ262" s="44"/>
      <c r="AK262" s="44"/>
      <c r="AL262" s="44"/>
      <c r="AM262" s="44"/>
      <c r="AN262" s="44"/>
      <c r="AO262" s="44"/>
      <c r="AP262" s="44"/>
    </row>
  </sheetData>
  <mergeCells count="8">
    <mergeCell ref="B8:E8"/>
    <mergeCell ref="F8:I8"/>
    <mergeCell ref="R8:R9"/>
    <mergeCell ref="AP8:AP9"/>
    <mergeCell ref="AF8:AI8"/>
    <mergeCell ref="AJ8:AN8"/>
    <mergeCell ref="S8:AE8"/>
    <mergeCell ref="J8:Q8"/>
  </mergeCells>
  <hyperlinks>
    <hyperlink ref="A1" location="'Main Page'!A1" tooltip="E:\ACEMFV2\AceCustomTemplates - #'Main Page'!A1" display="'Main Page'!A1"/>
    <hyperlink ref="A10" location="'Load'!A1" tooltip="E:\ACEMFV2\AceCustomTemplates - #'Load'!A1" display="'Load'!A1"/>
  </hyperlinks>
  <printOptions horizontalCentered="1"/>
  <pageMargins left="0" right="0" top="0" bottom="0" header="0" footer="0"/>
  <pageSetup paperSize="9" scale="60" orientation="landscape"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O46"/>
  <sheetViews>
    <sheetView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37"/>
    </sheetView>
  </sheetViews>
  <sheetFormatPr defaultRowHeight="14.4"/>
  <cols>
    <col min="1" max="1" width="36.109375" customWidth="1"/>
    <col min="2" max="2" width="11" customWidth="1"/>
    <col min="34" max="34" width="8.77734375" style="93" customWidth="1"/>
  </cols>
  <sheetData>
    <row r="1" spans="1:93">
      <c r="A1" s="13" t="s">
        <v>0</v>
      </c>
      <c r="B1" s="93"/>
      <c r="C1" s="14"/>
      <c r="D1" s="14"/>
      <c r="E1" s="15" t="s">
        <v>3953</v>
      </c>
      <c r="F1" s="14"/>
      <c r="G1" s="14"/>
      <c r="H1" s="14"/>
      <c r="I1" s="14"/>
      <c r="J1" s="14"/>
      <c r="K1" s="14"/>
      <c r="L1" s="14"/>
      <c r="M1" s="14"/>
      <c r="N1" s="14"/>
      <c r="O1" s="14"/>
      <c r="P1" s="14"/>
      <c r="Q1" s="14"/>
      <c r="R1" s="14"/>
      <c r="S1" s="93"/>
      <c r="T1" s="93"/>
      <c r="U1" s="93"/>
      <c r="V1" s="93"/>
      <c r="W1" s="93"/>
      <c r="X1" s="93"/>
      <c r="Y1" s="93"/>
      <c r="Z1" s="93"/>
      <c r="AA1" s="93"/>
      <c r="AB1" s="93"/>
      <c r="AC1" s="93"/>
      <c r="AD1" s="93"/>
      <c r="AE1" s="93"/>
      <c r="AF1" s="14"/>
      <c r="AG1" s="14"/>
      <c r="AH1" s="14"/>
      <c r="AI1" s="14"/>
      <c r="AJ1" s="14"/>
      <c r="AK1" s="14"/>
      <c r="AL1" s="14"/>
      <c r="AM1" s="14"/>
      <c r="AN1" s="14"/>
      <c r="AO1" s="14"/>
      <c r="AP1" s="14"/>
      <c r="CB1" s="93" t="s">
        <v>3954</v>
      </c>
      <c r="CC1" s="27" t="s">
        <v>184</v>
      </c>
      <c r="CD1" s="27" t="s">
        <v>3955</v>
      </c>
      <c r="CE1" s="27" t="s">
        <v>186</v>
      </c>
      <c r="CF1" s="27" t="s">
        <v>187</v>
      </c>
      <c r="CG1" s="27" t="s">
        <v>188</v>
      </c>
      <c r="CH1" s="27" t="s">
        <v>3956</v>
      </c>
      <c r="CI1" s="27" t="s">
        <v>3957</v>
      </c>
      <c r="CJ1" s="27" t="s">
        <v>191</v>
      </c>
      <c r="CK1" s="27" t="s">
        <v>192</v>
      </c>
      <c r="CL1" s="27" t="s">
        <v>193</v>
      </c>
      <c r="CM1" s="27" t="s">
        <v>194</v>
      </c>
      <c r="CN1" s="27" t="s">
        <v>2437</v>
      </c>
      <c r="CO1" s="27" t="s">
        <v>3958</v>
      </c>
    </row>
    <row r="2" spans="1:93">
      <c r="A2" s="14"/>
      <c r="B2" s="93"/>
      <c r="C2" s="14"/>
      <c r="D2" s="14"/>
      <c r="E2" s="14"/>
      <c r="F2" s="14"/>
      <c r="G2" s="14"/>
      <c r="H2" s="14"/>
      <c r="I2" s="14"/>
      <c r="J2" s="14"/>
      <c r="K2" s="14"/>
      <c r="L2" s="14"/>
      <c r="M2" s="14"/>
      <c r="N2" s="14"/>
      <c r="O2" s="14"/>
      <c r="P2" s="14"/>
      <c r="Q2" s="14"/>
      <c r="R2" s="14"/>
      <c r="S2" s="93"/>
      <c r="T2" s="93"/>
      <c r="U2" s="93"/>
      <c r="V2" s="93"/>
      <c r="W2" s="93"/>
      <c r="X2" s="93"/>
      <c r="Y2" s="93"/>
      <c r="Z2" s="93"/>
      <c r="AA2" s="93"/>
      <c r="AB2" s="93"/>
      <c r="AC2" s="93"/>
      <c r="AD2" s="93"/>
      <c r="AE2" s="93"/>
      <c r="AF2" s="14"/>
      <c r="AG2" s="14"/>
      <c r="AH2" s="14"/>
      <c r="AI2" s="14"/>
      <c r="AJ2" s="14"/>
      <c r="AK2" s="14"/>
      <c r="AL2" s="14"/>
      <c r="AM2" s="14"/>
      <c r="AN2" s="14"/>
      <c r="AO2" s="14"/>
      <c r="AP2" s="14"/>
      <c r="CB2" s="93">
        <v>0</v>
      </c>
      <c r="CC2" s="93">
        <f t="shared" ref="CC2:CO7" si="0">_xlfn.QUARTILE.INC(F$12:F$37,$CB2)</f>
        <v>7.2173999999999996</v>
      </c>
      <c r="CD2" s="93">
        <f t="shared" si="0"/>
        <v>-5.5030999999999999</v>
      </c>
      <c r="CE2" s="93">
        <f t="shared" si="0"/>
        <v>-7.7404999999999999</v>
      </c>
      <c r="CF2" s="93">
        <f t="shared" si="0"/>
        <v>-8.4337999999999997</v>
      </c>
      <c r="CG2" s="93">
        <f t="shared" si="0"/>
        <v>-1.3536999999999999</v>
      </c>
      <c r="CH2" s="93">
        <f t="shared" si="0"/>
        <v>3.0053999999999998</v>
      </c>
      <c r="CI2" s="93">
        <f t="shared" si="0"/>
        <v>9.7287999999999997</v>
      </c>
      <c r="CJ2" s="93">
        <f t="shared" si="0"/>
        <v>8.8521999999999998</v>
      </c>
      <c r="CK2" s="93">
        <f t="shared" si="0"/>
        <v>10.279</v>
      </c>
      <c r="CL2" s="93">
        <f t="shared" si="0"/>
        <v>10.7897</v>
      </c>
      <c r="CM2" s="93">
        <f t="shared" si="0"/>
        <v>11.7395</v>
      </c>
      <c r="CN2" s="93">
        <f t="shared" si="0"/>
        <v>9.9695</v>
      </c>
      <c r="CO2" s="93">
        <f t="shared" si="0"/>
        <v>-8.4105000000000008</v>
      </c>
    </row>
    <row r="3" spans="1:93">
      <c r="A3" s="14"/>
      <c r="B3" s="93"/>
      <c r="C3" s="14"/>
      <c r="D3" s="14"/>
      <c r="E3" s="14"/>
      <c r="F3" s="14"/>
      <c r="G3" s="14"/>
      <c r="H3" s="14"/>
      <c r="I3" s="14"/>
      <c r="J3" s="14"/>
      <c r="K3" s="14"/>
      <c r="L3" s="14"/>
      <c r="M3" s="14"/>
      <c r="N3" s="14"/>
      <c r="O3" s="14"/>
      <c r="P3" s="14"/>
      <c r="Q3" s="14"/>
      <c r="R3" s="14"/>
      <c r="S3" s="93"/>
      <c r="T3" s="93"/>
      <c r="U3" s="93"/>
      <c r="V3" s="93"/>
      <c r="W3" s="93"/>
      <c r="X3" s="93"/>
      <c r="Y3" s="93"/>
      <c r="Z3" s="93"/>
      <c r="AA3" s="93"/>
      <c r="AB3" s="93"/>
      <c r="AC3" s="93"/>
      <c r="AD3" s="93"/>
      <c r="AE3" s="93"/>
      <c r="AF3" s="14"/>
      <c r="AG3" s="14"/>
      <c r="AH3" s="14"/>
      <c r="AI3" s="14"/>
      <c r="AJ3" s="14"/>
      <c r="AK3" s="14"/>
      <c r="AL3" s="14"/>
      <c r="AM3" s="14"/>
      <c r="AN3" s="14"/>
      <c r="AO3" s="14"/>
      <c r="AP3" s="14"/>
      <c r="CB3" s="93">
        <v>1</v>
      </c>
      <c r="CC3" s="93">
        <f t="shared" si="0"/>
        <v>7.4023000000000003</v>
      </c>
      <c r="CD3" s="93">
        <f t="shared" si="0"/>
        <v>-5.3356000000000003</v>
      </c>
      <c r="CE3" s="93">
        <f t="shared" si="0"/>
        <v>-7.4</v>
      </c>
      <c r="CF3" s="93">
        <f t="shared" si="0"/>
        <v>-8.2763000000000009</v>
      </c>
      <c r="CG3" s="93">
        <f t="shared" si="0"/>
        <v>-0.88885000000000003</v>
      </c>
      <c r="CH3" s="93">
        <f t="shared" si="0"/>
        <v>3.5737000000000001</v>
      </c>
      <c r="CI3" s="93">
        <f t="shared" si="0"/>
        <v>10.451650000000001</v>
      </c>
      <c r="CJ3" s="93">
        <f t="shared" si="0"/>
        <v>9.3935750000000002</v>
      </c>
      <c r="CK3" s="93">
        <f t="shared" si="0"/>
        <v>10.915525000000001</v>
      </c>
      <c r="CL3" s="93">
        <f t="shared" si="0"/>
        <v>11.06115</v>
      </c>
      <c r="CM3" s="93">
        <f t="shared" si="0"/>
        <v>12.03265</v>
      </c>
      <c r="CN3" s="93">
        <f t="shared" si="0"/>
        <v>10.19275</v>
      </c>
      <c r="CO3" s="93">
        <f t="shared" si="0"/>
        <v>5.5030749999999999</v>
      </c>
    </row>
    <row r="4" spans="1:93">
      <c r="A4" s="14"/>
      <c r="B4" s="93"/>
      <c r="C4" s="14"/>
      <c r="D4" s="14"/>
      <c r="E4" s="14"/>
      <c r="F4" s="14"/>
      <c r="G4" s="14"/>
      <c r="H4" s="14"/>
      <c r="I4" s="14"/>
      <c r="J4" s="14"/>
      <c r="K4" s="14"/>
      <c r="L4" s="14"/>
      <c r="M4" s="14"/>
      <c r="N4" s="14"/>
      <c r="O4" s="14"/>
      <c r="P4" s="14"/>
      <c r="Q4" s="14"/>
      <c r="R4" s="14"/>
      <c r="S4" s="93"/>
      <c r="T4" s="93"/>
      <c r="U4" s="93"/>
      <c r="V4" s="93"/>
      <c r="W4" s="93"/>
      <c r="X4" s="93"/>
      <c r="Y4" s="93"/>
      <c r="Z4" s="93"/>
      <c r="AA4" s="93"/>
      <c r="AB4" s="93"/>
      <c r="AC4" s="93"/>
      <c r="AD4" s="93"/>
      <c r="AE4" s="93"/>
      <c r="AF4" s="14"/>
      <c r="AG4" s="14"/>
      <c r="AH4" s="14"/>
      <c r="AI4" s="14"/>
      <c r="AJ4" s="14"/>
      <c r="AK4" s="14"/>
      <c r="AL4" s="14"/>
      <c r="AM4" s="14"/>
      <c r="AN4" s="14"/>
      <c r="AO4" s="14"/>
      <c r="AP4" s="14"/>
      <c r="CB4" s="93">
        <v>2</v>
      </c>
      <c r="CC4" s="93">
        <f t="shared" si="0"/>
        <v>7.4217000000000004</v>
      </c>
      <c r="CD4" s="93">
        <f t="shared" si="0"/>
        <v>-5.2588999999999997</v>
      </c>
      <c r="CE4" s="93">
        <f t="shared" si="0"/>
        <v>-7.3136000000000001</v>
      </c>
      <c r="CF4" s="93">
        <f t="shared" si="0"/>
        <v>-8.1781000000000006</v>
      </c>
      <c r="CG4" s="93">
        <f t="shared" si="0"/>
        <v>-0.74939999999999996</v>
      </c>
      <c r="CH4" s="93">
        <f t="shared" si="0"/>
        <v>3.7202999999999999</v>
      </c>
      <c r="CI4" s="93">
        <f t="shared" si="0"/>
        <v>10.579800000000001</v>
      </c>
      <c r="CJ4" s="93">
        <f t="shared" si="0"/>
        <v>9.4724500000000003</v>
      </c>
      <c r="CK4" s="93">
        <f t="shared" si="0"/>
        <v>11.01145</v>
      </c>
      <c r="CL4" s="93">
        <f t="shared" si="0"/>
        <v>11.276949999999999</v>
      </c>
      <c r="CM4" s="93">
        <f t="shared" si="0"/>
        <v>12.3246</v>
      </c>
      <c r="CN4" s="93">
        <f t="shared" si="0"/>
        <v>10.3132</v>
      </c>
      <c r="CO4" s="93">
        <f t="shared" si="0"/>
        <v>10.39555</v>
      </c>
    </row>
    <row r="5" spans="1:93">
      <c r="A5" s="14"/>
      <c r="B5" s="93"/>
      <c r="C5" s="14"/>
      <c r="D5" s="14"/>
      <c r="E5" s="14"/>
      <c r="F5" s="14"/>
      <c r="G5" s="14"/>
      <c r="H5" s="14"/>
      <c r="I5" s="14"/>
      <c r="J5" s="14"/>
      <c r="K5" s="14"/>
      <c r="L5" s="14"/>
      <c r="M5" s="14"/>
      <c r="N5" s="14"/>
      <c r="O5" s="14"/>
      <c r="P5" s="14"/>
      <c r="Q5" s="14"/>
      <c r="R5" s="14"/>
      <c r="S5" s="93"/>
      <c r="T5" s="93"/>
      <c r="U5" s="93"/>
      <c r="V5" s="93"/>
      <c r="W5" s="93"/>
      <c r="X5" s="93"/>
      <c r="Y5" s="93"/>
      <c r="Z5" s="93"/>
      <c r="AA5" s="93"/>
      <c r="AB5" s="93"/>
      <c r="AC5" s="93"/>
      <c r="AD5" s="93"/>
      <c r="AE5" s="93"/>
      <c r="AF5" s="14"/>
      <c r="AG5" s="14"/>
      <c r="AH5" s="14"/>
      <c r="AI5" s="14"/>
      <c r="AJ5" s="14"/>
      <c r="AK5" s="14"/>
      <c r="AL5" s="14"/>
      <c r="AM5" s="14"/>
      <c r="AN5" s="14"/>
      <c r="AO5" s="14"/>
      <c r="AP5" s="14"/>
      <c r="CB5" s="93">
        <v>3</v>
      </c>
      <c r="CC5" s="93">
        <f t="shared" si="0"/>
        <v>7.4364999999999997</v>
      </c>
      <c r="CD5" s="93">
        <f t="shared" si="0"/>
        <v>-5.2339000000000002</v>
      </c>
      <c r="CE5" s="93">
        <f t="shared" si="0"/>
        <v>-7.2718999999999996</v>
      </c>
      <c r="CF5" s="93">
        <f t="shared" si="0"/>
        <v>-8.1418999999999997</v>
      </c>
      <c r="CG5" s="93">
        <f t="shared" si="0"/>
        <v>-0.66659999999999997</v>
      </c>
      <c r="CH5" s="93">
        <f t="shared" si="0"/>
        <v>3.8071000000000002</v>
      </c>
      <c r="CI5" s="93">
        <f t="shared" si="0"/>
        <v>10.698350000000001</v>
      </c>
      <c r="CJ5" s="93">
        <f t="shared" si="0"/>
        <v>9.6062000000000012</v>
      </c>
      <c r="CK5" s="93">
        <f t="shared" si="0"/>
        <v>11.166400000000001</v>
      </c>
      <c r="CL5" s="93">
        <f t="shared" si="0"/>
        <v>11.43385</v>
      </c>
      <c r="CM5" s="93">
        <f t="shared" si="0"/>
        <v>12.491050000000001</v>
      </c>
      <c r="CN5" s="93">
        <f t="shared" si="0"/>
        <v>10.6372</v>
      </c>
      <c r="CO5" s="93">
        <f t="shared" si="0"/>
        <v>13.152525000000001</v>
      </c>
    </row>
    <row r="6" spans="1:93" hidden="1">
      <c r="A6" s="14"/>
      <c r="B6" s="93"/>
      <c r="C6" s="14"/>
      <c r="D6" s="14"/>
      <c r="E6" s="14"/>
      <c r="F6" s="14"/>
      <c r="G6" s="14"/>
      <c r="H6" s="14"/>
      <c r="I6" s="14"/>
      <c r="J6" s="14"/>
      <c r="K6" s="14"/>
      <c r="L6" s="14"/>
      <c r="M6" s="14"/>
      <c r="N6" s="14"/>
      <c r="O6" s="14"/>
      <c r="P6" s="14"/>
      <c r="Q6" s="14"/>
      <c r="R6" s="14"/>
      <c r="S6" s="93"/>
      <c r="T6" s="93"/>
      <c r="U6" s="93"/>
      <c r="V6" s="93"/>
      <c r="W6" s="93"/>
      <c r="X6" s="93"/>
      <c r="Y6" s="93"/>
      <c r="Z6" s="93"/>
      <c r="AA6" s="93"/>
      <c r="AB6" s="93"/>
      <c r="AC6" s="93"/>
      <c r="AD6" s="93"/>
      <c r="AE6" s="93"/>
      <c r="AF6" s="14"/>
      <c r="AG6" s="14"/>
      <c r="AH6" s="14"/>
      <c r="AI6" s="14"/>
      <c r="AJ6" s="14"/>
      <c r="AK6" s="14"/>
      <c r="AL6" s="14"/>
      <c r="AM6" s="14"/>
      <c r="AN6" s="14"/>
      <c r="AO6" s="14"/>
      <c r="AP6" s="14"/>
      <c r="CB6" s="93"/>
      <c r="CC6" s="93">
        <f t="shared" si="0"/>
        <v>7.2173999999999996</v>
      </c>
      <c r="CD6" s="93">
        <f t="shared" si="0"/>
        <v>-5.5030999999999999</v>
      </c>
      <c r="CE6" s="93">
        <f t="shared" si="0"/>
        <v>-7.7404999999999999</v>
      </c>
      <c r="CF6" s="93">
        <f t="shared" si="0"/>
        <v>-8.4337999999999997</v>
      </c>
      <c r="CG6" s="93">
        <f t="shared" si="0"/>
        <v>-1.3536999999999999</v>
      </c>
      <c r="CH6" s="93">
        <f t="shared" si="0"/>
        <v>3.0053999999999998</v>
      </c>
      <c r="CI6" s="93">
        <f t="shared" si="0"/>
        <v>9.7287999999999997</v>
      </c>
      <c r="CJ6" s="93">
        <f t="shared" si="0"/>
        <v>8.8521999999999998</v>
      </c>
      <c r="CK6" s="93">
        <f t="shared" si="0"/>
        <v>10.279</v>
      </c>
      <c r="CL6" s="93">
        <f t="shared" si="0"/>
        <v>10.7897</v>
      </c>
      <c r="CM6" s="93">
        <f t="shared" si="0"/>
        <v>11.7395</v>
      </c>
      <c r="CN6" s="93">
        <f t="shared" si="0"/>
        <v>9.9695</v>
      </c>
      <c r="CO6" s="93">
        <f t="shared" si="0"/>
        <v>-8.4105000000000008</v>
      </c>
    </row>
    <row r="7" spans="1:93" ht="21" thickBot="1">
      <c r="A7" s="16" t="s">
        <v>3541</v>
      </c>
      <c r="B7" s="93"/>
      <c r="C7" s="14"/>
      <c r="D7" s="14"/>
      <c r="E7" s="14"/>
      <c r="F7" s="14"/>
      <c r="G7" s="14"/>
      <c r="H7" s="14"/>
      <c r="I7" s="14"/>
      <c r="J7" s="14"/>
      <c r="K7" s="14"/>
      <c r="L7" s="14"/>
      <c r="M7" s="14"/>
      <c r="N7" s="14"/>
      <c r="O7" s="14"/>
      <c r="P7" s="14"/>
      <c r="Q7" s="14"/>
      <c r="R7" s="14"/>
      <c r="S7" s="93"/>
      <c r="T7" s="93"/>
      <c r="U7" s="93"/>
      <c r="V7" s="93"/>
      <c r="W7" s="93"/>
      <c r="X7" s="93"/>
      <c r="Y7" s="93"/>
      <c r="Z7" s="93"/>
      <c r="AA7" s="93"/>
      <c r="AB7" s="93"/>
      <c r="AC7" s="93"/>
      <c r="AD7" s="93"/>
      <c r="AE7" s="93"/>
      <c r="AF7" s="14"/>
      <c r="AG7" s="14"/>
      <c r="AH7" s="14"/>
      <c r="AI7" s="14"/>
      <c r="AJ7" s="14"/>
      <c r="AK7" s="14"/>
      <c r="AL7" s="14"/>
      <c r="AM7" s="14"/>
      <c r="AN7" s="14"/>
      <c r="AO7" s="14"/>
      <c r="AP7" s="14"/>
      <c r="CB7" s="93">
        <v>4</v>
      </c>
      <c r="CC7" s="93">
        <f t="shared" si="0"/>
        <v>7.5590999999999999</v>
      </c>
      <c r="CD7" s="93">
        <f t="shared" si="0"/>
        <v>-5.1096000000000004</v>
      </c>
      <c r="CE7" s="93">
        <f t="shared" si="0"/>
        <v>-7.1231</v>
      </c>
      <c r="CF7" s="93">
        <f t="shared" si="0"/>
        <v>-8.0079999999999991</v>
      </c>
      <c r="CG7" s="93">
        <f t="shared" si="0"/>
        <v>-0.57189999999999996</v>
      </c>
      <c r="CH7" s="93">
        <f t="shared" si="0"/>
        <v>3.9258999999999999</v>
      </c>
      <c r="CI7" s="93">
        <f t="shared" si="0"/>
        <v>10.794499999999999</v>
      </c>
      <c r="CJ7" s="93">
        <f t="shared" si="0"/>
        <v>9.7225000000000001</v>
      </c>
      <c r="CK7" s="93">
        <f t="shared" si="0"/>
        <v>11.3012</v>
      </c>
      <c r="CL7" s="93">
        <f t="shared" si="0"/>
        <v>11.638</v>
      </c>
      <c r="CM7" s="93">
        <f t="shared" si="0"/>
        <v>12.7697</v>
      </c>
      <c r="CN7" s="93">
        <f t="shared" si="0"/>
        <v>10.9405</v>
      </c>
      <c r="CO7" s="93">
        <f t="shared" si="0"/>
        <v>66.199399999999997</v>
      </c>
    </row>
    <row r="8" spans="1:93" ht="15.6">
      <c r="A8" s="17" t="str">
        <f>'Index-Nifty Next 50'!A8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c r="AJ8" s="136" t="s">
        <v>874</v>
      </c>
      <c r="AK8" s="136"/>
      <c r="AL8" s="136"/>
      <c r="AM8" s="136"/>
      <c r="AN8" s="136"/>
      <c r="AO8" s="18" t="s">
        <v>54</v>
      </c>
      <c r="AP8" s="134" t="s">
        <v>179</v>
      </c>
    </row>
    <row r="9" spans="1:93" ht="37.5"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835</v>
      </c>
      <c r="AG9" s="26" t="s">
        <v>836</v>
      </c>
      <c r="AH9" s="26" t="s">
        <v>837</v>
      </c>
      <c r="AI9" s="26" t="s">
        <v>612</v>
      </c>
      <c r="AJ9" s="26" t="s">
        <v>838</v>
      </c>
      <c r="AK9" s="26" t="s">
        <v>839</v>
      </c>
      <c r="AL9" s="26" t="s">
        <v>3052</v>
      </c>
      <c r="AM9" s="26" t="s">
        <v>2436</v>
      </c>
      <c r="AN9" s="26" t="s">
        <v>3053</v>
      </c>
      <c r="AO9" s="26" t="s">
        <v>840</v>
      </c>
      <c r="AP9" s="135"/>
    </row>
    <row r="10" spans="1:93" ht="15" thickBot="1">
      <c r="A10" s="20" t="s">
        <v>38</v>
      </c>
      <c r="B10" s="93"/>
      <c r="C10" s="14"/>
      <c r="D10" s="14"/>
      <c r="E10" s="14"/>
      <c r="F10" s="14"/>
      <c r="G10" s="14"/>
      <c r="H10" s="14"/>
      <c r="I10" s="14"/>
      <c r="J10" s="14"/>
      <c r="K10" s="14"/>
      <c r="L10" s="14"/>
      <c r="M10" s="14"/>
      <c r="N10" s="14"/>
      <c r="O10" s="14"/>
      <c r="P10" s="14"/>
      <c r="Q10" s="14"/>
      <c r="R10" s="14"/>
      <c r="S10" s="93"/>
      <c r="T10" s="93"/>
      <c r="U10" s="93"/>
      <c r="V10" s="93"/>
      <c r="W10" s="93"/>
      <c r="X10" s="93"/>
      <c r="Y10" s="93"/>
      <c r="Z10" s="93"/>
      <c r="AA10" s="93"/>
      <c r="AB10" s="93"/>
      <c r="AC10" s="93"/>
      <c r="AD10" s="93"/>
      <c r="AE10" s="93"/>
      <c r="AF10" s="14"/>
      <c r="AG10" s="14"/>
      <c r="AH10" s="14"/>
      <c r="AI10" s="14"/>
      <c r="AJ10" s="14"/>
      <c r="AK10" s="14"/>
      <c r="AL10" s="14"/>
      <c r="AM10" s="14"/>
      <c r="AN10" s="14"/>
      <c r="AO10" s="14"/>
      <c r="AP10" s="14"/>
    </row>
    <row r="11" spans="1:93" ht="18.600000000000001" thickBot="1">
      <c r="A11" s="21" t="s">
        <v>3542</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3"/>
      <c r="AP11" s="24"/>
    </row>
    <row r="12" spans="1:93">
      <c r="A12" s="48" t="s">
        <v>3543</v>
      </c>
      <c r="B12" s="29">
        <v>37517</v>
      </c>
      <c r="C12" s="30">
        <v>1277.6061</v>
      </c>
      <c r="D12" s="31">
        <v>1170.2904000000001</v>
      </c>
      <c r="E12" s="28">
        <v>243.09299999999999</v>
      </c>
      <c r="F12" s="28">
        <v>7.4108000000000001</v>
      </c>
      <c r="G12" s="28">
        <v>-5.274</v>
      </c>
      <c r="H12" s="28">
        <v>-7.2984</v>
      </c>
      <c r="I12" s="32">
        <v>-8.1896000000000004</v>
      </c>
      <c r="J12" s="28">
        <v>-0.74629999999999996</v>
      </c>
      <c r="K12" s="28">
        <v>3.7383000000000002</v>
      </c>
      <c r="L12" s="28">
        <v>10.603400000000001</v>
      </c>
      <c r="M12" s="28">
        <v>9.4814000000000007</v>
      </c>
      <c r="N12" s="28">
        <v>11.0328</v>
      </c>
      <c r="O12" s="28">
        <v>11.3042</v>
      </c>
      <c r="P12" s="28">
        <v>12.1548</v>
      </c>
      <c r="Q12" s="28">
        <v>10.185700000000001</v>
      </c>
      <c r="R12" s="28">
        <v>14.4575</v>
      </c>
      <c r="S12" s="33">
        <f t="shared" ref="S12:AE12" si="1">IF(F12="",0,IF(F12&lt;=CC$3,4,IF(F12&gt;=CC$5,1,IF(F12&gt;=CC$4,2,3))))</f>
        <v>3</v>
      </c>
      <c r="T12" s="33">
        <f t="shared" si="1"/>
        <v>3</v>
      </c>
      <c r="U12" s="33">
        <f t="shared" si="1"/>
        <v>2</v>
      </c>
      <c r="V12" s="34">
        <f t="shared" si="1"/>
        <v>3</v>
      </c>
      <c r="W12" s="33">
        <f t="shared" si="1"/>
        <v>2</v>
      </c>
      <c r="X12" s="33">
        <f t="shared" si="1"/>
        <v>2</v>
      </c>
      <c r="Y12" s="33">
        <f t="shared" si="1"/>
        <v>2</v>
      </c>
      <c r="Z12" s="33">
        <f t="shared" si="1"/>
        <v>2</v>
      </c>
      <c r="AA12" s="33">
        <f t="shared" si="1"/>
        <v>2</v>
      </c>
      <c r="AB12" s="33">
        <f t="shared" si="1"/>
        <v>2</v>
      </c>
      <c r="AC12" s="33">
        <f t="shared" si="1"/>
        <v>3</v>
      </c>
      <c r="AD12" s="33">
        <f t="shared" si="1"/>
        <v>4</v>
      </c>
      <c r="AE12" s="33">
        <f t="shared" si="1"/>
        <v>1</v>
      </c>
      <c r="AF12" s="28">
        <v>99.752300000000005</v>
      </c>
      <c r="AG12" s="28"/>
      <c r="AH12" s="28"/>
      <c r="AI12" s="28">
        <v>0.2477</v>
      </c>
      <c r="AJ12" s="28">
        <v>0.99819999999999998</v>
      </c>
      <c r="AK12" s="28">
        <v>0.1908</v>
      </c>
      <c r="AL12" s="28">
        <v>-4.0899999999999999E-2</v>
      </c>
      <c r="AM12" s="28">
        <v>0.33850000000000002</v>
      </c>
      <c r="AN12" s="28">
        <v>0.99719999999999998</v>
      </c>
      <c r="AO12" s="28">
        <v>0.2477</v>
      </c>
      <c r="AP12" s="35">
        <v>0.54</v>
      </c>
    </row>
    <row r="13" spans="1:93">
      <c r="A13" s="48" t="s">
        <v>3544</v>
      </c>
      <c r="B13" s="29">
        <v>45799</v>
      </c>
      <c r="C13" s="30">
        <v>31.4374</v>
      </c>
      <c r="D13" s="31">
        <v>28.6037</v>
      </c>
      <c r="E13" s="28">
        <v>9.7749000000000006</v>
      </c>
      <c r="F13" s="28">
        <v>7.4023000000000003</v>
      </c>
      <c r="G13" s="28">
        <v>-5.3471000000000002</v>
      </c>
      <c r="H13" s="28">
        <v>-7.4592000000000001</v>
      </c>
      <c r="I13" s="32">
        <v>-8.2763000000000009</v>
      </c>
      <c r="J13" s="28"/>
      <c r="K13" s="28"/>
      <c r="L13" s="28"/>
      <c r="M13" s="28"/>
      <c r="N13" s="28"/>
      <c r="O13" s="28"/>
      <c r="P13" s="28"/>
      <c r="Q13" s="28"/>
      <c r="R13" s="28">
        <v>-2.3936000000000002</v>
      </c>
      <c r="S13" s="33">
        <f t="shared" ref="S13:S37" si="2">IF(F13="",0,IF(F13&lt;=CC$3,4,IF(F13&gt;=CC$5,1,IF(F13&gt;=CC$4,2,3))))</f>
        <v>4</v>
      </c>
      <c r="T13" s="33">
        <f t="shared" ref="T13:T37" si="3">IF(G13="",0,IF(G13&lt;=CD$3,4,IF(G13&gt;=CD$5,1,IF(G13&gt;=CD$4,2,3))))</f>
        <v>4</v>
      </c>
      <c r="U13" s="33">
        <f t="shared" ref="U13:U37" si="4">IF(H13="",0,IF(H13&lt;=CE$3,4,IF(H13&gt;=CE$5,1,IF(H13&gt;=CE$4,2,3))))</f>
        <v>4</v>
      </c>
      <c r="V13" s="34">
        <f t="shared" ref="V13:V37" si="5">IF(I13="",0,IF(I13&lt;=CF$3,4,IF(I13&gt;=CF$5,1,IF(I13&gt;=CF$4,2,3))))</f>
        <v>4</v>
      </c>
      <c r="W13" s="33">
        <f t="shared" ref="W13:W37" si="6">IF(J13="",0,IF(J13&lt;=CG$3,4,IF(J13&gt;=CG$5,1,IF(J13&gt;=CG$4,2,3))))</f>
        <v>0</v>
      </c>
      <c r="X13" s="33">
        <f t="shared" ref="X13:X37" si="7">IF(K13="",0,IF(K13&lt;=CH$3,4,IF(K13&gt;=CH$5,1,IF(K13&gt;=CH$4,2,3))))</f>
        <v>0</v>
      </c>
      <c r="Y13" s="33">
        <f t="shared" ref="Y13:Y37" si="8">IF(L13="",0,IF(L13&lt;=CI$3,4,IF(L13&gt;=CI$5,1,IF(L13&gt;=CI$4,2,3))))</f>
        <v>0</v>
      </c>
      <c r="Z13" s="33">
        <f t="shared" ref="Z13:Z37" si="9">IF(M13="",0,IF(M13&lt;=CJ$3,4,IF(M13&gt;=CJ$5,1,IF(M13&gt;=CJ$4,2,3))))</f>
        <v>0</v>
      </c>
      <c r="AA13" s="33">
        <f t="shared" ref="AA13:AA37" si="10">IF(N13="",0,IF(N13&lt;=CK$3,4,IF(N13&gt;=CK$5,1,IF(N13&gt;=CK$4,2,3))))</f>
        <v>0</v>
      </c>
      <c r="AB13" s="33">
        <f t="shared" ref="AB13:AB37" si="11">IF(O13="",0,IF(O13&lt;=CL$3,4,IF(O13&gt;=CL$5,1,IF(O13&gt;=CL$4,2,3))))</f>
        <v>0</v>
      </c>
      <c r="AC13" s="33">
        <f t="shared" ref="AC13:AC37" si="12">IF(P13="",0,IF(P13&lt;=CM$3,4,IF(P13&gt;=CM$5,1,IF(P13&gt;=CM$4,2,3))))</f>
        <v>0</v>
      </c>
      <c r="AD13" s="33">
        <f t="shared" ref="AD13:AD37" si="13">IF(Q13="",0,IF(Q13&lt;=CN$3,4,IF(Q13&gt;=CN$5,1,IF(Q13&gt;=CN$4,2,3))))</f>
        <v>0</v>
      </c>
      <c r="AE13" s="33">
        <f t="shared" ref="AE13:AE37" si="14">IF(R13="",0,IF(R13&lt;=CO$3,4,IF(R13&gt;=CO$5,1,IF(R13&gt;=CO$4,2,3))))</f>
        <v>4</v>
      </c>
      <c r="AF13" s="28">
        <v>99.874600000000001</v>
      </c>
      <c r="AG13" s="28"/>
      <c r="AH13" s="28"/>
      <c r="AI13" s="28">
        <v>0.12540000000000001</v>
      </c>
      <c r="AJ13" s="28">
        <v>1.0038</v>
      </c>
      <c r="AK13" s="28">
        <v>-0.22550000000000001</v>
      </c>
      <c r="AL13" s="28">
        <v>-3.7699999999999997E-2</v>
      </c>
      <c r="AM13" s="28">
        <v>-0.28439999999999999</v>
      </c>
      <c r="AN13" s="28">
        <v>0.98809999999999998</v>
      </c>
      <c r="AO13" s="28">
        <v>0.12540000000000001</v>
      </c>
      <c r="AP13" s="35">
        <v>0.7</v>
      </c>
    </row>
    <row r="14" spans="1:93">
      <c r="A14" s="48" t="s">
        <v>3545</v>
      </c>
      <c r="B14" s="29">
        <v>44533</v>
      </c>
      <c r="C14" s="30">
        <v>849.72260000000006</v>
      </c>
      <c r="D14" s="31">
        <v>799.15790000000004</v>
      </c>
      <c r="E14" s="28">
        <v>14.314</v>
      </c>
      <c r="F14" s="28">
        <v>7.4173</v>
      </c>
      <c r="G14" s="28">
        <v>-5.2328999999999999</v>
      </c>
      <c r="H14" s="28">
        <v>-7.2824999999999998</v>
      </c>
      <c r="I14" s="32">
        <v>-8.1423000000000005</v>
      </c>
      <c r="J14" s="28">
        <v>-0.71989999999999998</v>
      </c>
      <c r="K14" s="28">
        <v>3.7490000000000001</v>
      </c>
      <c r="L14" s="28">
        <v>10.6417</v>
      </c>
      <c r="M14" s="28">
        <v>9.5640999999999998</v>
      </c>
      <c r="N14" s="28"/>
      <c r="O14" s="28"/>
      <c r="P14" s="28"/>
      <c r="Q14" s="28"/>
      <c r="R14" s="28">
        <v>8.4761000000000006</v>
      </c>
      <c r="S14" s="33">
        <f t="shared" si="2"/>
        <v>3</v>
      </c>
      <c r="T14" s="33">
        <f t="shared" si="3"/>
        <v>1</v>
      </c>
      <c r="U14" s="33">
        <f t="shared" si="4"/>
        <v>2</v>
      </c>
      <c r="V14" s="34">
        <f t="shared" si="5"/>
        <v>2</v>
      </c>
      <c r="W14" s="33">
        <f t="shared" si="6"/>
        <v>2</v>
      </c>
      <c r="X14" s="33">
        <f t="shared" si="7"/>
        <v>2</v>
      </c>
      <c r="Y14" s="33">
        <f t="shared" si="8"/>
        <v>2</v>
      </c>
      <c r="Z14" s="33">
        <f t="shared" si="9"/>
        <v>2</v>
      </c>
      <c r="AA14" s="33">
        <f t="shared" si="10"/>
        <v>0</v>
      </c>
      <c r="AB14" s="33">
        <f t="shared" si="11"/>
        <v>0</v>
      </c>
      <c r="AC14" s="33">
        <f t="shared" si="12"/>
        <v>0</v>
      </c>
      <c r="AD14" s="33">
        <f t="shared" si="13"/>
        <v>0</v>
      </c>
      <c r="AE14" s="33">
        <f t="shared" si="14"/>
        <v>3</v>
      </c>
      <c r="AF14" s="28">
        <v>99.525099999999995</v>
      </c>
      <c r="AG14" s="28"/>
      <c r="AH14" s="28"/>
      <c r="AI14" s="28">
        <v>0.47489999999999999</v>
      </c>
      <c r="AJ14" s="28">
        <v>0.99550000000000005</v>
      </c>
      <c r="AK14" s="28">
        <v>0.18940000000000001</v>
      </c>
      <c r="AL14" s="28">
        <v>-3.6700000000000003E-2</v>
      </c>
      <c r="AM14" s="28">
        <v>0.33610000000000001</v>
      </c>
      <c r="AN14" s="28">
        <v>0.99719999999999998</v>
      </c>
      <c r="AO14" s="28">
        <v>0.47489999999999999</v>
      </c>
      <c r="AP14" s="35">
        <v>0.42</v>
      </c>
    </row>
    <row r="15" spans="1:93">
      <c r="A15" s="48" t="s">
        <v>3546</v>
      </c>
      <c r="B15" s="29">
        <v>45792</v>
      </c>
      <c r="C15" s="30">
        <v>42.984699999999997</v>
      </c>
      <c r="D15" s="31">
        <v>35.365000000000002</v>
      </c>
      <c r="E15" s="28">
        <v>9.6830999999999996</v>
      </c>
      <c r="F15" s="28">
        <v>7.3788</v>
      </c>
      <c r="G15" s="28">
        <v>-5.1642999999999999</v>
      </c>
      <c r="H15" s="28">
        <v>-7.7404999999999999</v>
      </c>
      <c r="I15" s="32">
        <v>-8.0915999999999997</v>
      </c>
      <c r="J15" s="28"/>
      <c r="K15" s="28"/>
      <c r="L15" s="28"/>
      <c r="M15" s="28"/>
      <c r="N15" s="28"/>
      <c r="O15" s="28"/>
      <c r="P15" s="28"/>
      <c r="Q15" s="28"/>
      <c r="R15" s="28">
        <v>-3.3025000000000002</v>
      </c>
      <c r="S15" s="33">
        <f t="shared" si="2"/>
        <v>4</v>
      </c>
      <c r="T15" s="33">
        <f t="shared" si="3"/>
        <v>1</v>
      </c>
      <c r="U15" s="33">
        <f t="shared" si="4"/>
        <v>4</v>
      </c>
      <c r="V15" s="34">
        <f t="shared" si="5"/>
        <v>1</v>
      </c>
      <c r="W15" s="33">
        <f t="shared" si="6"/>
        <v>0</v>
      </c>
      <c r="X15" s="33">
        <f t="shared" si="7"/>
        <v>0</v>
      </c>
      <c r="Y15" s="33">
        <f t="shared" si="8"/>
        <v>0</v>
      </c>
      <c r="Z15" s="33">
        <f t="shared" si="9"/>
        <v>0</v>
      </c>
      <c r="AA15" s="33">
        <f t="shared" si="10"/>
        <v>0</v>
      </c>
      <c r="AB15" s="33">
        <f t="shared" si="11"/>
        <v>0</v>
      </c>
      <c r="AC15" s="33">
        <f t="shared" si="12"/>
        <v>0</v>
      </c>
      <c r="AD15" s="33">
        <f t="shared" si="13"/>
        <v>0</v>
      </c>
      <c r="AE15" s="33">
        <f t="shared" si="14"/>
        <v>4</v>
      </c>
      <c r="AF15" s="28">
        <v>99.497500000000002</v>
      </c>
      <c r="AG15" s="28"/>
      <c r="AH15" s="28"/>
      <c r="AI15" s="28">
        <v>0.50249999999999995</v>
      </c>
      <c r="AJ15" s="28">
        <v>0.99250000000000005</v>
      </c>
      <c r="AK15" s="28">
        <v>-0.24349999999999999</v>
      </c>
      <c r="AL15" s="28">
        <v>-0.10299999999999999</v>
      </c>
      <c r="AM15" s="28">
        <v>-0.30669999999999997</v>
      </c>
      <c r="AN15" s="28">
        <v>0.98719999999999997</v>
      </c>
      <c r="AO15" s="28">
        <v>0.50249999999999995</v>
      </c>
      <c r="AP15" s="35">
        <v>0.9</v>
      </c>
    </row>
    <row r="16" spans="1:93">
      <c r="A16" s="48" t="s">
        <v>3547</v>
      </c>
      <c r="B16" s="29">
        <v>40298</v>
      </c>
      <c r="C16" s="30">
        <v>2245.1415000000002</v>
      </c>
      <c r="D16" s="31">
        <v>2228.3121999999998</v>
      </c>
      <c r="E16" s="28">
        <v>51.638500000000001</v>
      </c>
      <c r="F16" s="28">
        <v>7.4112999999999998</v>
      </c>
      <c r="G16" s="28">
        <v>-5.3113000000000001</v>
      </c>
      <c r="H16" s="28">
        <v>-7.4</v>
      </c>
      <c r="I16" s="32">
        <v>-8.2339000000000002</v>
      </c>
      <c r="J16" s="28">
        <v>-0.92169999999999996</v>
      </c>
      <c r="K16" s="28">
        <v>3.5009000000000001</v>
      </c>
      <c r="L16" s="28">
        <v>10.4124</v>
      </c>
      <c r="M16" s="28">
        <v>9.3870000000000005</v>
      </c>
      <c r="N16" s="28">
        <v>10.9627</v>
      </c>
      <c r="O16" s="28">
        <v>11.4247</v>
      </c>
      <c r="P16" s="28">
        <v>12.5914</v>
      </c>
      <c r="Q16" s="28">
        <v>10.9405</v>
      </c>
      <c r="R16" s="28">
        <v>10.797599999999999</v>
      </c>
      <c r="S16" s="33">
        <f t="shared" si="2"/>
        <v>3</v>
      </c>
      <c r="T16" s="33">
        <f t="shared" si="3"/>
        <v>3</v>
      </c>
      <c r="U16" s="33">
        <f t="shared" si="4"/>
        <v>4</v>
      </c>
      <c r="V16" s="34">
        <f t="shared" si="5"/>
        <v>3</v>
      </c>
      <c r="W16" s="33">
        <f t="shared" si="6"/>
        <v>4</v>
      </c>
      <c r="X16" s="33">
        <f t="shared" si="7"/>
        <v>4</v>
      </c>
      <c r="Y16" s="33">
        <f t="shared" si="8"/>
        <v>4</v>
      </c>
      <c r="Z16" s="33">
        <f t="shared" si="9"/>
        <v>4</v>
      </c>
      <c r="AA16" s="33">
        <f t="shared" si="10"/>
        <v>3</v>
      </c>
      <c r="AB16" s="33">
        <f t="shared" si="11"/>
        <v>2</v>
      </c>
      <c r="AC16" s="33">
        <f t="shared" si="12"/>
        <v>1</v>
      </c>
      <c r="AD16" s="33">
        <f t="shared" si="13"/>
        <v>1</v>
      </c>
      <c r="AE16" s="33">
        <f t="shared" si="14"/>
        <v>2</v>
      </c>
      <c r="AF16" s="28">
        <v>99.844399999999993</v>
      </c>
      <c r="AG16" s="28"/>
      <c r="AH16" s="28"/>
      <c r="AI16" s="28">
        <v>0.15559999999999999</v>
      </c>
      <c r="AJ16" s="28">
        <v>0.99909999999999999</v>
      </c>
      <c r="AK16" s="28">
        <v>0.18579999999999999</v>
      </c>
      <c r="AL16" s="28">
        <v>-5.6399999999999999E-2</v>
      </c>
      <c r="AM16" s="28">
        <v>0.32969999999999999</v>
      </c>
      <c r="AN16" s="28">
        <v>0.99719999999999998</v>
      </c>
      <c r="AO16" s="28">
        <v>0.15559999999999999</v>
      </c>
      <c r="AP16" s="35">
        <v>0.6</v>
      </c>
    </row>
    <row r="17" spans="1:42">
      <c r="A17" s="48" t="s">
        <v>3548</v>
      </c>
      <c r="B17" s="29">
        <v>45320</v>
      </c>
      <c r="C17" s="30">
        <v>63.023299999999999</v>
      </c>
      <c r="D17" s="31">
        <v>54.340800000000002</v>
      </c>
      <c r="E17" s="28">
        <v>11.1579</v>
      </c>
      <c r="F17" s="28">
        <v>7.3970000000000002</v>
      </c>
      <c r="G17" s="28">
        <v>-5.3356000000000003</v>
      </c>
      <c r="H17" s="28">
        <v>-7.3933</v>
      </c>
      <c r="I17" s="32">
        <v>-8.2779000000000007</v>
      </c>
      <c r="J17" s="28">
        <v>-1.0043</v>
      </c>
      <c r="K17" s="28">
        <v>3.5552999999999999</v>
      </c>
      <c r="L17" s="28"/>
      <c r="M17" s="28"/>
      <c r="N17" s="28"/>
      <c r="O17" s="28"/>
      <c r="P17" s="28"/>
      <c r="Q17" s="28"/>
      <c r="R17" s="28">
        <v>4.9852999999999996</v>
      </c>
      <c r="S17" s="33">
        <f t="shared" si="2"/>
        <v>4</v>
      </c>
      <c r="T17" s="33">
        <f t="shared" si="3"/>
        <v>4</v>
      </c>
      <c r="U17" s="33">
        <f t="shared" si="4"/>
        <v>3</v>
      </c>
      <c r="V17" s="34">
        <f t="shared" si="5"/>
        <v>4</v>
      </c>
      <c r="W17" s="33">
        <f t="shared" si="6"/>
        <v>4</v>
      </c>
      <c r="X17" s="33">
        <f t="shared" si="7"/>
        <v>4</v>
      </c>
      <c r="Y17" s="33">
        <f t="shared" si="8"/>
        <v>0</v>
      </c>
      <c r="Z17" s="33">
        <f t="shared" si="9"/>
        <v>0</v>
      </c>
      <c r="AA17" s="33">
        <f t="shared" si="10"/>
        <v>0</v>
      </c>
      <c r="AB17" s="33">
        <f t="shared" si="11"/>
        <v>0</v>
      </c>
      <c r="AC17" s="33">
        <f t="shared" si="12"/>
        <v>0</v>
      </c>
      <c r="AD17" s="33">
        <f t="shared" si="13"/>
        <v>0</v>
      </c>
      <c r="AE17" s="33">
        <f t="shared" si="14"/>
        <v>4</v>
      </c>
      <c r="AF17" s="28">
        <v>102.02209999999999</v>
      </c>
      <c r="AG17" s="28"/>
      <c r="AH17" s="28"/>
      <c r="AI17" s="28">
        <v>-2.0221</v>
      </c>
      <c r="AJ17" s="28">
        <v>1.0008999999999999</v>
      </c>
      <c r="AK17" s="28">
        <v>2.2200000000000001E-2</v>
      </c>
      <c r="AL17" s="28">
        <v>-5.5100000000000003E-2</v>
      </c>
      <c r="AM17" s="28">
        <v>3.5499999999999997E-2</v>
      </c>
      <c r="AN17" s="28">
        <v>0.996</v>
      </c>
      <c r="AO17" s="28">
        <v>-2.0221</v>
      </c>
      <c r="AP17" s="35">
        <v>0.56000000000000005</v>
      </c>
    </row>
    <row r="18" spans="1:42" s="124" customFormat="1">
      <c r="A18" s="48" t="s">
        <v>5101</v>
      </c>
      <c r="B18" s="29">
        <v>46119</v>
      </c>
      <c r="C18" s="30"/>
      <c r="D18" s="31"/>
      <c r="E18" s="28">
        <v>10.3253</v>
      </c>
      <c r="F18" s="28"/>
      <c r="G18" s="28"/>
      <c r="H18" s="28"/>
      <c r="I18" s="32"/>
      <c r="J18" s="28"/>
      <c r="K18" s="28"/>
      <c r="L18" s="28"/>
      <c r="M18" s="28"/>
      <c r="N18" s="28"/>
      <c r="O18" s="28"/>
      <c r="P18" s="28"/>
      <c r="Q18" s="28"/>
      <c r="R18" s="28">
        <v>66.199399999999997</v>
      </c>
      <c r="S18" s="33"/>
      <c r="T18" s="33"/>
      <c r="U18" s="33"/>
      <c r="V18" s="34"/>
      <c r="W18" s="33"/>
      <c r="X18" s="33"/>
      <c r="Y18" s="33"/>
      <c r="Z18" s="33"/>
      <c r="AA18" s="33"/>
      <c r="AB18" s="33"/>
      <c r="AC18" s="33"/>
      <c r="AD18" s="33"/>
      <c r="AE18" s="33"/>
      <c r="AF18" s="28"/>
      <c r="AG18" s="28"/>
      <c r="AH18" s="28"/>
      <c r="AI18" s="28"/>
      <c r="AJ18" s="28"/>
      <c r="AK18" s="28"/>
      <c r="AL18" s="28"/>
      <c r="AM18" s="28"/>
      <c r="AN18" s="28"/>
      <c r="AO18" s="28"/>
      <c r="AP18" s="35"/>
    </row>
    <row r="19" spans="1:42">
      <c r="A19" s="48" t="s">
        <v>3549</v>
      </c>
      <c r="B19" s="29">
        <v>43517</v>
      </c>
      <c r="C19" s="30">
        <v>983.2319</v>
      </c>
      <c r="D19" s="31">
        <v>909.02160000000003</v>
      </c>
      <c r="E19" s="28">
        <v>23.204899999999999</v>
      </c>
      <c r="F19" s="28">
        <v>7.4394999999999998</v>
      </c>
      <c r="G19" s="28">
        <v>-5.2339000000000002</v>
      </c>
      <c r="H19" s="28">
        <v>-7.2483000000000004</v>
      </c>
      <c r="I19" s="32">
        <v>-8.1394000000000002</v>
      </c>
      <c r="J19" s="28">
        <v>-0.63290000000000002</v>
      </c>
      <c r="K19" s="28">
        <v>3.8328000000000002</v>
      </c>
      <c r="L19" s="28">
        <v>10.7113</v>
      </c>
      <c r="M19" s="28">
        <v>9.6335999999999995</v>
      </c>
      <c r="N19" s="28">
        <v>11.202500000000001</v>
      </c>
      <c r="O19" s="28">
        <v>11.427099999999999</v>
      </c>
      <c r="P19" s="28"/>
      <c r="Q19" s="28"/>
      <c r="R19" s="28">
        <v>12.417299999999999</v>
      </c>
      <c r="S19" s="33">
        <f t="shared" si="2"/>
        <v>1</v>
      </c>
      <c r="T19" s="33">
        <f t="shared" si="3"/>
        <v>1</v>
      </c>
      <c r="U19" s="33">
        <f t="shared" si="4"/>
        <v>1</v>
      </c>
      <c r="V19" s="34">
        <f t="shared" si="5"/>
        <v>1</v>
      </c>
      <c r="W19" s="33">
        <f t="shared" si="6"/>
        <v>1</v>
      </c>
      <c r="X19" s="33">
        <f t="shared" si="7"/>
        <v>1</v>
      </c>
      <c r="Y19" s="33">
        <f t="shared" si="8"/>
        <v>1</v>
      </c>
      <c r="Z19" s="33">
        <f t="shared" si="9"/>
        <v>1</v>
      </c>
      <c r="AA19" s="33">
        <f t="shared" si="10"/>
        <v>1</v>
      </c>
      <c r="AB19" s="33">
        <f t="shared" si="11"/>
        <v>2</v>
      </c>
      <c r="AC19" s="33">
        <f t="shared" si="12"/>
        <v>0</v>
      </c>
      <c r="AD19" s="33">
        <f t="shared" si="13"/>
        <v>0</v>
      </c>
      <c r="AE19" s="33">
        <f t="shared" si="14"/>
        <v>2</v>
      </c>
      <c r="AF19" s="28">
        <v>99.526499999999999</v>
      </c>
      <c r="AG19" s="28"/>
      <c r="AH19" s="28"/>
      <c r="AI19" s="28">
        <v>0.47349999999999998</v>
      </c>
      <c r="AJ19" s="28">
        <v>0.99809999999999999</v>
      </c>
      <c r="AK19" s="28">
        <v>0.19309999999999999</v>
      </c>
      <c r="AL19" s="28">
        <v>-3.2899999999999999E-2</v>
      </c>
      <c r="AM19" s="28">
        <v>0.34320000000000001</v>
      </c>
      <c r="AN19" s="28">
        <v>0.99719999999999998</v>
      </c>
      <c r="AO19" s="28">
        <v>0.47349999999999998</v>
      </c>
      <c r="AP19" s="35">
        <v>0.38</v>
      </c>
    </row>
    <row r="20" spans="1:42">
      <c r="A20" s="48" t="s">
        <v>3550</v>
      </c>
      <c r="B20" s="29">
        <v>44477</v>
      </c>
      <c r="C20" s="30">
        <v>258.63720000000001</v>
      </c>
      <c r="D20" s="31">
        <v>250.20070000000001</v>
      </c>
      <c r="E20" s="28">
        <v>13.648400000000001</v>
      </c>
      <c r="F20" s="28">
        <v>7.4111000000000002</v>
      </c>
      <c r="G20" s="28">
        <v>-5.2588999999999997</v>
      </c>
      <c r="H20" s="28">
        <v>-7.3089000000000004</v>
      </c>
      <c r="I20" s="32">
        <v>-8.1819000000000006</v>
      </c>
      <c r="J20" s="28">
        <v>-0.79300000000000004</v>
      </c>
      <c r="K20" s="28">
        <v>3.5672000000000001</v>
      </c>
      <c r="L20" s="28">
        <v>10.405200000000001</v>
      </c>
      <c r="M20" s="28">
        <v>9.3137000000000008</v>
      </c>
      <c r="N20" s="28"/>
      <c r="O20" s="28"/>
      <c r="P20" s="28"/>
      <c r="Q20" s="28"/>
      <c r="R20" s="28">
        <v>7.0564</v>
      </c>
      <c r="S20" s="33">
        <f t="shared" si="2"/>
        <v>3</v>
      </c>
      <c r="T20" s="33">
        <f t="shared" si="3"/>
        <v>2</v>
      </c>
      <c r="U20" s="33">
        <f t="shared" si="4"/>
        <v>2</v>
      </c>
      <c r="V20" s="34">
        <f t="shared" si="5"/>
        <v>3</v>
      </c>
      <c r="W20" s="33">
        <f t="shared" si="6"/>
        <v>3</v>
      </c>
      <c r="X20" s="33">
        <f t="shared" si="7"/>
        <v>4</v>
      </c>
      <c r="Y20" s="33">
        <f t="shared" si="8"/>
        <v>4</v>
      </c>
      <c r="Z20" s="33">
        <f t="shared" si="9"/>
        <v>4</v>
      </c>
      <c r="AA20" s="33">
        <f t="shared" si="10"/>
        <v>0</v>
      </c>
      <c r="AB20" s="33">
        <f t="shared" si="11"/>
        <v>0</v>
      </c>
      <c r="AC20" s="33">
        <f t="shared" si="12"/>
        <v>0</v>
      </c>
      <c r="AD20" s="33">
        <f t="shared" si="13"/>
        <v>0</v>
      </c>
      <c r="AE20" s="33">
        <f t="shared" si="14"/>
        <v>3</v>
      </c>
      <c r="AF20" s="28">
        <v>99.356800000000007</v>
      </c>
      <c r="AG20" s="28"/>
      <c r="AH20" s="28"/>
      <c r="AI20" s="28">
        <v>0.64319999999999999</v>
      </c>
      <c r="AJ20" s="28">
        <v>0.995</v>
      </c>
      <c r="AK20" s="28">
        <v>0.18659999999999999</v>
      </c>
      <c r="AL20" s="28">
        <v>-5.5300000000000002E-2</v>
      </c>
      <c r="AM20" s="28">
        <v>0.33019999999999999</v>
      </c>
      <c r="AN20" s="28">
        <v>0.99709999999999999</v>
      </c>
      <c r="AO20" s="28">
        <v>0.64319999999999999</v>
      </c>
      <c r="AP20" s="35">
        <v>0.25</v>
      </c>
    </row>
    <row r="21" spans="1:42">
      <c r="A21" s="48" t="s">
        <v>3551</v>
      </c>
      <c r="B21" s="29">
        <v>36742</v>
      </c>
      <c r="C21" s="30">
        <v>764.57420000000002</v>
      </c>
      <c r="D21" s="31">
        <v>678.43769999999995</v>
      </c>
      <c r="E21" s="28">
        <v>193.6293</v>
      </c>
      <c r="F21" s="28">
        <v>7.4169999999999998</v>
      </c>
      <c r="G21" s="28">
        <v>-5.3056999999999999</v>
      </c>
      <c r="H21" s="28">
        <v>-7.3151999999999999</v>
      </c>
      <c r="I21" s="32">
        <v>-8.2091999999999992</v>
      </c>
      <c r="J21" s="28">
        <v>-0.82740000000000002</v>
      </c>
      <c r="K21" s="28">
        <v>3.6779000000000002</v>
      </c>
      <c r="L21" s="28">
        <v>10.452400000000001</v>
      </c>
      <c r="M21" s="28">
        <v>9.3813999999999993</v>
      </c>
      <c r="N21" s="28">
        <v>10.899800000000001</v>
      </c>
      <c r="O21" s="28">
        <v>11.0792</v>
      </c>
      <c r="P21" s="28">
        <v>12.0342</v>
      </c>
      <c r="Q21" s="28">
        <v>10.1998</v>
      </c>
      <c r="R21" s="28">
        <v>12.194800000000001</v>
      </c>
      <c r="S21" s="33">
        <f t="shared" si="2"/>
        <v>3</v>
      </c>
      <c r="T21" s="33">
        <f t="shared" si="3"/>
        <v>3</v>
      </c>
      <c r="U21" s="33">
        <f t="shared" si="4"/>
        <v>3</v>
      </c>
      <c r="V21" s="34">
        <f t="shared" si="5"/>
        <v>3</v>
      </c>
      <c r="W21" s="33">
        <f t="shared" si="6"/>
        <v>3</v>
      </c>
      <c r="X21" s="33">
        <f t="shared" si="7"/>
        <v>3</v>
      </c>
      <c r="Y21" s="33">
        <f t="shared" si="8"/>
        <v>3</v>
      </c>
      <c r="Z21" s="33">
        <f t="shared" si="9"/>
        <v>4</v>
      </c>
      <c r="AA21" s="33">
        <f t="shared" si="10"/>
        <v>4</v>
      </c>
      <c r="AB21" s="33">
        <f t="shared" si="11"/>
        <v>3</v>
      </c>
      <c r="AC21" s="33">
        <f t="shared" si="12"/>
        <v>3</v>
      </c>
      <c r="AD21" s="33">
        <f t="shared" si="13"/>
        <v>3</v>
      </c>
      <c r="AE21" s="33">
        <f t="shared" si="14"/>
        <v>2</v>
      </c>
      <c r="AF21" s="28">
        <v>99.743700000000004</v>
      </c>
      <c r="AG21" s="28"/>
      <c r="AH21" s="28"/>
      <c r="AI21" s="28">
        <v>0.25629999999999997</v>
      </c>
      <c r="AJ21" s="28">
        <v>0.99419999999999997</v>
      </c>
      <c r="AK21" s="28">
        <v>0.188</v>
      </c>
      <c r="AL21" s="28">
        <v>4.7699999999999999E-2</v>
      </c>
      <c r="AM21" s="28">
        <v>0.33239999999999997</v>
      </c>
      <c r="AN21" s="28">
        <v>0.99629999999999996</v>
      </c>
      <c r="AO21" s="28">
        <v>0.25629999999999997</v>
      </c>
      <c r="AP21" s="35">
        <v>0.63</v>
      </c>
    </row>
    <row r="22" spans="1:42">
      <c r="A22" s="48" t="s">
        <v>3552</v>
      </c>
      <c r="B22" s="29">
        <v>45859</v>
      </c>
      <c r="C22" s="30">
        <v>20.219000000000001</v>
      </c>
      <c r="D22" s="31">
        <v>19.637499999999999</v>
      </c>
      <c r="E22" s="28">
        <v>9.5212000000000003</v>
      </c>
      <c r="F22" s="28">
        <v>7.3719000000000001</v>
      </c>
      <c r="G22" s="28">
        <v>-5.3954000000000004</v>
      </c>
      <c r="H22" s="28">
        <v>-7.6212999999999997</v>
      </c>
      <c r="I22" s="32">
        <v>-8.3521999999999998</v>
      </c>
      <c r="J22" s="28"/>
      <c r="K22" s="28"/>
      <c r="L22" s="28"/>
      <c r="M22" s="28"/>
      <c r="N22" s="28"/>
      <c r="O22" s="28"/>
      <c r="P22" s="28"/>
      <c r="Q22" s="28"/>
      <c r="R22" s="28">
        <v>-6.1319999999999997</v>
      </c>
      <c r="S22" s="33">
        <f t="shared" si="2"/>
        <v>4</v>
      </c>
      <c r="T22" s="33">
        <f t="shared" si="3"/>
        <v>4</v>
      </c>
      <c r="U22" s="33">
        <f t="shared" si="4"/>
        <v>4</v>
      </c>
      <c r="V22" s="34">
        <f t="shared" si="5"/>
        <v>4</v>
      </c>
      <c r="W22" s="33">
        <f t="shared" si="6"/>
        <v>0</v>
      </c>
      <c r="X22" s="33">
        <f t="shared" si="7"/>
        <v>0</v>
      </c>
      <c r="Y22" s="33">
        <f t="shared" si="8"/>
        <v>0</v>
      </c>
      <c r="Z22" s="33">
        <f t="shared" si="9"/>
        <v>0</v>
      </c>
      <c r="AA22" s="33">
        <f t="shared" si="10"/>
        <v>0</v>
      </c>
      <c r="AB22" s="33">
        <f t="shared" si="11"/>
        <v>0</v>
      </c>
      <c r="AC22" s="33">
        <f t="shared" si="12"/>
        <v>0</v>
      </c>
      <c r="AD22" s="33">
        <f t="shared" si="13"/>
        <v>0</v>
      </c>
      <c r="AE22" s="33">
        <f t="shared" si="14"/>
        <v>4</v>
      </c>
      <c r="AF22" s="28">
        <v>99.866399999999999</v>
      </c>
      <c r="AG22" s="28"/>
      <c r="AH22" s="28"/>
      <c r="AI22" s="28">
        <v>0.1336</v>
      </c>
      <c r="AJ22" s="28">
        <v>0.99529999999999996</v>
      </c>
      <c r="AK22" s="28">
        <v>-0.26629999999999998</v>
      </c>
      <c r="AL22" s="28">
        <v>-0.1091</v>
      </c>
      <c r="AM22" s="28">
        <v>-0.32490000000000002</v>
      </c>
      <c r="AN22" s="28">
        <v>0.98760000000000003</v>
      </c>
      <c r="AO22" s="28">
        <v>0.1336</v>
      </c>
      <c r="AP22" s="35">
        <v>1</v>
      </c>
    </row>
    <row r="23" spans="1:42">
      <c r="A23" s="48" t="s">
        <v>3553</v>
      </c>
      <c r="B23" s="29">
        <v>37454</v>
      </c>
      <c r="C23" s="30">
        <v>22324.272099999998</v>
      </c>
      <c r="D23" s="31">
        <v>20436.592400000001</v>
      </c>
      <c r="E23" s="28">
        <v>227.9349</v>
      </c>
      <c r="F23" s="28">
        <v>7.4364999999999997</v>
      </c>
      <c r="G23" s="28">
        <v>-5.2515000000000001</v>
      </c>
      <c r="H23" s="28">
        <v>-7.2784000000000004</v>
      </c>
      <c r="I23" s="32">
        <v>-8.1554000000000002</v>
      </c>
      <c r="J23" s="28">
        <v>-0.66739999999999999</v>
      </c>
      <c r="K23" s="28">
        <v>3.8182999999999998</v>
      </c>
      <c r="L23" s="28">
        <v>10.712999999999999</v>
      </c>
      <c r="M23" s="28">
        <v>9.6294000000000004</v>
      </c>
      <c r="N23" s="28">
        <v>11.1922</v>
      </c>
      <c r="O23" s="28">
        <v>11.4689</v>
      </c>
      <c r="P23" s="28">
        <v>12.62</v>
      </c>
      <c r="Q23" s="28">
        <v>10.671900000000001</v>
      </c>
      <c r="R23" s="28">
        <v>13.882999999999999</v>
      </c>
      <c r="S23" s="33">
        <f t="shared" si="2"/>
        <v>1</v>
      </c>
      <c r="T23" s="33">
        <f t="shared" si="3"/>
        <v>2</v>
      </c>
      <c r="U23" s="33">
        <f t="shared" si="4"/>
        <v>2</v>
      </c>
      <c r="V23" s="34">
        <f t="shared" si="5"/>
        <v>2</v>
      </c>
      <c r="W23" s="33">
        <f t="shared" si="6"/>
        <v>2</v>
      </c>
      <c r="X23" s="33">
        <f t="shared" si="7"/>
        <v>1</v>
      </c>
      <c r="Y23" s="33">
        <f t="shared" si="8"/>
        <v>1</v>
      </c>
      <c r="Z23" s="33">
        <f t="shared" si="9"/>
        <v>1</v>
      </c>
      <c r="AA23" s="33">
        <f t="shared" si="10"/>
        <v>1</v>
      </c>
      <c r="AB23" s="33">
        <f t="shared" si="11"/>
        <v>1</v>
      </c>
      <c r="AC23" s="33">
        <f t="shared" si="12"/>
        <v>1</v>
      </c>
      <c r="AD23" s="33">
        <f t="shared" si="13"/>
        <v>1</v>
      </c>
      <c r="AE23" s="33">
        <f t="shared" si="14"/>
        <v>1</v>
      </c>
      <c r="AF23" s="28">
        <v>100.0129</v>
      </c>
      <c r="AG23" s="28"/>
      <c r="AH23" s="28"/>
      <c r="AI23" s="28">
        <v>-1.29E-2</v>
      </c>
      <c r="AJ23" s="28">
        <v>0.99909999999999999</v>
      </c>
      <c r="AK23" s="28">
        <v>0.19309999999999999</v>
      </c>
      <c r="AL23" s="28">
        <v>-3.3000000000000002E-2</v>
      </c>
      <c r="AM23" s="28">
        <v>0.34279999999999999</v>
      </c>
      <c r="AN23" s="28">
        <v>0.99719999999999998</v>
      </c>
      <c r="AO23" s="28">
        <v>-1.29E-2</v>
      </c>
      <c r="AP23" s="35">
        <v>0.41</v>
      </c>
    </row>
    <row r="24" spans="1:42">
      <c r="A24" s="48" t="s">
        <v>3554</v>
      </c>
      <c r="B24" s="29">
        <v>43936</v>
      </c>
      <c r="C24" s="30">
        <v>388.61529999999999</v>
      </c>
      <c r="D24" s="31">
        <v>352.73939999999999</v>
      </c>
      <c r="E24" s="28">
        <v>27.728899999999999</v>
      </c>
      <c r="F24" s="28">
        <v>7.4489000000000001</v>
      </c>
      <c r="G24" s="28">
        <v>-5.1553000000000004</v>
      </c>
      <c r="H24" s="28">
        <v>-7.1273</v>
      </c>
      <c r="I24" s="32">
        <v>-8.0633999999999997</v>
      </c>
      <c r="J24" s="28">
        <v>-0.57189999999999996</v>
      </c>
      <c r="K24" s="28">
        <v>3.8065000000000002</v>
      </c>
      <c r="L24" s="28">
        <v>10.6952</v>
      </c>
      <c r="M24" s="28">
        <v>9.5738000000000003</v>
      </c>
      <c r="N24" s="28">
        <v>11.117800000000001</v>
      </c>
      <c r="O24" s="28"/>
      <c r="P24" s="28"/>
      <c r="Q24" s="28"/>
      <c r="R24" s="28">
        <v>18.382300000000001</v>
      </c>
      <c r="S24" s="33">
        <f t="shared" si="2"/>
        <v>1</v>
      </c>
      <c r="T24" s="33">
        <f t="shared" si="3"/>
        <v>1</v>
      </c>
      <c r="U24" s="33">
        <f t="shared" si="4"/>
        <v>1</v>
      </c>
      <c r="V24" s="34">
        <f t="shared" si="5"/>
        <v>1</v>
      </c>
      <c r="W24" s="33">
        <f t="shared" si="6"/>
        <v>1</v>
      </c>
      <c r="X24" s="33">
        <f t="shared" si="7"/>
        <v>2</v>
      </c>
      <c r="Y24" s="33">
        <f t="shared" si="8"/>
        <v>2</v>
      </c>
      <c r="Z24" s="33">
        <f t="shared" si="9"/>
        <v>2</v>
      </c>
      <c r="AA24" s="33">
        <f t="shared" si="10"/>
        <v>2</v>
      </c>
      <c r="AB24" s="33">
        <f t="shared" si="11"/>
        <v>0</v>
      </c>
      <c r="AC24" s="33">
        <f t="shared" si="12"/>
        <v>0</v>
      </c>
      <c r="AD24" s="33">
        <f t="shared" si="13"/>
        <v>0</v>
      </c>
      <c r="AE24" s="33">
        <f t="shared" si="14"/>
        <v>1</v>
      </c>
      <c r="AF24" s="28">
        <v>99.818299999999994</v>
      </c>
      <c r="AG24" s="28"/>
      <c r="AH24" s="28"/>
      <c r="AI24" s="28">
        <v>0.1817</v>
      </c>
      <c r="AJ24" s="28">
        <v>0.99660000000000004</v>
      </c>
      <c r="AK24" s="28">
        <v>0.193</v>
      </c>
      <c r="AL24" s="28">
        <v>-3.3300000000000003E-2</v>
      </c>
      <c r="AM24" s="28">
        <v>0.34320000000000001</v>
      </c>
      <c r="AN24" s="28">
        <v>0.99709999999999999</v>
      </c>
      <c r="AO24" s="28">
        <v>0.1817</v>
      </c>
      <c r="AP24" s="35">
        <v>0.38</v>
      </c>
    </row>
    <row r="25" spans="1:42">
      <c r="A25" s="48" t="s">
        <v>3555</v>
      </c>
      <c r="B25" s="29">
        <v>37313</v>
      </c>
      <c r="C25" s="30">
        <v>15390.612800000001</v>
      </c>
      <c r="D25" s="31">
        <v>14153.4746</v>
      </c>
      <c r="E25" s="28">
        <v>241.7517</v>
      </c>
      <c r="F25" s="28">
        <v>7.4248000000000003</v>
      </c>
      <c r="G25" s="28">
        <v>-5.2445000000000004</v>
      </c>
      <c r="H25" s="28">
        <v>-7.2718999999999996</v>
      </c>
      <c r="I25" s="32">
        <v>-8.1501000000000001</v>
      </c>
      <c r="J25" s="28">
        <v>-0.66420000000000001</v>
      </c>
      <c r="K25" s="28">
        <v>3.8077000000000001</v>
      </c>
      <c r="L25" s="28">
        <v>10.699400000000001</v>
      </c>
      <c r="M25" s="28">
        <v>9.6170000000000009</v>
      </c>
      <c r="N25" s="28">
        <v>11.182600000000001</v>
      </c>
      <c r="O25" s="28">
        <v>11.4541</v>
      </c>
      <c r="P25" s="28">
        <v>12.390700000000001</v>
      </c>
      <c r="Q25" s="28">
        <v>10.602499999999999</v>
      </c>
      <c r="R25" s="28">
        <v>14.0749</v>
      </c>
      <c r="S25" s="33">
        <f t="shared" si="2"/>
        <v>2</v>
      </c>
      <c r="T25" s="33">
        <f t="shared" si="3"/>
        <v>2</v>
      </c>
      <c r="U25" s="33">
        <f t="shared" si="4"/>
        <v>1</v>
      </c>
      <c r="V25" s="34">
        <f t="shared" si="5"/>
        <v>2</v>
      </c>
      <c r="W25" s="33">
        <f t="shared" si="6"/>
        <v>1</v>
      </c>
      <c r="X25" s="33">
        <f t="shared" si="7"/>
        <v>1</v>
      </c>
      <c r="Y25" s="33">
        <f t="shared" si="8"/>
        <v>1</v>
      </c>
      <c r="Z25" s="33">
        <f t="shared" si="9"/>
        <v>1</v>
      </c>
      <c r="AA25" s="33">
        <f t="shared" si="10"/>
        <v>1</v>
      </c>
      <c r="AB25" s="33">
        <f t="shared" si="11"/>
        <v>1</v>
      </c>
      <c r="AC25" s="33">
        <f t="shared" si="12"/>
        <v>2</v>
      </c>
      <c r="AD25" s="33">
        <f t="shared" si="13"/>
        <v>2</v>
      </c>
      <c r="AE25" s="33">
        <f t="shared" si="14"/>
        <v>1</v>
      </c>
      <c r="AF25" s="28">
        <v>99.602999999999994</v>
      </c>
      <c r="AG25" s="28"/>
      <c r="AH25" s="28"/>
      <c r="AI25" s="28">
        <v>0.39700000000000002</v>
      </c>
      <c r="AJ25" s="28">
        <v>0.99839999999999995</v>
      </c>
      <c r="AK25" s="28">
        <v>0.193</v>
      </c>
      <c r="AL25" s="28">
        <v>-3.3300000000000003E-2</v>
      </c>
      <c r="AM25" s="28">
        <v>0.3427</v>
      </c>
      <c r="AN25" s="28">
        <v>0.99719999999999998</v>
      </c>
      <c r="AO25" s="28">
        <v>0.39700000000000002</v>
      </c>
      <c r="AP25" s="35">
        <v>0.41</v>
      </c>
    </row>
    <row r="26" spans="1:42">
      <c r="A26" s="48" t="s">
        <v>3556</v>
      </c>
      <c r="B26" s="29">
        <v>45887</v>
      </c>
      <c r="C26" s="30">
        <v>205.17420000000001</v>
      </c>
      <c r="D26" s="31">
        <v>218.85769999999999</v>
      </c>
      <c r="E26" s="28">
        <v>9.6644000000000005</v>
      </c>
      <c r="F26" s="28">
        <v>7.5590999999999999</v>
      </c>
      <c r="G26" s="28">
        <v>-5.1096000000000004</v>
      </c>
      <c r="H26" s="28">
        <v>-7.1231</v>
      </c>
      <c r="I26" s="32">
        <v>-8.0079999999999991</v>
      </c>
      <c r="J26" s="28"/>
      <c r="K26" s="28"/>
      <c r="L26" s="28"/>
      <c r="M26" s="28"/>
      <c r="N26" s="28"/>
      <c r="O26" s="28"/>
      <c r="P26" s="28"/>
      <c r="Q26" s="28"/>
      <c r="R26" s="28">
        <v>-4.7686999999999999</v>
      </c>
      <c r="S26" s="33">
        <f t="shared" si="2"/>
        <v>1</v>
      </c>
      <c r="T26" s="33">
        <f t="shared" si="3"/>
        <v>1</v>
      </c>
      <c r="U26" s="33">
        <f t="shared" si="4"/>
        <v>1</v>
      </c>
      <c r="V26" s="34">
        <f t="shared" si="5"/>
        <v>1</v>
      </c>
      <c r="W26" s="33">
        <f t="shared" si="6"/>
        <v>0</v>
      </c>
      <c r="X26" s="33">
        <f t="shared" si="7"/>
        <v>0</v>
      </c>
      <c r="Y26" s="33">
        <f t="shared" si="8"/>
        <v>0</v>
      </c>
      <c r="Z26" s="33">
        <f t="shared" si="9"/>
        <v>0</v>
      </c>
      <c r="AA26" s="33">
        <f t="shared" si="10"/>
        <v>0</v>
      </c>
      <c r="AB26" s="33">
        <f t="shared" si="11"/>
        <v>0</v>
      </c>
      <c r="AC26" s="33">
        <f t="shared" si="12"/>
        <v>0</v>
      </c>
      <c r="AD26" s="33">
        <f t="shared" si="13"/>
        <v>0</v>
      </c>
      <c r="AE26" s="33">
        <f t="shared" si="14"/>
        <v>4</v>
      </c>
      <c r="AF26" s="28">
        <v>99.928100000000001</v>
      </c>
      <c r="AG26" s="28"/>
      <c r="AH26" s="28"/>
      <c r="AI26" s="28">
        <v>7.1900000000000006E-2</v>
      </c>
      <c r="AJ26" s="28">
        <v>0.99860000000000004</v>
      </c>
      <c r="AK26" s="28">
        <v>-0.28449999999999998</v>
      </c>
      <c r="AL26" s="28">
        <v>-2.1700000000000001E-2</v>
      </c>
      <c r="AM26" s="28">
        <v>-0.34870000000000001</v>
      </c>
      <c r="AN26" s="28">
        <v>0.9859</v>
      </c>
      <c r="AO26" s="28">
        <v>7.1900000000000006E-2</v>
      </c>
      <c r="AP26" s="35">
        <v>0.09</v>
      </c>
    </row>
    <row r="27" spans="1:42">
      <c r="A27" s="48" t="s">
        <v>3557</v>
      </c>
      <c r="B27" s="29">
        <v>44368</v>
      </c>
      <c r="C27" s="30">
        <v>1055.4682</v>
      </c>
      <c r="D27" s="31">
        <v>980.68520000000001</v>
      </c>
      <c r="E27" s="28">
        <v>15.602</v>
      </c>
      <c r="F27" s="28">
        <v>7.4295999999999998</v>
      </c>
      <c r="G27" s="28">
        <v>-5.2529000000000003</v>
      </c>
      <c r="H27" s="28">
        <v>-7.2689000000000004</v>
      </c>
      <c r="I27" s="32">
        <v>-8.1640999999999995</v>
      </c>
      <c r="J27" s="28">
        <v>-0.68110000000000004</v>
      </c>
      <c r="K27" s="28">
        <v>3.6554000000000002</v>
      </c>
      <c r="L27" s="28">
        <v>10.4877</v>
      </c>
      <c r="M27" s="28">
        <v>9.4193999999999996</v>
      </c>
      <c r="N27" s="28"/>
      <c r="O27" s="28"/>
      <c r="P27" s="28"/>
      <c r="Q27" s="28"/>
      <c r="R27" s="28">
        <v>9.5838999999999999</v>
      </c>
      <c r="S27" s="33">
        <f t="shared" si="2"/>
        <v>2</v>
      </c>
      <c r="T27" s="33">
        <f t="shared" si="3"/>
        <v>2</v>
      </c>
      <c r="U27" s="33">
        <f t="shared" si="4"/>
        <v>1</v>
      </c>
      <c r="V27" s="34">
        <f t="shared" si="5"/>
        <v>2</v>
      </c>
      <c r="W27" s="33">
        <f t="shared" si="6"/>
        <v>2</v>
      </c>
      <c r="X27" s="33">
        <f t="shared" si="7"/>
        <v>3</v>
      </c>
      <c r="Y27" s="33">
        <f t="shared" si="8"/>
        <v>3</v>
      </c>
      <c r="Z27" s="33">
        <f t="shared" si="9"/>
        <v>3</v>
      </c>
      <c r="AA27" s="33">
        <f t="shared" si="10"/>
        <v>0</v>
      </c>
      <c r="AB27" s="33">
        <f t="shared" si="11"/>
        <v>0</v>
      </c>
      <c r="AC27" s="33">
        <f t="shared" si="12"/>
        <v>0</v>
      </c>
      <c r="AD27" s="33">
        <f t="shared" si="13"/>
        <v>0</v>
      </c>
      <c r="AE27" s="33">
        <f t="shared" si="14"/>
        <v>3</v>
      </c>
      <c r="AF27" s="28">
        <v>98.066100000000006</v>
      </c>
      <c r="AG27" s="28"/>
      <c r="AH27" s="28"/>
      <c r="AI27" s="28">
        <v>1.9339</v>
      </c>
      <c r="AJ27" s="28">
        <v>0.99909999999999999</v>
      </c>
      <c r="AK27" s="28">
        <v>0.18740000000000001</v>
      </c>
      <c r="AL27" s="28">
        <v>-5.1499999999999997E-2</v>
      </c>
      <c r="AM27" s="28">
        <v>0.33160000000000001</v>
      </c>
      <c r="AN27" s="28">
        <v>0.997</v>
      </c>
      <c r="AO27" s="28">
        <v>1.9339</v>
      </c>
      <c r="AP27" s="35">
        <v>0.32</v>
      </c>
    </row>
    <row r="28" spans="1:42">
      <c r="A28" s="48" t="s">
        <v>3558</v>
      </c>
      <c r="B28" s="29">
        <v>37588</v>
      </c>
      <c r="C28" s="30">
        <v>352.846</v>
      </c>
      <c r="D28" s="31">
        <v>334.63299999999998</v>
      </c>
      <c r="E28" s="28">
        <v>132.17449999999999</v>
      </c>
      <c r="F28" s="28">
        <v>7.3757000000000001</v>
      </c>
      <c r="G28" s="28">
        <v>-5.3826000000000001</v>
      </c>
      <c r="H28" s="28">
        <v>-7.5823</v>
      </c>
      <c r="I28" s="32">
        <v>-8.3408999999999995</v>
      </c>
      <c r="J28" s="28">
        <v>-1.3434999999999999</v>
      </c>
      <c r="K28" s="28">
        <v>3.1261999999999999</v>
      </c>
      <c r="L28" s="28">
        <v>9.9115000000000002</v>
      </c>
      <c r="M28" s="28">
        <v>8.9085999999999999</v>
      </c>
      <c r="N28" s="28">
        <v>10.4594</v>
      </c>
      <c r="O28" s="28">
        <v>10.7897</v>
      </c>
      <c r="P28" s="28">
        <v>11.7395</v>
      </c>
      <c r="Q28" s="28">
        <v>9.9695</v>
      </c>
      <c r="R28" s="28">
        <v>12.1081</v>
      </c>
      <c r="S28" s="33">
        <f t="shared" si="2"/>
        <v>4</v>
      </c>
      <c r="T28" s="33">
        <f t="shared" si="3"/>
        <v>4</v>
      </c>
      <c r="U28" s="33">
        <f t="shared" si="4"/>
        <v>4</v>
      </c>
      <c r="V28" s="34">
        <f t="shared" si="5"/>
        <v>4</v>
      </c>
      <c r="W28" s="33">
        <f t="shared" si="6"/>
        <v>4</v>
      </c>
      <c r="X28" s="33">
        <f t="shared" si="7"/>
        <v>4</v>
      </c>
      <c r="Y28" s="33">
        <f t="shared" si="8"/>
        <v>4</v>
      </c>
      <c r="Z28" s="33">
        <f t="shared" si="9"/>
        <v>4</v>
      </c>
      <c r="AA28" s="33">
        <f t="shared" si="10"/>
        <v>4</v>
      </c>
      <c r="AB28" s="33">
        <f t="shared" si="11"/>
        <v>4</v>
      </c>
      <c r="AC28" s="33">
        <f t="shared" si="12"/>
        <v>4</v>
      </c>
      <c r="AD28" s="33">
        <f t="shared" si="13"/>
        <v>4</v>
      </c>
      <c r="AE28" s="33">
        <f t="shared" si="14"/>
        <v>2</v>
      </c>
      <c r="AF28" s="28">
        <v>99.642899999999997</v>
      </c>
      <c r="AG28" s="28"/>
      <c r="AH28" s="28"/>
      <c r="AI28" s="28">
        <v>0.35709999999999997</v>
      </c>
      <c r="AJ28" s="28">
        <v>0.99670000000000003</v>
      </c>
      <c r="AK28" s="28">
        <v>0.17530000000000001</v>
      </c>
      <c r="AL28" s="28">
        <v>-9.4500000000000001E-2</v>
      </c>
      <c r="AM28" s="28">
        <v>0.3095</v>
      </c>
      <c r="AN28" s="28">
        <v>0.99709999999999999</v>
      </c>
      <c r="AO28" s="28">
        <v>0.35709999999999997</v>
      </c>
      <c r="AP28" s="35">
        <v>1.08</v>
      </c>
    </row>
    <row r="29" spans="1:42">
      <c r="A29" s="48" t="s">
        <v>3559</v>
      </c>
      <c r="B29" s="29">
        <v>45589</v>
      </c>
      <c r="C29" s="30">
        <v>53.003300000000003</v>
      </c>
      <c r="D29" s="31">
        <v>51.587600000000002</v>
      </c>
      <c r="E29" s="28">
        <v>9.8536999999999999</v>
      </c>
      <c r="F29" s="28">
        <v>7.3704000000000001</v>
      </c>
      <c r="G29" s="28">
        <v>-5.3747999999999996</v>
      </c>
      <c r="H29" s="28">
        <v>-7.4665999999999997</v>
      </c>
      <c r="I29" s="32">
        <v>-8.2788000000000004</v>
      </c>
      <c r="J29" s="28">
        <v>-1.0941000000000001</v>
      </c>
      <c r="K29" s="28"/>
      <c r="L29" s="28"/>
      <c r="M29" s="28"/>
      <c r="N29" s="28"/>
      <c r="O29" s="28"/>
      <c r="P29" s="28"/>
      <c r="Q29" s="28"/>
      <c r="R29" s="28">
        <v>-0.96809999999999996</v>
      </c>
      <c r="S29" s="33">
        <f t="shared" si="2"/>
        <v>4</v>
      </c>
      <c r="T29" s="33">
        <f t="shared" si="3"/>
        <v>4</v>
      </c>
      <c r="U29" s="33">
        <f t="shared" si="4"/>
        <v>4</v>
      </c>
      <c r="V29" s="34">
        <f t="shared" si="5"/>
        <v>4</v>
      </c>
      <c r="W29" s="33">
        <f t="shared" si="6"/>
        <v>4</v>
      </c>
      <c r="X29" s="33">
        <f t="shared" si="7"/>
        <v>0</v>
      </c>
      <c r="Y29" s="33">
        <f t="shared" si="8"/>
        <v>0</v>
      </c>
      <c r="Z29" s="33">
        <f t="shared" si="9"/>
        <v>0</v>
      </c>
      <c r="AA29" s="33">
        <f t="shared" si="10"/>
        <v>0</v>
      </c>
      <c r="AB29" s="33">
        <f t="shared" si="11"/>
        <v>0</v>
      </c>
      <c r="AC29" s="33">
        <f t="shared" si="12"/>
        <v>0</v>
      </c>
      <c r="AD29" s="33">
        <f t="shared" si="13"/>
        <v>0</v>
      </c>
      <c r="AE29" s="33">
        <f t="shared" si="14"/>
        <v>4</v>
      </c>
      <c r="AF29" s="28">
        <v>99.597800000000007</v>
      </c>
      <c r="AG29" s="28"/>
      <c r="AH29" s="28"/>
      <c r="AI29" s="28">
        <v>0.4022</v>
      </c>
      <c r="AJ29" s="28">
        <v>0.99760000000000004</v>
      </c>
      <c r="AK29" s="28">
        <v>-9.2700000000000005E-2</v>
      </c>
      <c r="AL29" s="28">
        <v>-7.4300000000000005E-2</v>
      </c>
      <c r="AM29" s="28">
        <v>-0.13819999999999999</v>
      </c>
      <c r="AN29" s="28">
        <v>0.99409999999999998</v>
      </c>
      <c r="AO29" s="28">
        <v>0.4022</v>
      </c>
      <c r="AP29" s="35">
        <v>0.76</v>
      </c>
    </row>
    <row r="30" spans="1:42">
      <c r="A30" s="48" t="s">
        <v>3560</v>
      </c>
      <c r="B30" s="29">
        <v>43822</v>
      </c>
      <c r="C30" s="30">
        <v>852.63369999999998</v>
      </c>
      <c r="D30" s="31">
        <v>785.73770000000002</v>
      </c>
      <c r="E30" s="28">
        <v>20.268799999999999</v>
      </c>
      <c r="F30" s="28">
        <v>7.4230999999999998</v>
      </c>
      <c r="G30" s="28">
        <v>-5.2793000000000001</v>
      </c>
      <c r="H30" s="28">
        <v>-7.3209999999999997</v>
      </c>
      <c r="I30" s="32">
        <v>-8.1966999999999999</v>
      </c>
      <c r="J30" s="28">
        <v>-0.80210000000000004</v>
      </c>
      <c r="K30" s="28">
        <v>3.6629999999999998</v>
      </c>
      <c r="L30" s="28">
        <v>10.542</v>
      </c>
      <c r="M30" s="28">
        <v>9.4634999999999998</v>
      </c>
      <c r="N30" s="28">
        <v>10.9901</v>
      </c>
      <c r="O30" s="28"/>
      <c r="P30" s="28"/>
      <c r="Q30" s="28"/>
      <c r="R30" s="28">
        <v>11.756399999999999</v>
      </c>
      <c r="S30" s="33">
        <f t="shared" si="2"/>
        <v>2</v>
      </c>
      <c r="T30" s="33">
        <f t="shared" si="3"/>
        <v>3</v>
      </c>
      <c r="U30" s="33">
        <f t="shared" si="4"/>
        <v>3</v>
      </c>
      <c r="V30" s="34">
        <f t="shared" si="5"/>
        <v>3</v>
      </c>
      <c r="W30" s="33">
        <f t="shared" si="6"/>
        <v>3</v>
      </c>
      <c r="X30" s="33">
        <f t="shared" si="7"/>
        <v>3</v>
      </c>
      <c r="Y30" s="33">
        <f t="shared" si="8"/>
        <v>3</v>
      </c>
      <c r="Z30" s="33">
        <f t="shared" si="9"/>
        <v>3</v>
      </c>
      <c r="AA30" s="33">
        <f t="shared" si="10"/>
        <v>3</v>
      </c>
      <c r="AB30" s="33">
        <f t="shared" si="11"/>
        <v>0</v>
      </c>
      <c r="AC30" s="33">
        <f t="shared" si="12"/>
        <v>0</v>
      </c>
      <c r="AD30" s="33">
        <f t="shared" si="13"/>
        <v>0</v>
      </c>
      <c r="AE30" s="33">
        <f t="shared" si="14"/>
        <v>2</v>
      </c>
      <c r="AF30" s="28">
        <v>99.865300000000005</v>
      </c>
      <c r="AG30" s="28"/>
      <c r="AH30" s="28"/>
      <c r="AI30" s="28">
        <v>0.13469999999999999</v>
      </c>
      <c r="AJ30" s="28">
        <v>0.99909999999999999</v>
      </c>
      <c r="AK30" s="28">
        <v>0.1893</v>
      </c>
      <c r="AL30" s="28">
        <v>-4.6300000000000001E-2</v>
      </c>
      <c r="AM30" s="28">
        <v>0.3357</v>
      </c>
      <c r="AN30" s="28">
        <v>0.99719999999999998</v>
      </c>
      <c r="AO30" s="28">
        <v>0.13469999999999999</v>
      </c>
      <c r="AP30" s="35">
        <v>0.51</v>
      </c>
    </row>
    <row r="31" spans="1:42">
      <c r="A31" s="48" t="s">
        <v>3561</v>
      </c>
      <c r="B31" s="29">
        <v>44392</v>
      </c>
      <c r="C31" s="30">
        <v>3872.5309999999999</v>
      </c>
      <c r="D31" s="31">
        <v>3572.8897999999999</v>
      </c>
      <c r="E31" s="28">
        <v>15.5838</v>
      </c>
      <c r="F31" s="28">
        <v>7.4515000000000002</v>
      </c>
      <c r="G31" s="28">
        <v>-5.2229999999999999</v>
      </c>
      <c r="H31" s="28">
        <v>-7.2354000000000003</v>
      </c>
      <c r="I31" s="32">
        <v>-8.1273999999999997</v>
      </c>
      <c r="J31" s="28">
        <v>-0.59260000000000002</v>
      </c>
      <c r="K31" s="28">
        <v>3.8757000000000001</v>
      </c>
      <c r="L31" s="28">
        <v>10.747</v>
      </c>
      <c r="M31" s="28">
        <v>9.6621000000000006</v>
      </c>
      <c r="N31" s="28"/>
      <c r="O31" s="28"/>
      <c r="P31" s="28"/>
      <c r="Q31" s="28"/>
      <c r="R31" s="28">
        <v>9.6948000000000008</v>
      </c>
      <c r="S31" s="33">
        <f t="shared" si="2"/>
        <v>1</v>
      </c>
      <c r="T31" s="33">
        <f t="shared" si="3"/>
        <v>1</v>
      </c>
      <c r="U31" s="33">
        <f t="shared" si="4"/>
        <v>1</v>
      </c>
      <c r="V31" s="34">
        <f t="shared" si="5"/>
        <v>1</v>
      </c>
      <c r="W31" s="33">
        <f t="shared" si="6"/>
        <v>1</v>
      </c>
      <c r="X31" s="33">
        <f t="shared" si="7"/>
        <v>1</v>
      </c>
      <c r="Y31" s="33">
        <f t="shared" si="8"/>
        <v>1</v>
      </c>
      <c r="Z31" s="33">
        <f t="shared" si="9"/>
        <v>1</v>
      </c>
      <c r="AA31" s="33">
        <f t="shared" si="10"/>
        <v>0</v>
      </c>
      <c r="AB31" s="33">
        <f t="shared" si="11"/>
        <v>0</v>
      </c>
      <c r="AC31" s="33">
        <f t="shared" si="12"/>
        <v>0</v>
      </c>
      <c r="AD31" s="33">
        <f t="shared" si="13"/>
        <v>0</v>
      </c>
      <c r="AE31" s="33">
        <f t="shared" si="14"/>
        <v>3</v>
      </c>
      <c r="AF31" s="28">
        <v>99.989599999999996</v>
      </c>
      <c r="AG31" s="28"/>
      <c r="AH31" s="28"/>
      <c r="AI31" s="28">
        <v>1.04E-2</v>
      </c>
      <c r="AJ31" s="28">
        <v>0.99880000000000002</v>
      </c>
      <c r="AK31" s="28">
        <v>0.19409999999999999</v>
      </c>
      <c r="AL31" s="28">
        <v>-3.0200000000000001E-2</v>
      </c>
      <c r="AM31" s="28">
        <v>0.34470000000000001</v>
      </c>
      <c r="AN31" s="28">
        <v>0.99719999999999998</v>
      </c>
      <c r="AO31" s="28">
        <v>1.04E-2</v>
      </c>
      <c r="AP31" s="35">
        <v>0.26</v>
      </c>
    </row>
    <row r="32" spans="1:42">
      <c r="A32" s="48" t="s">
        <v>3562</v>
      </c>
      <c r="B32" s="29">
        <v>40449</v>
      </c>
      <c r="C32" s="30">
        <v>3160.4576000000002</v>
      </c>
      <c r="D32" s="31">
        <v>3029.9992000000002</v>
      </c>
      <c r="E32" s="28">
        <v>40.750300000000003</v>
      </c>
      <c r="F32" s="28">
        <v>7.4340999999999999</v>
      </c>
      <c r="G32" s="28">
        <v>-5.2500999999999998</v>
      </c>
      <c r="H32" s="28">
        <v>-7.2942</v>
      </c>
      <c r="I32" s="32">
        <v>-8.1599000000000004</v>
      </c>
      <c r="J32" s="28">
        <v>-0.72570000000000001</v>
      </c>
      <c r="K32" s="28">
        <v>3.7202999999999999</v>
      </c>
      <c r="L32" s="28">
        <v>10.557600000000001</v>
      </c>
      <c r="M32" s="28">
        <v>9.4183000000000003</v>
      </c>
      <c r="N32" s="28">
        <v>10.862299999999999</v>
      </c>
      <c r="O32" s="28">
        <v>11.007</v>
      </c>
      <c r="P32" s="28">
        <v>12.015700000000001</v>
      </c>
      <c r="Q32" s="28">
        <v>10.3132</v>
      </c>
      <c r="R32" s="28">
        <v>9.4253</v>
      </c>
      <c r="S32" s="33">
        <f t="shared" si="2"/>
        <v>2</v>
      </c>
      <c r="T32" s="33">
        <f t="shared" si="3"/>
        <v>2</v>
      </c>
      <c r="U32" s="33">
        <f t="shared" si="4"/>
        <v>2</v>
      </c>
      <c r="V32" s="34">
        <f t="shared" si="5"/>
        <v>2</v>
      </c>
      <c r="W32" s="33">
        <f t="shared" si="6"/>
        <v>2</v>
      </c>
      <c r="X32" s="33">
        <f t="shared" si="7"/>
        <v>2</v>
      </c>
      <c r="Y32" s="33">
        <f t="shared" si="8"/>
        <v>3</v>
      </c>
      <c r="Z32" s="33">
        <f t="shared" si="9"/>
        <v>3</v>
      </c>
      <c r="AA32" s="33">
        <f t="shared" si="10"/>
        <v>4</v>
      </c>
      <c r="AB32" s="33">
        <f t="shared" si="11"/>
        <v>4</v>
      </c>
      <c r="AC32" s="33">
        <f t="shared" si="12"/>
        <v>4</v>
      </c>
      <c r="AD32" s="33">
        <f t="shared" si="13"/>
        <v>2</v>
      </c>
      <c r="AE32" s="33">
        <f t="shared" si="14"/>
        <v>3</v>
      </c>
      <c r="AF32" s="28">
        <v>99.807199999999995</v>
      </c>
      <c r="AG32" s="28"/>
      <c r="AH32" s="28"/>
      <c r="AI32" s="28">
        <v>0.1928</v>
      </c>
      <c r="AJ32" s="28">
        <v>0.99729999999999996</v>
      </c>
      <c r="AK32" s="28">
        <v>0.1898</v>
      </c>
      <c r="AL32" s="28">
        <v>-4.4499999999999998E-2</v>
      </c>
      <c r="AM32" s="28">
        <v>0.33650000000000002</v>
      </c>
      <c r="AN32" s="28">
        <v>0.99719999999999998</v>
      </c>
      <c r="AO32" s="28">
        <v>0.1928</v>
      </c>
      <c r="AP32" s="35">
        <v>0.41</v>
      </c>
    </row>
    <row r="33" spans="1:42">
      <c r="A33" s="48" t="s">
        <v>3563</v>
      </c>
      <c r="B33" s="29">
        <v>37273</v>
      </c>
      <c r="C33" s="30">
        <v>11879.1194</v>
      </c>
      <c r="D33" s="31">
        <v>11216.862300000001</v>
      </c>
      <c r="E33" s="28">
        <v>212.22489999999999</v>
      </c>
      <c r="F33" s="28">
        <v>7.4348000000000001</v>
      </c>
      <c r="G33" s="28">
        <v>-5.2676999999999996</v>
      </c>
      <c r="H33" s="28">
        <v>-7.3136000000000001</v>
      </c>
      <c r="I33" s="32">
        <v>-8.1781000000000006</v>
      </c>
      <c r="J33" s="28">
        <v>-0.75249999999999995</v>
      </c>
      <c r="K33" s="28">
        <v>3.7363</v>
      </c>
      <c r="L33" s="28">
        <v>10.602</v>
      </c>
      <c r="M33" s="28">
        <v>9.5170999999999992</v>
      </c>
      <c r="N33" s="28">
        <v>11.072800000000001</v>
      </c>
      <c r="O33" s="28">
        <v>11.2455</v>
      </c>
      <c r="P33" s="28">
        <v>12.332000000000001</v>
      </c>
      <c r="Q33" s="28">
        <v>10.289300000000001</v>
      </c>
      <c r="R33" s="28">
        <v>13.397600000000001</v>
      </c>
      <c r="S33" s="33">
        <f t="shared" si="2"/>
        <v>2</v>
      </c>
      <c r="T33" s="33">
        <f t="shared" si="3"/>
        <v>3</v>
      </c>
      <c r="U33" s="33">
        <f t="shared" si="4"/>
        <v>2</v>
      </c>
      <c r="V33" s="34">
        <f t="shared" si="5"/>
        <v>2</v>
      </c>
      <c r="W33" s="33">
        <f t="shared" si="6"/>
        <v>3</v>
      </c>
      <c r="X33" s="33">
        <f t="shared" si="7"/>
        <v>2</v>
      </c>
      <c r="Y33" s="33">
        <f t="shared" si="8"/>
        <v>2</v>
      </c>
      <c r="Z33" s="33">
        <f t="shared" si="9"/>
        <v>2</v>
      </c>
      <c r="AA33" s="33">
        <f t="shared" si="10"/>
        <v>2</v>
      </c>
      <c r="AB33" s="33">
        <f t="shared" si="11"/>
        <v>3</v>
      </c>
      <c r="AC33" s="33">
        <f t="shared" si="12"/>
        <v>2</v>
      </c>
      <c r="AD33" s="33">
        <f t="shared" si="13"/>
        <v>3</v>
      </c>
      <c r="AE33" s="33">
        <f t="shared" si="14"/>
        <v>1</v>
      </c>
      <c r="AF33" s="28">
        <v>100.075</v>
      </c>
      <c r="AG33" s="28"/>
      <c r="AH33" s="28"/>
      <c r="AI33" s="28">
        <v>-7.4999999999999997E-2</v>
      </c>
      <c r="AJ33" s="28">
        <v>0.99950000000000006</v>
      </c>
      <c r="AK33" s="28">
        <v>0.19</v>
      </c>
      <c r="AL33" s="28">
        <v>-4.19E-2</v>
      </c>
      <c r="AM33" s="28">
        <v>0.33800000000000002</v>
      </c>
      <c r="AN33" s="28">
        <v>0.99719999999999998</v>
      </c>
      <c r="AO33" s="28">
        <v>-7.4999999999999997E-2</v>
      </c>
      <c r="AP33" s="35">
        <v>0.4</v>
      </c>
    </row>
    <row r="34" spans="1:42">
      <c r="A34" s="48" t="s">
        <v>3564</v>
      </c>
      <c r="B34" s="29">
        <v>37677</v>
      </c>
      <c r="C34" s="30">
        <v>1513.9114</v>
      </c>
      <c r="D34" s="31">
        <v>1379.8780999999999</v>
      </c>
      <c r="E34" s="28">
        <v>149.16929999999999</v>
      </c>
      <c r="F34" s="28">
        <v>7.4217000000000004</v>
      </c>
      <c r="G34" s="28">
        <v>-5.3619000000000003</v>
      </c>
      <c r="H34" s="28">
        <v>-7.391</v>
      </c>
      <c r="I34" s="32">
        <v>-8.2782999999999998</v>
      </c>
      <c r="J34" s="28">
        <v>-0.87790000000000001</v>
      </c>
      <c r="K34" s="28">
        <v>3.5802</v>
      </c>
      <c r="L34" s="28">
        <v>10.4514</v>
      </c>
      <c r="M34" s="28">
        <v>9.4132999999999996</v>
      </c>
      <c r="N34" s="28">
        <v>10.98</v>
      </c>
      <c r="O34" s="28">
        <v>11.249700000000001</v>
      </c>
      <c r="P34" s="28">
        <v>12.3246</v>
      </c>
      <c r="Q34" s="28">
        <v>10.3278</v>
      </c>
      <c r="R34" s="28">
        <v>14.7333</v>
      </c>
      <c r="S34" s="33">
        <f t="shared" si="2"/>
        <v>2</v>
      </c>
      <c r="T34" s="33">
        <f t="shared" si="3"/>
        <v>4</v>
      </c>
      <c r="U34" s="33">
        <f t="shared" si="4"/>
        <v>3</v>
      </c>
      <c r="V34" s="34">
        <f t="shared" si="5"/>
        <v>4</v>
      </c>
      <c r="W34" s="33">
        <f t="shared" si="6"/>
        <v>3</v>
      </c>
      <c r="X34" s="33">
        <f t="shared" si="7"/>
        <v>3</v>
      </c>
      <c r="Y34" s="33">
        <f t="shared" si="8"/>
        <v>4</v>
      </c>
      <c r="Z34" s="33">
        <f t="shared" si="9"/>
        <v>3</v>
      </c>
      <c r="AA34" s="33">
        <f t="shared" si="10"/>
        <v>3</v>
      </c>
      <c r="AB34" s="33">
        <f t="shared" si="11"/>
        <v>3</v>
      </c>
      <c r="AC34" s="33">
        <f t="shared" si="12"/>
        <v>2</v>
      </c>
      <c r="AD34" s="33">
        <f t="shared" si="13"/>
        <v>2</v>
      </c>
      <c r="AE34" s="33">
        <f t="shared" si="14"/>
        <v>1</v>
      </c>
      <c r="AF34" s="28">
        <v>99.995199999999997</v>
      </c>
      <c r="AG34" s="28"/>
      <c r="AH34" s="28"/>
      <c r="AI34" s="28">
        <v>4.7999999999999996E-3</v>
      </c>
      <c r="AJ34" s="28">
        <v>0.99819999999999998</v>
      </c>
      <c r="AK34" s="28">
        <v>0.18729999999999999</v>
      </c>
      <c r="AL34" s="28">
        <v>-5.3100000000000001E-2</v>
      </c>
      <c r="AM34" s="28">
        <v>0.33169999999999999</v>
      </c>
      <c r="AN34" s="28">
        <v>0.99709999999999999</v>
      </c>
      <c r="AO34" s="28">
        <v>4.7999999999999996E-3</v>
      </c>
      <c r="AP34" s="35">
        <v>0.5</v>
      </c>
    </row>
    <row r="35" spans="1:42">
      <c r="A35" s="48" t="s">
        <v>3565</v>
      </c>
      <c r="B35" s="29">
        <v>40348</v>
      </c>
      <c r="C35" s="30">
        <v>6.2667999999999999</v>
      </c>
      <c r="D35" s="31">
        <v>5.7447999999999997</v>
      </c>
      <c r="E35" s="28">
        <v>45.4651</v>
      </c>
      <c r="F35" s="28">
        <v>7.2173999999999996</v>
      </c>
      <c r="G35" s="28">
        <v>-5.5030999999999999</v>
      </c>
      <c r="H35" s="28">
        <v>-7.6760999999999999</v>
      </c>
      <c r="I35" s="32">
        <v>-8.4337999999999997</v>
      </c>
      <c r="J35" s="28">
        <v>-1.3536999999999999</v>
      </c>
      <c r="K35" s="28">
        <v>3.0053999999999998</v>
      </c>
      <c r="L35" s="28">
        <v>9.7287999999999997</v>
      </c>
      <c r="M35" s="28">
        <v>8.8521999999999998</v>
      </c>
      <c r="N35" s="28">
        <v>10.279</v>
      </c>
      <c r="O35" s="28">
        <v>10.9918</v>
      </c>
      <c r="P35" s="28">
        <v>12.0311</v>
      </c>
      <c r="Q35" s="28">
        <v>9.9722000000000008</v>
      </c>
      <c r="R35" s="28">
        <v>9.9934999999999992</v>
      </c>
      <c r="S35" s="33">
        <f t="shared" si="2"/>
        <v>4</v>
      </c>
      <c r="T35" s="33">
        <f t="shared" si="3"/>
        <v>4</v>
      </c>
      <c r="U35" s="33">
        <f t="shared" si="4"/>
        <v>4</v>
      </c>
      <c r="V35" s="34">
        <f t="shared" si="5"/>
        <v>4</v>
      </c>
      <c r="W35" s="33">
        <f t="shared" si="6"/>
        <v>4</v>
      </c>
      <c r="X35" s="33">
        <f t="shared" si="7"/>
        <v>4</v>
      </c>
      <c r="Y35" s="33">
        <f t="shared" si="8"/>
        <v>4</v>
      </c>
      <c r="Z35" s="33">
        <f t="shared" si="9"/>
        <v>4</v>
      </c>
      <c r="AA35" s="33">
        <f t="shared" si="10"/>
        <v>4</v>
      </c>
      <c r="AB35" s="33">
        <f t="shared" si="11"/>
        <v>4</v>
      </c>
      <c r="AC35" s="33">
        <f t="shared" si="12"/>
        <v>4</v>
      </c>
      <c r="AD35" s="33">
        <f t="shared" si="13"/>
        <v>4</v>
      </c>
      <c r="AE35" s="33">
        <f t="shared" si="14"/>
        <v>3</v>
      </c>
      <c r="AF35" s="28">
        <v>98.745000000000005</v>
      </c>
      <c r="AG35" s="28"/>
      <c r="AH35" s="28"/>
      <c r="AI35" s="28">
        <v>1.2549999999999999</v>
      </c>
      <c r="AJ35" s="28">
        <v>0.98970000000000002</v>
      </c>
      <c r="AK35" s="28">
        <v>0.17199999999999999</v>
      </c>
      <c r="AL35" s="28">
        <v>-0.1051</v>
      </c>
      <c r="AM35" s="28">
        <v>0.30299999999999999</v>
      </c>
      <c r="AN35" s="28">
        <v>0.997</v>
      </c>
      <c r="AO35" s="28">
        <v>1.2549999999999999</v>
      </c>
      <c r="AP35" s="35">
        <v>1.1100000000000001</v>
      </c>
    </row>
    <row r="36" spans="1:42" s="118" customFormat="1">
      <c r="A36" s="48" t="s">
        <v>3566</v>
      </c>
      <c r="B36" s="29">
        <v>36589</v>
      </c>
      <c r="C36" s="30">
        <v>26681.344499999999</v>
      </c>
      <c r="D36" s="31">
        <v>24433.235199999999</v>
      </c>
      <c r="E36" s="28">
        <v>165.2885</v>
      </c>
      <c r="F36" s="28">
        <v>7.4547999999999996</v>
      </c>
      <c r="G36" s="28">
        <v>-5.2281000000000004</v>
      </c>
      <c r="H36" s="28">
        <v>-7.2281000000000004</v>
      </c>
      <c r="I36" s="32">
        <v>-8.1318999999999999</v>
      </c>
      <c r="J36" s="28">
        <v>-0.57440000000000002</v>
      </c>
      <c r="K36" s="28">
        <v>3.9258999999999999</v>
      </c>
      <c r="L36" s="28">
        <v>10.794499999999999</v>
      </c>
      <c r="M36" s="28">
        <v>9.7225000000000001</v>
      </c>
      <c r="N36" s="28">
        <v>11.3012</v>
      </c>
      <c r="O36" s="28">
        <v>11.638</v>
      </c>
      <c r="P36" s="28">
        <v>12.7697</v>
      </c>
      <c r="Q36" s="28">
        <v>10.7516</v>
      </c>
      <c r="R36" s="28">
        <v>11.3132</v>
      </c>
      <c r="S36" s="33">
        <f t="shared" ref="S36:AE36" si="15">IF(F36="",0,IF(F36&lt;=CC$3,4,IF(F36&gt;=CC$5,1,IF(F36&gt;=CC$4,2,3))))</f>
        <v>1</v>
      </c>
      <c r="T36" s="33">
        <f t="shared" si="15"/>
        <v>1</v>
      </c>
      <c r="U36" s="33">
        <f t="shared" si="15"/>
        <v>1</v>
      </c>
      <c r="V36" s="34">
        <f t="shared" si="15"/>
        <v>1</v>
      </c>
      <c r="W36" s="33">
        <f t="shared" si="15"/>
        <v>1</v>
      </c>
      <c r="X36" s="33">
        <f t="shared" si="15"/>
        <v>1</v>
      </c>
      <c r="Y36" s="33">
        <f t="shared" si="15"/>
        <v>1</v>
      </c>
      <c r="Z36" s="33">
        <f t="shared" si="15"/>
        <v>1</v>
      </c>
      <c r="AA36" s="33">
        <f t="shared" si="15"/>
        <v>1</v>
      </c>
      <c r="AB36" s="33">
        <f t="shared" si="15"/>
        <v>1</v>
      </c>
      <c r="AC36" s="33">
        <f t="shared" si="15"/>
        <v>1</v>
      </c>
      <c r="AD36" s="33">
        <f t="shared" si="15"/>
        <v>1</v>
      </c>
      <c r="AE36" s="33">
        <f t="shared" si="15"/>
        <v>2</v>
      </c>
      <c r="AF36" s="28">
        <v>99.893199999999993</v>
      </c>
      <c r="AG36" s="28"/>
      <c r="AH36" s="28"/>
      <c r="AI36" s="28">
        <v>0.10680000000000001</v>
      </c>
      <c r="AJ36" s="28">
        <v>0.99919999999999998</v>
      </c>
      <c r="AK36" s="28">
        <v>0.19489999999999999</v>
      </c>
      <c r="AL36" s="28">
        <v>-2.6800000000000001E-2</v>
      </c>
      <c r="AM36" s="28">
        <v>0.34639999999999999</v>
      </c>
      <c r="AN36" s="28">
        <v>0.99719999999999998</v>
      </c>
      <c r="AO36" s="28">
        <v>0.10680000000000001</v>
      </c>
      <c r="AP36" s="35">
        <v>0.32</v>
      </c>
    </row>
    <row r="37" spans="1:42">
      <c r="A37" s="48" t="s">
        <v>4093</v>
      </c>
      <c r="B37" s="29">
        <v>45944</v>
      </c>
      <c r="C37" s="30">
        <v>30.305299999999999</v>
      </c>
      <c r="D37" s="31">
        <v>44.280999999999999</v>
      </c>
      <c r="E37" s="28">
        <v>9.5345999999999993</v>
      </c>
      <c r="F37" s="28">
        <v>7.4466000000000001</v>
      </c>
      <c r="G37" s="28">
        <v>-5.2359</v>
      </c>
      <c r="H37" s="28">
        <v>-7.3563999999999998</v>
      </c>
      <c r="I37" s="32">
        <v>-8.1418999999999997</v>
      </c>
      <c r="J37" s="28"/>
      <c r="K37" s="28"/>
      <c r="L37" s="28"/>
      <c r="M37" s="28"/>
      <c r="N37" s="28"/>
      <c r="O37" s="28"/>
      <c r="P37" s="28"/>
      <c r="Q37" s="28"/>
      <c r="R37" s="28">
        <v>-8.4105000000000008</v>
      </c>
      <c r="S37" s="33">
        <f t="shared" si="2"/>
        <v>1</v>
      </c>
      <c r="T37" s="33">
        <f t="shared" si="3"/>
        <v>2</v>
      </c>
      <c r="U37" s="33">
        <f t="shared" si="4"/>
        <v>3</v>
      </c>
      <c r="V37" s="34">
        <f t="shared" si="5"/>
        <v>1</v>
      </c>
      <c r="W37" s="33">
        <f t="shared" si="6"/>
        <v>0</v>
      </c>
      <c r="X37" s="33">
        <f t="shared" si="7"/>
        <v>0</v>
      </c>
      <c r="Y37" s="33">
        <f t="shared" si="8"/>
        <v>0</v>
      </c>
      <c r="Z37" s="33">
        <f t="shared" si="9"/>
        <v>0</v>
      </c>
      <c r="AA37" s="33">
        <f t="shared" si="10"/>
        <v>0</v>
      </c>
      <c r="AB37" s="33">
        <f t="shared" si="11"/>
        <v>0</v>
      </c>
      <c r="AC37" s="33">
        <f t="shared" si="12"/>
        <v>0</v>
      </c>
      <c r="AD37" s="33">
        <f t="shared" si="13"/>
        <v>0</v>
      </c>
      <c r="AE37" s="33">
        <f t="shared" si="14"/>
        <v>4</v>
      </c>
      <c r="AF37" s="28">
        <v>99.940399999999997</v>
      </c>
      <c r="AG37" s="28"/>
      <c r="AH37" s="28"/>
      <c r="AI37" s="28">
        <v>5.96E-2</v>
      </c>
      <c r="AJ37" s="28">
        <v>0.99509999999999998</v>
      </c>
      <c r="AK37" s="28">
        <v>-0.5282</v>
      </c>
      <c r="AL37" s="28">
        <v>-6.0600000000000001E-2</v>
      </c>
      <c r="AM37" s="28">
        <v>-0.59150000000000003</v>
      </c>
      <c r="AN37" s="28">
        <v>0.98089999999999999</v>
      </c>
      <c r="AO37" s="28">
        <v>5.96E-2</v>
      </c>
      <c r="AP37" s="35">
        <v>0.1</v>
      </c>
    </row>
    <row r="38" spans="1:42">
      <c r="A38" s="58" t="s">
        <v>235</v>
      </c>
      <c r="B38" s="59"/>
      <c r="C38" s="60"/>
      <c r="D38" s="60"/>
      <c r="E38" s="60"/>
      <c r="F38" s="60">
        <f t="shared" ref="F38:R38" si="16">SUMPRODUCT($D12:$D37,F12:F37)/SUMIF(F12:F37,"&lt;&gt;"&amp;"",$D12:$D37)</f>
        <v>7.4382533566646432</v>
      </c>
      <c r="G38" s="60">
        <f t="shared" si="16"/>
        <v>-5.2485262207437451</v>
      </c>
      <c r="H38" s="60">
        <f t="shared" si="16"/>
        <v>-7.2728343756673244</v>
      </c>
      <c r="I38" s="60">
        <f t="shared" si="16"/>
        <v>-8.1551603468705274</v>
      </c>
      <c r="J38" s="60">
        <f t="shared" si="16"/>
        <v>-0.66742873785054335</v>
      </c>
      <c r="K38" s="60">
        <f t="shared" si="16"/>
        <v>3.8137032651970593</v>
      </c>
      <c r="L38" s="60">
        <f t="shared" si="16"/>
        <v>10.691061123700029</v>
      </c>
      <c r="M38" s="60">
        <f t="shared" si="16"/>
        <v>9.6110422450414443</v>
      </c>
      <c r="N38" s="60">
        <f t="shared" si="16"/>
        <v>11.174610004437456</v>
      </c>
      <c r="O38" s="60">
        <f t="shared" si="16"/>
        <v>11.455029292522701</v>
      </c>
      <c r="P38" s="60">
        <f t="shared" si="16"/>
        <v>12.539556763667832</v>
      </c>
      <c r="Q38" s="60">
        <f t="shared" si="16"/>
        <v>10.603376268348924</v>
      </c>
      <c r="R38" s="60">
        <f t="shared" si="16"/>
        <v>12.503799333871134</v>
      </c>
      <c r="S38" s="61"/>
      <c r="T38" s="61"/>
      <c r="U38" s="61"/>
      <c r="V38" s="61"/>
      <c r="W38" s="61"/>
      <c r="X38" s="61"/>
      <c r="Y38" s="61"/>
      <c r="Z38" s="61"/>
      <c r="AA38" s="61"/>
      <c r="AB38" s="61"/>
      <c r="AC38" s="61"/>
      <c r="AD38" s="61"/>
      <c r="AE38" s="61"/>
      <c r="AF38" s="60"/>
      <c r="AG38" s="60"/>
      <c r="AH38" s="60"/>
      <c r="AI38" s="60"/>
      <c r="AJ38" s="60"/>
      <c r="AK38" s="60"/>
      <c r="AL38" s="60"/>
      <c r="AM38" s="60"/>
      <c r="AN38" s="60"/>
      <c r="AO38" s="60"/>
      <c r="AP38" s="62"/>
    </row>
    <row r="39" spans="1:42">
      <c r="A39" s="56" t="s">
        <v>236</v>
      </c>
      <c r="B39" s="51"/>
      <c r="C39" s="52"/>
      <c r="D39" s="53"/>
      <c r="E39" s="54"/>
      <c r="F39" s="54">
        <f t="shared" ref="F39:R39" si="17">MIN(F12:F37)</f>
        <v>7.2173999999999996</v>
      </c>
      <c r="G39" s="54">
        <f t="shared" si="17"/>
        <v>-5.5030999999999999</v>
      </c>
      <c r="H39" s="54">
        <f t="shared" si="17"/>
        <v>-7.7404999999999999</v>
      </c>
      <c r="I39" s="54">
        <f t="shared" si="17"/>
        <v>-8.4337999999999997</v>
      </c>
      <c r="J39" s="54">
        <f t="shared" si="17"/>
        <v>-1.3536999999999999</v>
      </c>
      <c r="K39" s="54">
        <f t="shared" si="17"/>
        <v>3.0053999999999998</v>
      </c>
      <c r="L39" s="54">
        <f t="shared" si="17"/>
        <v>9.7287999999999997</v>
      </c>
      <c r="M39" s="54">
        <f t="shared" si="17"/>
        <v>8.8521999999999998</v>
      </c>
      <c r="N39" s="54">
        <f t="shared" si="17"/>
        <v>10.279</v>
      </c>
      <c r="O39" s="54">
        <f t="shared" si="17"/>
        <v>10.7897</v>
      </c>
      <c r="P39" s="54">
        <f t="shared" si="17"/>
        <v>11.7395</v>
      </c>
      <c r="Q39" s="54">
        <f t="shared" si="17"/>
        <v>9.9695</v>
      </c>
      <c r="R39" s="54">
        <f t="shared" si="17"/>
        <v>-8.4105000000000008</v>
      </c>
      <c r="S39" s="55"/>
      <c r="T39" s="55"/>
      <c r="U39" s="55"/>
      <c r="V39" s="55"/>
      <c r="W39" s="55"/>
      <c r="X39" s="55"/>
      <c r="Y39" s="55"/>
      <c r="Z39" s="55"/>
      <c r="AA39" s="55"/>
      <c r="AB39" s="55"/>
      <c r="AC39" s="55"/>
      <c r="AD39" s="55"/>
      <c r="AE39" s="55"/>
      <c r="AF39" s="54"/>
      <c r="AG39" s="54"/>
      <c r="AH39" s="54"/>
      <c r="AI39" s="54"/>
      <c r="AJ39" s="54"/>
      <c r="AK39" s="54"/>
      <c r="AL39" s="54"/>
      <c r="AM39" s="54"/>
      <c r="AN39" s="54"/>
      <c r="AO39" s="54"/>
      <c r="AP39" s="57"/>
    </row>
    <row r="40" spans="1:42">
      <c r="A40" s="63" t="s">
        <v>237</v>
      </c>
      <c r="B40" s="51"/>
      <c r="C40" s="52"/>
      <c r="D40" s="53"/>
      <c r="E40" s="54"/>
      <c r="F40" s="54">
        <f t="shared" ref="F40:R40" si="18">MAX(F12:F37)</f>
        <v>7.5590999999999999</v>
      </c>
      <c r="G40" s="54">
        <f t="shared" si="18"/>
        <v>-5.1096000000000004</v>
      </c>
      <c r="H40" s="54">
        <f t="shared" si="18"/>
        <v>-7.1231</v>
      </c>
      <c r="I40" s="54">
        <f t="shared" si="18"/>
        <v>-8.0079999999999991</v>
      </c>
      <c r="J40" s="54">
        <f t="shared" si="18"/>
        <v>-0.57189999999999996</v>
      </c>
      <c r="K40" s="54">
        <f t="shared" si="18"/>
        <v>3.9258999999999999</v>
      </c>
      <c r="L40" s="54">
        <f t="shared" si="18"/>
        <v>10.794499999999999</v>
      </c>
      <c r="M40" s="54">
        <f t="shared" si="18"/>
        <v>9.7225000000000001</v>
      </c>
      <c r="N40" s="54">
        <f t="shared" si="18"/>
        <v>11.3012</v>
      </c>
      <c r="O40" s="54">
        <f t="shared" si="18"/>
        <v>11.638</v>
      </c>
      <c r="P40" s="54">
        <f t="shared" si="18"/>
        <v>12.7697</v>
      </c>
      <c r="Q40" s="54">
        <f t="shared" si="18"/>
        <v>10.9405</v>
      </c>
      <c r="R40" s="54">
        <f t="shared" si="18"/>
        <v>66.199399999999997</v>
      </c>
      <c r="S40" s="55"/>
      <c r="T40" s="55"/>
      <c r="U40" s="55"/>
      <c r="V40" s="55"/>
      <c r="W40" s="55"/>
      <c r="X40" s="55"/>
      <c r="Y40" s="55"/>
      <c r="Z40" s="55"/>
      <c r="AA40" s="55"/>
      <c r="AB40" s="55"/>
      <c r="AC40" s="55"/>
      <c r="AD40" s="55"/>
      <c r="AE40" s="55"/>
      <c r="AF40" s="54"/>
      <c r="AG40" s="54"/>
      <c r="AH40" s="54"/>
      <c r="AI40" s="54"/>
      <c r="AJ40" s="54"/>
      <c r="AK40" s="54"/>
      <c r="AL40" s="54"/>
      <c r="AM40" s="54"/>
      <c r="AN40" s="54"/>
      <c r="AO40" s="54"/>
      <c r="AP40" s="57"/>
    </row>
    <row r="41" spans="1:42">
      <c r="A41" s="56" t="s">
        <v>238</v>
      </c>
      <c r="B41" s="51"/>
      <c r="C41" s="52"/>
      <c r="D41" s="53"/>
      <c r="E41" s="54"/>
      <c r="F41" s="54">
        <f t="shared" ref="F41:R41" si="19">MEDIAN(F12:F37)</f>
        <v>7.4217000000000004</v>
      </c>
      <c r="G41" s="54">
        <f t="shared" si="19"/>
        <v>-5.2588999999999997</v>
      </c>
      <c r="H41" s="54">
        <f t="shared" si="19"/>
        <v>-7.3136000000000001</v>
      </c>
      <c r="I41" s="54">
        <f t="shared" si="19"/>
        <v>-8.1781000000000006</v>
      </c>
      <c r="J41" s="54">
        <f t="shared" si="19"/>
        <v>-0.74939999999999996</v>
      </c>
      <c r="K41" s="54">
        <f t="shared" si="19"/>
        <v>3.7202999999999999</v>
      </c>
      <c r="L41" s="54">
        <f t="shared" si="19"/>
        <v>10.579800000000001</v>
      </c>
      <c r="M41" s="54">
        <f t="shared" si="19"/>
        <v>9.4724500000000003</v>
      </c>
      <c r="N41" s="54">
        <f t="shared" si="19"/>
        <v>11.01145</v>
      </c>
      <c r="O41" s="54">
        <f t="shared" si="19"/>
        <v>11.276949999999999</v>
      </c>
      <c r="P41" s="54">
        <f t="shared" si="19"/>
        <v>12.3246</v>
      </c>
      <c r="Q41" s="54">
        <f t="shared" si="19"/>
        <v>10.3132</v>
      </c>
      <c r="R41" s="54">
        <f t="shared" si="19"/>
        <v>10.39555</v>
      </c>
      <c r="S41" s="55"/>
      <c r="T41" s="55"/>
      <c r="U41" s="55"/>
      <c r="V41" s="55"/>
      <c r="W41" s="55"/>
      <c r="X41" s="55"/>
      <c r="Y41" s="55"/>
      <c r="Z41" s="55"/>
      <c r="AA41" s="55"/>
      <c r="AB41" s="55"/>
      <c r="AC41" s="55"/>
      <c r="AD41" s="55"/>
      <c r="AE41" s="55"/>
      <c r="AF41" s="54"/>
      <c r="AG41" s="54"/>
      <c r="AH41" s="54"/>
      <c r="AI41" s="54"/>
      <c r="AJ41" s="54"/>
      <c r="AK41" s="54"/>
      <c r="AL41" s="54"/>
      <c r="AM41" s="54"/>
      <c r="AN41" s="54"/>
      <c r="AO41" s="54"/>
      <c r="AP41" s="57"/>
    </row>
    <row r="42" spans="1:42">
      <c r="A42" s="66" t="s">
        <v>265</v>
      </c>
      <c r="B42" s="67"/>
      <c r="C42" s="68"/>
      <c r="D42" s="69"/>
      <c r="E42" s="66"/>
      <c r="F42" s="66"/>
      <c r="G42" s="66"/>
      <c r="H42" s="66"/>
      <c r="I42" s="66"/>
      <c r="J42" s="66"/>
      <c r="K42" s="66"/>
      <c r="L42" s="66"/>
      <c r="M42" s="66"/>
      <c r="N42" s="66"/>
      <c r="O42" s="66"/>
      <c r="P42" s="66"/>
      <c r="Q42" s="66"/>
      <c r="R42" s="66"/>
      <c r="S42" s="70"/>
      <c r="T42" s="70"/>
      <c r="U42" s="70"/>
      <c r="V42" s="70"/>
      <c r="W42" s="70"/>
      <c r="X42" s="70"/>
      <c r="Y42" s="70"/>
      <c r="Z42" s="70"/>
      <c r="AA42" s="70"/>
      <c r="AB42" s="70"/>
      <c r="AC42" s="70"/>
      <c r="AD42" s="70"/>
      <c r="AE42" s="70"/>
      <c r="AF42" s="66"/>
      <c r="AG42" s="66"/>
      <c r="AH42" s="66"/>
      <c r="AI42" s="66"/>
      <c r="AJ42" s="66"/>
      <c r="AK42" s="66"/>
      <c r="AL42" s="66"/>
      <c r="AM42" s="66"/>
      <c r="AN42" s="66"/>
      <c r="AO42" s="66"/>
      <c r="AP42" s="71"/>
    </row>
    <row r="43" spans="1:42">
      <c r="A43" s="48"/>
      <c r="B43" s="29"/>
      <c r="C43" s="30"/>
      <c r="D43" s="31"/>
      <c r="E43" s="28"/>
      <c r="F43" s="28"/>
      <c r="G43" s="28"/>
      <c r="H43" s="28"/>
      <c r="I43" s="32"/>
      <c r="J43" s="28"/>
      <c r="K43" s="28"/>
      <c r="L43" s="28"/>
      <c r="M43" s="28"/>
      <c r="N43" s="28"/>
      <c r="O43" s="28"/>
      <c r="P43" s="28"/>
      <c r="Q43" s="28"/>
      <c r="R43" s="28"/>
      <c r="S43" s="33"/>
      <c r="T43" s="33"/>
      <c r="U43" s="33"/>
      <c r="V43" s="34"/>
      <c r="W43" s="33"/>
      <c r="X43" s="33"/>
      <c r="Y43" s="33"/>
      <c r="Z43" s="33"/>
      <c r="AA43" s="33"/>
      <c r="AB43" s="33"/>
      <c r="AC43" s="33"/>
      <c r="AD43" s="33"/>
      <c r="AE43" s="33"/>
      <c r="AF43" s="28"/>
      <c r="AG43" s="28"/>
      <c r="AH43" s="28"/>
      <c r="AI43" s="28"/>
      <c r="AJ43" s="28"/>
      <c r="AK43" s="28"/>
      <c r="AL43" s="28"/>
      <c r="AM43" s="28"/>
      <c r="AN43" s="28"/>
      <c r="AO43" s="28"/>
      <c r="AP43" s="35"/>
    </row>
    <row r="44" spans="1:42" ht="15" thickBot="1">
      <c r="A44" s="49"/>
      <c r="B44" s="37"/>
      <c r="C44" s="38"/>
      <c r="D44" s="39"/>
      <c r="E44" s="36"/>
      <c r="F44" s="36"/>
      <c r="G44" s="36"/>
      <c r="H44" s="36"/>
      <c r="I44" s="40"/>
      <c r="J44" s="36"/>
      <c r="K44" s="36"/>
      <c r="L44" s="36"/>
      <c r="M44" s="36"/>
      <c r="N44" s="36"/>
      <c r="O44" s="36"/>
      <c r="P44" s="36"/>
      <c r="Q44" s="36"/>
      <c r="R44" s="36"/>
      <c r="S44" s="41"/>
      <c r="T44" s="41"/>
      <c r="U44" s="41"/>
      <c r="V44" s="42"/>
      <c r="W44" s="41"/>
      <c r="X44" s="41"/>
      <c r="Y44" s="41"/>
      <c r="Z44" s="41"/>
      <c r="AA44" s="41"/>
      <c r="AB44" s="41"/>
      <c r="AC44" s="41"/>
      <c r="AD44" s="41"/>
      <c r="AE44" s="41"/>
      <c r="AF44" s="36"/>
      <c r="AG44" s="36"/>
      <c r="AH44" s="36"/>
      <c r="AI44" s="36"/>
      <c r="AJ44" s="36"/>
      <c r="AK44" s="36"/>
      <c r="AL44" s="36"/>
      <c r="AM44" s="36"/>
      <c r="AN44" s="36"/>
      <c r="AO44" s="36"/>
      <c r="AP44" s="43"/>
    </row>
    <row r="45" spans="1:42">
      <c r="A45" s="50" t="s">
        <v>239</v>
      </c>
      <c r="B45" s="45"/>
      <c r="C45" s="44"/>
      <c r="D45" s="44"/>
      <c r="E45" s="44"/>
      <c r="F45" s="44"/>
      <c r="G45" s="44"/>
      <c r="H45" s="44"/>
      <c r="I45" s="46"/>
      <c r="J45" s="44"/>
      <c r="K45" s="44"/>
      <c r="L45" s="44"/>
      <c r="M45" s="44"/>
      <c r="N45" s="44"/>
      <c r="O45" s="44"/>
      <c r="P45" s="44"/>
      <c r="Q45" s="44"/>
      <c r="R45" s="44"/>
      <c r="S45" s="45"/>
      <c r="T45" s="45"/>
      <c r="U45" s="45"/>
      <c r="V45" s="47"/>
      <c r="W45" s="45"/>
      <c r="X45" s="45"/>
      <c r="Y45" s="45"/>
      <c r="Z45" s="45"/>
      <c r="AA45" s="45"/>
      <c r="AB45" s="45"/>
      <c r="AC45" s="45"/>
      <c r="AD45" s="45"/>
      <c r="AE45" s="45"/>
      <c r="AF45" s="44"/>
      <c r="AG45" s="44"/>
      <c r="AH45" s="44"/>
      <c r="AI45" s="44"/>
      <c r="AJ45" s="44"/>
      <c r="AK45" s="44"/>
      <c r="AL45" s="44"/>
      <c r="AM45" s="44"/>
      <c r="AN45" s="44"/>
      <c r="AO45" s="44"/>
      <c r="AP45" s="44"/>
    </row>
    <row r="46" spans="1:42">
      <c r="A46" s="50" t="s">
        <v>240</v>
      </c>
      <c r="B46" s="45"/>
      <c r="C46" s="44"/>
      <c r="D46" s="44"/>
      <c r="E46" s="44"/>
      <c r="F46" s="44"/>
      <c r="G46" s="44"/>
      <c r="H46" s="44"/>
      <c r="I46" s="46"/>
      <c r="J46" s="44"/>
      <c r="K46" s="44"/>
      <c r="L46" s="44"/>
      <c r="M46" s="44"/>
      <c r="N46" s="44"/>
      <c r="O46" s="44"/>
      <c r="P46" s="44"/>
      <c r="Q46" s="44"/>
      <c r="R46" s="44"/>
      <c r="S46" s="45"/>
      <c r="T46" s="45"/>
      <c r="U46" s="45"/>
      <c r="V46" s="47"/>
      <c r="W46" s="45"/>
      <c r="X46" s="45"/>
      <c r="Y46" s="45"/>
      <c r="Z46" s="45"/>
      <c r="AA46" s="45"/>
      <c r="AB46" s="45"/>
      <c r="AC46" s="45"/>
      <c r="AD46" s="45"/>
      <c r="AE46" s="45"/>
      <c r="AF46" s="44"/>
      <c r="AG46" s="44"/>
      <c r="AH46" s="44"/>
      <c r="AI46" s="44"/>
      <c r="AJ46" s="44"/>
      <c r="AK46" s="44"/>
      <c r="AL46" s="44"/>
      <c r="AM46" s="44"/>
      <c r="AN46" s="44"/>
      <c r="AO46" s="44"/>
      <c r="AP46" s="44"/>
    </row>
  </sheetData>
  <mergeCells count="8">
    <mergeCell ref="AJ8:AN8"/>
    <mergeCell ref="AP8:AP9"/>
    <mergeCell ref="B8:E8"/>
    <mergeCell ref="F8:I8"/>
    <mergeCell ref="J8:Q8"/>
    <mergeCell ref="R8:R9"/>
    <mergeCell ref="S8:AE8"/>
    <mergeCell ref="AF8:AI8"/>
  </mergeCells>
  <hyperlinks>
    <hyperlink ref="A1" location="'Main Page'!A1" tooltip="E:\ACEMFV2\AceCustomTemplates - #'Main Page'!A1" display="'Main Page'!A1"/>
    <hyperlink ref="A10" location="'Load'!A1" tooltip="E:\ACEMFV2\AceCustomTemplates - #'Load'!A1" display="'Load'!A1"/>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O39"/>
  <sheetViews>
    <sheetView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30"/>
    </sheetView>
  </sheetViews>
  <sheetFormatPr defaultRowHeight="14.4"/>
  <cols>
    <col min="1" max="1" width="37.77734375" customWidth="1"/>
    <col min="2" max="2" width="10.6640625" customWidth="1"/>
    <col min="34" max="34" width="8.77734375" style="93" customWidth="1"/>
  </cols>
  <sheetData>
    <row r="1" spans="1:93">
      <c r="A1" s="13" t="s">
        <v>0</v>
      </c>
      <c r="B1" s="93"/>
      <c r="C1" s="14"/>
      <c r="D1" s="14"/>
      <c r="E1" s="15" t="s">
        <v>3953</v>
      </c>
      <c r="F1" s="14"/>
      <c r="G1" s="14"/>
      <c r="H1" s="14"/>
      <c r="I1" s="14"/>
      <c r="J1" s="14"/>
      <c r="K1" s="14"/>
      <c r="L1" s="14"/>
      <c r="M1" s="14"/>
      <c r="N1" s="14"/>
      <c r="O1" s="14"/>
      <c r="P1" s="14"/>
      <c r="Q1" s="14"/>
      <c r="R1" s="14"/>
      <c r="S1" s="93"/>
      <c r="T1" s="93"/>
      <c r="U1" s="93"/>
      <c r="V1" s="93"/>
      <c r="W1" s="93"/>
      <c r="X1" s="93"/>
      <c r="Y1" s="93"/>
      <c r="Z1" s="93"/>
      <c r="AA1" s="93"/>
      <c r="AB1" s="93"/>
      <c r="AC1" s="93"/>
      <c r="AD1" s="93"/>
      <c r="AE1" s="93"/>
      <c r="AF1" s="14"/>
      <c r="AG1" s="14"/>
      <c r="AH1" s="14"/>
      <c r="AI1" s="14"/>
      <c r="AJ1" s="14"/>
      <c r="AK1" s="14"/>
      <c r="AL1" s="14"/>
      <c r="AM1" s="14"/>
      <c r="AN1" s="14"/>
      <c r="AO1" s="14"/>
      <c r="AP1" s="14"/>
      <c r="CB1" s="93" t="s">
        <v>3954</v>
      </c>
      <c r="CC1" s="27" t="s">
        <v>184</v>
      </c>
      <c r="CD1" s="27" t="s">
        <v>3955</v>
      </c>
      <c r="CE1" s="27" t="s">
        <v>186</v>
      </c>
      <c r="CF1" s="27" t="s">
        <v>187</v>
      </c>
      <c r="CG1" s="27" t="s">
        <v>188</v>
      </c>
      <c r="CH1" s="27" t="s">
        <v>3956</v>
      </c>
      <c r="CI1" s="27" t="s">
        <v>3957</v>
      </c>
      <c r="CJ1" s="27" t="s">
        <v>191</v>
      </c>
      <c r="CK1" s="27" t="s">
        <v>192</v>
      </c>
      <c r="CL1" s="27" t="s">
        <v>193</v>
      </c>
      <c r="CM1" s="27" t="s">
        <v>194</v>
      </c>
      <c r="CN1" s="27" t="s">
        <v>2437</v>
      </c>
      <c r="CO1" s="27" t="s">
        <v>3958</v>
      </c>
    </row>
    <row r="2" spans="1:93">
      <c r="A2" s="14"/>
      <c r="B2" s="93"/>
      <c r="C2" s="14"/>
      <c r="D2" s="14"/>
      <c r="E2" s="14"/>
      <c r="F2" s="14"/>
      <c r="G2" s="14"/>
      <c r="H2" s="14"/>
      <c r="I2" s="14"/>
      <c r="J2" s="14"/>
      <c r="K2" s="14"/>
      <c r="L2" s="14"/>
      <c r="M2" s="14"/>
      <c r="N2" s="14"/>
      <c r="O2" s="14"/>
      <c r="P2" s="14"/>
      <c r="Q2" s="14"/>
      <c r="R2" s="14"/>
      <c r="S2" s="93"/>
      <c r="T2" s="93"/>
      <c r="U2" s="93"/>
      <c r="V2" s="93"/>
      <c r="W2" s="93"/>
      <c r="X2" s="93"/>
      <c r="Y2" s="93"/>
      <c r="Z2" s="93"/>
      <c r="AA2" s="93"/>
      <c r="AB2" s="93"/>
      <c r="AC2" s="93"/>
      <c r="AD2" s="93"/>
      <c r="AE2" s="93"/>
      <c r="AF2" s="14"/>
      <c r="AG2" s="14"/>
      <c r="AH2" s="14"/>
      <c r="AI2" s="14"/>
      <c r="AJ2" s="14"/>
      <c r="AK2" s="14"/>
      <c r="AL2" s="14"/>
      <c r="AM2" s="14"/>
      <c r="AN2" s="14"/>
      <c r="AO2" s="14"/>
      <c r="AP2" s="14"/>
      <c r="CB2" s="93">
        <v>0</v>
      </c>
      <c r="CC2" s="93">
        <f t="shared" ref="CC2:CO7" si="0">_xlfn.QUARTILE.INC(F$12:F$30,$CB2)</f>
        <v>14.977</v>
      </c>
      <c r="CD2" s="93">
        <f t="shared" si="0"/>
        <v>2.3069000000000002</v>
      </c>
      <c r="CE2" s="93">
        <f t="shared" si="0"/>
        <v>-1.3188</v>
      </c>
      <c r="CF2" s="93">
        <f t="shared" si="0"/>
        <v>-4.99E-2</v>
      </c>
      <c r="CG2" s="93">
        <f t="shared" si="0"/>
        <v>7.8308999999999997</v>
      </c>
      <c r="CH2" s="93">
        <f t="shared" si="0"/>
        <v>3.2730999999999999</v>
      </c>
      <c r="CI2" s="93">
        <f t="shared" si="0"/>
        <v>20.348800000000001</v>
      </c>
      <c r="CJ2" s="93">
        <f t="shared" si="0"/>
        <v>12.714399999999999</v>
      </c>
      <c r="CK2" s="93">
        <f t="shared" si="0"/>
        <v>14.5999</v>
      </c>
      <c r="CL2" s="93">
        <f t="shared" si="0"/>
        <v>13.7477</v>
      </c>
      <c r="CM2" s="93">
        <f t="shared" si="0"/>
        <v>13.349</v>
      </c>
      <c r="CN2" s="93">
        <f t="shared" si="0"/>
        <v>12.4253</v>
      </c>
      <c r="CO2" s="93">
        <f t="shared" si="0"/>
        <v>3.3411</v>
      </c>
    </row>
    <row r="3" spans="1:93">
      <c r="A3" s="14"/>
      <c r="B3" s="93"/>
      <c r="C3" s="14"/>
      <c r="D3" s="14"/>
      <c r="E3" s="14"/>
      <c r="F3" s="14"/>
      <c r="G3" s="14"/>
      <c r="H3" s="14"/>
      <c r="I3" s="14"/>
      <c r="J3" s="14"/>
      <c r="K3" s="14"/>
      <c r="L3" s="14"/>
      <c r="M3" s="14"/>
      <c r="N3" s="14"/>
      <c r="O3" s="14"/>
      <c r="P3" s="14"/>
      <c r="Q3" s="14"/>
      <c r="R3" s="14"/>
      <c r="S3" s="93"/>
      <c r="T3" s="93"/>
      <c r="U3" s="93"/>
      <c r="V3" s="93"/>
      <c r="W3" s="93"/>
      <c r="X3" s="93"/>
      <c r="Y3" s="93"/>
      <c r="Z3" s="93"/>
      <c r="AA3" s="93"/>
      <c r="AB3" s="93"/>
      <c r="AC3" s="93"/>
      <c r="AD3" s="93"/>
      <c r="AE3" s="93"/>
      <c r="AF3" s="14"/>
      <c r="AG3" s="14"/>
      <c r="AH3" s="14"/>
      <c r="AI3" s="14"/>
      <c r="AJ3" s="14"/>
      <c r="AK3" s="14"/>
      <c r="AL3" s="14"/>
      <c r="AM3" s="14"/>
      <c r="AN3" s="14"/>
      <c r="AO3" s="14"/>
      <c r="AP3" s="14"/>
      <c r="CB3" s="93">
        <v>1</v>
      </c>
      <c r="CC3" s="93">
        <f t="shared" si="0"/>
        <v>15.298275</v>
      </c>
      <c r="CD3" s="93">
        <f t="shared" si="0"/>
        <v>2.7050000000000001</v>
      </c>
      <c r="CE3" s="93">
        <f t="shared" si="0"/>
        <v>-0.76972499999999999</v>
      </c>
      <c r="CF3" s="93">
        <f t="shared" si="0"/>
        <v>0.38940000000000002</v>
      </c>
      <c r="CG3" s="93">
        <f t="shared" si="0"/>
        <v>7.9004750000000001</v>
      </c>
      <c r="CH3" s="93">
        <f t="shared" si="0"/>
        <v>3.4203000000000001</v>
      </c>
      <c r="CI3" s="93">
        <f t="shared" si="0"/>
        <v>20.3918</v>
      </c>
      <c r="CJ3" s="93">
        <f t="shared" si="0"/>
        <v>12.893574999999998</v>
      </c>
      <c r="CK3" s="93">
        <f t="shared" si="0"/>
        <v>14.701650000000001</v>
      </c>
      <c r="CL3" s="93">
        <f t="shared" si="0"/>
        <v>13.866275</v>
      </c>
      <c r="CM3" s="93">
        <f t="shared" si="0"/>
        <v>13.4466</v>
      </c>
      <c r="CN3" s="93">
        <f t="shared" si="0"/>
        <v>12.5213</v>
      </c>
      <c r="CO3" s="93">
        <f t="shared" si="0"/>
        <v>11.170950000000001</v>
      </c>
    </row>
    <row r="4" spans="1:93">
      <c r="A4" s="14"/>
      <c r="B4" s="93"/>
      <c r="C4" s="14"/>
      <c r="D4" s="14"/>
      <c r="E4" s="14"/>
      <c r="F4" s="14"/>
      <c r="G4" s="14"/>
      <c r="H4" s="14"/>
      <c r="I4" s="14"/>
      <c r="J4" s="14"/>
      <c r="K4" s="14"/>
      <c r="L4" s="14"/>
      <c r="M4" s="14"/>
      <c r="N4" s="14"/>
      <c r="O4" s="14"/>
      <c r="P4" s="14"/>
      <c r="Q4" s="14"/>
      <c r="R4" s="14"/>
      <c r="S4" s="93"/>
      <c r="T4" s="93"/>
      <c r="U4" s="93"/>
      <c r="V4" s="93"/>
      <c r="W4" s="93"/>
      <c r="X4" s="93"/>
      <c r="Y4" s="93"/>
      <c r="Z4" s="93"/>
      <c r="AA4" s="93"/>
      <c r="AB4" s="93"/>
      <c r="AC4" s="93"/>
      <c r="AD4" s="93"/>
      <c r="AE4" s="93"/>
      <c r="AF4" s="14"/>
      <c r="AG4" s="14"/>
      <c r="AH4" s="14"/>
      <c r="AI4" s="14"/>
      <c r="AJ4" s="14"/>
      <c r="AK4" s="14"/>
      <c r="AL4" s="14"/>
      <c r="AM4" s="14"/>
      <c r="AN4" s="14"/>
      <c r="AO4" s="14"/>
      <c r="AP4" s="14"/>
      <c r="CB4" s="93">
        <v>2</v>
      </c>
      <c r="CC4" s="93">
        <f t="shared" si="0"/>
        <v>15.337800000000001</v>
      </c>
      <c r="CD4" s="93">
        <f t="shared" si="0"/>
        <v>2.7668499999999998</v>
      </c>
      <c r="CE4" s="93">
        <f t="shared" si="0"/>
        <v>-0.66490000000000005</v>
      </c>
      <c r="CF4" s="93">
        <f t="shared" si="0"/>
        <v>0.46084999999999998</v>
      </c>
      <c r="CG4" s="93">
        <f t="shared" si="0"/>
        <v>8.1305499999999995</v>
      </c>
      <c r="CH4" s="93">
        <f t="shared" si="0"/>
        <v>3.5211000000000001</v>
      </c>
      <c r="CI4" s="93">
        <f t="shared" si="0"/>
        <v>20.483799999999999</v>
      </c>
      <c r="CJ4" s="93">
        <f t="shared" si="0"/>
        <v>12.93235</v>
      </c>
      <c r="CK4" s="93">
        <f t="shared" si="0"/>
        <v>14.8987</v>
      </c>
      <c r="CL4" s="93">
        <f t="shared" si="0"/>
        <v>13.982749999999999</v>
      </c>
      <c r="CM4" s="93">
        <f t="shared" si="0"/>
        <v>13.5442</v>
      </c>
      <c r="CN4" s="93">
        <f t="shared" si="0"/>
        <v>12.6173</v>
      </c>
      <c r="CO4" s="93">
        <f t="shared" si="0"/>
        <v>12.912000000000001</v>
      </c>
    </row>
    <row r="5" spans="1:93">
      <c r="A5" s="14"/>
      <c r="B5" s="93"/>
      <c r="C5" s="14"/>
      <c r="D5" s="14"/>
      <c r="E5" s="14"/>
      <c r="F5" s="14"/>
      <c r="G5" s="14"/>
      <c r="H5" s="14"/>
      <c r="I5" s="14"/>
      <c r="J5" s="14"/>
      <c r="K5" s="14"/>
      <c r="L5" s="14"/>
      <c r="M5" s="14"/>
      <c r="N5" s="14"/>
      <c r="O5" s="14"/>
      <c r="P5" s="14"/>
      <c r="Q5" s="14"/>
      <c r="R5" s="14"/>
      <c r="S5" s="93"/>
      <c r="T5" s="93"/>
      <c r="U5" s="93"/>
      <c r="V5" s="93"/>
      <c r="W5" s="93"/>
      <c r="X5" s="93"/>
      <c r="Y5" s="93"/>
      <c r="Z5" s="93"/>
      <c r="AA5" s="93"/>
      <c r="AB5" s="93"/>
      <c r="AC5" s="93"/>
      <c r="AD5" s="93"/>
      <c r="AE5" s="93"/>
      <c r="AF5" s="14"/>
      <c r="AG5" s="14"/>
      <c r="AH5" s="14"/>
      <c r="AI5" s="14"/>
      <c r="AJ5" s="14"/>
      <c r="AK5" s="14"/>
      <c r="AL5" s="14"/>
      <c r="AM5" s="14"/>
      <c r="AN5" s="14"/>
      <c r="AO5" s="14"/>
      <c r="AP5" s="14"/>
      <c r="CB5" s="93">
        <v>3</v>
      </c>
      <c r="CC5" s="93">
        <f t="shared" si="0"/>
        <v>15.369174999999998</v>
      </c>
      <c r="CD5" s="93">
        <f t="shared" si="0"/>
        <v>2.7981499999999997</v>
      </c>
      <c r="CE5" s="93">
        <f t="shared" si="0"/>
        <v>-0.593225</v>
      </c>
      <c r="CF5" s="93">
        <f t="shared" si="0"/>
        <v>0.50517499999999993</v>
      </c>
      <c r="CG5" s="93">
        <f t="shared" si="0"/>
        <v>8.2427250000000001</v>
      </c>
      <c r="CH5" s="93">
        <f t="shared" si="0"/>
        <v>3.6764000000000001</v>
      </c>
      <c r="CI5" s="93">
        <f t="shared" si="0"/>
        <v>20.706600000000002</v>
      </c>
      <c r="CJ5" s="93">
        <f t="shared" si="0"/>
        <v>13.066849999999999</v>
      </c>
      <c r="CK5" s="93">
        <f t="shared" si="0"/>
        <v>14.9817</v>
      </c>
      <c r="CL5" s="93">
        <f t="shared" si="0"/>
        <v>14.06465</v>
      </c>
      <c r="CM5" s="93">
        <f t="shared" si="0"/>
        <v>13.6418</v>
      </c>
      <c r="CN5" s="93">
        <f t="shared" si="0"/>
        <v>12.7133</v>
      </c>
      <c r="CO5" s="93">
        <f t="shared" si="0"/>
        <v>14.5418</v>
      </c>
    </row>
    <row r="6" spans="1:93" hidden="1">
      <c r="A6" s="14"/>
      <c r="B6" s="93"/>
      <c r="C6" s="14"/>
      <c r="D6" s="14"/>
      <c r="E6" s="14"/>
      <c r="F6" s="14"/>
      <c r="G6" s="14"/>
      <c r="H6" s="14"/>
      <c r="I6" s="14"/>
      <c r="J6" s="14"/>
      <c r="K6" s="14"/>
      <c r="L6" s="14"/>
      <c r="M6" s="14"/>
      <c r="N6" s="14"/>
      <c r="O6" s="14"/>
      <c r="P6" s="14"/>
      <c r="Q6" s="14"/>
      <c r="R6" s="14"/>
      <c r="S6" s="93"/>
      <c r="T6" s="93"/>
      <c r="U6" s="93"/>
      <c r="V6" s="93"/>
      <c r="W6" s="93"/>
      <c r="X6" s="93"/>
      <c r="Y6" s="93"/>
      <c r="Z6" s="93"/>
      <c r="AA6" s="93"/>
      <c r="AB6" s="93"/>
      <c r="AC6" s="93"/>
      <c r="AD6" s="93"/>
      <c r="AE6" s="93"/>
      <c r="AF6" s="14"/>
      <c r="AG6" s="14"/>
      <c r="AH6" s="14"/>
      <c r="AI6" s="14"/>
      <c r="AJ6" s="14"/>
      <c r="AK6" s="14"/>
      <c r="AL6" s="14"/>
      <c r="AM6" s="14"/>
      <c r="AN6" s="14"/>
      <c r="AO6" s="14"/>
      <c r="AP6" s="14"/>
      <c r="CB6" s="93"/>
      <c r="CC6" s="93">
        <f t="shared" si="0"/>
        <v>14.977</v>
      </c>
      <c r="CD6" s="93">
        <f t="shared" si="0"/>
        <v>2.3069000000000002</v>
      </c>
      <c r="CE6" s="93">
        <f t="shared" si="0"/>
        <v>-1.3188</v>
      </c>
      <c r="CF6" s="93">
        <f t="shared" si="0"/>
        <v>-4.99E-2</v>
      </c>
      <c r="CG6" s="93">
        <f t="shared" si="0"/>
        <v>7.8308999999999997</v>
      </c>
      <c r="CH6" s="93">
        <f t="shared" si="0"/>
        <v>3.2730999999999999</v>
      </c>
      <c r="CI6" s="93">
        <f t="shared" si="0"/>
        <v>20.348800000000001</v>
      </c>
      <c r="CJ6" s="93">
        <f t="shared" si="0"/>
        <v>12.714399999999999</v>
      </c>
      <c r="CK6" s="93">
        <f t="shared" si="0"/>
        <v>14.5999</v>
      </c>
      <c r="CL6" s="93">
        <f t="shared" si="0"/>
        <v>13.7477</v>
      </c>
      <c r="CM6" s="93">
        <f t="shared" si="0"/>
        <v>13.349</v>
      </c>
      <c r="CN6" s="93">
        <f t="shared" si="0"/>
        <v>12.4253</v>
      </c>
      <c r="CO6" s="93">
        <f t="shared" si="0"/>
        <v>3.3411</v>
      </c>
    </row>
    <row r="7" spans="1:93" ht="21" thickBot="1">
      <c r="A7" s="16" t="s">
        <v>3567</v>
      </c>
      <c r="B7" s="93"/>
      <c r="C7" s="14"/>
      <c r="D7" s="14"/>
      <c r="E7" s="14"/>
      <c r="F7" s="14"/>
      <c r="G7" s="14"/>
      <c r="H7" s="14"/>
      <c r="I7" s="14"/>
      <c r="J7" s="14"/>
      <c r="K7" s="14"/>
      <c r="L7" s="14"/>
      <c r="M7" s="14"/>
      <c r="N7" s="14"/>
      <c r="O7" s="14"/>
      <c r="P7" s="14"/>
      <c r="Q7" s="14"/>
      <c r="R7" s="14"/>
      <c r="S7" s="93"/>
      <c r="T7" s="93"/>
      <c r="U7" s="93"/>
      <c r="V7" s="93"/>
      <c r="W7" s="93"/>
      <c r="X7" s="93"/>
      <c r="Y7" s="93"/>
      <c r="Z7" s="93"/>
      <c r="AA7" s="93"/>
      <c r="AB7" s="93"/>
      <c r="AC7" s="93"/>
      <c r="AD7" s="93"/>
      <c r="AE7" s="93"/>
      <c r="AF7" s="14"/>
      <c r="AG7" s="14"/>
      <c r="AH7" s="14"/>
      <c r="AI7" s="14"/>
      <c r="AJ7" s="14"/>
      <c r="AK7" s="14"/>
      <c r="AL7" s="14"/>
      <c r="AM7" s="14"/>
      <c r="AN7" s="14"/>
      <c r="AO7" s="14"/>
      <c r="AP7" s="14"/>
      <c r="CB7" s="93">
        <v>4</v>
      </c>
      <c r="CC7" s="93">
        <f t="shared" si="0"/>
        <v>15.5715</v>
      </c>
      <c r="CD7" s="93">
        <f t="shared" si="0"/>
        <v>3.0630999999999999</v>
      </c>
      <c r="CE7" s="93">
        <f t="shared" si="0"/>
        <v>-0.2319</v>
      </c>
      <c r="CF7" s="93">
        <f t="shared" si="0"/>
        <v>0.80100000000000005</v>
      </c>
      <c r="CG7" s="93">
        <f t="shared" si="0"/>
        <v>8.3493999999999993</v>
      </c>
      <c r="CH7" s="93">
        <f t="shared" si="0"/>
        <v>3.7682000000000002</v>
      </c>
      <c r="CI7" s="93">
        <f t="shared" si="0"/>
        <v>20.829000000000001</v>
      </c>
      <c r="CJ7" s="93">
        <f t="shared" si="0"/>
        <v>13.223800000000001</v>
      </c>
      <c r="CK7" s="93">
        <f t="shared" si="0"/>
        <v>15.1045</v>
      </c>
      <c r="CL7" s="93">
        <f t="shared" si="0"/>
        <v>14.079499999999999</v>
      </c>
      <c r="CM7" s="93">
        <f t="shared" si="0"/>
        <v>13.7394</v>
      </c>
      <c r="CN7" s="93">
        <f t="shared" si="0"/>
        <v>12.8093</v>
      </c>
      <c r="CO7" s="93">
        <f t="shared" si="0"/>
        <v>254.64439999999999</v>
      </c>
    </row>
    <row r="8" spans="1:93" ht="15.6">
      <c r="A8" s="17" t="str">
        <f>'Index - Sensex'!A8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c r="AJ8" s="136" t="s">
        <v>874</v>
      </c>
      <c r="AK8" s="136"/>
      <c r="AL8" s="136"/>
      <c r="AM8" s="136"/>
      <c r="AN8" s="136"/>
      <c r="AO8" s="18" t="s">
        <v>54</v>
      </c>
      <c r="AP8" s="134" t="s">
        <v>179</v>
      </c>
    </row>
    <row r="9" spans="1:93" ht="38.549999999999997"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835</v>
      </c>
      <c r="AG9" s="26" t="s">
        <v>836</v>
      </c>
      <c r="AH9" s="26" t="s">
        <v>837</v>
      </c>
      <c r="AI9" s="26" t="s">
        <v>612</v>
      </c>
      <c r="AJ9" s="26" t="s">
        <v>838</v>
      </c>
      <c r="AK9" s="26" t="s">
        <v>839</v>
      </c>
      <c r="AL9" s="26" t="s">
        <v>3052</v>
      </c>
      <c r="AM9" s="26" t="s">
        <v>2436</v>
      </c>
      <c r="AN9" s="26" t="s">
        <v>3053</v>
      </c>
      <c r="AO9" s="26" t="s">
        <v>840</v>
      </c>
      <c r="AP9" s="135"/>
    </row>
    <row r="10" spans="1:93" ht="15" thickBot="1">
      <c r="A10" s="20" t="s">
        <v>38</v>
      </c>
      <c r="B10" s="93"/>
      <c r="C10" s="14"/>
      <c r="D10" s="14"/>
      <c r="E10" s="14"/>
      <c r="F10" s="14"/>
      <c r="G10" s="14"/>
      <c r="H10" s="14"/>
      <c r="I10" s="14"/>
      <c r="J10" s="14"/>
      <c r="K10" s="14"/>
      <c r="L10" s="14"/>
      <c r="M10" s="14"/>
      <c r="N10" s="14"/>
      <c r="O10" s="14"/>
      <c r="P10" s="14"/>
      <c r="Q10" s="14"/>
      <c r="R10" s="14"/>
      <c r="S10" s="93"/>
      <c r="T10" s="93"/>
      <c r="U10" s="93"/>
      <c r="V10" s="93"/>
      <c r="W10" s="93"/>
      <c r="X10" s="93"/>
      <c r="Y10" s="93"/>
      <c r="Z10" s="93"/>
      <c r="AA10" s="93"/>
      <c r="AB10" s="93"/>
      <c r="AC10" s="93"/>
      <c r="AD10" s="93"/>
      <c r="AE10" s="93"/>
      <c r="AF10" s="14"/>
      <c r="AG10" s="14"/>
      <c r="AH10" s="14"/>
      <c r="AI10" s="14"/>
      <c r="AJ10" s="14"/>
      <c r="AK10" s="14"/>
      <c r="AL10" s="14"/>
      <c r="AM10" s="14"/>
      <c r="AN10" s="14"/>
      <c r="AO10" s="14"/>
      <c r="AP10" s="14"/>
    </row>
    <row r="11" spans="1:93" ht="18.600000000000001" thickBot="1">
      <c r="A11" s="21" t="s">
        <v>3568</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3"/>
      <c r="AP11" s="24"/>
    </row>
    <row r="12" spans="1:93">
      <c r="A12" s="48" t="s">
        <v>3569</v>
      </c>
      <c r="B12" s="29">
        <v>44610</v>
      </c>
      <c r="C12" s="30">
        <v>247.56469999999999</v>
      </c>
      <c r="D12" s="31">
        <v>202.84</v>
      </c>
      <c r="E12" s="28">
        <v>16.8506</v>
      </c>
      <c r="F12" s="28">
        <v>15.3835</v>
      </c>
      <c r="G12" s="28">
        <v>2.8748999999999998</v>
      </c>
      <c r="H12" s="28">
        <v>-0.61109999999999998</v>
      </c>
      <c r="I12" s="32">
        <v>0.5484</v>
      </c>
      <c r="J12" s="28">
        <v>8.1191999999999993</v>
      </c>
      <c r="K12" s="28">
        <v>3.3887</v>
      </c>
      <c r="L12" s="28">
        <v>20.353200000000001</v>
      </c>
      <c r="M12" s="28">
        <v>12.714399999999999</v>
      </c>
      <c r="N12" s="28"/>
      <c r="O12" s="28"/>
      <c r="P12" s="28"/>
      <c r="Q12" s="28"/>
      <c r="R12" s="28">
        <v>13.2378</v>
      </c>
      <c r="S12" s="33">
        <f t="shared" ref="S12:AE12" si="1">IF(F12="",0,IF(F12&lt;=CC$3,4,IF(F12&gt;=CC$5,1,IF(F12&gt;=CC$4,2,3))))</f>
        <v>1</v>
      </c>
      <c r="T12" s="33">
        <f t="shared" si="1"/>
        <v>1</v>
      </c>
      <c r="U12" s="33">
        <f t="shared" si="1"/>
        <v>2</v>
      </c>
      <c r="V12" s="34">
        <f t="shared" si="1"/>
        <v>1</v>
      </c>
      <c r="W12" s="33">
        <f t="shared" si="1"/>
        <v>3</v>
      </c>
      <c r="X12" s="33">
        <f t="shared" si="1"/>
        <v>4</v>
      </c>
      <c r="Y12" s="33">
        <f t="shared" si="1"/>
        <v>4</v>
      </c>
      <c r="Z12" s="33">
        <f t="shared" si="1"/>
        <v>4</v>
      </c>
      <c r="AA12" s="33">
        <f t="shared" si="1"/>
        <v>0</v>
      </c>
      <c r="AB12" s="33">
        <f t="shared" si="1"/>
        <v>0</v>
      </c>
      <c r="AC12" s="33">
        <f t="shared" si="1"/>
        <v>0</v>
      </c>
      <c r="AD12" s="33">
        <f t="shared" si="1"/>
        <v>0</v>
      </c>
      <c r="AE12" s="33">
        <f t="shared" si="1"/>
        <v>2</v>
      </c>
      <c r="AF12" s="28">
        <v>91.957599999999999</v>
      </c>
      <c r="AG12" s="28">
        <v>7.85</v>
      </c>
      <c r="AH12" s="28"/>
      <c r="AI12" s="28">
        <v>0.19239999999999999</v>
      </c>
      <c r="AJ12" s="28">
        <v>1.0002</v>
      </c>
      <c r="AK12" s="28">
        <v>0.26700000000000002</v>
      </c>
      <c r="AL12" s="28">
        <v>-8.9800000000000005E-2</v>
      </c>
      <c r="AM12" s="28">
        <v>0.47289999999999999</v>
      </c>
      <c r="AN12" s="28">
        <v>0.997</v>
      </c>
      <c r="AO12" s="28">
        <v>0.19239999999999999</v>
      </c>
      <c r="AP12" s="35">
        <v>0.91</v>
      </c>
    </row>
    <row r="13" spans="1:93">
      <c r="A13" s="48" t="s">
        <v>3570</v>
      </c>
      <c r="B13" s="29">
        <v>44589</v>
      </c>
      <c r="C13" s="30">
        <v>439.91269999999997</v>
      </c>
      <c r="D13" s="31">
        <v>397.43119999999999</v>
      </c>
      <c r="E13" s="28">
        <v>16.764800000000001</v>
      </c>
      <c r="F13" s="28">
        <v>15.3322</v>
      </c>
      <c r="G13" s="28">
        <v>2.7563</v>
      </c>
      <c r="H13" s="28">
        <v>-0.67659999999999998</v>
      </c>
      <c r="I13" s="32">
        <v>0.43490000000000001</v>
      </c>
      <c r="J13" s="28">
        <v>7.9253</v>
      </c>
      <c r="K13" s="28">
        <v>3.3618000000000001</v>
      </c>
      <c r="L13" s="28">
        <v>20.3918</v>
      </c>
      <c r="M13" s="28">
        <v>12.934699999999999</v>
      </c>
      <c r="N13" s="28"/>
      <c r="O13" s="28"/>
      <c r="P13" s="28"/>
      <c r="Q13" s="28"/>
      <c r="R13" s="28">
        <v>12.912000000000001</v>
      </c>
      <c r="S13" s="33">
        <f t="shared" ref="S13:S30" si="2">IF(F13="",0,IF(F13&lt;=CC$3,4,IF(F13&gt;=CC$5,1,IF(F13&gt;=CC$4,2,3))))</f>
        <v>3</v>
      </c>
      <c r="T13" s="33">
        <f t="shared" ref="T13:T30" si="3">IF(G13="",0,IF(G13&lt;=CD$3,4,IF(G13&gt;=CD$5,1,IF(G13&gt;=CD$4,2,3))))</f>
        <v>3</v>
      </c>
      <c r="U13" s="33">
        <f t="shared" ref="U13:U30" si="4">IF(H13="",0,IF(H13&lt;=CE$3,4,IF(H13&gt;=CE$5,1,IF(H13&gt;=CE$4,2,3))))</f>
        <v>3</v>
      </c>
      <c r="V13" s="34">
        <f t="shared" ref="V13:V30" si="5">IF(I13="",0,IF(I13&lt;=CF$3,4,IF(I13&gt;=CF$5,1,IF(I13&gt;=CF$4,2,3))))</f>
        <v>3</v>
      </c>
      <c r="W13" s="33">
        <f t="shared" ref="W13:W30" si="6">IF(J13="",0,IF(J13&lt;=CG$3,4,IF(J13&gt;=CG$5,1,IF(J13&gt;=CG$4,2,3))))</f>
        <v>3</v>
      </c>
      <c r="X13" s="33">
        <f t="shared" ref="X13:X30" si="7">IF(K13="",0,IF(K13&lt;=CH$3,4,IF(K13&gt;=CH$5,1,IF(K13&gt;=CH$4,2,3))))</f>
        <v>4</v>
      </c>
      <c r="Y13" s="33">
        <f t="shared" ref="Y13:Y30" si="8">IF(L13="",0,IF(L13&lt;=CI$3,4,IF(L13&gt;=CI$5,1,IF(L13&gt;=CI$4,2,3))))</f>
        <v>4</v>
      </c>
      <c r="Z13" s="33">
        <f t="shared" ref="Z13:Z30" si="9">IF(M13="",0,IF(M13&lt;=CJ$3,4,IF(M13&gt;=CJ$5,1,IF(M13&gt;=CJ$4,2,3))))</f>
        <v>2</v>
      </c>
      <c r="AA13" s="33">
        <f t="shared" ref="AA13:AA30" si="10">IF(N13="",0,IF(N13&lt;=CK$3,4,IF(N13&gt;=CK$5,1,IF(N13&gt;=CK$4,2,3))))</f>
        <v>0</v>
      </c>
      <c r="AB13" s="33">
        <f t="shared" ref="AB13:AB30" si="11">IF(O13="",0,IF(O13&lt;=CL$3,4,IF(O13&gt;=CL$5,1,IF(O13&gt;=CL$4,2,3))))</f>
        <v>0</v>
      </c>
      <c r="AC13" s="33">
        <f t="shared" ref="AC13:AC30" si="12">IF(P13="",0,IF(P13&lt;=CM$3,4,IF(P13&gt;=CM$5,1,IF(P13&gt;=CM$4,2,3))))</f>
        <v>0</v>
      </c>
      <c r="AD13" s="33">
        <f t="shared" ref="AD13:AD30" si="13">IF(Q13="",0,IF(Q13&lt;=CN$3,4,IF(Q13&gt;=CN$5,1,IF(Q13&gt;=CN$4,2,3))))</f>
        <v>0</v>
      </c>
      <c r="AE13" s="33">
        <f t="shared" ref="AE13:AE30" si="14">IF(R13="",0,IF(R13&lt;=CO$3,4,IF(R13&gt;=CO$5,1,IF(R13&gt;=CO$4,2,3))))</f>
        <v>2</v>
      </c>
      <c r="AF13" s="28">
        <v>92.056600000000003</v>
      </c>
      <c r="AG13" s="28">
        <v>7.8362999999999996</v>
      </c>
      <c r="AH13" s="28"/>
      <c r="AI13" s="28">
        <v>0.1071</v>
      </c>
      <c r="AJ13" s="28">
        <v>0.99480000000000002</v>
      </c>
      <c r="AK13" s="28">
        <v>0.26719999999999999</v>
      </c>
      <c r="AL13" s="28">
        <v>-7.9799999999999996E-2</v>
      </c>
      <c r="AM13" s="28">
        <v>0.47449999999999998</v>
      </c>
      <c r="AN13" s="28">
        <v>0.99709999999999999</v>
      </c>
      <c r="AO13" s="28">
        <v>0.1071</v>
      </c>
      <c r="AP13" s="35">
        <v>1.01</v>
      </c>
    </row>
    <row r="14" spans="1:93">
      <c r="A14" s="48" t="s">
        <v>3571</v>
      </c>
      <c r="B14" s="29">
        <v>45789</v>
      </c>
      <c r="C14" s="30">
        <v>28.680499999999999</v>
      </c>
      <c r="D14" s="31">
        <v>25.0093</v>
      </c>
      <c r="E14" s="28">
        <v>11.007</v>
      </c>
      <c r="F14" s="28">
        <v>15.295199999999999</v>
      </c>
      <c r="G14" s="28">
        <v>2.3069000000000002</v>
      </c>
      <c r="H14" s="28">
        <v>-1.3188</v>
      </c>
      <c r="I14" s="32">
        <v>-4.99E-2</v>
      </c>
      <c r="J14" s="28"/>
      <c r="K14" s="28"/>
      <c r="L14" s="28"/>
      <c r="M14" s="28"/>
      <c r="N14" s="28"/>
      <c r="O14" s="28"/>
      <c r="P14" s="28"/>
      <c r="Q14" s="28"/>
      <c r="R14" s="28">
        <v>10.429600000000001</v>
      </c>
      <c r="S14" s="33">
        <f t="shared" si="2"/>
        <v>4</v>
      </c>
      <c r="T14" s="33">
        <f t="shared" si="3"/>
        <v>4</v>
      </c>
      <c r="U14" s="33">
        <f t="shared" si="4"/>
        <v>4</v>
      </c>
      <c r="V14" s="34">
        <f t="shared" si="5"/>
        <v>4</v>
      </c>
      <c r="W14" s="33">
        <f t="shared" si="6"/>
        <v>0</v>
      </c>
      <c r="X14" s="33">
        <f t="shared" si="7"/>
        <v>0</v>
      </c>
      <c r="Y14" s="33">
        <f t="shared" si="8"/>
        <v>0</v>
      </c>
      <c r="Z14" s="33">
        <f t="shared" si="9"/>
        <v>0</v>
      </c>
      <c r="AA14" s="33">
        <f t="shared" si="10"/>
        <v>0</v>
      </c>
      <c r="AB14" s="33">
        <f t="shared" si="11"/>
        <v>0</v>
      </c>
      <c r="AC14" s="33">
        <f t="shared" si="12"/>
        <v>0</v>
      </c>
      <c r="AD14" s="33">
        <f t="shared" si="13"/>
        <v>0</v>
      </c>
      <c r="AE14" s="33">
        <f t="shared" si="14"/>
        <v>4</v>
      </c>
      <c r="AF14" s="28">
        <v>91.769000000000005</v>
      </c>
      <c r="AG14" s="28">
        <v>7.8250999999999999</v>
      </c>
      <c r="AH14" s="28"/>
      <c r="AI14" s="28">
        <v>0.40589999999999998</v>
      </c>
      <c r="AJ14" s="28">
        <v>1.0069999999999999</v>
      </c>
      <c r="AK14" s="28">
        <v>-0.15620000000000001</v>
      </c>
      <c r="AL14" s="28">
        <v>-0.11269999999999999</v>
      </c>
      <c r="AM14" s="28">
        <v>-0.21679999999999999</v>
      </c>
      <c r="AN14" s="28">
        <v>0.98009999999999997</v>
      </c>
      <c r="AO14" s="28">
        <v>0.40589999999999998</v>
      </c>
      <c r="AP14" s="35">
        <v>0.95</v>
      </c>
    </row>
    <row r="15" spans="1:93">
      <c r="A15" s="48" t="s">
        <v>3572</v>
      </c>
      <c r="B15" s="29">
        <v>45716</v>
      </c>
      <c r="C15" s="30">
        <v>26.5641</v>
      </c>
      <c r="D15" s="31">
        <v>24.680800000000001</v>
      </c>
      <c r="E15" s="28">
        <v>12.157400000000001</v>
      </c>
      <c r="F15" s="28">
        <v>15.4308</v>
      </c>
      <c r="G15" s="28">
        <v>2.7709999999999999</v>
      </c>
      <c r="H15" s="28">
        <v>-0.73240000000000005</v>
      </c>
      <c r="I15" s="32">
        <v>0.442</v>
      </c>
      <c r="J15" s="28">
        <v>7.8308999999999997</v>
      </c>
      <c r="K15" s="28"/>
      <c r="L15" s="28"/>
      <c r="M15" s="28"/>
      <c r="N15" s="28"/>
      <c r="O15" s="28"/>
      <c r="P15" s="28"/>
      <c r="Q15" s="28"/>
      <c r="R15" s="28">
        <v>18.220300000000002</v>
      </c>
      <c r="S15" s="33">
        <f t="shared" si="2"/>
        <v>1</v>
      </c>
      <c r="T15" s="33">
        <f t="shared" si="3"/>
        <v>2</v>
      </c>
      <c r="U15" s="33">
        <f t="shared" si="4"/>
        <v>3</v>
      </c>
      <c r="V15" s="34">
        <f t="shared" si="5"/>
        <v>3</v>
      </c>
      <c r="W15" s="33">
        <f t="shared" si="6"/>
        <v>4</v>
      </c>
      <c r="X15" s="33">
        <f t="shared" si="7"/>
        <v>0</v>
      </c>
      <c r="Y15" s="33">
        <f t="shared" si="8"/>
        <v>0</v>
      </c>
      <c r="Z15" s="33">
        <f t="shared" si="9"/>
        <v>0</v>
      </c>
      <c r="AA15" s="33">
        <f t="shared" si="10"/>
        <v>0</v>
      </c>
      <c r="AB15" s="33">
        <f t="shared" si="11"/>
        <v>0</v>
      </c>
      <c r="AC15" s="33">
        <f t="shared" si="12"/>
        <v>0</v>
      </c>
      <c r="AD15" s="33">
        <f t="shared" si="13"/>
        <v>0</v>
      </c>
      <c r="AE15" s="33">
        <f t="shared" si="14"/>
        <v>1</v>
      </c>
      <c r="AF15" s="28">
        <v>91.900400000000005</v>
      </c>
      <c r="AG15" s="28">
        <v>7.8331999999999997</v>
      </c>
      <c r="AH15" s="28"/>
      <c r="AI15" s="28">
        <v>0.26640000000000003</v>
      </c>
      <c r="AJ15" s="28">
        <v>0.99629999999999996</v>
      </c>
      <c r="AK15" s="28">
        <v>0.1056</v>
      </c>
      <c r="AL15" s="28">
        <v>-0.10290000000000001</v>
      </c>
      <c r="AM15" s="28">
        <v>0.17499999999999999</v>
      </c>
      <c r="AN15" s="28">
        <v>0.99239999999999995</v>
      </c>
      <c r="AO15" s="28">
        <v>0.26640000000000003</v>
      </c>
      <c r="AP15" s="35">
        <v>1.03</v>
      </c>
    </row>
    <row r="16" spans="1:93" s="124" customFormat="1">
      <c r="A16" s="48" t="s">
        <v>5102</v>
      </c>
      <c r="B16" s="29">
        <v>46119</v>
      </c>
      <c r="C16" s="30"/>
      <c r="D16" s="31"/>
      <c r="E16" s="28">
        <v>10.830399999999999</v>
      </c>
      <c r="F16" s="28"/>
      <c r="G16" s="28"/>
      <c r="H16" s="28"/>
      <c r="I16" s="32"/>
      <c r="J16" s="28"/>
      <c r="K16" s="28"/>
      <c r="L16" s="28"/>
      <c r="M16" s="28"/>
      <c r="N16" s="28"/>
      <c r="O16" s="28"/>
      <c r="P16" s="28"/>
      <c r="Q16" s="28"/>
      <c r="R16" s="28">
        <v>254.64439999999999</v>
      </c>
      <c r="S16" s="33">
        <f t="shared" ref="S16:AE16" si="15">IF(F16="",0,IF(F16&lt;=CC$3,4,IF(F16&gt;=CC$5,1,IF(F16&gt;=CC$4,2,3))))</f>
        <v>0</v>
      </c>
      <c r="T16" s="33">
        <f t="shared" si="15"/>
        <v>0</v>
      </c>
      <c r="U16" s="33">
        <f t="shared" si="15"/>
        <v>0</v>
      </c>
      <c r="V16" s="34">
        <f t="shared" si="15"/>
        <v>0</v>
      </c>
      <c r="W16" s="33">
        <f t="shared" si="15"/>
        <v>0</v>
      </c>
      <c r="X16" s="33">
        <f t="shared" si="15"/>
        <v>0</v>
      </c>
      <c r="Y16" s="33">
        <f t="shared" si="15"/>
        <v>0</v>
      </c>
      <c r="Z16" s="33">
        <f t="shared" si="15"/>
        <v>0</v>
      </c>
      <c r="AA16" s="33">
        <f t="shared" si="15"/>
        <v>0</v>
      </c>
      <c r="AB16" s="33">
        <f t="shared" si="15"/>
        <v>0</v>
      </c>
      <c r="AC16" s="33">
        <f t="shared" si="15"/>
        <v>0</v>
      </c>
      <c r="AD16" s="33">
        <f t="shared" si="15"/>
        <v>0</v>
      </c>
      <c r="AE16" s="33">
        <f t="shared" si="15"/>
        <v>1</v>
      </c>
      <c r="AF16" s="28"/>
      <c r="AG16" s="28"/>
      <c r="AH16" s="28"/>
      <c r="AI16" s="28"/>
      <c r="AJ16" s="28"/>
      <c r="AK16" s="28"/>
      <c r="AL16" s="28"/>
      <c r="AM16" s="28"/>
      <c r="AN16" s="28"/>
      <c r="AO16" s="28"/>
      <c r="AP16" s="35"/>
    </row>
    <row r="17" spans="1:42">
      <c r="A17" s="48" t="s">
        <v>3573</v>
      </c>
      <c r="B17" s="29">
        <v>43517</v>
      </c>
      <c r="C17" s="30">
        <v>1194.4566</v>
      </c>
      <c r="D17" s="31">
        <v>1065.914</v>
      </c>
      <c r="E17" s="28">
        <v>26.915500000000002</v>
      </c>
      <c r="F17" s="28">
        <v>15.343400000000001</v>
      </c>
      <c r="G17" s="28">
        <v>2.7627000000000002</v>
      </c>
      <c r="H17" s="28">
        <v>-0.59389999999999998</v>
      </c>
      <c r="I17" s="32">
        <v>0.47970000000000002</v>
      </c>
      <c r="J17" s="28">
        <v>8.3493999999999993</v>
      </c>
      <c r="K17" s="28">
        <v>3.7193999999999998</v>
      </c>
      <c r="L17" s="28">
        <v>20.829000000000001</v>
      </c>
      <c r="M17" s="28">
        <v>13.223800000000001</v>
      </c>
      <c r="N17" s="28">
        <v>15.1045</v>
      </c>
      <c r="O17" s="28">
        <v>14.059699999999999</v>
      </c>
      <c r="P17" s="28"/>
      <c r="Q17" s="28"/>
      <c r="R17" s="28">
        <v>14.7601</v>
      </c>
      <c r="S17" s="33">
        <f t="shared" si="2"/>
        <v>2</v>
      </c>
      <c r="T17" s="33">
        <f t="shared" si="3"/>
        <v>3</v>
      </c>
      <c r="U17" s="33">
        <f t="shared" si="4"/>
        <v>2</v>
      </c>
      <c r="V17" s="34">
        <f t="shared" si="5"/>
        <v>2</v>
      </c>
      <c r="W17" s="33">
        <f t="shared" si="6"/>
        <v>1</v>
      </c>
      <c r="X17" s="33">
        <f t="shared" si="7"/>
        <v>1</v>
      </c>
      <c r="Y17" s="33">
        <f t="shared" si="8"/>
        <v>1</v>
      </c>
      <c r="Z17" s="33">
        <f t="shared" si="9"/>
        <v>1</v>
      </c>
      <c r="AA17" s="33">
        <f t="shared" si="10"/>
        <v>1</v>
      </c>
      <c r="AB17" s="33">
        <f t="shared" si="11"/>
        <v>2</v>
      </c>
      <c r="AC17" s="33">
        <f t="shared" si="12"/>
        <v>0</v>
      </c>
      <c r="AD17" s="33">
        <f t="shared" si="13"/>
        <v>0</v>
      </c>
      <c r="AE17" s="33">
        <f t="shared" si="14"/>
        <v>1</v>
      </c>
      <c r="AF17" s="28">
        <v>91.65</v>
      </c>
      <c r="AG17" s="28">
        <v>7.8121999999999998</v>
      </c>
      <c r="AH17" s="28"/>
      <c r="AI17" s="28">
        <v>0.53769999999999996</v>
      </c>
      <c r="AJ17" s="28">
        <v>1.0009999999999999</v>
      </c>
      <c r="AK17" s="28">
        <v>0.27429999999999999</v>
      </c>
      <c r="AL17" s="28">
        <v>-5.3699999999999998E-2</v>
      </c>
      <c r="AM17" s="28">
        <v>0.48709999999999998</v>
      </c>
      <c r="AN17" s="28">
        <v>0.997</v>
      </c>
      <c r="AO17" s="28">
        <v>0.53769999999999996</v>
      </c>
      <c r="AP17" s="35">
        <v>0.65</v>
      </c>
    </row>
    <row r="18" spans="1:42">
      <c r="A18" s="48" t="s">
        <v>3574</v>
      </c>
      <c r="B18" s="29">
        <v>44895</v>
      </c>
      <c r="C18" s="30">
        <v>220.56780000000001</v>
      </c>
      <c r="D18" s="31">
        <v>217.99</v>
      </c>
      <c r="E18" s="28">
        <v>15.825200000000001</v>
      </c>
      <c r="F18" s="28">
        <v>15.2919</v>
      </c>
      <c r="G18" s="28">
        <v>2.7303999999999999</v>
      </c>
      <c r="H18" s="28">
        <v>-0.69840000000000002</v>
      </c>
      <c r="I18" s="32">
        <v>0.4239</v>
      </c>
      <c r="J18" s="28">
        <v>8.0284999999999993</v>
      </c>
      <c r="K18" s="28">
        <v>3.4573</v>
      </c>
      <c r="L18" s="28">
        <v>20.3916</v>
      </c>
      <c r="M18" s="28"/>
      <c r="N18" s="28"/>
      <c r="O18" s="28"/>
      <c r="P18" s="28"/>
      <c r="Q18" s="28"/>
      <c r="R18" s="28">
        <v>14.38</v>
      </c>
      <c r="S18" s="33">
        <f t="shared" si="2"/>
        <v>4</v>
      </c>
      <c r="T18" s="33">
        <f t="shared" si="3"/>
        <v>3</v>
      </c>
      <c r="U18" s="33">
        <f t="shared" si="4"/>
        <v>3</v>
      </c>
      <c r="V18" s="34">
        <f t="shared" si="5"/>
        <v>3</v>
      </c>
      <c r="W18" s="33">
        <f t="shared" si="6"/>
        <v>3</v>
      </c>
      <c r="X18" s="33">
        <f t="shared" si="7"/>
        <v>3</v>
      </c>
      <c r="Y18" s="33">
        <f t="shared" si="8"/>
        <v>4</v>
      </c>
      <c r="Z18" s="33">
        <f t="shared" si="9"/>
        <v>0</v>
      </c>
      <c r="AA18" s="33">
        <f t="shared" si="10"/>
        <v>0</v>
      </c>
      <c r="AB18" s="33">
        <f t="shared" si="11"/>
        <v>0</v>
      </c>
      <c r="AC18" s="33">
        <f t="shared" si="12"/>
        <v>0</v>
      </c>
      <c r="AD18" s="33">
        <f t="shared" si="13"/>
        <v>0</v>
      </c>
      <c r="AE18" s="33">
        <f t="shared" si="14"/>
        <v>2</v>
      </c>
      <c r="AF18" s="28">
        <v>91.235500000000002</v>
      </c>
      <c r="AG18" s="28">
        <v>7.7625000000000002</v>
      </c>
      <c r="AH18" s="28"/>
      <c r="AI18" s="28">
        <v>1.002</v>
      </c>
      <c r="AJ18" s="28">
        <v>0.99690000000000001</v>
      </c>
      <c r="AK18" s="28">
        <v>0.26879999999999998</v>
      </c>
      <c r="AL18" s="28">
        <v>-8.0500000000000002E-2</v>
      </c>
      <c r="AM18" s="28">
        <v>0.4773</v>
      </c>
      <c r="AN18" s="28">
        <v>0.997</v>
      </c>
      <c r="AO18" s="28">
        <v>1.002</v>
      </c>
      <c r="AP18" s="35">
        <v>0.74</v>
      </c>
    </row>
    <row r="19" spans="1:42">
      <c r="A19" s="48" t="s">
        <v>3575</v>
      </c>
      <c r="B19" s="29">
        <v>45894</v>
      </c>
      <c r="C19" s="30">
        <v>7.7012</v>
      </c>
      <c r="D19" s="31">
        <v>7.1138000000000003</v>
      </c>
      <c r="E19" s="28">
        <v>10.250299999999999</v>
      </c>
      <c r="F19" s="28">
        <v>15.2224</v>
      </c>
      <c r="G19" s="28">
        <v>2.7073999999999998</v>
      </c>
      <c r="H19" s="28">
        <v>-0.77249999999999996</v>
      </c>
      <c r="I19" s="32">
        <v>0.41039999999999999</v>
      </c>
      <c r="J19" s="28"/>
      <c r="K19" s="28"/>
      <c r="L19" s="28"/>
      <c r="M19" s="28"/>
      <c r="N19" s="28"/>
      <c r="O19" s="28"/>
      <c r="P19" s="28"/>
      <c r="Q19" s="28"/>
      <c r="R19" s="28">
        <v>3.7054999999999998</v>
      </c>
      <c r="S19" s="33">
        <f t="shared" si="2"/>
        <v>4</v>
      </c>
      <c r="T19" s="33">
        <f t="shared" si="3"/>
        <v>3</v>
      </c>
      <c r="U19" s="33">
        <f t="shared" si="4"/>
        <v>4</v>
      </c>
      <c r="V19" s="34">
        <f t="shared" si="5"/>
        <v>3</v>
      </c>
      <c r="W19" s="33">
        <f t="shared" si="6"/>
        <v>0</v>
      </c>
      <c r="X19" s="33">
        <f t="shared" si="7"/>
        <v>0</v>
      </c>
      <c r="Y19" s="33">
        <f t="shared" si="8"/>
        <v>0</v>
      </c>
      <c r="Z19" s="33">
        <f t="shared" si="9"/>
        <v>0</v>
      </c>
      <c r="AA19" s="33">
        <f t="shared" si="10"/>
        <v>0</v>
      </c>
      <c r="AB19" s="33">
        <f t="shared" si="11"/>
        <v>0</v>
      </c>
      <c r="AC19" s="33">
        <f t="shared" si="12"/>
        <v>0</v>
      </c>
      <c r="AD19" s="33">
        <f t="shared" si="13"/>
        <v>0</v>
      </c>
      <c r="AE19" s="33">
        <f t="shared" si="14"/>
        <v>4</v>
      </c>
      <c r="AF19" s="28">
        <v>91.793400000000005</v>
      </c>
      <c r="AG19" s="28">
        <v>7.8055000000000003</v>
      </c>
      <c r="AH19" s="28"/>
      <c r="AI19" s="28">
        <v>0.4012</v>
      </c>
      <c r="AJ19" s="28">
        <v>0.99460000000000004</v>
      </c>
      <c r="AK19" s="28">
        <v>-0.23980000000000001</v>
      </c>
      <c r="AL19" s="28">
        <v>-9.2600000000000002E-2</v>
      </c>
      <c r="AM19" s="28">
        <v>-0.32200000000000001</v>
      </c>
      <c r="AN19" s="28">
        <v>0.98540000000000005</v>
      </c>
      <c r="AO19" s="28">
        <v>0.4012</v>
      </c>
      <c r="AP19" s="35">
        <v>1</v>
      </c>
    </row>
    <row r="20" spans="1:42">
      <c r="A20" s="48" t="s">
        <v>3576</v>
      </c>
      <c r="B20" s="29">
        <v>44503</v>
      </c>
      <c r="C20" s="30">
        <v>2249.0522999999998</v>
      </c>
      <c r="D20" s="31">
        <v>1993.7099000000001</v>
      </c>
      <c r="E20" s="28">
        <v>16.128499999999999</v>
      </c>
      <c r="F20" s="28">
        <v>15.369199999999999</v>
      </c>
      <c r="G20" s="28">
        <v>2.7894999999999999</v>
      </c>
      <c r="H20" s="28">
        <v>-0.60519999999999996</v>
      </c>
      <c r="I20" s="32">
        <v>0.50290000000000001</v>
      </c>
      <c r="J20" s="28">
        <v>8.2413000000000007</v>
      </c>
      <c r="K20" s="28">
        <v>3.4849999999999999</v>
      </c>
      <c r="L20" s="28">
        <v>20.557099999999998</v>
      </c>
      <c r="M20" s="28">
        <v>12.915699999999999</v>
      </c>
      <c r="N20" s="28"/>
      <c r="O20" s="28"/>
      <c r="P20" s="28"/>
      <c r="Q20" s="28"/>
      <c r="R20" s="28">
        <v>11.259</v>
      </c>
      <c r="S20" s="33">
        <f t="shared" si="2"/>
        <v>1</v>
      </c>
      <c r="T20" s="33">
        <f t="shared" si="3"/>
        <v>2</v>
      </c>
      <c r="U20" s="33">
        <f t="shared" si="4"/>
        <v>2</v>
      </c>
      <c r="V20" s="34">
        <f t="shared" si="5"/>
        <v>2</v>
      </c>
      <c r="W20" s="33">
        <f t="shared" si="6"/>
        <v>2</v>
      </c>
      <c r="X20" s="33">
        <f t="shared" si="7"/>
        <v>3</v>
      </c>
      <c r="Y20" s="33">
        <f t="shared" si="8"/>
        <v>2</v>
      </c>
      <c r="Z20" s="33">
        <f t="shared" si="9"/>
        <v>3</v>
      </c>
      <c r="AA20" s="33">
        <f t="shared" si="10"/>
        <v>0</v>
      </c>
      <c r="AB20" s="33">
        <f t="shared" si="11"/>
        <v>0</v>
      </c>
      <c r="AC20" s="33">
        <f t="shared" si="12"/>
        <v>0</v>
      </c>
      <c r="AD20" s="33">
        <f t="shared" si="13"/>
        <v>0</v>
      </c>
      <c r="AE20" s="33">
        <f t="shared" si="14"/>
        <v>3</v>
      </c>
      <c r="AF20" s="28">
        <v>92.066900000000004</v>
      </c>
      <c r="AG20" s="28">
        <v>7.8476999999999997</v>
      </c>
      <c r="AH20" s="28"/>
      <c r="AI20" s="28">
        <v>8.5400000000000004E-2</v>
      </c>
      <c r="AJ20" s="28">
        <v>1.0014000000000001</v>
      </c>
      <c r="AK20" s="28">
        <v>0.27010000000000001</v>
      </c>
      <c r="AL20" s="28">
        <v>-7.4499999999999997E-2</v>
      </c>
      <c r="AM20" s="28">
        <v>0.47870000000000001</v>
      </c>
      <c r="AN20" s="28">
        <v>0.997</v>
      </c>
      <c r="AO20" s="28">
        <v>8.5400000000000004E-2</v>
      </c>
      <c r="AP20" s="35">
        <v>0.66</v>
      </c>
    </row>
    <row r="21" spans="1:42">
      <c r="A21" s="48" t="s">
        <v>3577</v>
      </c>
      <c r="B21" s="29">
        <v>43936</v>
      </c>
      <c r="C21" s="30">
        <v>145.81110000000001</v>
      </c>
      <c r="D21" s="31">
        <v>128.91159999999999</v>
      </c>
      <c r="E21" s="28">
        <v>29.668099999999999</v>
      </c>
      <c r="F21" s="28">
        <v>14.977</v>
      </c>
      <c r="G21" s="28">
        <v>2.4500000000000002</v>
      </c>
      <c r="H21" s="28">
        <v>-0.94420000000000004</v>
      </c>
      <c r="I21" s="32">
        <v>0.16209999999999999</v>
      </c>
      <c r="J21" s="28">
        <v>7.8788999999999998</v>
      </c>
      <c r="K21" s="28">
        <v>3.2730999999999999</v>
      </c>
      <c r="L21" s="28">
        <v>20.348800000000001</v>
      </c>
      <c r="M21" s="28">
        <v>12.732900000000001</v>
      </c>
      <c r="N21" s="28">
        <v>14.5999</v>
      </c>
      <c r="O21" s="28"/>
      <c r="P21" s="28"/>
      <c r="Q21" s="28"/>
      <c r="R21" s="28">
        <v>19.713799999999999</v>
      </c>
      <c r="S21" s="33">
        <f t="shared" si="2"/>
        <v>4</v>
      </c>
      <c r="T21" s="33">
        <f t="shared" si="3"/>
        <v>4</v>
      </c>
      <c r="U21" s="33">
        <f t="shared" si="4"/>
        <v>4</v>
      </c>
      <c r="V21" s="34">
        <f t="shared" si="5"/>
        <v>4</v>
      </c>
      <c r="W21" s="33">
        <f t="shared" si="6"/>
        <v>4</v>
      </c>
      <c r="X21" s="33">
        <f t="shared" si="7"/>
        <v>4</v>
      </c>
      <c r="Y21" s="33">
        <f t="shared" si="8"/>
        <v>4</v>
      </c>
      <c r="Z21" s="33">
        <f t="shared" si="9"/>
        <v>4</v>
      </c>
      <c r="AA21" s="33">
        <f t="shared" si="10"/>
        <v>4</v>
      </c>
      <c r="AB21" s="33">
        <f t="shared" si="11"/>
        <v>0</v>
      </c>
      <c r="AC21" s="33">
        <f t="shared" si="12"/>
        <v>0</v>
      </c>
      <c r="AD21" s="33">
        <f t="shared" si="13"/>
        <v>0</v>
      </c>
      <c r="AE21" s="33">
        <f t="shared" si="14"/>
        <v>1</v>
      </c>
      <c r="AF21" s="28">
        <v>92.307000000000002</v>
      </c>
      <c r="AG21" s="28">
        <v>7.8666999999999998</v>
      </c>
      <c r="AH21" s="28"/>
      <c r="AI21" s="28">
        <v>-0.17369999999999999</v>
      </c>
      <c r="AJ21" s="28">
        <v>0.99929999999999997</v>
      </c>
      <c r="AK21" s="28">
        <v>0.26960000000000001</v>
      </c>
      <c r="AL21" s="28">
        <v>-7.6899999999999996E-2</v>
      </c>
      <c r="AM21" s="28">
        <v>0.47839999999999999</v>
      </c>
      <c r="AN21" s="28">
        <v>0.997</v>
      </c>
      <c r="AO21" s="28">
        <v>-0.17369999999999999</v>
      </c>
      <c r="AP21" s="35">
        <v>0.71</v>
      </c>
    </row>
    <row r="22" spans="1:42">
      <c r="A22" s="48" t="s">
        <v>3578</v>
      </c>
      <c r="B22" s="29">
        <v>40354</v>
      </c>
      <c r="C22" s="30">
        <v>8396.3829999999998</v>
      </c>
      <c r="D22" s="31">
        <v>7604.4269000000004</v>
      </c>
      <c r="E22" s="28">
        <v>61.2104</v>
      </c>
      <c r="F22" s="28">
        <v>15.3485</v>
      </c>
      <c r="G22" s="28">
        <v>2.7938000000000001</v>
      </c>
      <c r="H22" s="28">
        <v>-0.58809999999999996</v>
      </c>
      <c r="I22" s="32">
        <v>0.50509999999999999</v>
      </c>
      <c r="J22" s="28">
        <v>8.2047000000000008</v>
      </c>
      <c r="K22" s="28">
        <v>3.5655000000000001</v>
      </c>
      <c r="L22" s="28">
        <v>20.689499999999999</v>
      </c>
      <c r="M22" s="28">
        <v>13.058999999999999</v>
      </c>
      <c r="N22" s="28">
        <v>14.8987</v>
      </c>
      <c r="O22" s="28">
        <v>13.905799999999999</v>
      </c>
      <c r="P22" s="28">
        <v>13.7394</v>
      </c>
      <c r="Q22" s="28">
        <v>12.8093</v>
      </c>
      <c r="R22" s="28">
        <v>12.103300000000001</v>
      </c>
      <c r="S22" s="33">
        <f t="shared" si="2"/>
        <v>2</v>
      </c>
      <c r="T22" s="33">
        <f t="shared" si="3"/>
        <v>2</v>
      </c>
      <c r="U22" s="33">
        <f t="shared" si="4"/>
        <v>1</v>
      </c>
      <c r="V22" s="34">
        <f t="shared" si="5"/>
        <v>2</v>
      </c>
      <c r="W22" s="33">
        <f t="shared" si="6"/>
        <v>2</v>
      </c>
      <c r="X22" s="33">
        <f t="shared" si="7"/>
        <v>2</v>
      </c>
      <c r="Y22" s="33">
        <f t="shared" si="8"/>
        <v>2</v>
      </c>
      <c r="Z22" s="33">
        <f t="shared" si="9"/>
        <v>2</v>
      </c>
      <c r="AA22" s="33">
        <f t="shared" si="10"/>
        <v>2</v>
      </c>
      <c r="AB22" s="33">
        <f t="shared" si="11"/>
        <v>3</v>
      </c>
      <c r="AC22" s="33">
        <f t="shared" si="12"/>
        <v>1</v>
      </c>
      <c r="AD22" s="33">
        <f t="shared" si="13"/>
        <v>1</v>
      </c>
      <c r="AE22" s="33">
        <f t="shared" si="14"/>
        <v>3</v>
      </c>
      <c r="AF22" s="28">
        <v>91.354200000000006</v>
      </c>
      <c r="AG22" s="28">
        <v>7.7869000000000002</v>
      </c>
      <c r="AH22" s="28"/>
      <c r="AI22" s="28">
        <v>0.85880000000000001</v>
      </c>
      <c r="AJ22" s="28">
        <v>1.0024</v>
      </c>
      <c r="AK22" s="28">
        <v>0.27179999999999999</v>
      </c>
      <c r="AL22" s="28">
        <v>-6.6199999999999995E-2</v>
      </c>
      <c r="AM22" s="28">
        <v>0.48249999999999998</v>
      </c>
      <c r="AN22" s="28">
        <v>0.997</v>
      </c>
      <c r="AO22" s="28">
        <v>0.85880000000000001</v>
      </c>
      <c r="AP22" s="35">
        <v>0.7</v>
      </c>
    </row>
    <row r="23" spans="1:42">
      <c r="A23" s="48" t="s">
        <v>3579</v>
      </c>
      <c r="B23" s="29">
        <v>45887</v>
      </c>
      <c r="C23" s="30">
        <v>172.0453</v>
      </c>
      <c r="D23" s="31">
        <v>163.73050000000001</v>
      </c>
      <c r="E23" s="28">
        <v>10.37</v>
      </c>
      <c r="F23" s="28">
        <v>15.5715</v>
      </c>
      <c r="G23" s="28">
        <v>3.0630999999999999</v>
      </c>
      <c r="H23" s="28">
        <v>-0.2319</v>
      </c>
      <c r="I23" s="32">
        <v>0.80100000000000005</v>
      </c>
      <c r="J23" s="28"/>
      <c r="K23" s="28"/>
      <c r="L23" s="28"/>
      <c r="M23" s="28"/>
      <c r="N23" s="28"/>
      <c r="O23" s="28"/>
      <c r="P23" s="28"/>
      <c r="Q23" s="28"/>
      <c r="R23" s="28">
        <v>5.3380999999999998</v>
      </c>
      <c r="S23" s="33">
        <f t="shared" si="2"/>
        <v>1</v>
      </c>
      <c r="T23" s="33">
        <f t="shared" si="3"/>
        <v>1</v>
      </c>
      <c r="U23" s="33">
        <f t="shared" si="4"/>
        <v>1</v>
      </c>
      <c r="V23" s="34">
        <f t="shared" si="5"/>
        <v>1</v>
      </c>
      <c r="W23" s="33">
        <f t="shared" si="6"/>
        <v>0</v>
      </c>
      <c r="X23" s="33">
        <f t="shared" si="7"/>
        <v>0</v>
      </c>
      <c r="Y23" s="33">
        <f t="shared" si="8"/>
        <v>0</v>
      </c>
      <c r="Z23" s="33">
        <f t="shared" si="9"/>
        <v>0</v>
      </c>
      <c r="AA23" s="33">
        <f t="shared" si="10"/>
        <v>0</v>
      </c>
      <c r="AB23" s="33">
        <f t="shared" si="11"/>
        <v>0</v>
      </c>
      <c r="AC23" s="33">
        <f t="shared" si="12"/>
        <v>0</v>
      </c>
      <c r="AD23" s="33">
        <f t="shared" si="13"/>
        <v>0</v>
      </c>
      <c r="AE23" s="33">
        <f t="shared" si="14"/>
        <v>4</v>
      </c>
      <c r="AF23" s="28">
        <v>91.893000000000001</v>
      </c>
      <c r="AG23" s="28">
        <v>7.8334999999999999</v>
      </c>
      <c r="AH23" s="28"/>
      <c r="AI23" s="28">
        <v>0.27339999999999998</v>
      </c>
      <c r="AJ23" s="28">
        <v>1.0006999999999999</v>
      </c>
      <c r="AK23" s="28">
        <v>-0.19450000000000001</v>
      </c>
      <c r="AL23" s="28">
        <v>-2.2700000000000001E-2</v>
      </c>
      <c r="AM23" s="28">
        <v>-0.2651</v>
      </c>
      <c r="AN23" s="28">
        <v>0.98570000000000002</v>
      </c>
      <c r="AO23" s="28">
        <v>0.27339999999999998</v>
      </c>
      <c r="AP23" s="35">
        <v>0.13</v>
      </c>
    </row>
    <row r="24" spans="1:42">
      <c r="A24" s="48" t="s">
        <v>3580</v>
      </c>
      <c r="B24" s="29">
        <v>44265</v>
      </c>
      <c r="C24" s="30">
        <v>941.48090000000002</v>
      </c>
      <c r="D24" s="31">
        <v>853.61720000000003</v>
      </c>
      <c r="E24" s="28">
        <v>19.858899999999998</v>
      </c>
      <c r="F24" s="28">
        <v>15.364100000000001</v>
      </c>
      <c r="G24" s="28">
        <v>2.8734999999999999</v>
      </c>
      <c r="H24" s="28">
        <v>-0.501</v>
      </c>
      <c r="I24" s="32">
        <v>0.59009999999999996</v>
      </c>
      <c r="J24" s="28">
        <v>8.3285999999999998</v>
      </c>
      <c r="K24" s="28">
        <v>3.7682000000000002</v>
      </c>
      <c r="L24" s="28">
        <v>20.720600000000001</v>
      </c>
      <c r="M24" s="28">
        <v>13.201599999999999</v>
      </c>
      <c r="N24" s="28">
        <v>15.033300000000001</v>
      </c>
      <c r="O24" s="28"/>
      <c r="P24" s="28"/>
      <c r="Q24" s="28"/>
      <c r="R24" s="28">
        <v>14.2721</v>
      </c>
      <c r="S24" s="33">
        <f t="shared" si="2"/>
        <v>2</v>
      </c>
      <c r="T24" s="33">
        <f t="shared" si="3"/>
        <v>1</v>
      </c>
      <c r="U24" s="33">
        <f t="shared" si="4"/>
        <v>1</v>
      </c>
      <c r="V24" s="34">
        <f t="shared" si="5"/>
        <v>1</v>
      </c>
      <c r="W24" s="33">
        <f t="shared" si="6"/>
        <v>1</v>
      </c>
      <c r="X24" s="33">
        <f t="shared" si="7"/>
        <v>1</v>
      </c>
      <c r="Y24" s="33">
        <f t="shared" si="8"/>
        <v>1</v>
      </c>
      <c r="Z24" s="33">
        <f t="shared" si="9"/>
        <v>1</v>
      </c>
      <c r="AA24" s="33">
        <f t="shared" si="10"/>
        <v>1</v>
      </c>
      <c r="AB24" s="33">
        <f t="shared" si="11"/>
        <v>0</v>
      </c>
      <c r="AC24" s="33">
        <f t="shared" si="12"/>
        <v>0</v>
      </c>
      <c r="AD24" s="33">
        <f t="shared" si="13"/>
        <v>0</v>
      </c>
      <c r="AE24" s="33">
        <f t="shared" si="14"/>
        <v>2</v>
      </c>
      <c r="AF24" s="28">
        <v>91.933499999999995</v>
      </c>
      <c r="AG24" s="28">
        <v>7.8361000000000001</v>
      </c>
      <c r="AH24" s="28"/>
      <c r="AI24" s="28">
        <v>0.2303</v>
      </c>
      <c r="AJ24" s="28">
        <v>0.99590000000000001</v>
      </c>
      <c r="AK24" s="28">
        <v>0.27310000000000001</v>
      </c>
      <c r="AL24" s="28">
        <v>-5.6899999999999999E-2</v>
      </c>
      <c r="AM24" s="28">
        <v>0.48670000000000002</v>
      </c>
      <c r="AN24" s="28">
        <v>0.997</v>
      </c>
      <c r="AO24" s="28">
        <v>0.2303</v>
      </c>
      <c r="AP24" s="35">
        <v>0.49</v>
      </c>
    </row>
    <row r="25" spans="1:42">
      <c r="A25" s="48" t="s">
        <v>3581</v>
      </c>
      <c r="B25" s="29">
        <v>40441</v>
      </c>
      <c r="C25" s="30">
        <v>101.13760000000001</v>
      </c>
      <c r="D25" s="31">
        <v>89.603700000000003</v>
      </c>
      <c r="E25" s="28">
        <v>51.638500000000001</v>
      </c>
      <c r="F25" s="28">
        <v>15.2776</v>
      </c>
      <c r="G25" s="28">
        <v>2.7793000000000001</v>
      </c>
      <c r="H25" s="28">
        <v>-0.6532</v>
      </c>
      <c r="I25" s="32">
        <v>0.48980000000000001</v>
      </c>
      <c r="J25" s="28">
        <v>8.1418999999999997</v>
      </c>
      <c r="K25" s="28">
        <v>3.5211000000000001</v>
      </c>
      <c r="L25" s="28">
        <v>20.4483</v>
      </c>
      <c r="M25" s="28">
        <v>12.908899999999999</v>
      </c>
      <c r="N25" s="28">
        <v>14.791700000000001</v>
      </c>
      <c r="O25" s="28">
        <v>13.7477</v>
      </c>
      <c r="P25" s="28">
        <v>13.349</v>
      </c>
      <c r="Q25" s="28">
        <v>12.4253</v>
      </c>
      <c r="R25" s="28">
        <v>11.0829</v>
      </c>
      <c r="S25" s="33">
        <f t="shared" si="2"/>
        <v>4</v>
      </c>
      <c r="T25" s="33">
        <f t="shared" si="3"/>
        <v>2</v>
      </c>
      <c r="U25" s="33">
        <f t="shared" si="4"/>
        <v>2</v>
      </c>
      <c r="V25" s="34">
        <f t="shared" si="5"/>
        <v>2</v>
      </c>
      <c r="W25" s="33">
        <f t="shared" si="6"/>
        <v>2</v>
      </c>
      <c r="X25" s="33">
        <f t="shared" si="7"/>
        <v>2</v>
      </c>
      <c r="Y25" s="33">
        <f t="shared" si="8"/>
        <v>3</v>
      </c>
      <c r="Z25" s="33">
        <f t="shared" si="9"/>
        <v>3</v>
      </c>
      <c r="AA25" s="33">
        <f t="shared" si="10"/>
        <v>3</v>
      </c>
      <c r="AB25" s="33">
        <f t="shared" si="11"/>
        <v>4</v>
      </c>
      <c r="AC25" s="33">
        <f t="shared" si="12"/>
        <v>4</v>
      </c>
      <c r="AD25" s="33">
        <f t="shared" si="13"/>
        <v>4</v>
      </c>
      <c r="AE25" s="33">
        <f t="shared" si="14"/>
        <v>4</v>
      </c>
      <c r="AF25" s="28">
        <v>91.670400000000001</v>
      </c>
      <c r="AG25" s="28">
        <v>7.8808999999999996</v>
      </c>
      <c r="AH25" s="28"/>
      <c r="AI25" s="28">
        <v>0.4486</v>
      </c>
      <c r="AJ25" s="28">
        <v>0.99509999999999998</v>
      </c>
      <c r="AK25" s="28">
        <v>0.26960000000000001</v>
      </c>
      <c r="AL25" s="28">
        <v>-7.6600000000000001E-2</v>
      </c>
      <c r="AM25" s="28">
        <v>0.47839999999999999</v>
      </c>
      <c r="AN25" s="28">
        <v>0.997</v>
      </c>
      <c r="AO25" s="28">
        <v>0.4486</v>
      </c>
      <c r="AP25" s="35">
        <v>0.91</v>
      </c>
    </row>
    <row r="26" spans="1:42">
      <c r="A26" s="48" t="s">
        <v>3582</v>
      </c>
      <c r="B26" s="29">
        <v>43822</v>
      </c>
      <c r="C26" s="30">
        <v>426.92700000000002</v>
      </c>
      <c r="D26" s="31">
        <v>380.90010000000001</v>
      </c>
      <c r="E26" s="28">
        <v>23.915600000000001</v>
      </c>
      <c r="F26" s="28">
        <v>15.329800000000001</v>
      </c>
      <c r="G26" s="28">
        <v>2.7042000000000002</v>
      </c>
      <c r="H26" s="28">
        <v>-0.76139999999999997</v>
      </c>
      <c r="I26" s="32">
        <v>0.38240000000000002</v>
      </c>
      <c r="J26" s="28">
        <v>7.8921999999999999</v>
      </c>
      <c r="K26" s="28">
        <v>3.4203000000000001</v>
      </c>
      <c r="L26" s="28">
        <v>20.4224</v>
      </c>
      <c r="M26" s="28">
        <v>12.8476</v>
      </c>
      <c r="N26" s="28">
        <v>14.611599999999999</v>
      </c>
      <c r="O26" s="28"/>
      <c r="P26" s="28"/>
      <c r="Q26" s="28"/>
      <c r="R26" s="28">
        <v>14.7036</v>
      </c>
      <c r="S26" s="33">
        <f t="shared" si="2"/>
        <v>3</v>
      </c>
      <c r="T26" s="33">
        <f t="shared" si="3"/>
        <v>4</v>
      </c>
      <c r="U26" s="33">
        <f t="shared" si="4"/>
        <v>3</v>
      </c>
      <c r="V26" s="34">
        <f t="shared" si="5"/>
        <v>4</v>
      </c>
      <c r="W26" s="33">
        <f t="shared" si="6"/>
        <v>4</v>
      </c>
      <c r="X26" s="33">
        <f t="shared" si="7"/>
        <v>4</v>
      </c>
      <c r="Y26" s="33">
        <f t="shared" si="8"/>
        <v>3</v>
      </c>
      <c r="Z26" s="33">
        <f t="shared" si="9"/>
        <v>4</v>
      </c>
      <c r="AA26" s="33">
        <f t="shared" si="10"/>
        <v>4</v>
      </c>
      <c r="AB26" s="33">
        <f t="shared" si="11"/>
        <v>0</v>
      </c>
      <c r="AC26" s="33">
        <f t="shared" si="12"/>
        <v>0</v>
      </c>
      <c r="AD26" s="33">
        <f t="shared" si="13"/>
        <v>0</v>
      </c>
      <c r="AE26" s="33">
        <f t="shared" si="14"/>
        <v>1</v>
      </c>
      <c r="AF26" s="28">
        <v>92.033100000000005</v>
      </c>
      <c r="AG26" s="28">
        <v>7.8448000000000002</v>
      </c>
      <c r="AH26" s="28"/>
      <c r="AI26" s="28">
        <v>0.1221</v>
      </c>
      <c r="AJ26" s="28">
        <v>0.99780000000000002</v>
      </c>
      <c r="AK26" s="28">
        <v>0.26929999999999998</v>
      </c>
      <c r="AL26" s="28">
        <v>-7.85E-2</v>
      </c>
      <c r="AM26" s="28">
        <v>0.47910000000000003</v>
      </c>
      <c r="AN26" s="28">
        <v>0.997</v>
      </c>
      <c r="AO26" s="28">
        <v>0.1221</v>
      </c>
      <c r="AP26" s="35">
        <v>1.04</v>
      </c>
    </row>
    <row r="27" spans="1:42">
      <c r="A27" s="48" t="s">
        <v>3583</v>
      </c>
      <c r="B27" s="29">
        <v>44580</v>
      </c>
      <c r="C27" s="30">
        <v>1113.5713000000001</v>
      </c>
      <c r="D27" s="31">
        <v>1002.4865</v>
      </c>
      <c r="E27" s="28">
        <v>16.180499999999999</v>
      </c>
      <c r="F27" s="28">
        <v>15.3287</v>
      </c>
      <c r="G27" s="28">
        <v>2.6387999999999998</v>
      </c>
      <c r="H27" s="28">
        <v>-0.81220000000000003</v>
      </c>
      <c r="I27" s="32">
        <v>0.33110000000000001</v>
      </c>
      <c r="J27" s="28">
        <v>7.8578000000000001</v>
      </c>
      <c r="K27" s="28">
        <v>3.5276999999999998</v>
      </c>
      <c r="L27" s="28">
        <v>20.483799999999999</v>
      </c>
      <c r="M27" s="28">
        <v>12.93</v>
      </c>
      <c r="N27" s="28"/>
      <c r="O27" s="28"/>
      <c r="P27" s="28"/>
      <c r="Q27" s="28"/>
      <c r="R27" s="28">
        <v>11.9016</v>
      </c>
      <c r="S27" s="33">
        <f t="shared" si="2"/>
        <v>3</v>
      </c>
      <c r="T27" s="33">
        <f t="shared" si="3"/>
        <v>4</v>
      </c>
      <c r="U27" s="33">
        <f t="shared" si="4"/>
        <v>4</v>
      </c>
      <c r="V27" s="34">
        <f t="shared" si="5"/>
        <v>4</v>
      </c>
      <c r="W27" s="33">
        <f t="shared" si="6"/>
        <v>4</v>
      </c>
      <c r="X27" s="33">
        <f t="shared" si="7"/>
        <v>2</v>
      </c>
      <c r="Y27" s="33">
        <f t="shared" si="8"/>
        <v>2</v>
      </c>
      <c r="Z27" s="33">
        <f t="shared" si="9"/>
        <v>3</v>
      </c>
      <c r="AA27" s="33">
        <f t="shared" si="10"/>
        <v>0</v>
      </c>
      <c r="AB27" s="33">
        <f t="shared" si="11"/>
        <v>0</v>
      </c>
      <c r="AC27" s="33">
        <f t="shared" si="12"/>
        <v>0</v>
      </c>
      <c r="AD27" s="33">
        <f t="shared" si="13"/>
        <v>0</v>
      </c>
      <c r="AE27" s="33">
        <f t="shared" si="14"/>
        <v>3</v>
      </c>
      <c r="AF27" s="28">
        <v>91.980599999999995</v>
      </c>
      <c r="AG27" s="28">
        <v>7.8445</v>
      </c>
      <c r="AH27" s="28"/>
      <c r="AI27" s="28">
        <v>0.1749</v>
      </c>
      <c r="AJ27" s="28">
        <v>0.99560000000000004</v>
      </c>
      <c r="AK27" s="28">
        <v>0.27079999999999999</v>
      </c>
      <c r="AL27" s="28">
        <v>-7.0599999999999996E-2</v>
      </c>
      <c r="AM27" s="28">
        <v>0.4829</v>
      </c>
      <c r="AN27" s="28">
        <v>0.99680000000000002</v>
      </c>
      <c r="AO27" s="28">
        <v>0.1749</v>
      </c>
      <c r="AP27" s="35">
        <v>0.9</v>
      </c>
    </row>
    <row r="28" spans="1:42">
      <c r="A28" s="48" t="s">
        <v>3584</v>
      </c>
      <c r="B28" s="29">
        <v>44335</v>
      </c>
      <c r="C28" s="30">
        <v>1901.0625</v>
      </c>
      <c r="D28" s="31">
        <v>1711.3993</v>
      </c>
      <c r="E28" s="28">
        <v>18.840599999999998</v>
      </c>
      <c r="F28" s="28">
        <v>15.369899999999999</v>
      </c>
      <c r="G28" s="28">
        <v>2.7995999999999999</v>
      </c>
      <c r="H28" s="28">
        <v>-0.59299999999999997</v>
      </c>
      <c r="I28" s="32">
        <v>0.50519999999999998</v>
      </c>
      <c r="J28" s="28">
        <v>8.2431999999999999</v>
      </c>
      <c r="K28" s="28">
        <v>3.6764000000000001</v>
      </c>
      <c r="L28" s="28">
        <v>20.706600000000002</v>
      </c>
      <c r="M28" s="28">
        <v>13.049300000000001</v>
      </c>
      <c r="N28" s="28"/>
      <c r="O28" s="28"/>
      <c r="P28" s="28"/>
      <c r="Q28" s="28"/>
      <c r="R28" s="28">
        <v>13.6494</v>
      </c>
      <c r="S28" s="33">
        <f t="shared" si="2"/>
        <v>1</v>
      </c>
      <c r="T28" s="33">
        <f t="shared" si="3"/>
        <v>1</v>
      </c>
      <c r="U28" s="33">
        <f t="shared" si="4"/>
        <v>1</v>
      </c>
      <c r="V28" s="34">
        <f t="shared" si="5"/>
        <v>1</v>
      </c>
      <c r="W28" s="33">
        <f t="shared" si="6"/>
        <v>1</v>
      </c>
      <c r="X28" s="33">
        <f t="shared" si="7"/>
        <v>1</v>
      </c>
      <c r="Y28" s="33">
        <f t="shared" si="8"/>
        <v>1</v>
      </c>
      <c r="Z28" s="33">
        <f t="shared" si="9"/>
        <v>2</v>
      </c>
      <c r="AA28" s="33">
        <f t="shared" si="10"/>
        <v>0</v>
      </c>
      <c r="AB28" s="33">
        <f t="shared" si="11"/>
        <v>0</v>
      </c>
      <c r="AC28" s="33">
        <f t="shared" si="12"/>
        <v>0</v>
      </c>
      <c r="AD28" s="33">
        <f t="shared" si="13"/>
        <v>0</v>
      </c>
      <c r="AE28" s="33">
        <f t="shared" si="14"/>
        <v>2</v>
      </c>
      <c r="AF28" s="28">
        <v>92.028700000000001</v>
      </c>
      <c r="AG28" s="28">
        <v>7.8444000000000003</v>
      </c>
      <c r="AH28" s="28"/>
      <c r="AI28" s="28">
        <v>0.12690000000000001</v>
      </c>
      <c r="AJ28" s="28">
        <v>0.99950000000000006</v>
      </c>
      <c r="AK28" s="28">
        <v>0.27210000000000001</v>
      </c>
      <c r="AL28" s="28">
        <v>-6.1800000000000001E-2</v>
      </c>
      <c r="AM28" s="28">
        <v>0.48459999999999998</v>
      </c>
      <c r="AN28" s="28">
        <v>0.99709999999999999</v>
      </c>
      <c r="AO28" s="28">
        <v>0.12690000000000001</v>
      </c>
      <c r="AP28" s="35">
        <v>0.7</v>
      </c>
    </row>
    <row r="29" spans="1:42">
      <c r="A29" s="48" t="s">
        <v>3585</v>
      </c>
      <c r="B29" s="29">
        <v>45931</v>
      </c>
      <c r="C29" s="30">
        <v>109.1514</v>
      </c>
      <c r="D29" s="31">
        <v>98.582499999999996</v>
      </c>
      <c r="E29" s="28">
        <v>10.191800000000001</v>
      </c>
      <c r="F29" s="28">
        <v>15.307499999999999</v>
      </c>
      <c r="G29" s="28">
        <v>2.6179000000000001</v>
      </c>
      <c r="H29" s="28">
        <v>-0.89270000000000005</v>
      </c>
      <c r="I29" s="32">
        <v>0.28539999999999999</v>
      </c>
      <c r="J29" s="28"/>
      <c r="K29" s="28"/>
      <c r="L29" s="28"/>
      <c r="M29" s="28"/>
      <c r="N29" s="28"/>
      <c r="O29" s="28"/>
      <c r="P29" s="28"/>
      <c r="Q29" s="28"/>
      <c r="R29" s="28">
        <v>3.3411</v>
      </c>
      <c r="S29" s="33">
        <f t="shared" si="2"/>
        <v>3</v>
      </c>
      <c r="T29" s="33">
        <f t="shared" si="3"/>
        <v>4</v>
      </c>
      <c r="U29" s="33">
        <f t="shared" si="4"/>
        <v>4</v>
      </c>
      <c r="V29" s="34">
        <f t="shared" si="5"/>
        <v>4</v>
      </c>
      <c r="W29" s="33">
        <f t="shared" si="6"/>
        <v>0</v>
      </c>
      <c r="X29" s="33">
        <f t="shared" si="7"/>
        <v>0</v>
      </c>
      <c r="Y29" s="33">
        <f t="shared" si="8"/>
        <v>0</v>
      </c>
      <c r="Z29" s="33">
        <f t="shared" si="9"/>
        <v>0</v>
      </c>
      <c r="AA29" s="33">
        <f t="shared" si="10"/>
        <v>0</v>
      </c>
      <c r="AB29" s="33">
        <f t="shared" si="11"/>
        <v>0</v>
      </c>
      <c r="AC29" s="33">
        <f t="shared" si="12"/>
        <v>0</v>
      </c>
      <c r="AD29" s="33">
        <f t="shared" si="13"/>
        <v>0</v>
      </c>
      <c r="AE29" s="33">
        <f t="shared" si="14"/>
        <v>4</v>
      </c>
      <c r="AF29" s="28">
        <v>91.610100000000003</v>
      </c>
      <c r="AG29" s="28">
        <v>7.8087</v>
      </c>
      <c r="AH29" s="28"/>
      <c r="AI29" s="28">
        <v>0.58130000000000004</v>
      </c>
      <c r="AJ29" s="28">
        <v>1.0015000000000001</v>
      </c>
      <c r="AK29" s="28">
        <v>-0.33200000000000002</v>
      </c>
      <c r="AL29" s="28">
        <v>-8.6900000000000005E-2</v>
      </c>
      <c r="AM29" s="28">
        <v>-0.44030000000000002</v>
      </c>
      <c r="AN29" s="28">
        <v>0.98199999999999998</v>
      </c>
      <c r="AO29" s="28">
        <v>0.58130000000000004</v>
      </c>
      <c r="AP29" s="35">
        <v>1.08</v>
      </c>
    </row>
    <row r="30" spans="1:42">
      <c r="A30" s="48" t="s">
        <v>3586</v>
      </c>
      <c r="B30" s="29">
        <v>43279</v>
      </c>
      <c r="C30" s="30">
        <v>6245.9611000000004</v>
      </c>
      <c r="D30" s="31">
        <v>5550.7646000000004</v>
      </c>
      <c r="E30" s="28">
        <v>24.811399999999999</v>
      </c>
      <c r="F30" s="28">
        <v>15.3691</v>
      </c>
      <c r="G30" s="28">
        <v>2.8094000000000001</v>
      </c>
      <c r="H30" s="28">
        <v>-0.59019999999999995</v>
      </c>
      <c r="I30" s="32">
        <v>0.51160000000000005</v>
      </c>
      <c r="J30" s="28">
        <v>8.2484000000000002</v>
      </c>
      <c r="K30" s="28">
        <v>3.7033</v>
      </c>
      <c r="L30" s="28">
        <v>20.747800000000002</v>
      </c>
      <c r="M30" s="28">
        <v>13.090400000000001</v>
      </c>
      <c r="N30" s="28">
        <v>14.930099999999999</v>
      </c>
      <c r="O30" s="28">
        <v>14.079499999999999</v>
      </c>
      <c r="P30" s="28"/>
      <c r="Q30" s="28"/>
      <c r="R30" s="28">
        <v>12.2829</v>
      </c>
      <c r="S30" s="33">
        <f t="shared" si="2"/>
        <v>2</v>
      </c>
      <c r="T30" s="33">
        <f t="shared" si="3"/>
        <v>1</v>
      </c>
      <c r="U30" s="33">
        <f t="shared" si="4"/>
        <v>1</v>
      </c>
      <c r="V30" s="34">
        <f t="shared" si="5"/>
        <v>1</v>
      </c>
      <c r="W30" s="33">
        <f t="shared" si="6"/>
        <v>1</v>
      </c>
      <c r="X30" s="33">
        <f t="shared" si="7"/>
        <v>1</v>
      </c>
      <c r="Y30" s="33">
        <f t="shared" si="8"/>
        <v>1</v>
      </c>
      <c r="Z30" s="33">
        <f t="shared" si="9"/>
        <v>1</v>
      </c>
      <c r="AA30" s="33">
        <f t="shared" si="10"/>
        <v>2</v>
      </c>
      <c r="AB30" s="33">
        <f t="shared" si="11"/>
        <v>1</v>
      </c>
      <c r="AC30" s="33">
        <f t="shared" si="12"/>
        <v>0</v>
      </c>
      <c r="AD30" s="33">
        <f t="shared" si="13"/>
        <v>0</v>
      </c>
      <c r="AE30" s="33">
        <f t="shared" si="14"/>
        <v>3</v>
      </c>
      <c r="AF30" s="28">
        <v>92.0244</v>
      </c>
      <c r="AG30" s="28">
        <v>7.8476999999999997</v>
      </c>
      <c r="AH30" s="28"/>
      <c r="AI30" s="28">
        <v>0.12790000000000001</v>
      </c>
      <c r="AJ30" s="28">
        <v>0.999</v>
      </c>
      <c r="AK30" s="28">
        <v>0.27329999999999999</v>
      </c>
      <c r="AL30" s="28">
        <v>-5.8400000000000001E-2</v>
      </c>
      <c r="AM30" s="28">
        <v>0.4869</v>
      </c>
      <c r="AN30" s="28">
        <v>0.99709999999999999</v>
      </c>
      <c r="AO30" s="28">
        <v>0.12790000000000001</v>
      </c>
      <c r="AP30" s="35">
        <v>0.8</v>
      </c>
    </row>
    <row r="31" spans="1:42">
      <c r="A31" s="58" t="s">
        <v>235</v>
      </c>
      <c r="B31" s="59"/>
      <c r="C31" s="60"/>
      <c r="D31" s="60"/>
      <c r="E31" s="60"/>
      <c r="F31" s="60">
        <f>SUMPRODUCT($D12:$D30,F12:F30)/SUMIF(F12:F30,"&lt;&gt;"&amp;"",$D12:$D30)</f>
        <v>15.354980675057039</v>
      </c>
      <c r="G31" s="60">
        <f t="shared" ref="G31:R31" si="16">SUMPRODUCT($D12:$D30,G12:G30)/SUMIF(G12:G30,"&lt;&gt;"&amp;"",$D12:$D30)</f>
        <v>2.7886333836932184</v>
      </c>
      <c r="H31" s="60">
        <f t="shared" si="16"/>
        <v>-0.60608913464825642</v>
      </c>
      <c r="I31" s="60">
        <f t="shared" si="16"/>
        <v>0.49508341945468476</v>
      </c>
      <c r="J31" s="60">
        <f t="shared" si="16"/>
        <v>8.2023907547030692</v>
      </c>
      <c r="K31" s="60">
        <f t="shared" si="16"/>
        <v>3.6058768992662498</v>
      </c>
      <c r="L31" s="60">
        <f t="shared" si="16"/>
        <v>20.672481021731844</v>
      </c>
      <c r="M31" s="60">
        <f t="shared" si="16"/>
        <v>13.04874136440011</v>
      </c>
      <c r="N31" s="60">
        <f t="shared" si="16"/>
        <v>14.921099520906987</v>
      </c>
      <c r="O31" s="60">
        <f t="shared" si="16"/>
        <v>13.98364698962718</v>
      </c>
      <c r="P31" s="60">
        <f t="shared" si="16"/>
        <v>13.734853451344476</v>
      </c>
      <c r="Q31" s="60">
        <f t="shared" si="16"/>
        <v>12.804827984928993</v>
      </c>
      <c r="R31" s="60">
        <f t="shared" si="16"/>
        <v>12.449341153867042</v>
      </c>
      <c r="S31" s="61"/>
      <c r="T31" s="61"/>
      <c r="U31" s="61"/>
      <c r="V31" s="61"/>
      <c r="W31" s="61"/>
      <c r="X31" s="61"/>
      <c r="Y31" s="61"/>
      <c r="Z31" s="61"/>
      <c r="AA31" s="61"/>
      <c r="AB31" s="61"/>
      <c r="AC31" s="61"/>
      <c r="AD31" s="61"/>
      <c r="AE31" s="61"/>
      <c r="AF31" s="60"/>
      <c r="AG31" s="60"/>
      <c r="AH31" s="60"/>
      <c r="AI31" s="60"/>
      <c r="AJ31" s="60"/>
      <c r="AK31" s="60"/>
      <c r="AL31" s="60"/>
      <c r="AM31" s="60"/>
      <c r="AN31" s="60"/>
      <c r="AO31" s="60"/>
      <c r="AP31" s="62"/>
    </row>
    <row r="32" spans="1:42">
      <c r="A32" s="56" t="s">
        <v>236</v>
      </c>
      <c r="B32" s="51"/>
      <c r="C32" s="52"/>
      <c r="D32" s="53"/>
      <c r="E32" s="54"/>
      <c r="F32" s="54">
        <f>MIN(F12:F30)</f>
        <v>14.977</v>
      </c>
      <c r="G32" s="54">
        <f t="shared" ref="G32:R32" si="17">MIN(G12:G30)</f>
        <v>2.3069000000000002</v>
      </c>
      <c r="H32" s="54">
        <f t="shared" si="17"/>
        <v>-1.3188</v>
      </c>
      <c r="I32" s="54">
        <f t="shared" si="17"/>
        <v>-4.99E-2</v>
      </c>
      <c r="J32" s="54">
        <f t="shared" si="17"/>
        <v>7.8308999999999997</v>
      </c>
      <c r="K32" s="54">
        <f t="shared" si="17"/>
        <v>3.2730999999999999</v>
      </c>
      <c r="L32" s="54">
        <f t="shared" si="17"/>
        <v>20.348800000000001</v>
      </c>
      <c r="M32" s="54">
        <f t="shared" si="17"/>
        <v>12.714399999999999</v>
      </c>
      <c r="N32" s="54">
        <f t="shared" si="17"/>
        <v>14.5999</v>
      </c>
      <c r="O32" s="54">
        <f t="shared" si="17"/>
        <v>13.7477</v>
      </c>
      <c r="P32" s="54">
        <f t="shared" si="17"/>
        <v>13.349</v>
      </c>
      <c r="Q32" s="54">
        <f t="shared" si="17"/>
        <v>12.4253</v>
      </c>
      <c r="R32" s="54">
        <f t="shared" si="17"/>
        <v>3.3411</v>
      </c>
      <c r="S32" s="55"/>
      <c r="T32" s="55"/>
      <c r="U32" s="55"/>
      <c r="V32" s="55"/>
      <c r="W32" s="55"/>
      <c r="X32" s="55"/>
      <c r="Y32" s="55"/>
      <c r="Z32" s="55"/>
      <c r="AA32" s="55"/>
      <c r="AB32" s="55"/>
      <c r="AC32" s="55"/>
      <c r="AD32" s="55"/>
      <c r="AE32" s="55"/>
      <c r="AF32" s="54"/>
      <c r="AG32" s="54"/>
      <c r="AH32" s="54"/>
      <c r="AI32" s="54"/>
      <c r="AJ32" s="54"/>
      <c r="AK32" s="54"/>
      <c r="AL32" s="54"/>
      <c r="AM32" s="54"/>
      <c r="AN32" s="54"/>
      <c r="AO32" s="54"/>
      <c r="AP32" s="57"/>
    </row>
    <row r="33" spans="1:42">
      <c r="A33" s="63" t="s">
        <v>237</v>
      </c>
      <c r="B33" s="51"/>
      <c r="C33" s="52"/>
      <c r="D33" s="53"/>
      <c r="E33" s="54"/>
      <c r="F33" s="54">
        <f>MAX(F12:F30)</f>
        <v>15.5715</v>
      </c>
      <c r="G33" s="54">
        <f t="shared" ref="G33:R33" si="18">MAX(G12:G30)</f>
        <v>3.0630999999999999</v>
      </c>
      <c r="H33" s="54">
        <f t="shared" si="18"/>
        <v>-0.2319</v>
      </c>
      <c r="I33" s="54">
        <f t="shared" si="18"/>
        <v>0.80100000000000005</v>
      </c>
      <c r="J33" s="54">
        <f t="shared" si="18"/>
        <v>8.3493999999999993</v>
      </c>
      <c r="K33" s="54">
        <f t="shared" si="18"/>
        <v>3.7682000000000002</v>
      </c>
      <c r="L33" s="54">
        <f t="shared" si="18"/>
        <v>20.829000000000001</v>
      </c>
      <c r="M33" s="54">
        <f t="shared" si="18"/>
        <v>13.223800000000001</v>
      </c>
      <c r="N33" s="54">
        <f t="shared" si="18"/>
        <v>15.1045</v>
      </c>
      <c r="O33" s="54">
        <f t="shared" si="18"/>
        <v>14.079499999999999</v>
      </c>
      <c r="P33" s="54">
        <f t="shared" si="18"/>
        <v>13.7394</v>
      </c>
      <c r="Q33" s="54">
        <f t="shared" si="18"/>
        <v>12.8093</v>
      </c>
      <c r="R33" s="54">
        <f t="shared" si="18"/>
        <v>254.64439999999999</v>
      </c>
      <c r="S33" s="55"/>
      <c r="T33" s="55"/>
      <c r="U33" s="55"/>
      <c r="V33" s="55"/>
      <c r="W33" s="55"/>
      <c r="X33" s="55"/>
      <c r="Y33" s="55"/>
      <c r="Z33" s="55"/>
      <c r="AA33" s="55"/>
      <c r="AB33" s="55"/>
      <c r="AC33" s="55"/>
      <c r="AD33" s="55"/>
      <c r="AE33" s="55"/>
      <c r="AF33" s="54"/>
      <c r="AG33" s="54"/>
      <c r="AH33" s="54"/>
      <c r="AI33" s="54"/>
      <c r="AJ33" s="54"/>
      <c r="AK33" s="54"/>
      <c r="AL33" s="54"/>
      <c r="AM33" s="54"/>
      <c r="AN33" s="54"/>
      <c r="AO33" s="54"/>
      <c r="AP33" s="57"/>
    </row>
    <row r="34" spans="1:42">
      <c r="A34" s="56" t="s">
        <v>238</v>
      </c>
      <c r="B34" s="51"/>
      <c r="C34" s="52"/>
      <c r="D34" s="53"/>
      <c r="E34" s="54"/>
      <c r="F34" s="54">
        <f>MEDIAN(F12:F30)</f>
        <v>15.337800000000001</v>
      </c>
      <c r="G34" s="54">
        <f t="shared" ref="G34:R34" si="19">MEDIAN(G12:G30)</f>
        <v>2.7668499999999998</v>
      </c>
      <c r="H34" s="54">
        <f t="shared" si="19"/>
        <v>-0.66490000000000005</v>
      </c>
      <c r="I34" s="54">
        <f t="shared" si="19"/>
        <v>0.46084999999999998</v>
      </c>
      <c r="J34" s="54">
        <f t="shared" si="19"/>
        <v>8.1305499999999995</v>
      </c>
      <c r="K34" s="54">
        <f t="shared" si="19"/>
        <v>3.5211000000000001</v>
      </c>
      <c r="L34" s="54">
        <f t="shared" si="19"/>
        <v>20.483799999999999</v>
      </c>
      <c r="M34" s="54">
        <f t="shared" si="19"/>
        <v>12.93235</v>
      </c>
      <c r="N34" s="54">
        <f t="shared" si="19"/>
        <v>14.8987</v>
      </c>
      <c r="O34" s="54">
        <f t="shared" si="19"/>
        <v>13.982749999999999</v>
      </c>
      <c r="P34" s="54">
        <f t="shared" si="19"/>
        <v>13.5442</v>
      </c>
      <c r="Q34" s="54">
        <f t="shared" si="19"/>
        <v>12.6173</v>
      </c>
      <c r="R34" s="54">
        <f t="shared" si="19"/>
        <v>12.912000000000001</v>
      </c>
      <c r="S34" s="55"/>
      <c r="T34" s="55"/>
      <c r="U34" s="55"/>
      <c r="V34" s="55"/>
      <c r="W34" s="55"/>
      <c r="X34" s="55"/>
      <c r="Y34" s="55"/>
      <c r="Z34" s="55"/>
      <c r="AA34" s="55"/>
      <c r="AB34" s="55"/>
      <c r="AC34" s="55"/>
      <c r="AD34" s="55"/>
      <c r="AE34" s="55"/>
      <c r="AF34" s="54"/>
      <c r="AG34" s="54"/>
      <c r="AH34" s="54"/>
      <c r="AI34" s="54"/>
      <c r="AJ34" s="54"/>
      <c r="AK34" s="54"/>
      <c r="AL34" s="54"/>
      <c r="AM34" s="54"/>
      <c r="AN34" s="54"/>
      <c r="AO34" s="54"/>
      <c r="AP34" s="57"/>
    </row>
    <row r="35" spans="1:42">
      <c r="A35" s="66" t="s">
        <v>265</v>
      </c>
      <c r="B35" s="67"/>
      <c r="C35" s="68"/>
      <c r="D35" s="69"/>
      <c r="E35" s="66"/>
      <c r="F35" s="66"/>
      <c r="G35" s="66"/>
      <c r="H35" s="66"/>
      <c r="I35" s="66"/>
      <c r="J35" s="66"/>
      <c r="K35" s="66"/>
      <c r="L35" s="66"/>
      <c r="M35" s="66"/>
      <c r="N35" s="66"/>
      <c r="O35" s="66"/>
      <c r="P35" s="66"/>
      <c r="Q35" s="66"/>
      <c r="R35" s="66"/>
      <c r="S35" s="70"/>
      <c r="T35" s="70"/>
      <c r="U35" s="70"/>
      <c r="V35" s="70"/>
      <c r="W35" s="70"/>
      <c r="X35" s="70"/>
      <c r="Y35" s="70"/>
      <c r="Z35" s="70"/>
      <c r="AA35" s="70"/>
      <c r="AB35" s="70"/>
      <c r="AC35" s="70"/>
      <c r="AD35" s="70"/>
      <c r="AE35" s="70"/>
      <c r="AF35" s="66"/>
      <c r="AG35" s="66"/>
      <c r="AH35" s="66"/>
      <c r="AI35" s="66"/>
      <c r="AJ35" s="66"/>
      <c r="AK35" s="66"/>
      <c r="AL35" s="66"/>
      <c r="AM35" s="66"/>
      <c r="AN35" s="66"/>
      <c r="AO35" s="66"/>
      <c r="AP35" s="71"/>
    </row>
    <row r="36" spans="1:42">
      <c r="A36" s="48"/>
      <c r="B36" s="29"/>
      <c r="C36" s="30"/>
      <c r="D36" s="31"/>
      <c r="E36" s="28"/>
      <c r="F36" s="28"/>
      <c r="G36" s="28"/>
      <c r="H36" s="28"/>
      <c r="I36" s="32"/>
      <c r="J36" s="28"/>
      <c r="K36" s="28"/>
      <c r="L36" s="28"/>
      <c r="M36" s="28"/>
      <c r="N36" s="28"/>
      <c r="O36" s="28"/>
      <c r="P36" s="28"/>
      <c r="Q36" s="28"/>
      <c r="R36" s="28"/>
      <c r="S36" s="33"/>
      <c r="T36" s="33"/>
      <c r="U36" s="33"/>
      <c r="V36" s="34"/>
      <c r="W36" s="33"/>
      <c r="X36" s="33"/>
      <c r="Y36" s="33"/>
      <c r="Z36" s="33"/>
      <c r="AA36" s="33"/>
      <c r="AB36" s="33"/>
      <c r="AC36" s="33"/>
      <c r="AD36" s="33"/>
      <c r="AE36" s="33"/>
      <c r="AF36" s="28"/>
      <c r="AG36" s="28"/>
      <c r="AH36" s="28"/>
      <c r="AI36" s="28"/>
      <c r="AJ36" s="28"/>
      <c r="AK36" s="28"/>
      <c r="AL36" s="28"/>
      <c r="AM36" s="28"/>
      <c r="AN36" s="28"/>
      <c r="AO36" s="28"/>
      <c r="AP36" s="35"/>
    </row>
    <row r="37" spans="1:42" ht="15" thickBot="1">
      <c r="A37" s="49"/>
      <c r="B37" s="37"/>
      <c r="C37" s="38"/>
      <c r="D37" s="39"/>
      <c r="E37" s="36"/>
      <c r="F37" s="36"/>
      <c r="G37" s="36"/>
      <c r="H37" s="36"/>
      <c r="I37" s="40"/>
      <c r="J37" s="36"/>
      <c r="K37" s="36"/>
      <c r="L37" s="36"/>
      <c r="M37" s="36"/>
      <c r="N37" s="36"/>
      <c r="O37" s="36"/>
      <c r="P37" s="36"/>
      <c r="Q37" s="36"/>
      <c r="R37" s="36"/>
      <c r="S37" s="41"/>
      <c r="T37" s="41"/>
      <c r="U37" s="41"/>
      <c r="V37" s="42"/>
      <c r="W37" s="41"/>
      <c r="X37" s="41"/>
      <c r="Y37" s="41"/>
      <c r="Z37" s="41"/>
      <c r="AA37" s="41"/>
      <c r="AB37" s="41"/>
      <c r="AC37" s="41"/>
      <c r="AD37" s="41"/>
      <c r="AE37" s="41"/>
      <c r="AF37" s="36"/>
      <c r="AG37" s="36"/>
      <c r="AH37" s="36"/>
      <c r="AI37" s="36"/>
      <c r="AJ37" s="36"/>
      <c r="AK37" s="36"/>
      <c r="AL37" s="36"/>
      <c r="AM37" s="36"/>
      <c r="AN37" s="36"/>
      <c r="AO37" s="36"/>
      <c r="AP37" s="43"/>
    </row>
    <row r="38" spans="1:42">
      <c r="A38" s="50" t="s">
        <v>239</v>
      </c>
      <c r="B38" s="45"/>
      <c r="C38" s="44"/>
      <c r="D38" s="44"/>
      <c r="E38" s="44"/>
      <c r="F38" s="44"/>
      <c r="G38" s="44"/>
      <c r="H38" s="44"/>
      <c r="I38" s="46"/>
      <c r="J38" s="44"/>
      <c r="K38" s="44"/>
      <c r="L38" s="44"/>
      <c r="M38" s="44"/>
      <c r="N38" s="44"/>
      <c r="O38" s="44"/>
      <c r="P38" s="44"/>
      <c r="Q38" s="44"/>
      <c r="R38" s="44"/>
      <c r="S38" s="45"/>
      <c r="T38" s="45"/>
      <c r="U38" s="45"/>
      <c r="V38" s="47"/>
      <c r="W38" s="45"/>
      <c r="X38" s="45"/>
      <c r="Y38" s="45"/>
      <c r="Z38" s="45"/>
      <c r="AA38" s="45"/>
      <c r="AB38" s="45"/>
      <c r="AC38" s="45"/>
      <c r="AD38" s="45"/>
      <c r="AE38" s="45"/>
      <c r="AF38" s="44"/>
      <c r="AG38" s="44"/>
      <c r="AH38" s="44"/>
      <c r="AI38" s="44"/>
      <c r="AJ38" s="44"/>
      <c r="AK38" s="44"/>
      <c r="AL38" s="44"/>
      <c r="AM38" s="44"/>
      <c r="AN38" s="44"/>
      <c r="AO38" s="44"/>
      <c r="AP38" s="44"/>
    </row>
    <row r="39" spans="1:42">
      <c r="A39" s="50" t="s">
        <v>240</v>
      </c>
      <c r="B39" s="45"/>
      <c r="C39" s="44"/>
      <c r="D39" s="44"/>
      <c r="E39" s="44"/>
      <c r="F39" s="44"/>
      <c r="G39" s="44"/>
      <c r="H39" s="44"/>
      <c r="I39" s="46"/>
      <c r="J39" s="44"/>
      <c r="K39" s="44"/>
      <c r="L39" s="44"/>
      <c r="M39" s="44"/>
      <c r="N39" s="44"/>
      <c r="O39" s="44"/>
      <c r="P39" s="44"/>
      <c r="Q39" s="44"/>
      <c r="R39" s="44"/>
      <c r="S39" s="45"/>
      <c r="T39" s="45"/>
      <c r="U39" s="45"/>
      <c r="V39" s="47"/>
      <c r="W39" s="45"/>
      <c r="X39" s="45"/>
      <c r="Y39" s="45"/>
      <c r="Z39" s="45"/>
      <c r="AA39" s="45"/>
      <c r="AB39" s="45"/>
      <c r="AC39" s="45"/>
      <c r="AD39" s="45"/>
      <c r="AE39" s="45"/>
      <c r="AF39" s="44"/>
      <c r="AG39" s="44"/>
      <c r="AH39" s="44"/>
      <c r="AI39" s="44"/>
      <c r="AJ39" s="44"/>
      <c r="AK39" s="44"/>
      <c r="AL39" s="44"/>
      <c r="AM39" s="44"/>
      <c r="AN39" s="44"/>
      <c r="AO39" s="44"/>
      <c r="AP39" s="44"/>
    </row>
  </sheetData>
  <mergeCells count="8">
    <mergeCell ref="AJ8:AN8"/>
    <mergeCell ref="AP8:AP9"/>
    <mergeCell ref="B8:E8"/>
    <mergeCell ref="F8:I8"/>
    <mergeCell ref="J8:Q8"/>
    <mergeCell ref="R8:R9"/>
    <mergeCell ref="S8:AE8"/>
    <mergeCell ref="AF8:AI8"/>
  </mergeCells>
  <hyperlinks>
    <hyperlink ref="A1" location="'Main Page'!A1" tooltip="E:\ACEMFV2\AceCustomTemplates - #'Main Page'!A1" display="'Main Page'!A1"/>
    <hyperlink ref="A10" location="'Load'!A1" tooltip="E:\ACEMFV2\AceCustomTemplates - #'Load'!A1" display="'Load'!A1"/>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O31"/>
  <sheetViews>
    <sheetView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22"/>
    </sheetView>
  </sheetViews>
  <sheetFormatPr defaultRowHeight="14.4"/>
  <cols>
    <col min="1" max="1" width="34.44140625" customWidth="1"/>
    <col min="2" max="2" width="10.5546875" customWidth="1"/>
    <col min="34" max="34" width="8.77734375" style="93" customWidth="1"/>
  </cols>
  <sheetData>
    <row r="1" spans="1:93">
      <c r="A1" s="13" t="s">
        <v>0</v>
      </c>
      <c r="B1" s="93"/>
      <c r="C1" s="14"/>
      <c r="D1" s="14"/>
      <c r="E1" s="15" t="s">
        <v>3953</v>
      </c>
      <c r="F1" s="14"/>
      <c r="G1" s="14"/>
      <c r="H1" s="14"/>
      <c r="I1" s="14"/>
      <c r="J1" s="14"/>
      <c r="K1" s="14"/>
      <c r="L1" s="14"/>
      <c r="M1" s="14"/>
      <c r="N1" s="14"/>
      <c r="O1" s="14"/>
      <c r="P1" s="14"/>
      <c r="Q1" s="14"/>
      <c r="R1" s="14"/>
      <c r="S1" s="93"/>
      <c r="T1" s="93"/>
      <c r="U1" s="93"/>
      <c r="V1" s="93"/>
      <c r="W1" s="93"/>
      <c r="X1" s="93"/>
      <c r="Y1" s="93"/>
      <c r="Z1" s="93"/>
      <c r="AA1" s="93"/>
      <c r="AB1" s="93"/>
      <c r="AC1" s="93"/>
      <c r="AD1" s="93"/>
      <c r="AE1" s="93"/>
      <c r="AF1" s="14"/>
      <c r="AG1" s="14"/>
      <c r="AH1" s="14"/>
      <c r="AI1" s="14"/>
      <c r="AJ1" s="14"/>
      <c r="AK1" s="14"/>
      <c r="AL1" s="14"/>
      <c r="AM1" s="14"/>
      <c r="AN1" s="14"/>
      <c r="AO1" s="14"/>
      <c r="AP1" s="14"/>
      <c r="CB1" s="93" t="s">
        <v>3954</v>
      </c>
      <c r="CC1" s="27" t="s">
        <v>184</v>
      </c>
      <c r="CD1" s="27" t="s">
        <v>3955</v>
      </c>
      <c r="CE1" s="27" t="s">
        <v>186</v>
      </c>
      <c r="CF1" s="27" t="s">
        <v>187</v>
      </c>
      <c r="CG1" s="27" t="s">
        <v>188</v>
      </c>
      <c r="CH1" s="27" t="s">
        <v>3956</v>
      </c>
      <c r="CI1" s="27" t="s">
        <v>3957</v>
      </c>
      <c r="CJ1" s="27" t="s">
        <v>191</v>
      </c>
      <c r="CK1" s="27" t="s">
        <v>192</v>
      </c>
      <c r="CL1" s="27" t="s">
        <v>193</v>
      </c>
      <c r="CM1" s="27" t="s">
        <v>194</v>
      </c>
      <c r="CN1" s="27" t="s">
        <v>2437</v>
      </c>
      <c r="CO1" s="27" t="s">
        <v>3958</v>
      </c>
    </row>
    <row r="2" spans="1:93">
      <c r="A2" s="14"/>
      <c r="B2" s="93"/>
      <c r="C2" s="14"/>
      <c r="D2" s="14"/>
      <c r="E2" s="14"/>
      <c r="F2" s="14"/>
      <c r="G2" s="14"/>
      <c r="H2" s="14"/>
      <c r="I2" s="14"/>
      <c r="J2" s="14"/>
      <c r="K2" s="14"/>
      <c r="L2" s="14"/>
      <c r="M2" s="14"/>
      <c r="N2" s="14"/>
      <c r="O2" s="14"/>
      <c r="P2" s="14"/>
      <c r="Q2" s="14"/>
      <c r="R2" s="14"/>
      <c r="S2" s="93"/>
      <c r="T2" s="93"/>
      <c r="U2" s="93"/>
      <c r="V2" s="93"/>
      <c r="W2" s="93"/>
      <c r="X2" s="93"/>
      <c r="Y2" s="93"/>
      <c r="Z2" s="93"/>
      <c r="AA2" s="93"/>
      <c r="AB2" s="93"/>
      <c r="AC2" s="93"/>
      <c r="AD2" s="93"/>
      <c r="AE2" s="93"/>
      <c r="AF2" s="14"/>
      <c r="AG2" s="14"/>
      <c r="AH2" s="14"/>
      <c r="AI2" s="14"/>
      <c r="AJ2" s="14"/>
      <c r="AK2" s="14"/>
      <c r="AL2" s="14"/>
      <c r="AM2" s="14"/>
      <c r="AN2" s="14"/>
      <c r="AO2" s="14"/>
      <c r="AP2" s="14"/>
      <c r="CB2" s="93">
        <v>0</v>
      </c>
      <c r="CC2" s="93">
        <f t="shared" ref="CC2:CC7" si="0">_xlfn.QUARTILE.INC(F$12:F$22,$CB2)</f>
        <v>6.8075000000000001</v>
      </c>
      <c r="CD2" s="93">
        <f t="shared" ref="CD2:CO7" si="1">_xlfn.QUARTILE.INC(G$12:G$22,$CB2)</f>
        <v>-6.6601999999999997</v>
      </c>
      <c r="CE2" s="93">
        <f t="shared" si="1"/>
        <v>-9.1309000000000005</v>
      </c>
      <c r="CF2" s="93">
        <f t="shared" si="1"/>
        <v>-9.9107000000000003</v>
      </c>
      <c r="CG2" s="93">
        <f t="shared" si="1"/>
        <v>-4.0551000000000004</v>
      </c>
      <c r="CH2" s="93">
        <f t="shared" si="1"/>
        <v>1.6968000000000001</v>
      </c>
      <c r="CI2" s="93">
        <f t="shared" si="1"/>
        <v>8.0736000000000008</v>
      </c>
      <c r="CJ2" s="93">
        <f t="shared" si="1"/>
        <v>7.9150999999999998</v>
      </c>
      <c r="CK2" s="93">
        <f t="shared" si="1"/>
        <v>9.6536000000000008</v>
      </c>
      <c r="CL2" s="93">
        <f t="shared" si="1"/>
        <v>10.328099999999999</v>
      </c>
      <c r="CM2" s="93">
        <f t="shared" si="1"/>
        <v>11.615500000000001</v>
      </c>
      <c r="CN2" s="93">
        <f t="shared" si="1"/>
        <v>9.7143999999999995</v>
      </c>
      <c r="CO2" s="93">
        <f t="shared" si="1"/>
        <v>1.6011</v>
      </c>
    </row>
    <row r="3" spans="1:93">
      <c r="A3" s="14"/>
      <c r="B3" s="93"/>
      <c r="C3" s="14"/>
      <c r="D3" s="14"/>
      <c r="E3" s="14"/>
      <c r="F3" s="14"/>
      <c r="G3" s="14"/>
      <c r="H3" s="14"/>
      <c r="I3" s="14"/>
      <c r="J3" s="14"/>
      <c r="K3" s="14"/>
      <c r="L3" s="14"/>
      <c r="M3" s="14"/>
      <c r="N3" s="14"/>
      <c r="O3" s="14"/>
      <c r="P3" s="14"/>
      <c r="Q3" s="14"/>
      <c r="R3" s="14"/>
      <c r="S3" s="93"/>
      <c r="T3" s="93"/>
      <c r="U3" s="93"/>
      <c r="V3" s="93"/>
      <c r="W3" s="93"/>
      <c r="X3" s="93"/>
      <c r="Y3" s="93"/>
      <c r="Z3" s="93"/>
      <c r="AA3" s="93"/>
      <c r="AB3" s="93"/>
      <c r="AC3" s="93"/>
      <c r="AD3" s="93"/>
      <c r="AE3" s="93"/>
      <c r="AF3" s="14"/>
      <c r="AG3" s="14"/>
      <c r="AH3" s="14"/>
      <c r="AI3" s="14"/>
      <c r="AJ3" s="14"/>
      <c r="AK3" s="14"/>
      <c r="AL3" s="14"/>
      <c r="AM3" s="14"/>
      <c r="AN3" s="14"/>
      <c r="AO3" s="14"/>
      <c r="AP3" s="14"/>
      <c r="CB3" s="93">
        <v>1</v>
      </c>
      <c r="CC3" s="93">
        <f t="shared" si="0"/>
        <v>6.8624000000000001</v>
      </c>
      <c r="CD3" s="93">
        <f t="shared" si="1"/>
        <v>-6.58</v>
      </c>
      <c r="CE3" s="93">
        <f t="shared" si="1"/>
        <v>-8.9755500000000001</v>
      </c>
      <c r="CF3" s="93">
        <f t="shared" si="1"/>
        <v>-9.8536000000000001</v>
      </c>
      <c r="CG3" s="93">
        <f t="shared" si="1"/>
        <v>-3.64005</v>
      </c>
      <c r="CH3" s="93">
        <f t="shared" si="1"/>
        <v>2.1313</v>
      </c>
      <c r="CI3" s="93">
        <f t="shared" si="1"/>
        <v>8.5647749999999991</v>
      </c>
      <c r="CJ3" s="93">
        <f t="shared" si="1"/>
        <v>8.3517250000000001</v>
      </c>
      <c r="CK3" s="93">
        <f t="shared" si="1"/>
        <v>10.020799999999999</v>
      </c>
      <c r="CL3" s="93">
        <f t="shared" si="1"/>
        <v>10.53</v>
      </c>
      <c r="CM3" s="93">
        <f t="shared" si="1"/>
        <v>11.911675000000001</v>
      </c>
      <c r="CN3" s="93">
        <f t="shared" si="1"/>
        <v>9.9083500000000004</v>
      </c>
      <c r="CO3" s="93">
        <f t="shared" si="1"/>
        <v>6.9731000000000005</v>
      </c>
    </row>
    <row r="4" spans="1:93">
      <c r="A4" s="14"/>
      <c r="B4" s="93"/>
      <c r="C4" s="14"/>
      <c r="D4" s="14"/>
      <c r="E4" s="14"/>
      <c r="F4" s="14"/>
      <c r="G4" s="14"/>
      <c r="H4" s="14"/>
      <c r="I4" s="14"/>
      <c r="J4" s="14"/>
      <c r="K4" s="14"/>
      <c r="L4" s="14"/>
      <c r="M4" s="14"/>
      <c r="N4" s="14"/>
      <c r="O4" s="14"/>
      <c r="P4" s="14"/>
      <c r="Q4" s="14"/>
      <c r="R4" s="14"/>
      <c r="S4" s="93"/>
      <c r="T4" s="93"/>
      <c r="U4" s="93"/>
      <c r="V4" s="93"/>
      <c r="W4" s="93"/>
      <c r="X4" s="93"/>
      <c r="Y4" s="93"/>
      <c r="Z4" s="93"/>
      <c r="AA4" s="93"/>
      <c r="AB4" s="93"/>
      <c r="AC4" s="93"/>
      <c r="AD4" s="93"/>
      <c r="AE4" s="93"/>
      <c r="AF4" s="14"/>
      <c r="AG4" s="14"/>
      <c r="AH4" s="14"/>
      <c r="AI4" s="14"/>
      <c r="AJ4" s="14"/>
      <c r="AK4" s="14"/>
      <c r="AL4" s="14"/>
      <c r="AM4" s="14"/>
      <c r="AN4" s="14"/>
      <c r="AO4" s="14"/>
      <c r="AP4" s="14"/>
      <c r="CB4" s="93">
        <v>2</v>
      </c>
      <c r="CC4" s="93">
        <f t="shared" si="0"/>
        <v>6.8758999999999997</v>
      </c>
      <c r="CD4" s="93">
        <f t="shared" si="1"/>
        <v>-6.5499000000000001</v>
      </c>
      <c r="CE4" s="93">
        <f t="shared" si="1"/>
        <v>-8.9491999999999994</v>
      </c>
      <c r="CF4" s="93">
        <f t="shared" si="1"/>
        <v>-9.7965999999999998</v>
      </c>
      <c r="CG4" s="93">
        <f t="shared" si="1"/>
        <v>-3.5518000000000001</v>
      </c>
      <c r="CH4" s="93">
        <f t="shared" si="1"/>
        <v>2.2463000000000002</v>
      </c>
      <c r="CI4" s="93">
        <f t="shared" si="1"/>
        <v>8.7257999999999996</v>
      </c>
      <c r="CJ4" s="93">
        <f t="shared" si="1"/>
        <v>8.4968500000000002</v>
      </c>
      <c r="CK4" s="93">
        <f t="shared" si="1"/>
        <v>10.162800000000001</v>
      </c>
      <c r="CL4" s="93">
        <f t="shared" si="1"/>
        <v>10.734400000000001</v>
      </c>
      <c r="CM4" s="93">
        <f t="shared" si="1"/>
        <v>12.034400000000002</v>
      </c>
      <c r="CN4" s="93">
        <f t="shared" si="1"/>
        <v>10.01975</v>
      </c>
      <c r="CO4" s="93">
        <f t="shared" si="1"/>
        <v>9.1439000000000004</v>
      </c>
    </row>
    <row r="5" spans="1:93">
      <c r="A5" s="14"/>
      <c r="B5" s="93"/>
      <c r="C5" s="14"/>
      <c r="D5" s="14"/>
      <c r="E5" s="14"/>
      <c r="F5" s="14"/>
      <c r="G5" s="14"/>
      <c r="H5" s="14"/>
      <c r="I5" s="14"/>
      <c r="J5" s="14"/>
      <c r="K5" s="14"/>
      <c r="L5" s="14"/>
      <c r="M5" s="14"/>
      <c r="N5" s="14"/>
      <c r="O5" s="14"/>
      <c r="P5" s="14"/>
      <c r="Q5" s="14"/>
      <c r="R5" s="14"/>
      <c r="S5" s="93"/>
      <c r="T5" s="93"/>
      <c r="U5" s="93"/>
      <c r="V5" s="93"/>
      <c r="W5" s="93"/>
      <c r="X5" s="93"/>
      <c r="Y5" s="93"/>
      <c r="Z5" s="93"/>
      <c r="AA5" s="93"/>
      <c r="AB5" s="93"/>
      <c r="AC5" s="93"/>
      <c r="AD5" s="93"/>
      <c r="AE5" s="93"/>
      <c r="AF5" s="14"/>
      <c r="AG5" s="14"/>
      <c r="AH5" s="14"/>
      <c r="AI5" s="14"/>
      <c r="AJ5" s="14"/>
      <c r="AK5" s="14"/>
      <c r="AL5" s="14"/>
      <c r="AM5" s="14"/>
      <c r="AN5" s="14"/>
      <c r="AO5" s="14"/>
      <c r="AP5" s="14"/>
      <c r="CB5" s="93">
        <v>3</v>
      </c>
      <c r="CC5" s="93">
        <f t="shared" si="0"/>
        <v>6.8955000000000002</v>
      </c>
      <c r="CD5" s="93">
        <f t="shared" si="1"/>
        <v>-6.5126499999999998</v>
      </c>
      <c r="CE5" s="93">
        <f t="shared" si="1"/>
        <v>-8.8990000000000009</v>
      </c>
      <c r="CF5" s="93">
        <f t="shared" si="1"/>
        <v>-9.7482000000000006</v>
      </c>
      <c r="CG5" s="93">
        <f t="shared" si="1"/>
        <v>-3.4107500000000002</v>
      </c>
      <c r="CH5" s="93">
        <f t="shared" si="1"/>
        <v>2.3856999999999999</v>
      </c>
      <c r="CI5" s="93">
        <f t="shared" si="1"/>
        <v>8.8720499999999998</v>
      </c>
      <c r="CJ5" s="93">
        <f t="shared" si="1"/>
        <v>8.6689000000000007</v>
      </c>
      <c r="CK5" s="93">
        <f t="shared" si="1"/>
        <v>10.3575</v>
      </c>
      <c r="CL5" s="93">
        <f t="shared" si="1"/>
        <v>10.9246</v>
      </c>
      <c r="CM5" s="93">
        <f t="shared" si="1"/>
        <v>12.154175</v>
      </c>
      <c r="CN5" s="93">
        <f t="shared" si="1"/>
        <v>10.184424999999999</v>
      </c>
      <c r="CO5" s="93">
        <f t="shared" si="1"/>
        <v>13.204149999999998</v>
      </c>
    </row>
    <row r="6" spans="1:93" hidden="1">
      <c r="A6" s="14"/>
      <c r="B6" s="93"/>
      <c r="C6" s="14"/>
      <c r="D6" s="14"/>
      <c r="E6" s="14"/>
      <c r="F6" s="14"/>
      <c r="G6" s="14"/>
      <c r="H6" s="14"/>
      <c r="I6" s="14"/>
      <c r="J6" s="14"/>
      <c r="K6" s="14"/>
      <c r="L6" s="14"/>
      <c r="M6" s="14"/>
      <c r="N6" s="14"/>
      <c r="O6" s="14"/>
      <c r="P6" s="14"/>
      <c r="Q6" s="14"/>
      <c r="R6" s="14"/>
      <c r="S6" s="93"/>
      <c r="T6" s="93"/>
      <c r="U6" s="93"/>
      <c r="V6" s="93"/>
      <c r="W6" s="93"/>
      <c r="X6" s="93"/>
      <c r="Y6" s="93"/>
      <c r="Z6" s="93"/>
      <c r="AA6" s="93"/>
      <c r="AB6" s="93"/>
      <c r="AC6" s="93"/>
      <c r="AD6" s="93"/>
      <c r="AE6" s="93"/>
      <c r="AF6" s="14"/>
      <c r="AG6" s="14"/>
      <c r="AH6" s="14"/>
      <c r="AI6" s="14"/>
      <c r="AJ6" s="14"/>
      <c r="AK6" s="14"/>
      <c r="AL6" s="14"/>
      <c r="AM6" s="14"/>
      <c r="AN6" s="14"/>
      <c r="AO6" s="14"/>
      <c r="AP6" s="14"/>
      <c r="CB6" s="93"/>
      <c r="CC6" s="93">
        <f t="shared" si="0"/>
        <v>6.8075000000000001</v>
      </c>
      <c r="CD6" s="93">
        <f t="shared" si="1"/>
        <v>-6.6601999999999997</v>
      </c>
      <c r="CE6" s="93">
        <f t="shared" si="1"/>
        <v>-9.1309000000000005</v>
      </c>
      <c r="CF6" s="93">
        <f t="shared" si="1"/>
        <v>-9.9107000000000003</v>
      </c>
      <c r="CG6" s="93">
        <f t="shared" si="1"/>
        <v>-4.0551000000000004</v>
      </c>
      <c r="CH6" s="93">
        <f t="shared" si="1"/>
        <v>1.6968000000000001</v>
      </c>
      <c r="CI6" s="93">
        <f t="shared" si="1"/>
        <v>8.0736000000000008</v>
      </c>
      <c r="CJ6" s="93">
        <f t="shared" si="1"/>
        <v>7.9150999999999998</v>
      </c>
      <c r="CK6" s="93">
        <f t="shared" si="1"/>
        <v>9.6536000000000008</v>
      </c>
      <c r="CL6" s="93">
        <f t="shared" si="1"/>
        <v>10.328099999999999</v>
      </c>
      <c r="CM6" s="93">
        <f t="shared" si="1"/>
        <v>11.615500000000001</v>
      </c>
      <c r="CN6" s="93">
        <f t="shared" si="1"/>
        <v>9.7143999999999995</v>
      </c>
      <c r="CO6" s="93">
        <f t="shared" si="1"/>
        <v>1.6011</v>
      </c>
    </row>
    <row r="7" spans="1:93" ht="21" thickBot="1">
      <c r="A7" s="16" t="s">
        <v>3587</v>
      </c>
      <c r="B7" s="93"/>
      <c r="C7" s="14"/>
      <c r="D7" s="14"/>
      <c r="E7" s="14"/>
      <c r="F7" s="14"/>
      <c r="G7" s="14"/>
      <c r="H7" s="14"/>
      <c r="I7" s="14"/>
      <c r="J7" s="14"/>
      <c r="K7" s="14"/>
      <c r="L7" s="14"/>
      <c r="M7" s="14"/>
      <c r="N7" s="14"/>
      <c r="O7" s="14"/>
      <c r="P7" s="14"/>
      <c r="Q7" s="14"/>
      <c r="R7" s="14"/>
      <c r="S7" s="93"/>
      <c r="T7" s="93"/>
      <c r="U7" s="93"/>
      <c r="V7" s="93"/>
      <c r="W7" s="93"/>
      <c r="X7" s="93"/>
      <c r="Y7" s="93"/>
      <c r="Z7" s="93"/>
      <c r="AA7" s="93"/>
      <c r="AB7" s="93"/>
      <c r="AC7" s="93"/>
      <c r="AD7" s="93"/>
      <c r="AE7" s="93"/>
      <c r="AF7" s="14"/>
      <c r="AG7" s="14"/>
      <c r="AH7" s="14"/>
      <c r="AI7" s="14"/>
      <c r="AJ7" s="14"/>
      <c r="AK7" s="14"/>
      <c r="AL7" s="14"/>
      <c r="AM7" s="14"/>
      <c r="AN7" s="14"/>
      <c r="AO7" s="14"/>
      <c r="AP7" s="14"/>
      <c r="CB7" s="93">
        <v>4</v>
      </c>
      <c r="CC7" s="93">
        <f t="shared" si="0"/>
        <v>11.849399999999999</v>
      </c>
      <c r="CD7" s="93">
        <f t="shared" si="1"/>
        <v>2.7427999999999999</v>
      </c>
      <c r="CE7" s="93">
        <f t="shared" si="1"/>
        <v>2.4117000000000002</v>
      </c>
      <c r="CF7" s="93">
        <f t="shared" si="1"/>
        <v>1.9295</v>
      </c>
      <c r="CG7" s="93">
        <f t="shared" si="1"/>
        <v>13.145200000000001</v>
      </c>
      <c r="CH7" s="93">
        <f t="shared" si="1"/>
        <v>2.4874000000000001</v>
      </c>
      <c r="CI7" s="93">
        <f t="shared" si="1"/>
        <v>8.9077999999999999</v>
      </c>
      <c r="CJ7" s="93">
        <f t="shared" si="1"/>
        <v>8.7014999999999993</v>
      </c>
      <c r="CK7" s="93">
        <f t="shared" si="1"/>
        <v>10.4229</v>
      </c>
      <c r="CL7" s="93">
        <f t="shared" si="1"/>
        <v>11.0642</v>
      </c>
      <c r="CM7" s="93">
        <f t="shared" si="1"/>
        <v>12.4415</v>
      </c>
      <c r="CN7" s="93">
        <f t="shared" si="1"/>
        <v>10.5382</v>
      </c>
      <c r="CO7" s="93">
        <f t="shared" si="1"/>
        <v>14.9321</v>
      </c>
    </row>
    <row r="8" spans="1:93" ht="15.6">
      <c r="A8" s="17" t="str">
        <f>'Index Fund Others'!A8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c r="AJ8" s="136" t="s">
        <v>874</v>
      </c>
      <c r="AK8" s="136"/>
      <c r="AL8" s="136"/>
      <c r="AM8" s="136"/>
      <c r="AN8" s="136"/>
      <c r="AO8" s="18" t="s">
        <v>54</v>
      </c>
      <c r="AP8" s="134" t="s">
        <v>179</v>
      </c>
    </row>
    <row r="9" spans="1:93" ht="39"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835</v>
      </c>
      <c r="AG9" s="26" t="s">
        <v>836</v>
      </c>
      <c r="AH9" s="26" t="s">
        <v>837</v>
      </c>
      <c r="AI9" s="26" t="s">
        <v>612</v>
      </c>
      <c r="AJ9" s="26" t="s">
        <v>838</v>
      </c>
      <c r="AK9" s="26" t="s">
        <v>839</v>
      </c>
      <c r="AL9" s="26" t="s">
        <v>3052</v>
      </c>
      <c r="AM9" s="26" t="s">
        <v>2436</v>
      </c>
      <c r="AN9" s="26" t="s">
        <v>3053</v>
      </c>
      <c r="AO9" s="26" t="s">
        <v>840</v>
      </c>
      <c r="AP9" s="135"/>
    </row>
    <row r="10" spans="1:93" ht="15" thickBot="1">
      <c r="A10" s="20" t="s">
        <v>38</v>
      </c>
      <c r="B10" s="93"/>
      <c r="C10" s="14"/>
      <c r="D10" s="14"/>
      <c r="E10" s="14"/>
      <c r="F10" s="14"/>
      <c r="G10" s="14"/>
      <c r="H10" s="14"/>
      <c r="I10" s="14"/>
      <c r="J10" s="14"/>
      <c r="K10" s="14"/>
      <c r="L10" s="14"/>
      <c r="M10" s="14"/>
      <c r="N10" s="14"/>
      <c r="O10" s="14"/>
      <c r="P10" s="14"/>
      <c r="Q10" s="14"/>
      <c r="R10" s="14"/>
      <c r="S10" s="93"/>
      <c r="T10" s="93"/>
      <c r="U10" s="93"/>
      <c r="V10" s="93"/>
      <c r="W10" s="93"/>
      <c r="X10" s="93"/>
      <c r="Y10" s="93"/>
      <c r="Z10" s="93"/>
      <c r="AA10" s="93"/>
      <c r="AB10" s="93"/>
      <c r="AC10" s="93"/>
      <c r="AD10" s="93"/>
      <c r="AE10" s="93"/>
      <c r="AF10" s="14"/>
      <c r="AG10" s="14"/>
      <c r="AH10" s="14"/>
      <c r="AI10" s="14"/>
      <c r="AJ10" s="14"/>
      <c r="AK10" s="14"/>
      <c r="AL10" s="14"/>
      <c r="AM10" s="14"/>
      <c r="AN10" s="14"/>
      <c r="AO10" s="14"/>
      <c r="AP10" s="14"/>
    </row>
    <row r="11" spans="1:93" ht="18.600000000000001" thickBot="1">
      <c r="A11" s="21" t="s">
        <v>3588</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3"/>
      <c r="AP11" s="24"/>
    </row>
    <row r="12" spans="1:93">
      <c r="A12" s="48" t="s">
        <v>3589</v>
      </c>
      <c r="B12" s="29">
        <v>45349</v>
      </c>
      <c r="C12" s="30">
        <v>49.184600000000003</v>
      </c>
      <c r="D12" s="31">
        <v>59.783499999999997</v>
      </c>
      <c r="E12" s="28">
        <v>10.624599999999999</v>
      </c>
      <c r="F12" s="28">
        <v>6.8680000000000003</v>
      </c>
      <c r="G12" s="28">
        <v>-6.4728000000000003</v>
      </c>
      <c r="H12" s="28">
        <v>-8.9087999999999994</v>
      </c>
      <c r="I12" s="32">
        <v>-9.7423000000000002</v>
      </c>
      <c r="J12" s="28">
        <v>-3.5678999999999998</v>
      </c>
      <c r="K12" s="28">
        <v>2.1313</v>
      </c>
      <c r="L12" s="28"/>
      <c r="M12" s="28"/>
      <c r="N12" s="28"/>
      <c r="O12" s="28"/>
      <c r="P12" s="28"/>
      <c r="Q12" s="28"/>
      <c r="R12" s="28">
        <v>2.8279000000000001</v>
      </c>
      <c r="S12" s="33">
        <f t="shared" ref="S12:AE12" si="2">IF(F12="",0,IF(F12&lt;=CC$3,4,IF(F12&gt;=CC$5,1,IF(F12&gt;=CC$4,2,3))))</f>
        <v>3</v>
      </c>
      <c r="T12" s="33">
        <f t="shared" si="2"/>
        <v>1</v>
      </c>
      <c r="U12" s="33">
        <f t="shared" si="2"/>
        <v>2</v>
      </c>
      <c r="V12" s="34">
        <f t="shared" si="2"/>
        <v>1</v>
      </c>
      <c r="W12" s="33">
        <f t="shared" si="2"/>
        <v>3</v>
      </c>
      <c r="X12" s="33">
        <f t="shared" si="2"/>
        <v>4</v>
      </c>
      <c r="Y12" s="33">
        <f t="shared" si="2"/>
        <v>0</v>
      </c>
      <c r="Z12" s="33">
        <f t="shared" si="2"/>
        <v>0</v>
      </c>
      <c r="AA12" s="33">
        <f t="shared" si="2"/>
        <v>0</v>
      </c>
      <c r="AB12" s="33">
        <f t="shared" si="2"/>
        <v>0</v>
      </c>
      <c r="AC12" s="33">
        <f t="shared" si="2"/>
        <v>0</v>
      </c>
      <c r="AD12" s="33">
        <f t="shared" si="2"/>
        <v>0</v>
      </c>
      <c r="AE12" s="33">
        <f t="shared" si="2"/>
        <v>4</v>
      </c>
      <c r="AF12" s="28">
        <v>99.954999999999998</v>
      </c>
      <c r="AG12" s="28"/>
      <c r="AH12" s="28"/>
      <c r="AI12" s="28">
        <v>4.4999999999999998E-2</v>
      </c>
      <c r="AJ12" s="28">
        <v>0.99980000000000002</v>
      </c>
      <c r="AK12" s="28">
        <v>-1.52E-2</v>
      </c>
      <c r="AL12" s="28">
        <v>-0.15479999999999999</v>
      </c>
      <c r="AM12" s="28">
        <v>-2.4199999999999999E-2</v>
      </c>
      <c r="AN12" s="28">
        <v>0.98599999999999999</v>
      </c>
      <c r="AO12" s="28">
        <v>4.4999999999999998E-2</v>
      </c>
      <c r="AP12" s="35">
        <v>0.7</v>
      </c>
    </row>
    <row r="13" spans="1:93">
      <c r="A13" s="48" t="s">
        <v>3590</v>
      </c>
      <c r="B13" s="29">
        <v>45687</v>
      </c>
      <c r="C13" s="30">
        <v>15.9176</v>
      </c>
      <c r="D13" s="31">
        <v>18.1755</v>
      </c>
      <c r="E13" s="28">
        <v>11.885899999999999</v>
      </c>
      <c r="F13" s="28">
        <v>11.849399999999999</v>
      </c>
      <c r="G13" s="28">
        <v>2.7427999999999999</v>
      </c>
      <c r="H13" s="28">
        <v>2.4117000000000002</v>
      </c>
      <c r="I13" s="32">
        <v>1.9295</v>
      </c>
      <c r="J13" s="28">
        <v>13.145200000000001</v>
      </c>
      <c r="K13" s="28"/>
      <c r="L13" s="28"/>
      <c r="M13" s="28"/>
      <c r="N13" s="28"/>
      <c r="O13" s="28"/>
      <c r="P13" s="28"/>
      <c r="Q13" s="28"/>
      <c r="R13" s="28">
        <v>14.9321</v>
      </c>
      <c r="S13" s="33">
        <f t="shared" ref="S13:S22" si="3">IF(F13="",0,IF(F13&lt;=CC$3,4,IF(F13&gt;=CC$5,1,IF(F13&gt;=CC$4,2,3))))</f>
        <v>1</v>
      </c>
      <c r="T13" s="33">
        <f t="shared" ref="T13:T22" si="4">IF(G13="",0,IF(G13&lt;=CD$3,4,IF(G13&gt;=CD$5,1,IF(G13&gt;=CD$4,2,3))))</f>
        <v>1</v>
      </c>
      <c r="U13" s="33">
        <f t="shared" ref="U13:U22" si="5">IF(H13="",0,IF(H13&lt;=CE$3,4,IF(H13&gt;=CE$5,1,IF(H13&gt;=CE$4,2,3))))</f>
        <v>1</v>
      </c>
      <c r="V13" s="34">
        <f t="shared" ref="V13:V22" si="6">IF(I13="",0,IF(I13&lt;=CF$3,4,IF(I13&gt;=CF$5,1,IF(I13&gt;=CF$4,2,3))))</f>
        <v>1</v>
      </c>
      <c r="W13" s="33">
        <f t="shared" ref="W13:W22" si="7">IF(J13="",0,IF(J13&lt;=CG$3,4,IF(J13&gt;=CG$5,1,IF(J13&gt;=CG$4,2,3))))</f>
        <v>1</v>
      </c>
      <c r="X13" s="33">
        <f t="shared" ref="X13:X22" si="8">IF(K13="",0,IF(K13&lt;=CH$3,4,IF(K13&gt;=CH$5,1,IF(K13&gt;=CH$4,2,3))))</f>
        <v>0</v>
      </c>
      <c r="Y13" s="33">
        <f t="shared" ref="Y13:Y22" si="9">IF(L13="",0,IF(L13&lt;=CI$3,4,IF(L13&gt;=CI$5,1,IF(L13&gt;=CI$4,2,3))))</f>
        <v>0</v>
      </c>
      <c r="Z13" s="33">
        <f t="shared" ref="Z13:Z22" si="10">IF(M13="",0,IF(M13&lt;=CJ$3,4,IF(M13&gt;=CJ$5,1,IF(M13&gt;=CJ$4,2,3))))</f>
        <v>0</v>
      </c>
      <c r="AA13" s="33">
        <f t="shared" ref="AA13:AA22" si="11">IF(N13="",0,IF(N13&lt;=CK$3,4,IF(N13&gt;=CK$5,1,IF(N13&gt;=CK$4,2,3))))</f>
        <v>0</v>
      </c>
      <c r="AB13" s="33">
        <f t="shared" ref="AB13:AB22" si="12">IF(O13="",0,IF(O13&lt;=CL$3,4,IF(O13&gt;=CL$5,1,IF(O13&gt;=CL$4,2,3))))</f>
        <v>0</v>
      </c>
      <c r="AC13" s="33">
        <f t="shared" ref="AC13:AC22" si="13">IF(P13="",0,IF(P13&lt;=CM$3,4,IF(P13&gt;=CM$5,1,IF(P13&gt;=CM$4,2,3))))</f>
        <v>0</v>
      </c>
      <c r="AD13" s="33">
        <f t="shared" ref="AD13:AD22" si="14">IF(Q13="",0,IF(Q13&lt;=CN$3,4,IF(Q13&gt;=CN$5,1,IF(Q13&gt;=CN$4,2,3))))</f>
        <v>0</v>
      </c>
      <c r="AE13" s="33">
        <f t="shared" ref="AE13:AE22" si="15">IF(R13="",0,IF(R13&lt;=CO$3,4,IF(R13&gt;=CO$5,1,IF(R13&gt;=CO$4,2,3))))</f>
        <v>1</v>
      </c>
      <c r="AF13" s="28">
        <v>96.869399999999999</v>
      </c>
      <c r="AG13" s="28">
        <v>2.028</v>
      </c>
      <c r="AH13" s="28"/>
      <c r="AI13" s="28">
        <v>1.1026</v>
      </c>
      <c r="AJ13" s="28">
        <v>0.86260000000000003</v>
      </c>
      <c r="AK13" s="28">
        <v>0.22070000000000001</v>
      </c>
      <c r="AL13" s="28">
        <v>0.76600000000000001</v>
      </c>
      <c r="AM13" s="28">
        <v>0.39500000000000002</v>
      </c>
      <c r="AN13" s="28">
        <v>0.77969999999999995</v>
      </c>
      <c r="AO13" s="28">
        <v>1.1026</v>
      </c>
      <c r="AP13" s="35">
        <v>0.97</v>
      </c>
    </row>
    <row r="14" spans="1:93">
      <c r="A14" s="48" t="s">
        <v>3591</v>
      </c>
      <c r="B14" s="29">
        <v>37454</v>
      </c>
      <c r="C14" s="30">
        <v>8869.1802000000007</v>
      </c>
      <c r="D14" s="31">
        <v>7896.8541999999998</v>
      </c>
      <c r="E14" s="28">
        <v>713.1925</v>
      </c>
      <c r="F14" s="28">
        <v>6.8960999999999997</v>
      </c>
      <c r="G14" s="28">
        <v>-6.5488999999999997</v>
      </c>
      <c r="H14" s="28">
        <v>-8.9393999999999991</v>
      </c>
      <c r="I14" s="32">
        <v>-9.7901000000000007</v>
      </c>
      <c r="J14" s="28">
        <v>-3.4575999999999998</v>
      </c>
      <c r="K14" s="28">
        <v>2.3856999999999999</v>
      </c>
      <c r="L14" s="28">
        <v>8.8053000000000008</v>
      </c>
      <c r="M14" s="28">
        <v>8.6071000000000009</v>
      </c>
      <c r="N14" s="28">
        <v>10.3575</v>
      </c>
      <c r="O14" s="28">
        <v>10.9246</v>
      </c>
      <c r="P14" s="28">
        <v>12.4415</v>
      </c>
      <c r="Q14" s="28">
        <v>10.5382</v>
      </c>
      <c r="R14" s="28">
        <v>13.904999999999999</v>
      </c>
      <c r="S14" s="33">
        <f t="shared" si="3"/>
        <v>1</v>
      </c>
      <c r="T14" s="33">
        <f t="shared" si="4"/>
        <v>2</v>
      </c>
      <c r="U14" s="33">
        <f t="shared" si="5"/>
        <v>2</v>
      </c>
      <c r="V14" s="34">
        <f t="shared" si="6"/>
        <v>2</v>
      </c>
      <c r="W14" s="33">
        <f t="shared" si="7"/>
        <v>2</v>
      </c>
      <c r="X14" s="33">
        <f t="shared" si="8"/>
        <v>1</v>
      </c>
      <c r="Y14" s="33">
        <f t="shared" si="9"/>
        <v>2</v>
      </c>
      <c r="Z14" s="33">
        <f t="shared" si="10"/>
        <v>2</v>
      </c>
      <c r="AA14" s="33">
        <f t="shared" si="11"/>
        <v>1</v>
      </c>
      <c r="AB14" s="33">
        <f t="shared" si="12"/>
        <v>1</v>
      </c>
      <c r="AC14" s="33">
        <f t="shared" si="13"/>
        <v>1</v>
      </c>
      <c r="AD14" s="33">
        <f t="shared" si="14"/>
        <v>1</v>
      </c>
      <c r="AE14" s="33">
        <f t="shared" si="15"/>
        <v>1</v>
      </c>
      <c r="AF14" s="28">
        <v>100.0076</v>
      </c>
      <c r="AG14" s="28"/>
      <c r="AH14" s="28"/>
      <c r="AI14" s="28">
        <v>-7.6E-3</v>
      </c>
      <c r="AJ14" s="28">
        <v>0.99890000000000001</v>
      </c>
      <c r="AK14" s="28">
        <v>0.1507</v>
      </c>
      <c r="AL14" s="28">
        <v>-0.17760000000000001</v>
      </c>
      <c r="AM14" s="28">
        <v>0.26540000000000002</v>
      </c>
      <c r="AN14" s="28">
        <v>0.98729999999999996</v>
      </c>
      <c r="AO14" s="28">
        <v>-7.6E-3</v>
      </c>
      <c r="AP14" s="35">
        <v>0.36</v>
      </c>
    </row>
    <row r="15" spans="1:93">
      <c r="A15" s="48" t="s">
        <v>3592</v>
      </c>
      <c r="B15" s="29">
        <v>42999</v>
      </c>
      <c r="C15" s="30">
        <v>1862.3218999999999</v>
      </c>
      <c r="D15" s="31">
        <v>1696.6506999999999</v>
      </c>
      <c r="E15" s="28">
        <v>25.185400000000001</v>
      </c>
      <c r="F15" s="28">
        <v>6.8948999999999998</v>
      </c>
      <c r="G15" s="28">
        <v>-6.5175000000000001</v>
      </c>
      <c r="H15" s="28">
        <v>-8.8892000000000007</v>
      </c>
      <c r="I15" s="32">
        <v>-9.7514000000000003</v>
      </c>
      <c r="J15" s="28">
        <v>-3.3639000000000001</v>
      </c>
      <c r="K15" s="28">
        <v>2.4874000000000001</v>
      </c>
      <c r="L15" s="28">
        <v>8.9077999999999999</v>
      </c>
      <c r="M15" s="28">
        <v>8.6895000000000007</v>
      </c>
      <c r="N15" s="28">
        <v>10.4229</v>
      </c>
      <c r="O15" s="28">
        <v>11.0642</v>
      </c>
      <c r="P15" s="28"/>
      <c r="Q15" s="28"/>
      <c r="R15" s="28">
        <v>11.3232</v>
      </c>
      <c r="S15" s="33">
        <f t="shared" si="3"/>
        <v>2</v>
      </c>
      <c r="T15" s="33">
        <f t="shared" si="4"/>
        <v>2</v>
      </c>
      <c r="U15" s="33">
        <f t="shared" si="5"/>
        <v>1</v>
      </c>
      <c r="V15" s="34">
        <f t="shared" si="6"/>
        <v>2</v>
      </c>
      <c r="W15" s="33">
        <f t="shared" si="7"/>
        <v>1</v>
      </c>
      <c r="X15" s="33">
        <f t="shared" si="8"/>
        <v>1</v>
      </c>
      <c r="Y15" s="33">
        <f t="shared" si="9"/>
        <v>1</v>
      </c>
      <c r="Z15" s="33">
        <f t="shared" si="10"/>
        <v>1</v>
      </c>
      <c r="AA15" s="33">
        <f t="shared" si="11"/>
        <v>1</v>
      </c>
      <c r="AB15" s="33">
        <f t="shared" si="12"/>
        <v>1</v>
      </c>
      <c r="AC15" s="33">
        <f t="shared" si="13"/>
        <v>0</v>
      </c>
      <c r="AD15" s="33">
        <f t="shared" si="14"/>
        <v>0</v>
      </c>
      <c r="AE15" s="33">
        <f t="shared" si="15"/>
        <v>2</v>
      </c>
      <c r="AF15" s="28">
        <v>99.695599999999999</v>
      </c>
      <c r="AG15" s="28"/>
      <c r="AH15" s="28"/>
      <c r="AI15" s="28">
        <v>0.3044</v>
      </c>
      <c r="AJ15" s="28">
        <v>0.99819999999999998</v>
      </c>
      <c r="AK15" s="28">
        <v>0.153</v>
      </c>
      <c r="AL15" s="28">
        <v>-0.16930000000000001</v>
      </c>
      <c r="AM15" s="28">
        <v>0.26950000000000002</v>
      </c>
      <c r="AN15" s="28">
        <v>0.98719999999999997</v>
      </c>
      <c r="AO15" s="28">
        <v>0.3044</v>
      </c>
      <c r="AP15" s="35">
        <v>0.3</v>
      </c>
    </row>
    <row r="16" spans="1:93">
      <c r="A16" s="48" t="s">
        <v>3593</v>
      </c>
      <c r="B16" s="29">
        <v>45705</v>
      </c>
      <c r="C16" s="30">
        <v>16.0076</v>
      </c>
      <c r="D16" s="31">
        <v>15.2364</v>
      </c>
      <c r="E16" s="28">
        <v>10.192</v>
      </c>
      <c r="F16" s="28">
        <v>6.8567999999999998</v>
      </c>
      <c r="G16" s="28">
        <v>-6.5811000000000002</v>
      </c>
      <c r="H16" s="28">
        <v>-8.9756</v>
      </c>
      <c r="I16" s="32">
        <v>-9.8371999999999993</v>
      </c>
      <c r="J16" s="28">
        <v>-3.5488</v>
      </c>
      <c r="K16" s="28"/>
      <c r="L16" s="28"/>
      <c r="M16" s="28"/>
      <c r="N16" s="28"/>
      <c r="O16" s="28"/>
      <c r="P16" s="28"/>
      <c r="Q16" s="28"/>
      <c r="R16" s="28">
        <v>1.6011</v>
      </c>
      <c r="S16" s="33">
        <f t="shared" si="3"/>
        <v>4</v>
      </c>
      <c r="T16" s="33">
        <f t="shared" si="4"/>
        <v>4</v>
      </c>
      <c r="U16" s="33">
        <f t="shared" si="5"/>
        <v>4</v>
      </c>
      <c r="V16" s="34">
        <f t="shared" si="6"/>
        <v>3</v>
      </c>
      <c r="W16" s="33">
        <f t="shared" si="7"/>
        <v>2</v>
      </c>
      <c r="X16" s="33">
        <f t="shared" si="8"/>
        <v>0</v>
      </c>
      <c r="Y16" s="33">
        <f t="shared" si="9"/>
        <v>0</v>
      </c>
      <c r="Z16" s="33">
        <f t="shared" si="10"/>
        <v>0</v>
      </c>
      <c r="AA16" s="33">
        <f t="shared" si="11"/>
        <v>0</v>
      </c>
      <c r="AB16" s="33">
        <f t="shared" si="12"/>
        <v>0</v>
      </c>
      <c r="AC16" s="33">
        <f t="shared" si="13"/>
        <v>0</v>
      </c>
      <c r="AD16" s="33">
        <f t="shared" si="14"/>
        <v>0</v>
      </c>
      <c r="AE16" s="33">
        <f t="shared" si="15"/>
        <v>4</v>
      </c>
      <c r="AF16" s="28">
        <v>100.0624</v>
      </c>
      <c r="AG16" s="28"/>
      <c r="AH16" s="28"/>
      <c r="AI16" s="28">
        <v>-6.2399999999999997E-2</v>
      </c>
      <c r="AJ16" s="28">
        <v>1.0217000000000001</v>
      </c>
      <c r="AK16" s="28">
        <v>-4.8999999999999998E-3</v>
      </c>
      <c r="AL16" s="28">
        <v>-0.21859999999999999</v>
      </c>
      <c r="AM16" s="28">
        <v>-7.3000000000000001E-3</v>
      </c>
      <c r="AN16" s="28">
        <v>0.9849</v>
      </c>
      <c r="AO16" s="28">
        <v>-6.2399999999999997E-2</v>
      </c>
      <c r="AP16" s="35">
        <v>0.31</v>
      </c>
    </row>
    <row r="17" spans="1:42">
      <c r="A17" s="48" t="s">
        <v>3594</v>
      </c>
      <c r="B17" s="29">
        <v>37588</v>
      </c>
      <c r="C17" s="30">
        <v>89.846299999999999</v>
      </c>
      <c r="D17" s="31">
        <v>85.125399999999999</v>
      </c>
      <c r="E17" s="28">
        <v>143.4743</v>
      </c>
      <c r="F17" s="28">
        <v>6.8075000000000001</v>
      </c>
      <c r="G17" s="28">
        <v>-6.5789</v>
      </c>
      <c r="H17" s="28">
        <v>-9.1309000000000005</v>
      </c>
      <c r="I17" s="32">
        <v>-9.8699999999999992</v>
      </c>
      <c r="J17" s="28">
        <v>-4.0551000000000004</v>
      </c>
      <c r="K17" s="28">
        <v>1.6968000000000001</v>
      </c>
      <c r="L17" s="28">
        <v>8.0736000000000008</v>
      </c>
      <c r="M17" s="28">
        <v>7.9150999999999998</v>
      </c>
      <c r="N17" s="28">
        <v>9.6536000000000008</v>
      </c>
      <c r="O17" s="28">
        <v>10.328099999999999</v>
      </c>
      <c r="P17" s="28">
        <v>11.615500000000001</v>
      </c>
      <c r="Q17" s="28">
        <v>9.7143999999999995</v>
      </c>
      <c r="R17" s="28">
        <v>12.503299999999999</v>
      </c>
      <c r="S17" s="33">
        <f t="shared" si="3"/>
        <v>4</v>
      </c>
      <c r="T17" s="33">
        <f t="shared" si="4"/>
        <v>3</v>
      </c>
      <c r="U17" s="33">
        <f t="shared" si="5"/>
        <v>4</v>
      </c>
      <c r="V17" s="34">
        <f t="shared" si="6"/>
        <v>4</v>
      </c>
      <c r="W17" s="33">
        <f t="shared" si="7"/>
        <v>4</v>
      </c>
      <c r="X17" s="33">
        <f t="shared" si="8"/>
        <v>4</v>
      </c>
      <c r="Y17" s="33">
        <f t="shared" si="9"/>
        <v>4</v>
      </c>
      <c r="Z17" s="33">
        <f t="shared" si="10"/>
        <v>4</v>
      </c>
      <c r="AA17" s="33">
        <f t="shared" si="11"/>
        <v>4</v>
      </c>
      <c r="AB17" s="33">
        <f t="shared" si="12"/>
        <v>4</v>
      </c>
      <c r="AC17" s="33">
        <f t="shared" si="13"/>
        <v>4</v>
      </c>
      <c r="AD17" s="33">
        <f t="shared" si="14"/>
        <v>4</v>
      </c>
      <c r="AE17" s="33">
        <f t="shared" si="15"/>
        <v>2</v>
      </c>
      <c r="AF17" s="28">
        <v>99.207899999999995</v>
      </c>
      <c r="AG17" s="28"/>
      <c r="AH17" s="28"/>
      <c r="AI17" s="28">
        <v>0.79210000000000003</v>
      </c>
      <c r="AJ17" s="28">
        <v>0.99580000000000002</v>
      </c>
      <c r="AK17" s="28">
        <v>0.1341</v>
      </c>
      <c r="AL17" s="28">
        <v>-0.23480000000000001</v>
      </c>
      <c r="AM17" s="28">
        <v>0.2346</v>
      </c>
      <c r="AN17" s="28">
        <v>0.98729999999999996</v>
      </c>
      <c r="AO17" s="28">
        <v>0.79210000000000003</v>
      </c>
      <c r="AP17" s="35">
        <v>1.1599999999999999</v>
      </c>
    </row>
    <row r="18" spans="1:42">
      <c r="A18" s="48" t="s">
        <v>3595</v>
      </c>
      <c r="B18" s="29">
        <v>45173</v>
      </c>
      <c r="C18" s="30">
        <v>20.961300000000001</v>
      </c>
      <c r="D18" s="31">
        <v>18.131599999999999</v>
      </c>
      <c r="E18" s="28">
        <v>11.7125</v>
      </c>
      <c r="F18" s="28">
        <v>6.8102999999999998</v>
      </c>
      <c r="G18" s="28">
        <v>-6.6516999999999999</v>
      </c>
      <c r="H18" s="28">
        <v>-8.9491999999999994</v>
      </c>
      <c r="I18" s="32">
        <v>-9.9079999999999995</v>
      </c>
      <c r="J18" s="28">
        <v>-3.843</v>
      </c>
      <c r="K18" s="28">
        <v>1.9058999999999999</v>
      </c>
      <c r="L18" s="28"/>
      <c r="M18" s="28"/>
      <c r="N18" s="28"/>
      <c r="O18" s="28"/>
      <c r="P18" s="28"/>
      <c r="Q18" s="28"/>
      <c r="R18" s="28">
        <v>6.1349999999999998</v>
      </c>
      <c r="S18" s="33">
        <f t="shared" si="3"/>
        <v>4</v>
      </c>
      <c r="T18" s="33">
        <f t="shared" si="4"/>
        <v>4</v>
      </c>
      <c r="U18" s="33">
        <f t="shared" si="5"/>
        <v>2</v>
      </c>
      <c r="V18" s="34">
        <f t="shared" si="6"/>
        <v>4</v>
      </c>
      <c r="W18" s="33">
        <f t="shared" si="7"/>
        <v>4</v>
      </c>
      <c r="X18" s="33">
        <f t="shared" si="8"/>
        <v>4</v>
      </c>
      <c r="Y18" s="33">
        <f t="shared" si="9"/>
        <v>0</v>
      </c>
      <c r="Z18" s="33">
        <f t="shared" si="10"/>
        <v>0</v>
      </c>
      <c r="AA18" s="33">
        <f t="shared" si="11"/>
        <v>0</v>
      </c>
      <c r="AB18" s="33">
        <f t="shared" si="12"/>
        <v>0</v>
      </c>
      <c r="AC18" s="33">
        <f t="shared" si="13"/>
        <v>0</v>
      </c>
      <c r="AD18" s="33">
        <f t="shared" si="14"/>
        <v>0</v>
      </c>
      <c r="AE18" s="33">
        <f t="shared" si="15"/>
        <v>4</v>
      </c>
      <c r="AF18" s="28">
        <v>99.873199999999997</v>
      </c>
      <c r="AG18" s="28"/>
      <c r="AH18" s="28"/>
      <c r="AI18" s="28">
        <v>0.1268</v>
      </c>
      <c r="AJ18" s="28">
        <v>0.99890000000000001</v>
      </c>
      <c r="AK18" s="28">
        <v>5.3600000000000002E-2</v>
      </c>
      <c r="AL18" s="28">
        <v>8.8000000000000005E-3</v>
      </c>
      <c r="AM18" s="28">
        <v>9.1899999999999996E-2</v>
      </c>
      <c r="AN18" s="28">
        <v>0.996</v>
      </c>
      <c r="AO18" s="28">
        <v>0.1268</v>
      </c>
      <c r="AP18" s="35">
        <v>0.89</v>
      </c>
    </row>
    <row r="19" spans="1:42">
      <c r="A19" s="48" t="s">
        <v>3596</v>
      </c>
      <c r="B19" s="29">
        <v>40449</v>
      </c>
      <c r="C19" s="30">
        <v>945.61689999999999</v>
      </c>
      <c r="D19" s="31">
        <v>849.4923</v>
      </c>
      <c r="E19" s="28">
        <v>39.145899999999997</v>
      </c>
      <c r="F19" s="28">
        <v>6.8800999999999997</v>
      </c>
      <c r="G19" s="28">
        <v>-6.5511999999999997</v>
      </c>
      <c r="H19" s="28">
        <v>-8.9730000000000008</v>
      </c>
      <c r="I19" s="32">
        <v>-9.7994000000000003</v>
      </c>
      <c r="J19" s="28">
        <v>-3.5518000000000001</v>
      </c>
      <c r="K19" s="28">
        <v>2.2704</v>
      </c>
      <c r="L19" s="28">
        <v>8.6463000000000001</v>
      </c>
      <c r="M19" s="28">
        <v>8.3865999999999996</v>
      </c>
      <c r="N19" s="28">
        <v>10.162800000000001</v>
      </c>
      <c r="O19" s="28">
        <v>10.734400000000001</v>
      </c>
      <c r="P19" s="28">
        <v>12.058400000000001</v>
      </c>
      <c r="Q19" s="28">
        <v>10.0665</v>
      </c>
      <c r="R19" s="28">
        <v>9.1439000000000004</v>
      </c>
      <c r="S19" s="33">
        <f t="shared" si="3"/>
        <v>2</v>
      </c>
      <c r="T19" s="33">
        <f t="shared" si="4"/>
        <v>3</v>
      </c>
      <c r="U19" s="33">
        <f t="shared" si="5"/>
        <v>3</v>
      </c>
      <c r="V19" s="34">
        <f t="shared" si="6"/>
        <v>3</v>
      </c>
      <c r="W19" s="33">
        <f t="shared" si="7"/>
        <v>2</v>
      </c>
      <c r="X19" s="33">
        <f t="shared" si="8"/>
        <v>2</v>
      </c>
      <c r="Y19" s="33">
        <f t="shared" si="9"/>
        <v>3</v>
      </c>
      <c r="Z19" s="33">
        <f t="shared" si="10"/>
        <v>3</v>
      </c>
      <c r="AA19" s="33">
        <f t="shared" si="11"/>
        <v>2</v>
      </c>
      <c r="AB19" s="33">
        <f t="shared" si="12"/>
        <v>2</v>
      </c>
      <c r="AC19" s="33">
        <f t="shared" si="13"/>
        <v>2</v>
      </c>
      <c r="AD19" s="33">
        <f t="shared" si="14"/>
        <v>2</v>
      </c>
      <c r="AE19" s="33">
        <f t="shared" si="15"/>
        <v>2</v>
      </c>
      <c r="AF19" s="28">
        <v>99.8947</v>
      </c>
      <c r="AG19" s="28"/>
      <c r="AH19" s="28"/>
      <c r="AI19" s="28">
        <v>0.1053</v>
      </c>
      <c r="AJ19" s="28">
        <v>0.99690000000000001</v>
      </c>
      <c r="AK19" s="28">
        <v>0.14710000000000001</v>
      </c>
      <c r="AL19" s="28">
        <v>-0.1898</v>
      </c>
      <c r="AM19" s="28">
        <v>0.25869999999999999</v>
      </c>
      <c r="AN19" s="28">
        <v>0.98729999999999996</v>
      </c>
      <c r="AO19" s="28">
        <v>0.1053</v>
      </c>
      <c r="AP19" s="35">
        <v>0.49</v>
      </c>
    </row>
    <row r="20" spans="1:42">
      <c r="A20" s="48" t="s">
        <v>3597</v>
      </c>
      <c r="B20" s="29">
        <v>45072</v>
      </c>
      <c r="C20" s="30">
        <v>301.60449999999997</v>
      </c>
      <c r="D20" s="31">
        <v>285.54090000000002</v>
      </c>
      <c r="E20" s="28">
        <v>12.5297</v>
      </c>
      <c r="F20" s="28">
        <v>6.8741000000000003</v>
      </c>
      <c r="G20" s="28">
        <v>-6.5499000000000001</v>
      </c>
      <c r="H20" s="28">
        <v>-8.9755000000000003</v>
      </c>
      <c r="I20" s="32">
        <v>-9.7965999999999998</v>
      </c>
      <c r="J20" s="28">
        <v>-3.6154999999999999</v>
      </c>
      <c r="K20" s="28">
        <v>2.2463000000000002</v>
      </c>
      <c r="L20" s="28"/>
      <c r="M20" s="28"/>
      <c r="N20" s="28"/>
      <c r="O20" s="28"/>
      <c r="P20" s="28"/>
      <c r="Q20" s="28"/>
      <c r="R20" s="28">
        <v>7.9965000000000002</v>
      </c>
      <c r="S20" s="33">
        <f t="shared" si="3"/>
        <v>3</v>
      </c>
      <c r="T20" s="33">
        <f t="shared" si="4"/>
        <v>2</v>
      </c>
      <c r="U20" s="33">
        <f t="shared" si="5"/>
        <v>3</v>
      </c>
      <c r="V20" s="34">
        <f t="shared" si="6"/>
        <v>2</v>
      </c>
      <c r="W20" s="33">
        <f t="shared" si="7"/>
        <v>3</v>
      </c>
      <c r="X20" s="33">
        <f t="shared" si="8"/>
        <v>2</v>
      </c>
      <c r="Y20" s="33">
        <f t="shared" si="9"/>
        <v>0</v>
      </c>
      <c r="Z20" s="33">
        <f t="shared" si="10"/>
        <v>0</v>
      </c>
      <c r="AA20" s="33">
        <f t="shared" si="11"/>
        <v>0</v>
      </c>
      <c r="AB20" s="33">
        <f t="shared" si="12"/>
        <v>0</v>
      </c>
      <c r="AC20" s="33">
        <f t="shared" si="13"/>
        <v>0</v>
      </c>
      <c r="AD20" s="33">
        <f t="shared" si="14"/>
        <v>0</v>
      </c>
      <c r="AE20" s="33">
        <f t="shared" si="15"/>
        <v>3</v>
      </c>
      <c r="AF20" s="28">
        <v>98.901499999999999</v>
      </c>
      <c r="AG20" s="28"/>
      <c r="AH20" s="28"/>
      <c r="AI20" s="28">
        <v>1.0985</v>
      </c>
      <c r="AJ20" s="28">
        <v>1.0017</v>
      </c>
      <c r="AK20" s="28">
        <v>0.10199999999999999</v>
      </c>
      <c r="AL20" s="28">
        <v>5.1999999999999998E-2</v>
      </c>
      <c r="AM20" s="28">
        <v>0.17899999999999999</v>
      </c>
      <c r="AN20" s="28">
        <v>0.99619999999999997</v>
      </c>
      <c r="AO20" s="28">
        <v>1.0985</v>
      </c>
      <c r="AP20" s="35">
        <v>0.39</v>
      </c>
    </row>
    <row r="21" spans="1:42">
      <c r="A21" s="48" t="s">
        <v>3598</v>
      </c>
      <c r="B21" s="29">
        <v>37677</v>
      </c>
      <c r="C21" s="30">
        <v>399.38740000000001</v>
      </c>
      <c r="D21" s="31">
        <v>357.31619999999998</v>
      </c>
      <c r="E21" s="28">
        <v>193.0206</v>
      </c>
      <c r="F21" s="28">
        <v>6.8758999999999997</v>
      </c>
      <c r="G21" s="28">
        <v>-6.6601999999999997</v>
      </c>
      <c r="H21" s="28">
        <v>-9.0221999999999998</v>
      </c>
      <c r="I21" s="32">
        <v>-9.9107000000000003</v>
      </c>
      <c r="J21" s="28">
        <v>-3.6646000000000001</v>
      </c>
      <c r="K21" s="28">
        <v>2.1440000000000001</v>
      </c>
      <c r="L21" s="28">
        <v>8.5375999999999994</v>
      </c>
      <c r="M21" s="28">
        <v>8.3400999999999996</v>
      </c>
      <c r="N21" s="28">
        <v>10.020799999999999</v>
      </c>
      <c r="O21" s="28">
        <v>10.53</v>
      </c>
      <c r="P21" s="28">
        <v>12.010400000000001</v>
      </c>
      <c r="Q21" s="28">
        <v>9.9730000000000008</v>
      </c>
      <c r="R21" s="28">
        <v>14.3813</v>
      </c>
      <c r="S21" s="33">
        <f t="shared" si="3"/>
        <v>2</v>
      </c>
      <c r="T21" s="33">
        <f t="shared" si="4"/>
        <v>4</v>
      </c>
      <c r="U21" s="33">
        <f t="shared" si="5"/>
        <v>4</v>
      </c>
      <c r="V21" s="34">
        <f t="shared" si="6"/>
        <v>4</v>
      </c>
      <c r="W21" s="33">
        <f t="shared" si="7"/>
        <v>4</v>
      </c>
      <c r="X21" s="33">
        <f t="shared" si="8"/>
        <v>3</v>
      </c>
      <c r="Y21" s="33">
        <f t="shared" si="9"/>
        <v>4</v>
      </c>
      <c r="Z21" s="33">
        <f t="shared" si="10"/>
        <v>4</v>
      </c>
      <c r="AA21" s="33">
        <f t="shared" si="11"/>
        <v>4</v>
      </c>
      <c r="AB21" s="33">
        <f t="shared" si="12"/>
        <v>4</v>
      </c>
      <c r="AC21" s="33">
        <f t="shared" si="13"/>
        <v>3</v>
      </c>
      <c r="AD21" s="33">
        <f t="shared" si="14"/>
        <v>3</v>
      </c>
      <c r="AE21" s="33">
        <f t="shared" si="15"/>
        <v>1</v>
      </c>
      <c r="AF21" s="28">
        <v>100.0063</v>
      </c>
      <c r="AG21" s="28"/>
      <c r="AH21" s="28"/>
      <c r="AI21" s="28">
        <v>-6.3E-3</v>
      </c>
      <c r="AJ21" s="28">
        <v>0.99760000000000004</v>
      </c>
      <c r="AK21" s="28">
        <v>0.1447</v>
      </c>
      <c r="AL21" s="28">
        <v>-0.1983</v>
      </c>
      <c r="AM21" s="28">
        <v>0.25409999999999999</v>
      </c>
      <c r="AN21" s="28">
        <v>0.98729999999999996</v>
      </c>
      <c r="AO21" s="28">
        <v>-6.3E-3</v>
      </c>
      <c r="AP21" s="35">
        <v>0.56000000000000005</v>
      </c>
    </row>
    <row r="22" spans="1:42">
      <c r="A22" s="48" t="s">
        <v>3599</v>
      </c>
      <c r="B22" s="29">
        <v>44592</v>
      </c>
      <c r="C22" s="30">
        <v>202.84389999999999</v>
      </c>
      <c r="D22" s="31">
        <v>183.791</v>
      </c>
      <c r="E22" s="28">
        <v>13.7629</v>
      </c>
      <c r="F22" s="28">
        <v>6.9020999999999999</v>
      </c>
      <c r="G22" s="28">
        <v>-6.5077999999999996</v>
      </c>
      <c r="H22" s="28">
        <v>-8.8645999999999994</v>
      </c>
      <c r="I22" s="32">
        <v>-9.7449999999999992</v>
      </c>
      <c r="J22" s="28">
        <v>-3.3409</v>
      </c>
      <c r="K22" s="28">
        <v>2.4798</v>
      </c>
      <c r="L22" s="28">
        <v>8.8942999999999994</v>
      </c>
      <c r="M22" s="28">
        <v>8.7014999999999993</v>
      </c>
      <c r="N22" s="28"/>
      <c r="O22" s="28"/>
      <c r="P22" s="28"/>
      <c r="Q22" s="28"/>
      <c r="R22" s="28">
        <v>7.8112000000000004</v>
      </c>
      <c r="S22" s="33">
        <f t="shared" si="3"/>
        <v>1</v>
      </c>
      <c r="T22" s="33">
        <f t="shared" si="4"/>
        <v>1</v>
      </c>
      <c r="U22" s="33">
        <f t="shared" si="5"/>
        <v>1</v>
      </c>
      <c r="V22" s="34">
        <f t="shared" si="6"/>
        <v>1</v>
      </c>
      <c r="W22" s="33">
        <f t="shared" si="7"/>
        <v>1</v>
      </c>
      <c r="X22" s="33">
        <f t="shared" si="8"/>
        <v>1</v>
      </c>
      <c r="Y22" s="33">
        <f t="shared" si="9"/>
        <v>1</v>
      </c>
      <c r="Z22" s="33">
        <f t="shared" si="10"/>
        <v>1</v>
      </c>
      <c r="AA22" s="33">
        <f t="shared" si="11"/>
        <v>0</v>
      </c>
      <c r="AB22" s="33">
        <f t="shared" si="12"/>
        <v>0</v>
      </c>
      <c r="AC22" s="33">
        <f t="shared" si="13"/>
        <v>0</v>
      </c>
      <c r="AD22" s="33">
        <f t="shared" si="14"/>
        <v>0</v>
      </c>
      <c r="AE22" s="33">
        <f t="shared" si="15"/>
        <v>3</v>
      </c>
      <c r="AF22" s="28">
        <v>99.969200000000001</v>
      </c>
      <c r="AG22" s="28"/>
      <c r="AH22" s="28"/>
      <c r="AI22" s="28">
        <v>3.0800000000000001E-2</v>
      </c>
      <c r="AJ22" s="28">
        <v>0.99850000000000005</v>
      </c>
      <c r="AK22" s="28">
        <v>0.15260000000000001</v>
      </c>
      <c r="AL22" s="28">
        <v>-0.17100000000000001</v>
      </c>
      <c r="AM22" s="28">
        <v>0.26879999999999998</v>
      </c>
      <c r="AN22" s="28">
        <v>0.98729999999999996</v>
      </c>
      <c r="AO22" s="28">
        <v>3.0800000000000001E-2</v>
      </c>
      <c r="AP22" s="35">
        <v>0.3</v>
      </c>
    </row>
    <row r="23" spans="1:42">
      <c r="A23" s="58" t="s">
        <v>235</v>
      </c>
      <c r="B23" s="59"/>
      <c r="C23" s="60"/>
      <c r="D23" s="60"/>
      <c r="E23" s="60"/>
      <c r="F23" s="60">
        <f>SUMPRODUCT($D12:$D22,F12:F22)/SUMIF(F12:F22,"&lt;&gt;"&amp;"",$D12:$D22)</f>
        <v>6.9005153990489703</v>
      </c>
      <c r="G23" s="60">
        <f t="shared" ref="G23:R23" si="16">SUMPRODUCT($D12:$D22,G12:G22)/SUMIF(G12:G22,"&lt;&gt;"&amp;"",$D12:$D22)</f>
        <v>-6.5325611813476891</v>
      </c>
      <c r="H23" s="60">
        <f t="shared" si="16"/>
        <v>-8.9200740514255337</v>
      </c>
      <c r="I23" s="60">
        <f t="shared" si="16"/>
        <v>-9.7702753738946431</v>
      </c>
      <c r="J23" s="60">
        <f t="shared" si="16"/>
        <v>-3.4386501169329811</v>
      </c>
      <c r="K23" s="60">
        <f t="shared" si="16"/>
        <v>2.3754818033239404</v>
      </c>
      <c r="L23" s="60">
        <f t="shared" si="16"/>
        <v>8.7960179646889252</v>
      </c>
      <c r="M23" s="60">
        <f t="shared" si="16"/>
        <v>8.5904349411293293</v>
      </c>
      <c r="N23" s="60">
        <f t="shared" si="16"/>
        <v>10.335942455748315</v>
      </c>
      <c r="O23" s="60">
        <f t="shared" si="16"/>
        <v>10.913898063817141</v>
      </c>
      <c r="P23" s="60">
        <f t="shared" si="16"/>
        <v>12.381666963437757</v>
      </c>
      <c r="Q23" s="60">
        <f t="shared" si="16"/>
        <v>10.464981754966141</v>
      </c>
      <c r="R23" s="60">
        <f t="shared" si="16"/>
        <v>12.845086254182188</v>
      </c>
      <c r="S23" s="61"/>
      <c r="T23" s="61"/>
      <c r="U23" s="61"/>
      <c r="V23" s="61"/>
      <c r="W23" s="61"/>
      <c r="X23" s="61"/>
      <c r="Y23" s="61"/>
      <c r="Z23" s="61"/>
      <c r="AA23" s="61"/>
      <c r="AB23" s="61"/>
      <c r="AC23" s="61"/>
      <c r="AD23" s="61"/>
      <c r="AE23" s="61"/>
      <c r="AF23" s="60"/>
      <c r="AG23" s="60"/>
      <c r="AH23" s="60"/>
      <c r="AI23" s="60"/>
      <c r="AJ23" s="60"/>
      <c r="AK23" s="60"/>
      <c r="AL23" s="60"/>
      <c r="AM23" s="60"/>
      <c r="AN23" s="60"/>
      <c r="AO23" s="60"/>
      <c r="AP23" s="62"/>
    </row>
    <row r="24" spans="1:42">
      <c r="A24" s="56" t="s">
        <v>236</v>
      </c>
      <c r="B24" s="51"/>
      <c r="C24" s="52"/>
      <c r="D24" s="53"/>
      <c r="E24" s="54"/>
      <c r="F24" s="54">
        <f>MIN(F12:F22)</f>
        <v>6.8075000000000001</v>
      </c>
      <c r="G24" s="54">
        <f t="shared" ref="G24:R24" si="17">MIN(G12:G22)</f>
        <v>-6.6601999999999997</v>
      </c>
      <c r="H24" s="54">
        <f t="shared" si="17"/>
        <v>-9.1309000000000005</v>
      </c>
      <c r="I24" s="54">
        <f t="shared" si="17"/>
        <v>-9.9107000000000003</v>
      </c>
      <c r="J24" s="54">
        <f t="shared" si="17"/>
        <v>-4.0551000000000004</v>
      </c>
      <c r="K24" s="54">
        <f t="shared" si="17"/>
        <v>1.6968000000000001</v>
      </c>
      <c r="L24" s="54">
        <f t="shared" si="17"/>
        <v>8.0736000000000008</v>
      </c>
      <c r="M24" s="54">
        <f t="shared" si="17"/>
        <v>7.9150999999999998</v>
      </c>
      <c r="N24" s="54">
        <f t="shared" si="17"/>
        <v>9.6536000000000008</v>
      </c>
      <c r="O24" s="54">
        <f t="shared" si="17"/>
        <v>10.328099999999999</v>
      </c>
      <c r="P24" s="54">
        <f t="shared" si="17"/>
        <v>11.615500000000001</v>
      </c>
      <c r="Q24" s="54">
        <f t="shared" si="17"/>
        <v>9.7143999999999995</v>
      </c>
      <c r="R24" s="54">
        <f t="shared" si="17"/>
        <v>1.6011</v>
      </c>
      <c r="S24" s="55"/>
      <c r="T24" s="55"/>
      <c r="U24" s="55"/>
      <c r="V24" s="55"/>
      <c r="W24" s="55"/>
      <c r="X24" s="55"/>
      <c r="Y24" s="55"/>
      <c r="Z24" s="55"/>
      <c r="AA24" s="55"/>
      <c r="AB24" s="55"/>
      <c r="AC24" s="55"/>
      <c r="AD24" s="55"/>
      <c r="AE24" s="55"/>
      <c r="AF24" s="54"/>
      <c r="AG24" s="54"/>
      <c r="AH24" s="54"/>
      <c r="AI24" s="54"/>
      <c r="AJ24" s="54"/>
      <c r="AK24" s="54"/>
      <c r="AL24" s="54"/>
      <c r="AM24" s="54"/>
      <c r="AN24" s="54"/>
      <c r="AO24" s="54"/>
      <c r="AP24" s="57"/>
    </row>
    <row r="25" spans="1:42">
      <c r="A25" s="63" t="s">
        <v>237</v>
      </c>
      <c r="B25" s="51"/>
      <c r="C25" s="52"/>
      <c r="D25" s="53"/>
      <c r="E25" s="54"/>
      <c r="F25" s="54">
        <f>MAX(F12:F22)</f>
        <v>11.849399999999999</v>
      </c>
      <c r="G25" s="54">
        <f t="shared" ref="G25:R25" si="18">MAX(G12:G22)</f>
        <v>2.7427999999999999</v>
      </c>
      <c r="H25" s="54">
        <f t="shared" si="18"/>
        <v>2.4117000000000002</v>
      </c>
      <c r="I25" s="54">
        <f t="shared" si="18"/>
        <v>1.9295</v>
      </c>
      <c r="J25" s="54">
        <f t="shared" si="18"/>
        <v>13.145200000000001</v>
      </c>
      <c r="K25" s="54">
        <f t="shared" si="18"/>
        <v>2.4874000000000001</v>
      </c>
      <c r="L25" s="54">
        <f t="shared" si="18"/>
        <v>8.9077999999999999</v>
      </c>
      <c r="M25" s="54">
        <f t="shared" si="18"/>
        <v>8.7014999999999993</v>
      </c>
      <c r="N25" s="54">
        <f t="shared" si="18"/>
        <v>10.4229</v>
      </c>
      <c r="O25" s="54">
        <f t="shared" si="18"/>
        <v>11.0642</v>
      </c>
      <c r="P25" s="54">
        <f t="shared" si="18"/>
        <v>12.4415</v>
      </c>
      <c r="Q25" s="54">
        <f t="shared" si="18"/>
        <v>10.5382</v>
      </c>
      <c r="R25" s="54">
        <f t="shared" si="18"/>
        <v>14.9321</v>
      </c>
      <c r="S25" s="55"/>
      <c r="T25" s="55"/>
      <c r="U25" s="55"/>
      <c r="V25" s="55"/>
      <c r="W25" s="55"/>
      <c r="X25" s="55"/>
      <c r="Y25" s="55"/>
      <c r="Z25" s="55"/>
      <c r="AA25" s="55"/>
      <c r="AB25" s="55"/>
      <c r="AC25" s="55"/>
      <c r="AD25" s="55"/>
      <c r="AE25" s="55"/>
      <c r="AF25" s="54"/>
      <c r="AG25" s="54"/>
      <c r="AH25" s="54"/>
      <c r="AI25" s="54"/>
      <c r="AJ25" s="54"/>
      <c r="AK25" s="54"/>
      <c r="AL25" s="54"/>
      <c r="AM25" s="54"/>
      <c r="AN25" s="54"/>
      <c r="AO25" s="54"/>
      <c r="AP25" s="57"/>
    </row>
    <row r="26" spans="1:42">
      <c r="A26" s="56" t="s">
        <v>238</v>
      </c>
      <c r="B26" s="51"/>
      <c r="C26" s="52"/>
      <c r="D26" s="53"/>
      <c r="E26" s="54"/>
      <c r="F26" s="54">
        <f>MEDIAN(F12:F22)</f>
        <v>6.8758999999999997</v>
      </c>
      <c r="G26" s="54">
        <f t="shared" ref="G26:R26" si="19">MEDIAN(G12:G22)</f>
        <v>-6.5499000000000001</v>
      </c>
      <c r="H26" s="54">
        <f t="shared" si="19"/>
        <v>-8.9491999999999994</v>
      </c>
      <c r="I26" s="54">
        <f t="shared" si="19"/>
        <v>-9.7965999999999998</v>
      </c>
      <c r="J26" s="54">
        <f t="shared" si="19"/>
        <v>-3.5518000000000001</v>
      </c>
      <c r="K26" s="54">
        <f t="shared" si="19"/>
        <v>2.2463000000000002</v>
      </c>
      <c r="L26" s="54">
        <f t="shared" si="19"/>
        <v>8.7257999999999996</v>
      </c>
      <c r="M26" s="54">
        <f t="shared" si="19"/>
        <v>8.4968500000000002</v>
      </c>
      <c r="N26" s="54">
        <f t="shared" si="19"/>
        <v>10.162800000000001</v>
      </c>
      <c r="O26" s="54">
        <f t="shared" si="19"/>
        <v>10.734400000000001</v>
      </c>
      <c r="P26" s="54">
        <f t="shared" si="19"/>
        <v>12.034400000000002</v>
      </c>
      <c r="Q26" s="54">
        <f t="shared" si="19"/>
        <v>10.01975</v>
      </c>
      <c r="R26" s="54">
        <f t="shared" si="19"/>
        <v>9.1439000000000004</v>
      </c>
      <c r="S26" s="55"/>
      <c r="T26" s="55"/>
      <c r="U26" s="55"/>
      <c r="V26" s="55"/>
      <c r="W26" s="55"/>
      <c r="X26" s="55"/>
      <c r="Y26" s="55"/>
      <c r="Z26" s="55"/>
      <c r="AA26" s="55"/>
      <c r="AB26" s="55"/>
      <c r="AC26" s="55"/>
      <c r="AD26" s="55"/>
      <c r="AE26" s="55"/>
      <c r="AF26" s="54"/>
      <c r="AG26" s="54"/>
      <c r="AH26" s="54"/>
      <c r="AI26" s="54"/>
      <c r="AJ26" s="54"/>
      <c r="AK26" s="54"/>
      <c r="AL26" s="54"/>
      <c r="AM26" s="54"/>
      <c r="AN26" s="54"/>
      <c r="AO26" s="54"/>
      <c r="AP26" s="57"/>
    </row>
    <row r="27" spans="1:42">
      <c r="A27" s="66" t="s">
        <v>265</v>
      </c>
      <c r="B27" s="67"/>
      <c r="C27" s="68"/>
      <c r="D27" s="69"/>
      <c r="E27" s="66"/>
      <c r="F27" s="66"/>
      <c r="G27" s="66"/>
      <c r="H27" s="66"/>
      <c r="I27" s="66"/>
      <c r="J27" s="66"/>
      <c r="K27" s="66"/>
      <c r="L27" s="66"/>
      <c r="M27" s="66"/>
      <c r="N27" s="66"/>
      <c r="O27" s="66"/>
      <c r="P27" s="66"/>
      <c r="Q27" s="66"/>
      <c r="R27" s="66"/>
      <c r="S27" s="70"/>
      <c r="T27" s="70"/>
      <c r="U27" s="70"/>
      <c r="V27" s="70"/>
      <c r="W27" s="70"/>
      <c r="X27" s="70"/>
      <c r="Y27" s="70"/>
      <c r="Z27" s="70"/>
      <c r="AA27" s="70"/>
      <c r="AB27" s="70"/>
      <c r="AC27" s="70"/>
      <c r="AD27" s="70"/>
      <c r="AE27" s="70"/>
      <c r="AF27" s="66"/>
      <c r="AG27" s="66"/>
      <c r="AH27" s="66"/>
      <c r="AI27" s="66"/>
      <c r="AJ27" s="66"/>
      <c r="AK27" s="66"/>
      <c r="AL27" s="66"/>
      <c r="AM27" s="66"/>
      <c r="AN27" s="66"/>
      <c r="AO27" s="66"/>
      <c r="AP27" s="71"/>
    </row>
    <row r="28" spans="1:42">
      <c r="A28" s="48"/>
      <c r="B28" s="29"/>
      <c r="C28" s="30"/>
      <c r="D28" s="31"/>
      <c r="E28" s="28"/>
      <c r="F28" s="28"/>
      <c r="G28" s="28"/>
      <c r="H28" s="28"/>
      <c r="I28" s="32"/>
      <c r="J28" s="28"/>
      <c r="K28" s="28"/>
      <c r="L28" s="28"/>
      <c r="M28" s="28"/>
      <c r="N28" s="28"/>
      <c r="O28" s="28"/>
      <c r="P28" s="28"/>
      <c r="Q28" s="28"/>
      <c r="R28" s="28"/>
      <c r="S28" s="33"/>
      <c r="T28" s="33"/>
      <c r="U28" s="33"/>
      <c r="V28" s="34"/>
      <c r="W28" s="33"/>
      <c r="X28" s="33"/>
      <c r="Y28" s="33"/>
      <c r="Z28" s="33"/>
      <c r="AA28" s="33"/>
      <c r="AB28" s="33"/>
      <c r="AC28" s="33"/>
      <c r="AD28" s="33"/>
      <c r="AE28" s="33"/>
      <c r="AF28" s="28"/>
      <c r="AG28" s="28"/>
      <c r="AH28" s="28"/>
      <c r="AI28" s="28"/>
      <c r="AJ28" s="28"/>
      <c r="AK28" s="28"/>
      <c r="AL28" s="28"/>
      <c r="AM28" s="28"/>
      <c r="AN28" s="28"/>
      <c r="AO28" s="28"/>
      <c r="AP28" s="35"/>
    </row>
    <row r="29" spans="1:42" ht="15" thickBot="1">
      <c r="A29" s="49"/>
      <c r="B29" s="37"/>
      <c r="C29" s="38"/>
      <c r="D29" s="39"/>
      <c r="E29" s="36"/>
      <c r="F29" s="36"/>
      <c r="G29" s="36"/>
      <c r="H29" s="36"/>
      <c r="I29" s="40"/>
      <c r="J29" s="36"/>
      <c r="K29" s="36"/>
      <c r="L29" s="36"/>
      <c r="M29" s="36"/>
      <c r="N29" s="36"/>
      <c r="O29" s="36"/>
      <c r="P29" s="36"/>
      <c r="Q29" s="36"/>
      <c r="R29" s="36"/>
      <c r="S29" s="41"/>
      <c r="T29" s="41"/>
      <c r="U29" s="41"/>
      <c r="V29" s="42"/>
      <c r="W29" s="41"/>
      <c r="X29" s="41"/>
      <c r="Y29" s="41"/>
      <c r="Z29" s="41"/>
      <c r="AA29" s="41"/>
      <c r="AB29" s="41"/>
      <c r="AC29" s="41"/>
      <c r="AD29" s="41"/>
      <c r="AE29" s="41"/>
      <c r="AF29" s="36"/>
      <c r="AG29" s="36"/>
      <c r="AH29" s="36"/>
      <c r="AI29" s="36"/>
      <c r="AJ29" s="36"/>
      <c r="AK29" s="36"/>
      <c r="AL29" s="36"/>
      <c r="AM29" s="36"/>
      <c r="AN29" s="36"/>
      <c r="AO29" s="36"/>
      <c r="AP29" s="43"/>
    </row>
    <row r="30" spans="1:42">
      <c r="A30" s="50" t="s">
        <v>239</v>
      </c>
      <c r="B30" s="45"/>
      <c r="C30" s="44"/>
      <c r="D30" s="44"/>
      <c r="E30" s="44"/>
      <c r="F30" s="44"/>
      <c r="G30" s="44"/>
      <c r="H30" s="44"/>
      <c r="I30" s="46"/>
      <c r="J30" s="44"/>
      <c r="K30" s="44"/>
      <c r="L30" s="44"/>
      <c r="M30" s="44"/>
      <c r="N30" s="44"/>
      <c r="O30" s="44"/>
      <c r="P30" s="44"/>
      <c r="Q30" s="44"/>
      <c r="R30" s="44"/>
      <c r="S30" s="45"/>
      <c r="T30" s="45"/>
      <c r="U30" s="45"/>
      <c r="V30" s="47"/>
      <c r="W30" s="45"/>
      <c r="X30" s="45"/>
      <c r="Y30" s="45"/>
      <c r="Z30" s="45"/>
      <c r="AA30" s="45"/>
      <c r="AB30" s="45"/>
      <c r="AC30" s="45"/>
      <c r="AD30" s="45"/>
      <c r="AE30" s="45"/>
      <c r="AF30" s="44"/>
      <c r="AG30" s="44"/>
      <c r="AH30" s="44"/>
      <c r="AI30" s="44"/>
      <c r="AJ30" s="44"/>
      <c r="AK30" s="44"/>
      <c r="AL30" s="44"/>
      <c r="AM30" s="44"/>
      <c r="AN30" s="44"/>
      <c r="AO30" s="44"/>
      <c r="AP30" s="44"/>
    </row>
    <row r="31" spans="1:42">
      <c r="A31" s="50" t="s">
        <v>240</v>
      </c>
      <c r="B31" s="45"/>
      <c r="C31" s="44"/>
      <c r="D31" s="44"/>
      <c r="E31" s="44"/>
      <c r="F31" s="44"/>
      <c r="G31" s="44"/>
      <c r="H31" s="44"/>
      <c r="I31" s="46"/>
      <c r="J31" s="44"/>
      <c r="K31" s="44"/>
      <c r="L31" s="44"/>
      <c r="M31" s="44"/>
      <c r="N31" s="44"/>
      <c r="O31" s="44"/>
      <c r="P31" s="44"/>
      <c r="Q31" s="44"/>
      <c r="R31" s="44"/>
      <c r="S31" s="45"/>
      <c r="T31" s="45"/>
      <c r="U31" s="45"/>
      <c r="V31" s="47"/>
      <c r="W31" s="45"/>
      <c r="X31" s="45"/>
      <c r="Y31" s="45"/>
      <c r="Z31" s="45"/>
      <c r="AA31" s="45"/>
      <c r="AB31" s="45"/>
      <c r="AC31" s="45"/>
      <c r="AD31" s="45"/>
      <c r="AE31" s="45"/>
      <c r="AF31" s="44"/>
      <c r="AG31" s="44"/>
      <c r="AH31" s="44"/>
      <c r="AI31" s="44"/>
      <c r="AJ31" s="44"/>
      <c r="AK31" s="44"/>
      <c r="AL31" s="44"/>
      <c r="AM31" s="44"/>
      <c r="AN31" s="44"/>
      <c r="AO31" s="44"/>
      <c r="AP31" s="44"/>
    </row>
  </sheetData>
  <mergeCells count="8">
    <mergeCell ref="AJ8:AN8"/>
    <mergeCell ref="AP8:AP9"/>
    <mergeCell ref="B8:E8"/>
    <mergeCell ref="F8:I8"/>
    <mergeCell ref="J8:Q8"/>
    <mergeCell ref="R8:R9"/>
    <mergeCell ref="S8:AE8"/>
    <mergeCell ref="AF8:AI8"/>
  </mergeCells>
  <hyperlinks>
    <hyperlink ref="A1" location="'Main Page'!A1" tooltip="E:\ACEMFV2\AceCustomTemplates - #'Main Page'!A1" display="'Main Page'!A1"/>
    <hyperlink ref="A10" location="'Load'!A1" tooltip="E:\ACEMFV2\AceCustomTemplates - #'Load'!A1" display="'Load'!A1"/>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O218"/>
  <sheetViews>
    <sheetView zoomScale="89" zoomScaleNormal="89" workbookViewId="0">
      <pane xSplit="1" ySplit="11" topLeftCell="B12" activePane="bottomRight" state="frozen"/>
      <selection activeCell="G7" sqref="G7"/>
      <selection pane="topRight" activeCell="G7" sqref="G7"/>
      <selection pane="bottomLeft" activeCell="G7" sqref="G7"/>
      <selection pane="bottomRight" activeCell="A9" sqref="A9"/>
    </sheetView>
  </sheetViews>
  <sheetFormatPr defaultRowHeight="14.4"/>
  <cols>
    <col min="1" max="1" width="48.21875" customWidth="1"/>
    <col min="2" max="2" width="12.109375" customWidth="1"/>
    <col min="34" max="34" width="8.77734375" style="93" customWidth="1"/>
  </cols>
  <sheetData>
    <row r="1" spans="1:93">
      <c r="A1" s="13" t="s">
        <v>0</v>
      </c>
      <c r="B1" s="93"/>
      <c r="C1" s="14"/>
      <c r="D1" s="14"/>
      <c r="E1" s="15" t="s">
        <v>3953</v>
      </c>
      <c r="F1" s="14"/>
      <c r="G1" s="14"/>
      <c r="H1" s="14"/>
      <c r="I1" s="14"/>
      <c r="J1" s="14"/>
      <c r="K1" s="14"/>
      <c r="L1" s="14"/>
      <c r="M1" s="14"/>
      <c r="N1" s="14"/>
      <c r="O1" s="14"/>
      <c r="P1" s="14"/>
      <c r="Q1" s="14"/>
      <c r="R1" s="14"/>
      <c r="S1" s="93"/>
      <c r="T1" s="93"/>
      <c r="U1" s="93"/>
      <c r="V1" s="93"/>
      <c r="W1" s="93"/>
      <c r="X1" s="93"/>
      <c r="Y1" s="93"/>
      <c r="Z1" s="93"/>
      <c r="AA1" s="93"/>
      <c r="AB1" s="93"/>
      <c r="AC1" s="93"/>
      <c r="AD1" s="93"/>
      <c r="AE1" s="93"/>
      <c r="AF1" s="14"/>
      <c r="AG1" s="14"/>
      <c r="AH1" s="14"/>
      <c r="AI1" s="14"/>
      <c r="AJ1" s="14"/>
      <c r="AK1" s="14"/>
      <c r="AL1" s="14"/>
      <c r="AM1" s="14"/>
      <c r="AN1" s="14"/>
      <c r="AO1" s="14"/>
      <c r="AP1" s="14"/>
      <c r="CB1" s="93" t="s">
        <v>3954</v>
      </c>
      <c r="CC1" s="27" t="s">
        <v>184</v>
      </c>
      <c r="CD1" s="27" t="s">
        <v>3955</v>
      </c>
      <c r="CE1" s="27" t="s">
        <v>186</v>
      </c>
      <c r="CF1" s="27" t="s">
        <v>187</v>
      </c>
      <c r="CG1" s="27" t="s">
        <v>188</v>
      </c>
      <c r="CH1" s="27" t="s">
        <v>3956</v>
      </c>
      <c r="CI1" s="27" t="s">
        <v>3957</v>
      </c>
      <c r="CJ1" s="27" t="s">
        <v>191</v>
      </c>
      <c r="CK1" s="27" t="s">
        <v>192</v>
      </c>
      <c r="CL1" s="27" t="s">
        <v>193</v>
      </c>
      <c r="CM1" s="27" t="s">
        <v>194</v>
      </c>
      <c r="CN1" s="27" t="s">
        <v>2437</v>
      </c>
      <c r="CO1" s="27" t="s">
        <v>3958</v>
      </c>
    </row>
    <row r="2" spans="1:93">
      <c r="A2" s="14"/>
      <c r="B2" s="93"/>
      <c r="C2" s="14"/>
      <c r="D2" s="14"/>
      <c r="E2" s="14"/>
      <c r="F2" s="14"/>
      <c r="G2" s="14"/>
      <c r="H2" s="14"/>
      <c r="I2" s="14"/>
      <c r="J2" s="14"/>
      <c r="K2" s="14"/>
      <c r="L2" s="14"/>
      <c r="M2" s="14"/>
      <c r="N2" s="14"/>
      <c r="O2" s="14"/>
      <c r="P2" s="14"/>
      <c r="Q2" s="14"/>
      <c r="R2" s="14"/>
      <c r="S2" s="93"/>
      <c r="T2" s="93"/>
      <c r="U2" s="93"/>
      <c r="V2" s="93"/>
      <c r="W2" s="93"/>
      <c r="X2" s="93"/>
      <c r="Y2" s="93"/>
      <c r="Z2" s="93"/>
      <c r="AA2" s="93"/>
      <c r="AB2" s="93"/>
      <c r="AC2" s="93"/>
      <c r="AD2" s="93"/>
      <c r="AE2" s="93"/>
      <c r="AF2" s="14"/>
      <c r="AG2" s="14"/>
      <c r="AH2" s="14"/>
      <c r="AI2" s="14"/>
      <c r="AJ2" s="14"/>
      <c r="AK2" s="14"/>
      <c r="AL2" s="14"/>
      <c r="AM2" s="14"/>
      <c r="AN2" s="14"/>
      <c r="AO2" s="14"/>
      <c r="AP2" s="14"/>
      <c r="CB2" s="93">
        <v>0</v>
      </c>
      <c r="CC2" s="93">
        <f t="shared" ref="CC2:CO7" si="0">_xlfn.QUARTILE.INC(F$12:F$209,$CB2)</f>
        <v>1.0949</v>
      </c>
      <c r="CD2" s="93">
        <f t="shared" si="0"/>
        <v>-22.892499999999998</v>
      </c>
      <c r="CE2" s="93">
        <f t="shared" si="0"/>
        <v>-19.3352</v>
      </c>
      <c r="CF2" s="93">
        <f t="shared" si="0"/>
        <v>-22.267299999999999</v>
      </c>
      <c r="CG2" s="93">
        <f t="shared" si="0"/>
        <v>-18.976099999999999</v>
      </c>
      <c r="CH2" s="93">
        <f t="shared" si="0"/>
        <v>-10.6907</v>
      </c>
      <c r="CI2" s="93">
        <f t="shared" si="0"/>
        <v>3.1888999999999998</v>
      </c>
      <c r="CJ2" s="93">
        <f t="shared" si="0"/>
        <v>8.9772999999999996</v>
      </c>
      <c r="CK2" s="93">
        <f t="shared" si="0"/>
        <v>10.5489</v>
      </c>
      <c r="CL2" s="93">
        <f t="shared" si="0"/>
        <v>13.7264</v>
      </c>
      <c r="CM2" s="93">
        <f t="shared" si="0"/>
        <v>12.640599999999999</v>
      </c>
      <c r="CN2" s="93">
        <f t="shared" si="0"/>
        <v>10.612299999999999</v>
      </c>
      <c r="CO2" s="93">
        <f t="shared" si="0"/>
        <v>-27.2254</v>
      </c>
    </row>
    <row r="3" spans="1:93">
      <c r="A3" s="14"/>
      <c r="B3" s="93"/>
      <c r="C3" s="14"/>
      <c r="D3" s="14"/>
      <c r="E3" s="14"/>
      <c r="F3" s="14"/>
      <c r="G3" s="14"/>
      <c r="H3" s="14"/>
      <c r="I3" s="14"/>
      <c r="J3" s="14"/>
      <c r="K3" s="14"/>
      <c r="L3" s="14"/>
      <c r="M3" s="14"/>
      <c r="N3" s="14"/>
      <c r="O3" s="14"/>
      <c r="P3" s="14"/>
      <c r="Q3" s="14"/>
      <c r="R3" s="14"/>
      <c r="S3" s="93"/>
      <c r="T3" s="93"/>
      <c r="U3" s="93"/>
      <c r="V3" s="93"/>
      <c r="W3" s="93"/>
      <c r="X3" s="93"/>
      <c r="Y3" s="93"/>
      <c r="Z3" s="93"/>
      <c r="AA3" s="93"/>
      <c r="AB3" s="93"/>
      <c r="AC3" s="93"/>
      <c r="AD3" s="93"/>
      <c r="AE3" s="93"/>
      <c r="AF3" s="14"/>
      <c r="AG3" s="14"/>
      <c r="AH3" s="14"/>
      <c r="AI3" s="14"/>
      <c r="AJ3" s="14"/>
      <c r="AK3" s="14"/>
      <c r="AL3" s="14"/>
      <c r="AM3" s="14"/>
      <c r="AN3" s="14"/>
      <c r="AO3" s="14"/>
      <c r="AP3" s="14"/>
      <c r="CB3" s="93">
        <v>1</v>
      </c>
      <c r="CC3" s="93">
        <f t="shared" si="0"/>
        <v>9.0381</v>
      </c>
      <c r="CD3" s="93">
        <f t="shared" si="0"/>
        <v>-3.4814750000000001</v>
      </c>
      <c r="CE3" s="93">
        <f t="shared" si="0"/>
        <v>-5.7342499999999994</v>
      </c>
      <c r="CF3" s="93">
        <f t="shared" si="0"/>
        <v>-6.7747999999999999</v>
      </c>
      <c r="CG3" s="93">
        <f t="shared" si="0"/>
        <v>8.0449999999999994E-2</v>
      </c>
      <c r="CH3" s="93">
        <f t="shared" si="0"/>
        <v>0.92700000000000005</v>
      </c>
      <c r="CI3" s="93">
        <f t="shared" si="0"/>
        <v>13.303325000000001</v>
      </c>
      <c r="CJ3" s="93">
        <f t="shared" si="0"/>
        <v>10.987500000000001</v>
      </c>
      <c r="CK3" s="93">
        <f t="shared" si="0"/>
        <v>12.597850000000001</v>
      </c>
      <c r="CL3" s="93">
        <f t="shared" si="0"/>
        <v>13.818425</v>
      </c>
      <c r="CM3" s="93">
        <f t="shared" si="0"/>
        <v>12.640599999999999</v>
      </c>
      <c r="CN3" s="93">
        <f t="shared" si="0"/>
        <v>10.612299999999999</v>
      </c>
      <c r="CO3" s="93">
        <f t="shared" si="0"/>
        <v>-1.77515</v>
      </c>
    </row>
    <row r="4" spans="1:93">
      <c r="A4" s="14"/>
      <c r="B4" s="93"/>
      <c r="C4" s="14"/>
      <c r="D4" s="14"/>
      <c r="E4" s="14"/>
      <c r="F4" s="14"/>
      <c r="G4" s="14"/>
      <c r="H4" s="14"/>
      <c r="I4" s="14"/>
      <c r="J4" s="14"/>
      <c r="K4" s="14"/>
      <c r="L4" s="14"/>
      <c r="M4" s="14"/>
      <c r="N4" s="14"/>
      <c r="O4" s="14"/>
      <c r="P4" s="14"/>
      <c r="Q4" s="14"/>
      <c r="R4" s="14"/>
      <c r="S4" s="93"/>
      <c r="T4" s="93"/>
      <c r="U4" s="93"/>
      <c r="V4" s="93"/>
      <c r="W4" s="93"/>
      <c r="X4" s="93"/>
      <c r="Y4" s="93"/>
      <c r="Z4" s="93"/>
      <c r="AA4" s="93"/>
      <c r="AB4" s="93"/>
      <c r="AC4" s="93"/>
      <c r="AD4" s="93"/>
      <c r="AE4" s="93"/>
      <c r="AF4" s="14"/>
      <c r="AG4" s="14"/>
      <c r="AH4" s="14"/>
      <c r="AI4" s="14"/>
      <c r="AJ4" s="14"/>
      <c r="AK4" s="14"/>
      <c r="AL4" s="14"/>
      <c r="AM4" s="14"/>
      <c r="AN4" s="14"/>
      <c r="AO4" s="14"/>
      <c r="AP4" s="14"/>
      <c r="CB4" s="93">
        <v>2</v>
      </c>
      <c r="CC4" s="93">
        <f t="shared" si="0"/>
        <v>11.095599999999999</v>
      </c>
      <c r="CD4" s="93">
        <f t="shared" si="0"/>
        <v>-0.28489999999999999</v>
      </c>
      <c r="CE4" s="93">
        <f t="shared" si="0"/>
        <v>-4.2419000000000002</v>
      </c>
      <c r="CF4" s="93">
        <f t="shared" si="0"/>
        <v>-3.3338000000000001</v>
      </c>
      <c r="CG4" s="93">
        <f t="shared" si="0"/>
        <v>5.0178000000000003</v>
      </c>
      <c r="CH4" s="93">
        <f t="shared" si="0"/>
        <v>4.3982000000000001</v>
      </c>
      <c r="CI4" s="93">
        <f t="shared" si="0"/>
        <v>17.931650000000001</v>
      </c>
      <c r="CJ4" s="93">
        <f t="shared" si="0"/>
        <v>13.410550000000001</v>
      </c>
      <c r="CK4" s="93">
        <f t="shared" si="0"/>
        <v>14.7464</v>
      </c>
      <c r="CL4" s="93">
        <f t="shared" si="0"/>
        <v>13.910450000000001</v>
      </c>
      <c r="CM4" s="93">
        <f t="shared" si="0"/>
        <v>12.640599999999999</v>
      </c>
      <c r="CN4" s="93">
        <f t="shared" si="0"/>
        <v>10.612299999999999</v>
      </c>
      <c r="CO4" s="93">
        <f t="shared" si="0"/>
        <v>6.5605500000000001</v>
      </c>
    </row>
    <row r="5" spans="1:93">
      <c r="A5" s="14"/>
      <c r="B5" s="93"/>
      <c r="C5" s="14"/>
      <c r="D5" s="14"/>
      <c r="E5" s="14"/>
      <c r="F5" s="14"/>
      <c r="G5" s="14"/>
      <c r="H5" s="14"/>
      <c r="I5" s="14"/>
      <c r="J5" s="14"/>
      <c r="K5" s="14"/>
      <c r="L5" s="14"/>
      <c r="M5" s="14"/>
      <c r="N5" s="14"/>
      <c r="O5" s="14"/>
      <c r="P5" s="14"/>
      <c r="Q5" s="14"/>
      <c r="R5" s="14"/>
      <c r="S5" s="93"/>
      <c r="T5" s="93"/>
      <c r="U5" s="93"/>
      <c r="V5" s="93"/>
      <c r="W5" s="93"/>
      <c r="X5" s="93"/>
      <c r="Y5" s="93"/>
      <c r="Z5" s="93"/>
      <c r="AA5" s="93"/>
      <c r="AB5" s="93"/>
      <c r="AC5" s="93"/>
      <c r="AD5" s="93"/>
      <c r="AE5" s="93"/>
      <c r="AF5" s="14"/>
      <c r="AG5" s="14"/>
      <c r="AH5" s="14"/>
      <c r="AI5" s="14"/>
      <c r="AJ5" s="14"/>
      <c r="AK5" s="14"/>
      <c r="AL5" s="14"/>
      <c r="AM5" s="14"/>
      <c r="AN5" s="14"/>
      <c r="AO5" s="14"/>
      <c r="AP5" s="14"/>
      <c r="CB5" s="93">
        <v>3</v>
      </c>
      <c r="CC5" s="93">
        <f t="shared" si="0"/>
        <v>13.1486</v>
      </c>
      <c r="CD5" s="93">
        <f t="shared" si="0"/>
        <v>2.7715000000000001</v>
      </c>
      <c r="CE5" s="93">
        <f t="shared" si="0"/>
        <v>-1.1974</v>
      </c>
      <c r="CF5" s="93">
        <f t="shared" si="0"/>
        <v>-1.1800000000000001E-2</v>
      </c>
      <c r="CG5" s="93">
        <f t="shared" si="0"/>
        <v>9.5665499999999994</v>
      </c>
      <c r="CH5" s="93">
        <f t="shared" si="0"/>
        <v>7.0307000000000004</v>
      </c>
      <c r="CI5" s="93">
        <f t="shared" si="0"/>
        <v>21.885275</v>
      </c>
      <c r="CJ5" s="93">
        <f t="shared" si="0"/>
        <v>15.928274999999999</v>
      </c>
      <c r="CK5" s="93">
        <f t="shared" si="0"/>
        <v>17.337350000000001</v>
      </c>
      <c r="CL5" s="93">
        <f t="shared" si="0"/>
        <v>14.002475</v>
      </c>
      <c r="CM5" s="93">
        <f t="shared" si="0"/>
        <v>12.640599999999999</v>
      </c>
      <c r="CN5" s="93">
        <f t="shared" si="0"/>
        <v>10.612299999999999</v>
      </c>
      <c r="CO5" s="93">
        <f t="shared" si="0"/>
        <v>12.897825000000001</v>
      </c>
    </row>
    <row r="6" spans="1:93" hidden="1">
      <c r="A6" s="14"/>
      <c r="B6" s="93"/>
      <c r="C6" s="14"/>
      <c r="D6" s="14"/>
      <c r="E6" s="14"/>
      <c r="F6" s="14"/>
      <c r="G6" s="14"/>
      <c r="H6" s="14"/>
      <c r="I6" s="14"/>
      <c r="J6" s="14"/>
      <c r="K6" s="14"/>
      <c r="L6" s="14"/>
      <c r="M6" s="14"/>
      <c r="N6" s="14"/>
      <c r="O6" s="14"/>
      <c r="P6" s="14"/>
      <c r="Q6" s="14"/>
      <c r="R6" s="14"/>
      <c r="S6" s="93"/>
      <c r="T6" s="93"/>
      <c r="U6" s="93"/>
      <c r="V6" s="93"/>
      <c r="W6" s="93"/>
      <c r="X6" s="93"/>
      <c r="Y6" s="93"/>
      <c r="Z6" s="93"/>
      <c r="AA6" s="93"/>
      <c r="AB6" s="93"/>
      <c r="AC6" s="93"/>
      <c r="AD6" s="93"/>
      <c r="AE6" s="93"/>
      <c r="AF6" s="14"/>
      <c r="AG6" s="14"/>
      <c r="AH6" s="14"/>
      <c r="AI6" s="14"/>
      <c r="AJ6" s="14"/>
      <c r="AK6" s="14"/>
      <c r="AL6" s="14"/>
      <c r="AM6" s="14"/>
      <c r="AN6" s="14"/>
      <c r="AO6" s="14"/>
      <c r="AP6" s="14"/>
      <c r="CB6" s="93"/>
      <c r="CC6" s="93">
        <f t="shared" si="0"/>
        <v>1.0949</v>
      </c>
      <c r="CD6" s="93">
        <f t="shared" si="0"/>
        <v>-22.892499999999998</v>
      </c>
      <c r="CE6" s="93">
        <f t="shared" si="0"/>
        <v>-19.3352</v>
      </c>
      <c r="CF6" s="93">
        <f t="shared" si="0"/>
        <v>-22.267299999999999</v>
      </c>
      <c r="CG6" s="93">
        <f t="shared" si="0"/>
        <v>-18.976099999999999</v>
      </c>
      <c r="CH6" s="93">
        <f t="shared" si="0"/>
        <v>-10.6907</v>
      </c>
      <c r="CI6" s="93">
        <f t="shared" si="0"/>
        <v>3.1888999999999998</v>
      </c>
      <c r="CJ6" s="93">
        <f t="shared" si="0"/>
        <v>8.9772999999999996</v>
      </c>
      <c r="CK6" s="93">
        <f t="shared" si="0"/>
        <v>10.5489</v>
      </c>
      <c r="CL6" s="93">
        <f t="shared" si="0"/>
        <v>13.7264</v>
      </c>
      <c r="CM6" s="93">
        <f t="shared" si="0"/>
        <v>12.640599999999999</v>
      </c>
      <c r="CN6" s="93">
        <f t="shared" si="0"/>
        <v>10.612299999999999</v>
      </c>
      <c r="CO6" s="93">
        <f t="shared" si="0"/>
        <v>-27.2254</v>
      </c>
    </row>
    <row r="7" spans="1:93" ht="21" thickBot="1">
      <c r="A7" s="16" t="s">
        <v>3780</v>
      </c>
      <c r="B7" s="93"/>
      <c r="C7" s="14"/>
      <c r="D7" s="14"/>
      <c r="E7" s="14"/>
      <c r="F7" s="14"/>
      <c r="G7" s="14"/>
      <c r="H7" s="14"/>
      <c r="I7" s="14"/>
      <c r="J7" s="14"/>
      <c r="K7" s="14"/>
      <c r="L7" s="14"/>
      <c r="M7" s="14"/>
      <c r="N7" s="14"/>
      <c r="O7" s="14"/>
      <c r="P7" s="14"/>
      <c r="Q7" s="14"/>
      <c r="R7" s="14"/>
      <c r="S7" s="93"/>
      <c r="T7" s="93"/>
      <c r="U7" s="93"/>
      <c r="V7" s="93"/>
      <c r="W7" s="93"/>
      <c r="X7" s="93"/>
      <c r="Y7" s="93"/>
      <c r="Z7" s="93"/>
      <c r="AA7" s="93"/>
      <c r="AB7" s="93"/>
      <c r="AC7" s="93"/>
      <c r="AD7" s="93"/>
      <c r="AE7" s="93"/>
      <c r="AF7" s="14"/>
      <c r="AG7" s="14"/>
      <c r="AH7" s="14"/>
      <c r="AI7" s="14"/>
      <c r="AJ7" s="14"/>
      <c r="AK7" s="14"/>
      <c r="AL7" s="14"/>
      <c r="AM7" s="14"/>
      <c r="AN7" s="14"/>
      <c r="AO7" s="14"/>
      <c r="AP7" s="14"/>
      <c r="CB7" s="93">
        <v>4</v>
      </c>
      <c r="CC7" s="93">
        <f t="shared" si="0"/>
        <v>24.277899999999999</v>
      </c>
      <c r="CD7" s="93">
        <f t="shared" si="0"/>
        <v>12.435600000000001</v>
      </c>
      <c r="CE7" s="93">
        <f t="shared" si="0"/>
        <v>14.9292</v>
      </c>
      <c r="CF7" s="93">
        <f t="shared" si="0"/>
        <v>15.7325</v>
      </c>
      <c r="CG7" s="93">
        <f t="shared" si="0"/>
        <v>53.748100000000001</v>
      </c>
      <c r="CH7" s="93">
        <f t="shared" si="0"/>
        <v>31.251100000000001</v>
      </c>
      <c r="CI7" s="93">
        <f t="shared" si="0"/>
        <v>32.938499999999998</v>
      </c>
      <c r="CJ7" s="93">
        <f t="shared" si="0"/>
        <v>26.666399999999999</v>
      </c>
      <c r="CK7" s="93">
        <f t="shared" si="0"/>
        <v>18.919499999999999</v>
      </c>
      <c r="CL7" s="93">
        <f t="shared" si="0"/>
        <v>14.0945</v>
      </c>
      <c r="CM7" s="93">
        <f t="shared" si="0"/>
        <v>12.640599999999999</v>
      </c>
      <c r="CN7" s="93">
        <f t="shared" si="0"/>
        <v>10.612299999999999</v>
      </c>
      <c r="CO7" s="93">
        <f t="shared" si="0"/>
        <v>184.02600000000001</v>
      </c>
    </row>
    <row r="8" spans="1:93" ht="15.6">
      <c r="A8" s="17" t="str">
        <f>'ETFs - Gold'!A8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c r="AJ8" s="136" t="s">
        <v>874</v>
      </c>
      <c r="AK8" s="136"/>
      <c r="AL8" s="136"/>
      <c r="AM8" s="136"/>
      <c r="AN8" s="136"/>
      <c r="AO8" s="18" t="s">
        <v>54</v>
      </c>
      <c r="AP8" s="134" t="s">
        <v>179</v>
      </c>
    </row>
    <row r="9" spans="1:93" ht="37.950000000000003"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835</v>
      </c>
      <c r="AG9" s="26" t="s">
        <v>836</v>
      </c>
      <c r="AH9" s="26" t="s">
        <v>837</v>
      </c>
      <c r="AI9" s="26" t="s">
        <v>612</v>
      </c>
      <c r="AJ9" s="26" t="s">
        <v>838</v>
      </c>
      <c r="AK9" s="26" t="s">
        <v>839</v>
      </c>
      <c r="AL9" s="26" t="s">
        <v>3052</v>
      </c>
      <c r="AM9" s="26" t="s">
        <v>2436</v>
      </c>
      <c r="AN9" s="26" t="s">
        <v>3053</v>
      </c>
      <c r="AO9" s="26" t="s">
        <v>840</v>
      </c>
      <c r="AP9" s="135"/>
    </row>
    <row r="10" spans="1:93" ht="15" thickBot="1">
      <c r="A10" s="20" t="s">
        <v>38</v>
      </c>
      <c r="B10" s="93"/>
      <c r="C10" s="14"/>
      <c r="D10" s="14"/>
      <c r="E10" s="14"/>
      <c r="F10" s="14"/>
      <c r="G10" s="14"/>
      <c r="H10" s="14"/>
      <c r="I10" s="14"/>
      <c r="J10" s="14"/>
      <c r="K10" s="14"/>
      <c r="L10" s="14"/>
      <c r="M10" s="14"/>
      <c r="N10" s="14"/>
      <c r="O10" s="14"/>
      <c r="P10" s="14"/>
      <c r="Q10" s="14"/>
      <c r="R10" s="14"/>
      <c r="S10" s="93"/>
      <c r="T10" s="93"/>
      <c r="U10" s="93"/>
      <c r="V10" s="93"/>
      <c r="W10" s="93"/>
      <c r="X10" s="93"/>
      <c r="Y10" s="93"/>
      <c r="Z10" s="93"/>
      <c r="AA10" s="93"/>
      <c r="AB10" s="93"/>
      <c r="AC10" s="93"/>
      <c r="AD10" s="93"/>
      <c r="AE10" s="93"/>
      <c r="AF10" s="14"/>
      <c r="AG10" s="14"/>
      <c r="AH10" s="14"/>
      <c r="AI10" s="14"/>
      <c r="AJ10" s="14"/>
      <c r="AK10" s="14"/>
      <c r="AL10" s="14"/>
      <c r="AM10" s="14"/>
      <c r="AN10" s="14"/>
      <c r="AO10" s="14"/>
      <c r="AP10" s="14"/>
    </row>
    <row r="11" spans="1:93" ht="18.600000000000001" thickBot="1">
      <c r="A11" s="21" t="s">
        <v>3781</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3"/>
      <c r="AP11" s="24"/>
    </row>
    <row r="12" spans="1:93">
      <c r="A12" s="48" t="s">
        <v>3600</v>
      </c>
      <c r="B12" s="29">
        <v>45877</v>
      </c>
      <c r="C12" s="30">
        <v>66.695999999999998</v>
      </c>
      <c r="D12" s="31">
        <v>57.9283</v>
      </c>
      <c r="E12" s="28">
        <v>10.125400000000001</v>
      </c>
      <c r="F12" s="28">
        <v>11.018000000000001</v>
      </c>
      <c r="G12" s="28">
        <v>-0.76449999999999996</v>
      </c>
      <c r="H12" s="28">
        <v>-3.5013999999999998</v>
      </c>
      <c r="I12" s="32">
        <v>-3.7665000000000002</v>
      </c>
      <c r="J12" s="28"/>
      <c r="K12" s="28"/>
      <c r="L12" s="28"/>
      <c r="M12" s="28"/>
      <c r="N12" s="28"/>
      <c r="O12" s="28"/>
      <c r="P12" s="28"/>
      <c r="Q12" s="28"/>
      <c r="R12" s="28">
        <v>1.7313000000000001</v>
      </c>
      <c r="S12" s="33">
        <f t="shared" ref="S12:AE12" si="1">IF(F12="",0,IF(F12&lt;=CC$3,4,IF(F12&gt;=CC$5,1,IF(F12&gt;=CC$4,2,3))))</f>
        <v>3</v>
      </c>
      <c r="T12" s="33">
        <f t="shared" si="1"/>
        <v>3</v>
      </c>
      <c r="U12" s="33">
        <f t="shared" si="1"/>
        <v>2</v>
      </c>
      <c r="V12" s="34">
        <f t="shared" si="1"/>
        <v>3</v>
      </c>
      <c r="W12" s="33">
        <f t="shared" si="1"/>
        <v>0</v>
      </c>
      <c r="X12" s="33">
        <f t="shared" si="1"/>
        <v>0</v>
      </c>
      <c r="Y12" s="33">
        <f t="shared" si="1"/>
        <v>0</v>
      </c>
      <c r="Z12" s="33">
        <f t="shared" si="1"/>
        <v>0</v>
      </c>
      <c r="AA12" s="33">
        <f t="shared" si="1"/>
        <v>0</v>
      </c>
      <c r="AB12" s="33">
        <f t="shared" si="1"/>
        <v>0</v>
      </c>
      <c r="AC12" s="33">
        <f t="shared" si="1"/>
        <v>0</v>
      </c>
      <c r="AD12" s="33">
        <f t="shared" si="1"/>
        <v>0</v>
      </c>
      <c r="AE12" s="33">
        <f t="shared" si="1"/>
        <v>3</v>
      </c>
      <c r="AF12" s="28">
        <v>52.326099999999997</v>
      </c>
      <c r="AG12" s="28">
        <v>36.0976</v>
      </c>
      <c r="AH12" s="28">
        <v>8.3726000000000003</v>
      </c>
      <c r="AI12" s="28">
        <v>3.2038000000000002</v>
      </c>
      <c r="AJ12" s="28">
        <v>1.1008</v>
      </c>
      <c r="AK12" s="28">
        <v>-0.2026</v>
      </c>
      <c r="AL12" s="28">
        <v>0.1502</v>
      </c>
      <c r="AM12" s="28">
        <v>-0.26369999999999999</v>
      </c>
      <c r="AN12" s="28">
        <v>0.87880000000000003</v>
      </c>
      <c r="AO12" s="28">
        <v>-0.97829999999999995</v>
      </c>
      <c r="AP12" s="35">
        <v>1.07</v>
      </c>
    </row>
    <row r="13" spans="1:93">
      <c r="A13" s="48" t="s">
        <v>3601</v>
      </c>
      <c r="B13" s="29">
        <v>45877</v>
      </c>
      <c r="C13" s="30">
        <v>67.766300000000001</v>
      </c>
      <c r="D13" s="31">
        <v>62.450200000000002</v>
      </c>
      <c r="E13" s="28">
        <v>10.6836</v>
      </c>
      <c r="F13" s="28">
        <v>13.404400000000001</v>
      </c>
      <c r="G13" s="28">
        <v>2.9773999999999998</v>
      </c>
      <c r="H13" s="28">
        <v>1.7273000000000001</v>
      </c>
      <c r="I13" s="32">
        <v>1.5378000000000001</v>
      </c>
      <c r="J13" s="28"/>
      <c r="K13" s="28"/>
      <c r="L13" s="28"/>
      <c r="M13" s="28"/>
      <c r="N13" s="28"/>
      <c r="O13" s="28"/>
      <c r="P13" s="28"/>
      <c r="Q13" s="28"/>
      <c r="R13" s="28">
        <v>9.5353999999999992</v>
      </c>
      <c r="S13" s="33">
        <f t="shared" ref="S13:S76" si="2">IF(F13="",0,IF(F13&lt;=CC$3,4,IF(F13&gt;=CC$5,1,IF(F13&gt;=CC$4,2,3))))</f>
        <v>1</v>
      </c>
      <c r="T13" s="33">
        <f t="shared" ref="T13:T76" si="3">IF(G13="",0,IF(G13&lt;=CD$3,4,IF(G13&gt;=CD$5,1,IF(G13&gt;=CD$4,2,3))))</f>
        <v>1</v>
      </c>
      <c r="U13" s="33">
        <f t="shared" ref="U13:U76" si="4">IF(H13="",0,IF(H13&lt;=CE$3,4,IF(H13&gt;=CE$5,1,IF(H13&gt;=CE$4,2,3))))</f>
        <v>1</v>
      </c>
      <c r="V13" s="34">
        <f t="shared" ref="V13:V76" si="5">IF(I13="",0,IF(I13&lt;=CF$3,4,IF(I13&gt;=CF$5,1,IF(I13&gt;=CF$4,2,3))))</f>
        <v>1</v>
      </c>
      <c r="W13" s="33">
        <f t="shared" ref="W13:W76" si="6">IF(J13="",0,IF(J13&lt;=CG$3,4,IF(J13&gt;=CG$5,1,IF(J13&gt;=CG$4,2,3))))</f>
        <v>0</v>
      </c>
      <c r="X13" s="33">
        <f t="shared" ref="X13:X76" si="7">IF(K13="",0,IF(K13&lt;=CH$3,4,IF(K13&gt;=CH$5,1,IF(K13&gt;=CH$4,2,3))))</f>
        <v>0</v>
      </c>
      <c r="Y13" s="33">
        <f t="shared" ref="Y13:Y76" si="8">IF(L13="",0,IF(L13&lt;=CI$3,4,IF(L13&gt;=CI$5,1,IF(L13&gt;=CI$4,2,3))))</f>
        <v>0</v>
      </c>
      <c r="Z13" s="33">
        <f t="shared" ref="Z13:Z76" si="9">IF(M13="",0,IF(M13&lt;=CJ$3,4,IF(M13&gt;=CJ$5,1,IF(M13&gt;=CJ$4,2,3))))</f>
        <v>0</v>
      </c>
      <c r="AA13" s="33">
        <f t="shared" ref="AA13:AA76" si="10">IF(N13="",0,IF(N13&lt;=CK$3,4,IF(N13&gt;=CK$5,1,IF(N13&gt;=CK$4,2,3))))</f>
        <v>0</v>
      </c>
      <c r="AB13" s="33">
        <f t="shared" ref="AB13:AB76" si="11">IF(O13="",0,IF(O13&lt;=CL$3,4,IF(O13&gt;=CL$5,1,IF(O13&gt;=CL$4,2,3))))</f>
        <v>0</v>
      </c>
      <c r="AC13" s="33">
        <f t="shared" ref="AC13:AC76" si="12">IF(P13="",0,IF(P13&lt;=CM$3,4,IF(P13&gt;=CM$5,1,IF(P13&gt;=CM$4,2,3))))</f>
        <v>0</v>
      </c>
      <c r="AD13" s="33">
        <f t="shared" ref="AD13:AD76" si="13">IF(Q13="",0,IF(Q13&lt;=CN$3,4,IF(Q13&gt;=CN$5,1,IF(Q13&gt;=CN$4,2,3))))</f>
        <v>0</v>
      </c>
      <c r="AE13" s="33">
        <f t="shared" ref="AE13:AE76" si="14">IF(R13="",0,IF(R13&lt;=CO$3,4,IF(R13&gt;=CO$5,1,IF(R13&gt;=CO$4,2,3))))</f>
        <v>2</v>
      </c>
      <c r="AF13" s="28">
        <v>57.327399999999997</v>
      </c>
      <c r="AG13" s="28">
        <v>28.148499999999999</v>
      </c>
      <c r="AH13" s="28">
        <v>11.048299999999999</v>
      </c>
      <c r="AI13" s="28">
        <v>3.4756999999999998</v>
      </c>
      <c r="AJ13" s="28">
        <v>0.68869999999999998</v>
      </c>
      <c r="AK13" s="28">
        <v>-0.183</v>
      </c>
      <c r="AL13" s="28">
        <v>0.1249</v>
      </c>
      <c r="AM13" s="28">
        <v>-0.29170000000000001</v>
      </c>
      <c r="AN13" s="28">
        <v>0.80359999999999998</v>
      </c>
      <c r="AO13" s="28">
        <v>-0.57340000000000002</v>
      </c>
      <c r="AP13" s="35">
        <v>1.04</v>
      </c>
    </row>
    <row r="14" spans="1:93">
      <c r="A14" s="48" t="s">
        <v>3602</v>
      </c>
      <c r="B14" s="29">
        <v>45630</v>
      </c>
      <c r="C14" s="30">
        <v>29.689800000000002</v>
      </c>
      <c r="D14" s="31">
        <v>28.353200000000001</v>
      </c>
      <c r="E14" s="28">
        <v>9.7530000000000001</v>
      </c>
      <c r="F14" s="28">
        <v>15.5802</v>
      </c>
      <c r="G14" s="28">
        <v>9.3459000000000003</v>
      </c>
      <c r="H14" s="28">
        <v>2.2038000000000002</v>
      </c>
      <c r="I14" s="32">
        <v>6.9619</v>
      </c>
      <c r="J14" s="28">
        <v>9.8644999999999996</v>
      </c>
      <c r="K14" s="28"/>
      <c r="L14" s="28"/>
      <c r="M14" s="28"/>
      <c r="N14" s="28"/>
      <c r="O14" s="28"/>
      <c r="P14" s="28"/>
      <c r="Q14" s="28"/>
      <c r="R14" s="28">
        <v>-1.7672000000000001</v>
      </c>
      <c r="S14" s="33">
        <f t="shared" si="2"/>
        <v>1</v>
      </c>
      <c r="T14" s="33">
        <f t="shared" si="3"/>
        <v>1</v>
      </c>
      <c r="U14" s="33">
        <f t="shared" si="4"/>
        <v>1</v>
      </c>
      <c r="V14" s="34">
        <f t="shared" si="5"/>
        <v>1</v>
      </c>
      <c r="W14" s="33">
        <f t="shared" si="6"/>
        <v>1</v>
      </c>
      <c r="X14" s="33">
        <f t="shared" si="7"/>
        <v>0</v>
      </c>
      <c r="Y14" s="33">
        <f t="shared" si="8"/>
        <v>0</v>
      </c>
      <c r="Z14" s="33">
        <f t="shared" si="9"/>
        <v>0</v>
      </c>
      <c r="AA14" s="33">
        <f t="shared" si="10"/>
        <v>0</v>
      </c>
      <c r="AB14" s="33">
        <f t="shared" si="11"/>
        <v>0</v>
      </c>
      <c r="AC14" s="33">
        <f t="shared" si="12"/>
        <v>0</v>
      </c>
      <c r="AD14" s="33">
        <f t="shared" si="13"/>
        <v>0</v>
      </c>
      <c r="AE14" s="33">
        <f t="shared" si="14"/>
        <v>3</v>
      </c>
      <c r="AF14" s="28">
        <v>65.434600000000003</v>
      </c>
      <c r="AG14" s="28">
        <v>15.7026</v>
      </c>
      <c r="AH14" s="28">
        <v>17.2164</v>
      </c>
      <c r="AI14" s="28">
        <v>1.6464000000000001</v>
      </c>
      <c r="AJ14" s="28">
        <v>0.99319999999999997</v>
      </c>
      <c r="AK14" s="28">
        <v>-0.12759999999999999</v>
      </c>
      <c r="AL14" s="28">
        <v>5.3400000000000003E-2</v>
      </c>
      <c r="AM14" s="28">
        <v>-0.21460000000000001</v>
      </c>
      <c r="AN14" s="28">
        <v>0.99280000000000002</v>
      </c>
      <c r="AO14" s="28">
        <v>1.6464000000000001</v>
      </c>
      <c r="AP14" s="35">
        <v>1.1000000000000001</v>
      </c>
    </row>
    <row r="15" spans="1:93">
      <c r="A15" s="48" t="s">
        <v>3603</v>
      </c>
      <c r="B15" s="29">
        <v>44355</v>
      </c>
      <c r="C15" s="30">
        <v>468.92340000000002</v>
      </c>
      <c r="D15" s="31">
        <v>400.46519999999998</v>
      </c>
      <c r="E15" s="28">
        <v>18.073399999999999</v>
      </c>
      <c r="F15" s="28">
        <v>9.0802999999999994</v>
      </c>
      <c r="G15" s="28">
        <v>-1.4537</v>
      </c>
      <c r="H15" s="28">
        <v>-2.7240000000000002</v>
      </c>
      <c r="I15" s="32">
        <v>-3.3502999999999998</v>
      </c>
      <c r="J15" s="28">
        <v>6.6925999999999997</v>
      </c>
      <c r="K15" s="28">
        <v>6.4275000000000002</v>
      </c>
      <c r="L15" s="28">
        <v>15.8147</v>
      </c>
      <c r="M15" s="28">
        <v>13.291</v>
      </c>
      <c r="N15" s="28"/>
      <c r="O15" s="28"/>
      <c r="P15" s="28"/>
      <c r="Q15" s="28"/>
      <c r="R15" s="28">
        <v>12.8499</v>
      </c>
      <c r="S15" s="33">
        <f t="shared" si="2"/>
        <v>3</v>
      </c>
      <c r="T15" s="33">
        <f t="shared" si="3"/>
        <v>3</v>
      </c>
      <c r="U15" s="33">
        <f t="shared" si="4"/>
        <v>2</v>
      </c>
      <c r="V15" s="34">
        <f t="shared" si="5"/>
        <v>3</v>
      </c>
      <c r="W15" s="33">
        <f t="shared" si="6"/>
        <v>2</v>
      </c>
      <c r="X15" s="33">
        <f t="shared" si="7"/>
        <v>2</v>
      </c>
      <c r="Y15" s="33">
        <f t="shared" si="8"/>
        <v>3</v>
      </c>
      <c r="Z15" s="33">
        <f t="shared" si="9"/>
        <v>3</v>
      </c>
      <c r="AA15" s="33">
        <f t="shared" si="10"/>
        <v>0</v>
      </c>
      <c r="AB15" s="33">
        <f t="shared" si="11"/>
        <v>0</v>
      </c>
      <c r="AC15" s="33">
        <f t="shared" si="12"/>
        <v>0</v>
      </c>
      <c r="AD15" s="33">
        <f t="shared" si="13"/>
        <v>0</v>
      </c>
      <c r="AE15" s="33">
        <f t="shared" si="14"/>
        <v>2</v>
      </c>
      <c r="AF15" s="28">
        <v>98.893299999999996</v>
      </c>
      <c r="AG15" s="28"/>
      <c r="AH15" s="28"/>
      <c r="AI15" s="28">
        <v>1.1067</v>
      </c>
      <c r="AJ15" s="28">
        <v>0.99719999999999998</v>
      </c>
      <c r="AK15" s="28">
        <v>0.29039999999999999</v>
      </c>
      <c r="AL15" s="28">
        <v>-9.2999999999999999E-2</v>
      </c>
      <c r="AM15" s="28">
        <v>0.51900000000000002</v>
      </c>
      <c r="AN15" s="28">
        <v>0.99719999999999998</v>
      </c>
      <c r="AO15" s="28">
        <v>1.1067</v>
      </c>
      <c r="AP15" s="35">
        <v>1.04</v>
      </c>
    </row>
    <row r="16" spans="1:93">
      <c r="A16" s="48" t="s">
        <v>3604</v>
      </c>
      <c r="B16" s="29">
        <v>45534</v>
      </c>
      <c r="C16" s="30">
        <v>900.3528</v>
      </c>
      <c r="D16" s="31">
        <v>847.21789999999999</v>
      </c>
      <c r="E16" s="28">
        <v>12.684200000000001</v>
      </c>
      <c r="F16" s="28">
        <v>24.223400000000002</v>
      </c>
      <c r="G16" s="28">
        <v>9.6129999999999995</v>
      </c>
      <c r="H16" s="28">
        <v>11.113799999999999</v>
      </c>
      <c r="I16" s="32">
        <v>15.667400000000001</v>
      </c>
      <c r="J16" s="28">
        <v>24.833400000000001</v>
      </c>
      <c r="K16" s="28"/>
      <c r="L16" s="28"/>
      <c r="M16" s="28"/>
      <c r="N16" s="28"/>
      <c r="O16" s="28"/>
      <c r="P16" s="28"/>
      <c r="Q16" s="28"/>
      <c r="R16" s="28">
        <v>15.3432</v>
      </c>
      <c r="S16" s="33">
        <f t="shared" si="2"/>
        <v>1</v>
      </c>
      <c r="T16" s="33">
        <f t="shared" si="3"/>
        <v>1</v>
      </c>
      <c r="U16" s="33">
        <f t="shared" si="4"/>
        <v>1</v>
      </c>
      <c r="V16" s="34">
        <f t="shared" si="5"/>
        <v>1</v>
      </c>
      <c r="W16" s="33">
        <f t="shared" si="6"/>
        <v>1</v>
      </c>
      <c r="X16" s="33">
        <f t="shared" si="7"/>
        <v>0</v>
      </c>
      <c r="Y16" s="33">
        <f t="shared" si="8"/>
        <v>0</v>
      </c>
      <c r="Z16" s="33">
        <f t="shared" si="9"/>
        <v>0</v>
      </c>
      <c r="AA16" s="33">
        <f t="shared" si="10"/>
        <v>0</v>
      </c>
      <c r="AB16" s="33">
        <f t="shared" si="11"/>
        <v>0</v>
      </c>
      <c r="AC16" s="33">
        <f t="shared" si="12"/>
        <v>0</v>
      </c>
      <c r="AD16" s="33">
        <f t="shared" si="13"/>
        <v>0</v>
      </c>
      <c r="AE16" s="33">
        <f t="shared" si="14"/>
        <v>1</v>
      </c>
      <c r="AF16" s="28">
        <v>56.417400000000001</v>
      </c>
      <c r="AG16" s="28">
        <v>23.585100000000001</v>
      </c>
      <c r="AH16" s="28">
        <v>19.506499999999999</v>
      </c>
      <c r="AI16" s="28">
        <v>0.49099999999999999</v>
      </c>
      <c r="AJ16" s="28">
        <v>0.99770000000000003</v>
      </c>
      <c r="AK16" s="28">
        <v>0.10979999999999999</v>
      </c>
      <c r="AL16" s="28">
        <v>-0.12570000000000001</v>
      </c>
      <c r="AM16" s="28">
        <v>0.25209999999999999</v>
      </c>
      <c r="AN16" s="28">
        <v>0.99470000000000003</v>
      </c>
      <c r="AO16" s="28">
        <v>0.49099999999999999</v>
      </c>
      <c r="AP16" s="35">
        <v>1.08</v>
      </c>
    </row>
    <row r="17" spans="1:42">
      <c r="A17" s="48" t="s">
        <v>3605</v>
      </c>
      <c r="B17" s="29">
        <v>44291</v>
      </c>
      <c r="C17" s="30">
        <v>425.1438</v>
      </c>
      <c r="D17" s="31">
        <v>386.48020000000002</v>
      </c>
      <c r="E17" s="28">
        <v>24.085899999999999</v>
      </c>
      <c r="F17" s="28">
        <v>13.173400000000001</v>
      </c>
      <c r="G17" s="28">
        <v>2.3016000000000001</v>
      </c>
      <c r="H17" s="28">
        <v>-0.88109999999999999</v>
      </c>
      <c r="I17" s="32">
        <v>-1.3471</v>
      </c>
      <c r="J17" s="28">
        <v>10.312200000000001</v>
      </c>
      <c r="K17" s="28">
        <v>7.4664999999999999</v>
      </c>
      <c r="L17" s="28">
        <v>22.167999999999999</v>
      </c>
      <c r="M17" s="28">
        <v>18.008500000000002</v>
      </c>
      <c r="N17" s="28">
        <v>18.919499999999999</v>
      </c>
      <c r="O17" s="28"/>
      <c r="P17" s="28"/>
      <c r="Q17" s="28"/>
      <c r="R17" s="28">
        <v>18.9269</v>
      </c>
      <c r="S17" s="33">
        <f t="shared" si="2"/>
        <v>1</v>
      </c>
      <c r="T17" s="33">
        <f t="shared" si="3"/>
        <v>2</v>
      </c>
      <c r="U17" s="33">
        <f t="shared" si="4"/>
        <v>1</v>
      </c>
      <c r="V17" s="34">
        <f t="shared" si="5"/>
        <v>2</v>
      </c>
      <c r="W17" s="33">
        <f t="shared" si="6"/>
        <v>1</v>
      </c>
      <c r="X17" s="33">
        <f t="shared" si="7"/>
        <v>1</v>
      </c>
      <c r="Y17" s="33">
        <f t="shared" si="8"/>
        <v>1</v>
      </c>
      <c r="Z17" s="33">
        <f t="shared" si="9"/>
        <v>1</v>
      </c>
      <c r="AA17" s="33">
        <f t="shared" si="10"/>
        <v>1</v>
      </c>
      <c r="AB17" s="33">
        <f t="shared" si="11"/>
        <v>0</v>
      </c>
      <c r="AC17" s="33">
        <f t="shared" si="12"/>
        <v>0</v>
      </c>
      <c r="AD17" s="33">
        <f t="shared" si="13"/>
        <v>0</v>
      </c>
      <c r="AE17" s="33">
        <f t="shared" si="14"/>
        <v>1</v>
      </c>
      <c r="AF17" s="28">
        <v>4.0513000000000003</v>
      </c>
      <c r="AG17" s="28">
        <v>90.599299999999999</v>
      </c>
      <c r="AH17" s="28">
        <v>3.6444000000000001</v>
      </c>
      <c r="AI17" s="28">
        <v>1.7050000000000001</v>
      </c>
      <c r="AJ17" s="28">
        <v>0.99919999999999998</v>
      </c>
      <c r="AK17" s="28">
        <v>0.32169999999999999</v>
      </c>
      <c r="AL17" s="28">
        <v>-6.6000000000000003E-2</v>
      </c>
      <c r="AM17" s="28">
        <v>0.59689999999999999</v>
      </c>
      <c r="AN17" s="28">
        <v>0.99680000000000002</v>
      </c>
      <c r="AO17" s="28">
        <v>-5.6300000000000003E-2</v>
      </c>
      <c r="AP17" s="35">
        <v>0.97</v>
      </c>
    </row>
    <row r="18" spans="1:42">
      <c r="A18" s="48" t="s">
        <v>3606</v>
      </c>
      <c r="B18" s="29">
        <v>44291</v>
      </c>
      <c r="C18" s="30">
        <v>255.05330000000001</v>
      </c>
      <c r="D18" s="31">
        <v>234.13390000000001</v>
      </c>
      <c r="E18" s="28">
        <v>20.825800000000001</v>
      </c>
      <c r="F18" s="28">
        <v>17.622</v>
      </c>
      <c r="G18" s="28">
        <v>7.0762999999999998</v>
      </c>
      <c r="H18" s="28">
        <v>-1.4266000000000001</v>
      </c>
      <c r="I18" s="32">
        <v>1.8581000000000001</v>
      </c>
      <c r="J18" s="28">
        <v>10.139900000000001</v>
      </c>
      <c r="K18" s="28">
        <v>5.2225000000000001</v>
      </c>
      <c r="L18" s="28">
        <v>24.421199999999999</v>
      </c>
      <c r="M18" s="28">
        <v>15.9687</v>
      </c>
      <c r="N18" s="28">
        <v>14.7464</v>
      </c>
      <c r="O18" s="28"/>
      <c r="P18" s="28"/>
      <c r="Q18" s="28"/>
      <c r="R18" s="28">
        <v>15.5647</v>
      </c>
      <c r="S18" s="33">
        <f t="shared" si="2"/>
        <v>1</v>
      </c>
      <c r="T18" s="33">
        <f t="shared" si="3"/>
        <v>1</v>
      </c>
      <c r="U18" s="33">
        <f t="shared" si="4"/>
        <v>2</v>
      </c>
      <c r="V18" s="34">
        <f t="shared" si="5"/>
        <v>1</v>
      </c>
      <c r="W18" s="33">
        <f t="shared" si="6"/>
        <v>1</v>
      </c>
      <c r="X18" s="33">
        <f t="shared" si="7"/>
        <v>2</v>
      </c>
      <c r="Y18" s="33">
        <f t="shared" si="8"/>
        <v>1</v>
      </c>
      <c r="Z18" s="33">
        <f t="shared" si="9"/>
        <v>1</v>
      </c>
      <c r="AA18" s="33">
        <f t="shared" si="10"/>
        <v>2</v>
      </c>
      <c r="AB18" s="33">
        <f t="shared" si="11"/>
        <v>0</v>
      </c>
      <c r="AC18" s="33">
        <f t="shared" si="12"/>
        <v>0</v>
      </c>
      <c r="AD18" s="33">
        <f t="shared" si="13"/>
        <v>0</v>
      </c>
      <c r="AE18" s="33">
        <f t="shared" si="14"/>
        <v>1</v>
      </c>
      <c r="AF18" s="28"/>
      <c r="AG18" s="28">
        <v>11.032299999999999</v>
      </c>
      <c r="AH18" s="28">
        <v>88.922200000000004</v>
      </c>
      <c r="AI18" s="28">
        <v>4.5499999999999999E-2</v>
      </c>
      <c r="AJ18" s="28">
        <v>0.99439999999999995</v>
      </c>
      <c r="AK18" s="28">
        <v>0.28110000000000002</v>
      </c>
      <c r="AL18" s="28">
        <v>-0.1163</v>
      </c>
      <c r="AM18" s="28">
        <v>0.54110000000000003</v>
      </c>
      <c r="AN18" s="28">
        <v>0.99670000000000003</v>
      </c>
      <c r="AO18" s="28">
        <v>4.5499999999999999E-2</v>
      </c>
      <c r="AP18" s="35">
        <v>1.04</v>
      </c>
    </row>
    <row r="19" spans="1:42">
      <c r="A19" s="48" t="s">
        <v>3607</v>
      </c>
      <c r="B19" s="29">
        <v>45716</v>
      </c>
      <c r="C19" s="30">
        <v>55.119199999999999</v>
      </c>
      <c r="D19" s="31">
        <v>50.932400000000001</v>
      </c>
      <c r="E19" s="28">
        <v>11.3848</v>
      </c>
      <c r="F19" s="28">
        <v>10.7902</v>
      </c>
      <c r="G19" s="28">
        <v>-1.5044999999999999</v>
      </c>
      <c r="H19" s="28">
        <v>-5.0808</v>
      </c>
      <c r="I19" s="32">
        <v>-4.8905000000000003</v>
      </c>
      <c r="J19" s="28">
        <v>3.0644</v>
      </c>
      <c r="K19" s="28"/>
      <c r="L19" s="28"/>
      <c r="M19" s="28"/>
      <c r="N19" s="28"/>
      <c r="O19" s="28"/>
      <c r="P19" s="28"/>
      <c r="Q19" s="28"/>
      <c r="R19" s="28">
        <v>11.7532</v>
      </c>
      <c r="S19" s="33">
        <f t="shared" si="2"/>
        <v>3</v>
      </c>
      <c r="T19" s="33">
        <f t="shared" si="3"/>
        <v>3</v>
      </c>
      <c r="U19" s="33">
        <f t="shared" si="4"/>
        <v>3</v>
      </c>
      <c r="V19" s="34">
        <f t="shared" si="5"/>
        <v>3</v>
      </c>
      <c r="W19" s="33">
        <f t="shared" si="6"/>
        <v>3</v>
      </c>
      <c r="X19" s="33">
        <f t="shared" si="7"/>
        <v>0</v>
      </c>
      <c r="Y19" s="33">
        <f t="shared" si="8"/>
        <v>0</v>
      </c>
      <c r="Z19" s="33">
        <f t="shared" si="9"/>
        <v>0</v>
      </c>
      <c r="AA19" s="33">
        <f t="shared" si="10"/>
        <v>0</v>
      </c>
      <c r="AB19" s="33">
        <f t="shared" si="11"/>
        <v>0</v>
      </c>
      <c r="AC19" s="33">
        <f t="shared" si="12"/>
        <v>0</v>
      </c>
      <c r="AD19" s="33">
        <f t="shared" si="13"/>
        <v>0</v>
      </c>
      <c r="AE19" s="33">
        <f t="shared" si="14"/>
        <v>2</v>
      </c>
      <c r="AF19" s="28">
        <v>67.629199999999997</v>
      </c>
      <c r="AG19" s="28">
        <v>18.6084</v>
      </c>
      <c r="AH19" s="28">
        <v>13.1111</v>
      </c>
      <c r="AI19" s="28">
        <v>0.65129999999999999</v>
      </c>
      <c r="AJ19" s="28">
        <v>0.99650000000000005</v>
      </c>
      <c r="AK19" s="28">
        <v>6.0699999999999997E-2</v>
      </c>
      <c r="AL19" s="28">
        <v>-9.11E-2</v>
      </c>
      <c r="AM19" s="28">
        <v>9.6299999999999997E-2</v>
      </c>
      <c r="AN19" s="28">
        <v>0.99229999999999996</v>
      </c>
      <c r="AO19" s="28">
        <v>0.31319999999999998</v>
      </c>
      <c r="AP19" s="35">
        <v>1.03</v>
      </c>
    </row>
    <row r="20" spans="1:42">
      <c r="A20" s="48" t="s">
        <v>4952</v>
      </c>
      <c r="B20" s="29">
        <v>45982</v>
      </c>
      <c r="C20" s="30">
        <v>32.288899999999998</v>
      </c>
      <c r="D20" s="31">
        <v>30.080300000000001</v>
      </c>
      <c r="E20" s="28">
        <v>9.9085000000000001</v>
      </c>
      <c r="F20" s="28">
        <v>13.4306</v>
      </c>
      <c r="G20" s="28">
        <v>4.1136999999999997</v>
      </c>
      <c r="H20" s="28"/>
      <c r="I20" s="32">
        <v>3.0139999999999998</v>
      </c>
      <c r="J20" s="28"/>
      <c r="K20" s="28"/>
      <c r="L20" s="28"/>
      <c r="M20" s="28"/>
      <c r="N20" s="28"/>
      <c r="O20" s="28"/>
      <c r="P20" s="28"/>
      <c r="Q20" s="28"/>
      <c r="R20" s="28">
        <v>-2.0750999999999999</v>
      </c>
      <c r="S20" s="33">
        <f t="shared" si="2"/>
        <v>1</v>
      </c>
      <c r="T20" s="33">
        <f t="shared" si="3"/>
        <v>1</v>
      </c>
      <c r="U20" s="33">
        <f t="shared" si="4"/>
        <v>0</v>
      </c>
      <c r="V20" s="34">
        <f t="shared" si="5"/>
        <v>1</v>
      </c>
      <c r="W20" s="33">
        <f t="shared" si="6"/>
        <v>0</v>
      </c>
      <c r="X20" s="33">
        <f t="shared" si="7"/>
        <v>0</v>
      </c>
      <c r="Y20" s="33">
        <f t="shared" si="8"/>
        <v>0</v>
      </c>
      <c r="Z20" s="33">
        <f t="shared" si="9"/>
        <v>0</v>
      </c>
      <c r="AA20" s="33">
        <f t="shared" si="10"/>
        <v>0</v>
      </c>
      <c r="AB20" s="33">
        <f t="shared" si="11"/>
        <v>0</v>
      </c>
      <c r="AC20" s="33">
        <f t="shared" si="12"/>
        <v>0</v>
      </c>
      <c r="AD20" s="33">
        <f t="shared" si="13"/>
        <v>0</v>
      </c>
      <c r="AE20" s="33">
        <f t="shared" si="14"/>
        <v>4</v>
      </c>
      <c r="AF20" s="28">
        <v>58.7744</v>
      </c>
      <c r="AG20" s="28">
        <v>25.657499999999999</v>
      </c>
      <c r="AH20" s="28">
        <v>10.1599</v>
      </c>
      <c r="AI20" s="28">
        <v>5.4081999999999999</v>
      </c>
      <c r="AJ20" s="28">
        <v>0.99990000000000001</v>
      </c>
      <c r="AK20" s="28">
        <v>-0.35370000000000001</v>
      </c>
      <c r="AL20" s="28">
        <v>-0.1542</v>
      </c>
      <c r="AM20" s="28">
        <v>-0.54490000000000005</v>
      </c>
      <c r="AN20" s="28">
        <v>0.97419999999999995</v>
      </c>
      <c r="AO20" s="28">
        <v>0.11559999999999999</v>
      </c>
      <c r="AP20" s="35">
        <v>1.04</v>
      </c>
    </row>
    <row r="21" spans="1:42">
      <c r="A21" s="48" t="s">
        <v>5050</v>
      </c>
      <c r="B21" s="29">
        <v>46064</v>
      </c>
      <c r="C21" s="30">
        <v>37.6813</v>
      </c>
      <c r="D21" s="31">
        <v>33.250500000000002</v>
      </c>
      <c r="E21" s="28">
        <v>9.4620999999999995</v>
      </c>
      <c r="F21" s="28">
        <v>10.110200000000001</v>
      </c>
      <c r="G21" s="28"/>
      <c r="H21" s="28"/>
      <c r="I21" s="32"/>
      <c r="J21" s="28"/>
      <c r="K21" s="28"/>
      <c r="L21" s="28"/>
      <c r="M21" s="28"/>
      <c r="N21" s="28"/>
      <c r="O21" s="28"/>
      <c r="P21" s="28"/>
      <c r="Q21" s="28"/>
      <c r="R21" s="28">
        <v>-22.797000000000001</v>
      </c>
      <c r="S21" s="33">
        <f t="shared" si="2"/>
        <v>3</v>
      </c>
      <c r="T21" s="33">
        <f t="shared" si="3"/>
        <v>0</v>
      </c>
      <c r="U21" s="33">
        <f t="shared" si="4"/>
        <v>0</v>
      </c>
      <c r="V21" s="34">
        <f t="shared" si="5"/>
        <v>0</v>
      </c>
      <c r="W21" s="33">
        <f t="shared" si="6"/>
        <v>0</v>
      </c>
      <c r="X21" s="33">
        <f t="shared" si="7"/>
        <v>0</v>
      </c>
      <c r="Y21" s="33">
        <f t="shared" si="8"/>
        <v>0</v>
      </c>
      <c r="Z21" s="33">
        <f t="shared" si="9"/>
        <v>0</v>
      </c>
      <c r="AA21" s="33">
        <f t="shared" si="10"/>
        <v>0</v>
      </c>
      <c r="AB21" s="33">
        <f t="shared" si="11"/>
        <v>0</v>
      </c>
      <c r="AC21" s="33">
        <f t="shared" si="12"/>
        <v>0</v>
      </c>
      <c r="AD21" s="33">
        <f t="shared" si="13"/>
        <v>0</v>
      </c>
      <c r="AE21" s="33">
        <f t="shared" si="14"/>
        <v>4</v>
      </c>
      <c r="AF21" s="28">
        <v>80.263800000000003</v>
      </c>
      <c r="AG21" s="28">
        <v>11.789899999999999</v>
      </c>
      <c r="AH21" s="28">
        <v>7.2712000000000003</v>
      </c>
      <c r="AI21" s="28">
        <v>0.67520000000000002</v>
      </c>
      <c r="AJ21" s="28">
        <v>1.0973999999999999</v>
      </c>
      <c r="AK21" s="28">
        <v>-0.88490000000000002</v>
      </c>
      <c r="AL21" s="28">
        <v>1.1079000000000001</v>
      </c>
      <c r="AM21" s="28">
        <v>-1.1869000000000001</v>
      </c>
      <c r="AN21" s="28">
        <v>0.91320000000000001</v>
      </c>
      <c r="AO21" s="28">
        <v>0.67520000000000002</v>
      </c>
      <c r="AP21" s="35">
        <v>1.05</v>
      </c>
    </row>
    <row r="22" spans="1:42">
      <c r="A22" s="48" t="s">
        <v>3608</v>
      </c>
      <c r="B22" s="29">
        <v>43756</v>
      </c>
      <c r="C22" s="30">
        <v>1983.8498999999999</v>
      </c>
      <c r="D22" s="31">
        <v>1791.6455000000001</v>
      </c>
      <c r="E22" s="28">
        <v>21.1174</v>
      </c>
      <c r="F22" s="28">
        <v>8.7718000000000007</v>
      </c>
      <c r="G22" s="28">
        <v>-3.9834000000000001</v>
      </c>
      <c r="H22" s="28">
        <v>-6.3409000000000004</v>
      </c>
      <c r="I22" s="32">
        <v>-6.8354999999999997</v>
      </c>
      <c r="J22" s="28">
        <v>0.36880000000000002</v>
      </c>
      <c r="K22" s="28">
        <v>3.2443</v>
      </c>
      <c r="L22" s="28">
        <v>11.739800000000001</v>
      </c>
      <c r="M22" s="28">
        <v>9.4259000000000004</v>
      </c>
      <c r="N22" s="28">
        <v>11.103999999999999</v>
      </c>
      <c r="O22" s="28"/>
      <c r="P22" s="28"/>
      <c r="Q22" s="28"/>
      <c r="R22" s="28">
        <v>12.114599999999999</v>
      </c>
      <c r="S22" s="33">
        <f t="shared" si="2"/>
        <v>4</v>
      </c>
      <c r="T22" s="33">
        <f t="shared" si="3"/>
        <v>4</v>
      </c>
      <c r="U22" s="33">
        <f t="shared" si="4"/>
        <v>4</v>
      </c>
      <c r="V22" s="34">
        <f t="shared" si="5"/>
        <v>4</v>
      </c>
      <c r="W22" s="33">
        <f t="shared" si="6"/>
        <v>3</v>
      </c>
      <c r="X22" s="33">
        <f t="shared" si="7"/>
        <v>3</v>
      </c>
      <c r="Y22" s="33">
        <f t="shared" si="8"/>
        <v>4</v>
      </c>
      <c r="Z22" s="33">
        <f t="shared" si="9"/>
        <v>4</v>
      </c>
      <c r="AA22" s="33">
        <f t="shared" si="10"/>
        <v>4</v>
      </c>
      <c r="AB22" s="33">
        <f t="shared" si="11"/>
        <v>0</v>
      </c>
      <c r="AC22" s="33">
        <f t="shared" si="12"/>
        <v>0</v>
      </c>
      <c r="AD22" s="33">
        <f t="shared" si="13"/>
        <v>0</v>
      </c>
      <c r="AE22" s="33">
        <f t="shared" si="14"/>
        <v>2</v>
      </c>
      <c r="AF22" s="28">
        <v>98.641499999999994</v>
      </c>
      <c r="AG22" s="28">
        <v>1.3574999999999999</v>
      </c>
      <c r="AH22" s="28"/>
      <c r="AI22" s="28">
        <v>1E-3</v>
      </c>
      <c r="AJ22" s="28">
        <v>0.99770000000000003</v>
      </c>
      <c r="AK22" s="28">
        <v>0.19980000000000001</v>
      </c>
      <c r="AL22" s="28">
        <v>-7.6799999999999993E-2</v>
      </c>
      <c r="AM22" s="28">
        <v>0.35170000000000001</v>
      </c>
      <c r="AN22" s="28">
        <v>0.99719999999999998</v>
      </c>
      <c r="AO22" s="28">
        <v>1E-3</v>
      </c>
      <c r="AP22" s="35">
        <v>0.92</v>
      </c>
    </row>
    <row r="23" spans="1:42">
      <c r="A23" s="48" t="s">
        <v>3609</v>
      </c>
      <c r="B23" s="29">
        <v>45485</v>
      </c>
      <c r="C23" s="30">
        <v>301.96640000000002</v>
      </c>
      <c r="D23" s="31">
        <v>259.65609999999998</v>
      </c>
      <c r="E23" s="28">
        <v>9.7630999999999997</v>
      </c>
      <c r="F23" s="28">
        <v>10.413600000000001</v>
      </c>
      <c r="G23" s="28">
        <v>-2.0163000000000002</v>
      </c>
      <c r="H23" s="28">
        <v>-5.2907999999999999</v>
      </c>
      <c r="I23" s="32">
        <v>-5.3018000000000001</v>
      </c>
      <c r="J23" s="28">
        <v>2.7673000000000001</v>
      </c>
      <c r="K23" s="28"/>
      <c r="L23" s="28"/>
      <c r="M23" s="28"/>
      <c r="N23" s="28"/>
      <c r="O23" s="28"/>
      <c r="P23" s="28"/>
      <c r="Q23" s="28"/>
      <c r="R23" s="28">
        <v>-1.3230999999999999</v>
      </c>
      <c r="S23" s="33">
        <f t="shared" si="2"/>
        <v>3</v>
      </c>
      <c r="T23" s="33">
        <f t="shared" si="3"/>
        <v>3</v>
      </c>
      <c r="U23" s="33">
        <f t="shared" si="4"/>
        <v>3</v>
      </c>
      <c r="V23" s="34">
        <f t="shared" si="5"/>
        <v>3</v>
      </c>
      <c r="W23" s="33">
        <f t="shared" si="6"/>
        <v>3</v>
      </c>
      <c r="X23" s="33">
        <f t="shared" si="7"/>
        <v>0</v>
      </c>
      <c r="Y23" s="33">
        <f t="shared" si="8"/>
        <v>0</v>
      </c>
      <c r="Z23" s="33">
        <f t="shared" si="9"/>
        <v>0</v>
      </c>
      <c r="AA23" s="33">
        <f t="shared" si="10"/>
        <v>0</v>
      </c>
      <c r="AB23" s="33">
        <f t="shared" si="11"/>
        <v>0</v>
      </c>
      <c r="AC23" s="33">
        <f t="shared" si="12"/>
        <v>0</v>
      </c>
      <c r="AD23" s="33">
        <f t="shared" si="13"/>
        <v>0</v>
      </c>
      <c r="AE23" s="33">
        <f t="shared" si="14"/>
        <v>3</v>
      </c>
      <c r="AF23" s="28">
        <v>69.920599999999993</v>
      </c>
      <c r="AG23" s="28">
        <v>19.276499999999999</v>
      </c>
      <c r="AH23" s="28">
        <v>9.9512</v>
      </c>
      <c r="AI23" s="28">
        <v>0.85170000000000001</v>
      </c>
      <c r="AJ23" s="28">
        <v>0.99839999999999995</v>
      </c>
      <c r="AK23" s="28">
        <v>-0.1181</v>
      </c>
      <c r="AL23" s="28">
        <v>-8.8900000000000007E-2</v>
      </c>
      <c r="AM23" s="28">
        <v>-0.18110000000000001</v>
      </c>
      <c r="AN23" s="28">
        <v>0.995</v>
      </c>
      <c r="AO23" s="28">
        <v>0.50519999999999998</v>
      </c>
      <c r="AP23" s="35">
        <v>1</v>
      </c>
    </row>
    <row r="24" spans="1:42">
      <c r="A24" s="48" t="s">
        <v>3610</v>
      </c>
      <c r="B24" s="29">
        <v>45436</v>
      </c>
      <c r="C24" s="30">
        <v>149.93209999999999</v>
      </c>
      <c r="D24" s="31">
        <v>138.39089999999999</v>
      </c>
      <c r="E24" s="28">
        <v>11.1066</v>
      </c>
      <c r="F24" s="28">
        <v>9.0389999999999997</v>
      </c>
      <c r="G24" s="28">
        <v>-8.1940000000000008</v>
      </c>
      <c r="H24" s="28">
        <v>-5.9622999999999999</v>
      </c>
      <c r="I24" s="32">
        <v>-8.2356999999999996</v>
      </c>
      <c r="J24" s="28">
        <v>-0.65739999999999998</v>
      </c>
      <c r="K24" s="28"/>
      <c r="L24" s="28"/>
      <c r="M24" s="28"/>
      <c r="N24" s="28"/>
      <c r="O24" s="28"/>
      <c r="P24" s="28"/>
      <c r="Q24" s="28"/>
      <c r="R24" s="28">
        <v>5.5759999999999996</v>
      </c>
      <c r="S24" s="33">
        <f t="shared" si="2"/>
        <v>3</v>
      </c>
      <c r="T24" s="33">
        <f t="shared" si="3"/>
        <v>4</v>
      </c>
      <c r="U24" s="33">
        <f t="shared" si="4"/>
        <v>4</v>
      </c>
      <c r="V24" s="34">
        <f t="shared" si="5"/>
        <v>4</v>
      </c>
      <c r="W24" s="33">
        <f t="shared" si="6"/>
        <v>4</v>
      </c>
      <c r="X24" s="33">
        <f t="shared" si="7"/>
        <v>0</v>
      </c>
      <c r="Y24" s="33">
        <f t="shared" si="8"/>
        <v>0</v>
      </c>
      <c r="Z24" s="33">
        <f t="shared" si="9"/>
        <v>0</v>
      </c>
      <c r="AA24" s="33">
        <f t="shared" si="10"/>
        <v>0</v>
      </c>
      <c r="AB24" s="33">
        <f t="shared" si="11"/>
        <v>0</v>
      </c>
      <c r="AC24" s="33">
        <f t="shared" si="12"/>
        <v>0</v>
      </c>
      <c r="AD24" s="33">
        <f t="shared" si="13"/>
        <v>0</v>
      </c>
      <c r="AE24" s="33">
        <f t="shared" si="14"/>
        <v>3</v>
      </c>
      <c r="AF24" s="28">
        <v>77.539699999999996</v>
      </c>
      <c r="AG24" s="28">
        <v>22.063300000000002</v>
      </c>
      <c r="AH24" s="28"/>
      <c r="AI24" s="28">
        <v>0.39700000000000002</v>
      </c>
      <c r="AJ24" s="28">
        <v>0.997</v>
      </c>
      <c r="AK24" s="28">
        <v>2.9899999999999999E-2</v>
      </c>
      <c r="AL24" s="28">
        <v>-8.2900000000000001E-2</v>
      </c>
      <c r="AM24" s="28">
        <v>4.5900000000000003E-2</v>
      </c>
      <c r="AN24" s="28">
        <v>0.99550000000000005</v>
      </c>
      <c r="AO24" s="28">
        <v>0.39700000000000002</v>
      </c>
      <c r="AP24" s="35">
        <v>1.01</v>
      </c>
    </row>
    <row r="25" spans="1:42">
      <c r="A25" s="48" t="s">
        <v>3611</v>
      </c>
      <c r="B25" s="29">
        <v>45121</v>
      </c>
      <c r="C25" s="30">
        <v>118.5886</v>
      </c>
      <c r="D25" s="31">
        <v>112.6191</v>
      </c>
      <c r="E25" s="28">
        <v>10.084300000000001</v>
      </c>
      <c r="F25" s="28">
        <v>1.1738</v>
      </c>
      <c r="G25" s="28">
        <v>-22.816800000000001</v>
      </c>
      <c r="H25" s="28">
        <v>-17.991800000000001</v>
      </c>
      <c r="I25" s="32">
        <v>-22.190799999999999</v>
      </c>
      <c r="J25" s="28">
        <v>-16.787299999999998</v>
      </c>
      <c r="K25" s="28">
        <v>-4.7647000000000004</v>
      </c>
      <c r="L25" s="28"/>
      <c r="M25" s="28"/>
      <c r="N25" s="28"/>
      <c r="O25" s="28"/>
      <c r="P25" s="28"/>
      <c r="Q25" s="28"/>
      <c r="R25" s="28">
        <v>0.30059999999999998</v>
      </c>
      <c r="S25" s="33">
        <f t="shared" si="2"/>
        <v>4</v>
      </c>
      <c r="T25" s="33">
        <f t="shared" si="3"/>
        <v>4</v>
      </c>
      <c r="U25" s="33">
        <f t="shared" si="4"/>
        <v>4</v>
      </c>
      <c r="V25" s="34">
        <f t="shared" si="5"/>
        <v>4</v>
      </c>
      <c r="W25" s="33">
        <f t="shared" si="6"/>
        <v>4</v>
      </c>
      <c r="X25" s="33">
        <f t="shared" si="7"/>
        <v>4</v>
      </c>
      <c r="Y25" s="33">
        <f t="shared" si="8"/>
        <v>0</v>
      </c>
      <c r="Z25" s="33">
        <f t="shared" si="9"/>
        <v>0</v>
      </c>
      <c r="AA25" s="33">
        <f t="shared" si="10"/>
        <v>0</v>
      </c>
      <c r="AB25" s="33">
        <f t="shared" si="11"/>
        <v>0</v>
      </c>
      <c r="AC25" s="33">
        <f t="shared" si="12"/>
        <v>0</v>
      </c>
      <c r="AD25" s="33">
        <f t="shared" si="13"/>
        <v>0</v>
      </c>
      <c r="AE25" s="33">
        <f t="shared" si="14"/>
        <v>3</v>
      </c>
      <c r="AF25" s="28">
        <v>83.988100000000003</v>
      </c>
      <c r="AG25" s="28">
        <v>16.197199999999999</v>
      </c>
      <c r="AH25" s="28"/>
      <c r="AI25" s="28">
        <v>-0.18529999999999999</v>
      </c>
      <c r="AJ25" s="28">
        <v>0.99629999999999996</v>
      </c>
      <c r="AK25" s="28">
        <v>3.3500000000000002E-2</v>
      </c>
      <c r="AL25" s="28">
        <v>-7.9000000000000001E-2</v>
      </c>
      <c r="AM25" s="28">
        <v>5.4800000000000001E-2</v>
      </c>
      <c r="AN25" s="28">
        <v>0.99570000000000003</v>
      </c>
      <c r="AO25" s="28">
        <v>-0.18529999999999999</v>
      </c>
      <c r="AP25" s="35">
        <v>1.03</v>
      </c>
    </row>
    <row r="26" spans="1:42">
      <c r="A26" s="48" t="s">
        <v>3612</v>
      </c>
      <c r="B26" s="29">
        <v>44648</v>
      </c>
      <c r="C26" s="30">
        <v>608.48429999999996</v>
      </c>
      <c r="D26" s="31">
        <v>565.91420000000005</v>
      </c>
      <c r="E26" s="28">
        <v>19.894400000000001</v>
      </c>
      <c r="F26" s="28">
        <v>12.558</v>
      </c>
      <c r="G26" s="28">
        <v>0.9627</v>
      </c>
      <c r="H26" s="28">
        <v>-1.2748999999999999</v>
      </c>
      <c r="I26" s="32">
        <v>-2.3788999999999998</v>
      </c>
      <c r="J26" s="28">
        <v>9.6586999999999996</v>
      </c>
      <c r="K26" s="28">
        <v>8.5202000000000009</v>
      </c>
      <c r="L26" s="28">
        <v>22.5824</v>
      </c>
      <c r="M26" s="28">
        <v>19.163499999999999</v>
      </c>
      <c r="N26" s="28"/>
      <c r="O26" s="28"/>
      <c r="P26" s="28"/>
      <c r="Q26" s="28"/>
      <c r="R26" s="28">
        <v>18.299600000000002</v>
      </c>
      <c r="S26" s="33">
        <f t="shared" si="2"/>
        <v>2</v>
      </c>
      <c r="T26" s="33">
        <f t="shared" si="3"/>
        <v>2</v>
      </c>
      <c r="U26" s="33">
        <f t="shared" si="4"/>
        <v>2</v>
      </c>
      <c r="V26" s="34">
        <f t="shared" si="5"/>
        <v>2</v>
      </c>
      <c r="W26" s="33">
        <f t="shared" si="6"/>
        <v>1</v>
      </c>
      <c r="X26" s="33">
        <f t="shared" si="7"/>
        <v>1</v>
      </c>
      <c r="Y26" s="33">
        <f t="shared" si="8"/>
        <v>1</v>
      </c>
      <c r="Z26" s="33">
        <f t="shared" si="9"/>
        <v>1</v>
      </c>
      <c r="AA26" s="33">
        <f t="shared" si="10"/>
        <v>0</v>
      </c>
      <c r="AB26" s="33">
        <f t="shared" si="11"/>
        <v>0</v>
      </c>
      <c r="AC26" s="33">
        <f t="shared" si="12"/>
        <v>0</v>
      </c>
      <c r="AD26" s="33">
        <f t="shared" si="13"/>
        <v>0</v>
      </c>
      <c r="AE26" s="33">
        <f t="shared" si="14"/>
        <v>1</v>
      </c>
      <c r="AF26" s="28">
        <v>5.3098999999999998</v>
      </c>
      <c r="AG26" s="28">
        <v>91.232200000000006</v>
      </c>
      <c r="AH26" s="28"/>
      <c r="AI26" s="28">
        <v>3.4580000000000002</v>
      </c>
      <c r="AJ26" s="28">
        <v>0.99419999999999997</v>
      </c>
      <c r="AK26" s="28">
        <v>0.3271</v>
      </c>
      <c r="AL26" s="28">
        <v>-9.7600000000000006E-2</v>
      </c>
      <c r="AM26" s="28">
        <v>0.61219999999999997</v>
      </c>
      <c r="AN26" s="28">
        <v>0.99709999999999999</v>
      </c>
      <c r="AO26" s="28">
        <v>0.27950000000000003</v>
      </c>
      <c r="AP26" s="35">
        <v>1.01</v>
      </c>
    </row>
    <row r="27" spans="1:42">
      <c r="A27" s="48" t="s">
        <v>3613</v>
      </c>
      <c r="B27" s="29">
        <v>44630</v>
      </c>
      <c r="C27" s="30">
        <v>538.00310000000002</v>
      </c>
      <c r="D27" s="31">
        <v>512.37279999999998</v>
      </c>
      <c r="E27" s="28">
        <v>18.109200000000001</v>
      </c>
      <c r="F27" s="28">
        <v>17.6144</v>
      </c>
      <c r="G27" s="28">
        <v>7.0491999999999999</v>
      </c>
      <c r="H27" s="28">
        <v>-1.4691000000000001</v>
      </c>
      <c r="I27" s="32">
        <v>1.8257000000000001</v>
      </c>
      <c r="J27" s="28">
        <v>10.085000000000001</v>
      </c>
      <c r="K27" s="28">
        <v>4.8461999999999996</v>
      </c>
      <c r="L27" s="28">
        <v>24.265799999999999</v>
      </c>
      <c r="M27" s="28">
        <v>15.807</v>
      </c>
      <c r="N27" s="28"/>
      <c r="O27" s="28"/>
      <c r="P27" s="28"/>
      <c r="Q27" s="28"/>
      <c r="R27" s="28">
        <v>15.4137</v>
      </c>
      <c r="S27" s="33">
        <f t="shared" si="2"/>
        <v>1</v>
      </c>
      <c r="T27" s="33">
        <f t="shared" si="3"/>
        <v>1</v>
      </c>
      <c r="U27" s="33">
        <f t="shared" si="4"/>
        <v>2</v>
      </c>
      <c r="V27" s="34">
        <f t="shared" si="5"/>
        <v>1</v>
      </c>
      <c r="W27" s="33">
        <f t="shared" si="6"/>
        <v>1</v>
      </c>
      <c r="X27" s="33">
        <f t="shared" si="7"/>
        <v>2</v>
      </c>
      <c r="Y27" s="33">
        <f t="shared" si="8"/>
        <v>1</v>
      </c>
      <c r="Z27" s="33">
        <f t="shared" si="9"/>
        <v>2</v>
      </c>
      <c r="AA27" s="33">
        <f t="shared" si="10"/>
        <v>0</v>
      </c>
      <c r="AB27" s="33">
        <f t="shared" si="11"/>
        <v>0</v>
      </c>
      <c r="AC27" s="33">
        <f t="shared" si="12"/>
        <v>0</v>
      </c>
      <c r="AD27" s="33">
        <f t="shared" si="13"/>
        <v>0</v>
      </c>
      <c r="AE27" s="33">
        <f t="shared" si="14"/>
        <v>1</v>
      </c>
      <c r="AF27" s="28"/>
      <c r="AG27" s="28">
        <v>11.026199999999999</v>
      </c>
      <c r="AH27" s="28">
        <v>89.168999999999997</v>
      </c>
      <c r="AI27" s="28">
        <v>-0.19520000000000001</v>
      </c>
      <c r="AJ27" s="28">
        <v>0.98919999999999997</v>
      </c>
      <c r="AK27" s="28">
        <v>0.27800000000000002</v>
      </c>
      <c r="AL27" s="28">
        <v>-0.1203</v>
      </c>
      <c r="AM27" s="28">
        <v>0.5333</v>
      </c>
      <c r="AN27" s="28">
        <v>0.99670000000000003</v>
      </c>
      <c r="AO27" s="28">
        <v>-0.19520000000000001</v>
      </c>
      <c r="AP27" s="35">
        <v>1.02</v>
      </c>
    </row>
    <row r="28" spans="1:42">
      <c r="A28" s="48" t="s">
        <v>3614</v>
      </c>
      <c r="B28" s="29">
        <v>45701</v>
      </c>
      <c r="C28" s="30">
        <v>127.1147</v>
      </c>
      <c r="D28" s="31">
        <v>122.7169</v>
      </c>
      <c r="E28" s="28">
        <v>10.5686</v>
      </c>
      <c r="F28" s="28">
        <v>12.4558</v>
      </c>
      <c r="G28" s="28">
        <v>1.8955</v>
      </c>
      <c r="H28" s="28">
        <v>-4.2958999999999996</v>
      </c>
      <c r="I28" s="32">
        <v>-1.891</v>
      </c>
      <c r="J28" s="28">
        <v>2.7944</v>
      </c>
      <c r="K28" s="28"/>
      <c r="L28" s="28"/>
      <c r="M28" s="28"/>
      <c r="N28" s="28"/>
      <c r="O28" s="28"/>
      <c r="P28" s="28"/>
      <c r="Q28" s="28"/>
      <c r="R28" s="28">
        <v>4.6835000000000004</v>
      </c>
      <c r="S28" s="33">
        <f t="shared" si="2"/>
        <v>2</v>
      </c>
      <c r="T28" s="33">
        <f t="shared" si="3"/>
        <v>2</v>
      </c>
      <c r="U28" s="33">
        <f t="shared" si="4"/>
        <v>3</v>
      </c>
      <c r="V28" s="34">
        <f t="shared" si="5"/>
        <v>2</v>
      </c>
      <c r="W28" s="33">
        <f t="shared" si="6"/>
        <v>3</v>
      </c>
      <c r="X28" s="33">
        <f t="shared" si="7"/>
        <v>0</v>
      </c>
      <c r="Y28" s="33">
        <f t="shared" si="8"/>
        <v>0</v>
      </c>
      <c r="Z28" s="33">
        <f t="shared" si="9"/>
        <v>0</v>
      </c>
      <c r="AA28" s="33">
        <f t="shared" si="10"/>
        <v>0</v>
      </c>
      <c r="AB28" s="33">
        <f t="shared" si="11"/>
        <v>0</v>
      </c>
      <c r="AC28" s="33">
        <f t="shared" si="12"/>
        <v>0</v>
      </c>
      <c r="AD28" s="33">
        <f t="shared" si="13"/>
        <v>0</v>
      </c>
      <c r="AE28" s="33">
        <f t="shared" si="14"/>
        <v>3</v>
      </c>
      <c r="AF28" s="28">
        <v>56.300199999999997</v>
      </c>
      <c r="AG28" s="28">
        <v>31.8538</v>
      </c>
      <c r="AH28" s="28">
        <v>8.3983000000000008</v>
      </c>
      <c r="AI28" s="28">
        <v>3.4477000000000002</v>
      </c>
      <c r="AJ28" s="28">
        <v>0.99790000000000001</v>
      </c>
      <c r="AK28" s="28">
        <v>4.58E-2</v>
      </c>
      <c r="AL28" s="28">
        <v>-0.13220000000000001</v>
      </c>
      <c r="AM28" s="28">
        <v>8.43E-2</v>
      </c>
      <c r="AN28" s="28">
        <v>0.99139999999999995</v>
      </c>
      <c r="AO28" s="28">
        <v>0.38240000000000002</v>
      </c>
      <c r="AP28" s="35">
        <v>1.05</v>
      </c>
    </row>
    <row r="29" spans="1:42">
      <c r="A29" s="48" t="s">
        <v>3615</v>
      </c>
      <c r="B29" s="29">
        <v>45910</v>
      </c>
      <c r="C29" s="30">
        <v>71.357399999999998</v>
      </c>
      <c r="D29" s="31">
        <v>66.486999999999995</v>
      </c>
      <c r="E29" s="28">
        <v>9.9770000000000003</v>
      </c>
      <c r="F29" s="28">
        <v>16.080500000000001</v>
      </c>
      <c r="G29" s="28">
        <v>4.4778000000000002</v>
      </c>
      <c r="H29" s="28">
        <v>-0.73819999999999997</v>
      </c>
      <c r="I29" s="32">
        <v>2.9693000000000001</v>
      </c>
      <c r="J29" s="28"/>
      <c r="K29" s="28"/>
      <c r="L29" s="28"/>
      <c r="M29" s="28"/>
      <c r="N29" s="28"/>
      <c r="O29" s="28"/>
      <c r="P29" s="28"/>
      <c r="Q29" s="28"/>
      <c r="R29" s="28">
        <v>-0.36159999999999998</v>
      </c>
      <c r="S29" s="33">
        <f t="shared" si="2"/>
        <v>1</v>
      </c>
      <c r="T29" s="33">
        <f t="shared" si="3"/>
        <v>1</v>
      </c>
      <c r="U29" s="33">
        <f t="shared" si="4"/>
        <v>1</v>
      </c>
      <c r="V29" s="34">
        <f t="shared" si="5"/>
        <v>1</v>
      </c>
      <c r="W29" s="33">
        <f t="shared" si="6"/>
        <v>0</v>
      </c>
      <c r="X29" s="33">
        <f t="shared" si="7"/>
        <v>0</v>
      </c>
      <c r="Y29" s="33">
        <f t="shared" si="8"/>
        <v>0</v>
      </c>
      <c r="Z29" s="33">
        <f t="shared" si="9"/>
        <v>0</v>
      </c>
      <c r="AA29" s="33">
        <f t="shared" si="10"/>
        <v>0</v>
      </c>
      <c r="AB29" s="33">
        <f t="shared" si="11"/>
        <v>0</v>
      </c>
      <c r="AC29" s="33">
        <f t="shared" si="12"/>
        <v>0</v>
      </c>
      <c r="AD29" s="33">
        <f t="shared" si="13"/>
        <v>0</v>
      </c>
      <c r="AE29" s="33">
        <f t="shared" si="14"/>
        <v>3</v>
      </c>
      <c r="AF29" s="28">
        <v>35.387700000000002</v>
      </c>
      <c r="AG29" s="28">
        <v>37.609900000000003</v>
      </c>
      <c r="AH29" s="28">
        <v>26.975300000000001</v>
      </c>
      <c r="AI29" s="28">
        <v>2.7E-2</v>
      </c>
      <c r="AJ29" s="28">
        <v>1.0007999999999999</v>
      </c>
      <c r="AK29" s="28">
        <v>-0.41980000000000001</v>
      </c>
      <c r="AL29" s="28">
        <v>-0.1018</v>
      </c>
      <c r="AM29" s="28">
        <v>-0.6552</v>
      </c>
      <c r="AN29" s="28">
        <v>0.98450000000000004</v>
      </c>
      <c r="AO29" s="28">
        <v>2.7E-2</v>
      </c>
      <c r="AP29" s="35">
        <v>1.06</v>
      </c>
    </row>
    <row r="30" spans="1:42">
      <c r="A30" s="48" t="s">
        <v>3616</v>
      </c>
      <c r="B30" s="29">
        <v>45589</v>
      </c>
      <c r="C30" s="30">
        <v>145.26779999999999</v>
      </c>
      <c r="D30" s="31">
        <v>156.63310000000001</v>
      </c>
      <c r="E30" s="28">
        <v>11.639900000000001</v>
      </c>
      <c r="F30" s="28">
        <v>10.666499999999999</v>
      </c>
      <c r="G30" s="28">
        <v>3.9611000000000001</v>
      </c>
      <c r="H30" s="28">
        <v>9.1830999999999996</v>
      </c>
      <c r="I30" s="32">
        <v>6.8144999999999998</v>
      </c>
      <c r="J30" s="28">
        <v>23.6919</v>
      </c>
      <c r="K30" s="28"/>
      <c r="L30" s="28"/>
      <c r="M30" s="28"/>
      <c r="N30" s="28"/>
      <c r="O30" s="28"/>
      <c r="P30" s="28"/>
      <c r="Q30" s="28"/>
      <c r="R30" s="28">
        <v>10.542400000000001</v>
      </c>
      <c r="S30" s="33">
        <f t="shared" si="2"/>
        <v>3</v>
      </c>
      <c r="T30" s="33">
        <f t="shared" si="3"/>
        <v>1</v>
      </c>
      <c r="U30" s="33">
        <f t="shared" si="4"/>
        <v>1</v>
      </c>
      <c r="V30" s="34">
        <f t="shared" si="5"/>
        <v>1</v>
      </c>
      <c r="W30" s="33">
        <f t="shared" si="6"/>
        <v>1</v>
      </c>
      <c r="X30" s="33">
        <f t="shared" si="7"/>
        <v>0</v>
      </c>
      <c r="Y30" s="33">
        <f t="shared" si="8"/>
        <v>0</v>
      </c>
      <c r="Z30" s="33">
        <f t="shared" si="9"/>
        <v>0</v>
      </c>
      <c r="AA30" s="33">
        <f t="shared" si="10"/>
        <v>0</v>
      </c>
      <c r="AB30" s="33">
        <f t="shared" si="11"/>
        <v>0</v>
      </c>
      <c r="AC30" s="33">
        <f t="shared" si="12"/>
        <v>0</v>
      </c>
      <c r="AD30" s="33">
        <f t="shared" si="13"/>
        <v>0</v>
      </c>
      <c r="AE30" s="33">
        <f t="shared" si="14"/>
        <v>2</v>
      </c>
      <c r="AF30" s="28">
        <v>70.788399999999996</v>
      </c>
      <c r="AG30" s="28">
        <v>17.355699999999999</v>
      </c>
      <c r="AH30" s="28">
        <v>10.6503</v>
      </c>
      <c r="AI30" s="28">
        <v>1.2056</v>
      </c>
      <c r="AJ30" s="28">
        <v>0.99419999999999997</v>
      </c>
      <c r="AK30" s="28">
        <v>0.1186</v>
      </c>
      <c r="AL30" s="28">
        <v>-0.108</v>
      </c>
      <c r="AM30" s="28">
        <v>0.2034</v>
      </c>
      <c r="AN30" s="28">
        <v>0.9909</v>
      </c>
      <c r="AO30" s="28">
        <v>1.2056</v>
      </c>
      <c r="AP30" s="35">
        <v>1.05</v>
      </c>
    </row>
    <row r="31" spans="1:42">
      <c r="A31" s="48" t="s">
        <v>3617</v>
      </c>
      <c r="B31" s="29">
        <v>45541</v>
      </c>
      <c r="C31" s="30">
        <v>16.754200000000001</v>
      </c>
      <c r="D31" s="31">
        <v>15.997299999999999</v>
      </c>
      <c r="E31" s="28">
        <v>10.151</v>
      </c>
      <c r="F31" s="28">
        <v>6.6875</v>
      </c>
      <c r="G31" s="28">
        <v>7.7601000000000004</v>
      </c>
      <c r="H31" s="28">
        <v>-0.97360000000000002</v>
      </c>
      <c r="I31" s="32">
        <v>1.6135999999999999</v>
      </c>
      <c r="J31" s="28">
        <v>5.0523999999999996</v>
      </c>
      <c r="K31" s="28"/>
      <c r="L31" s="28"/>
      <c r="M31" s="28"/>
      <c r="N31" s="28"/>
      <c r="O31" s="28"/>
      <c r="P31" s="28"/>
      <c r="Q31" s="28"/>
      <c r="R31" s="28">
        <v>0.91439999999999999</v>
      </c>
      <c r="S31" s="33">
        <f t="shared" si="2"/>
        <v>4</v>
      </c>
      <c r="T31" s="33">
        <f t="shared" si="3"/>
        <v>1</v>
      </c>
      <c r="U31" s="33">
        <f t="shared" si="4"/>
        <v>1</v>
      </c>
      <c r="V31" s="34">
        <f t="shared" si="5"/>
        <v>1</v>
      </c>
      <c r="W31" s="33">
        <f t="shared" si="6"/>
        <v>2</v>
      </c>
      <c r="X31" s="33">
        <f t="shared" si="7"/>
        <v>0</v>
      </c>
      <c r="Y31" s="33">
        <f t="shared" si="8"/>
        <v>0</v>
      </c>
      <c r="Z31" s="33">
        <f t="shared" si="9"/>
        <v>0</v>
      </c>
      <c r="AA31" s="33">
        <f t="shared" si="10"/>
        <v>0</v>
      </c>
      <c r="AB31" s="33">
        <f t="shared" si="11"/>
        <v>0</v>
      </c>
      <c r="AC31" s="33">
        <f t="shared" si="12"/>
        <v>0</v>
      </c>
      <c r="AD31" s="33">
        <f t="shared" si="13"/>
        <v>0</v>
      </c>
      <c r="AE31" s="33">
        <f t="shared" si="14"/>
        <v>3</v>
      </c>
      <c r="AF31" s="28">
        <v>45.7639</v>
      </c>
      <c r="AG31" s="28">
        <v>28.476700000000001</v>
      </c>
      <c r="AH31" s="28">
        <v>25.765599999999999</v>
      </c>
      <c r="AI31" s="28">
        <v>-6.1999999999999998E-3</v>
      </c>
      <c r="AJ31" s="28">
        <v>0.5927</v>
      </c>
      <c r="AK31" s="28">
        <v>-0.1273</v>
      </c>
      <c r="AL31" s="28">
        <v>-0.1191</v>
      </c>
      <c r="AM31" s="28">
        <v>-0.2056</v>
      </c>
      <c r="AN31" s="28">
        <v>0.35749999999999998</v>
      </c>
      <c r="AO31" s="28">
        <v>-6.1999999999999998E-3</v>
      </c>
      <c r="AP31" s="35">
        <v>1.03</v>
      </c>
    </row>
    <row r="32" spans="1:42">
      <c r="A32" s="48" t="s">
        <v>3618</v>
      </c>
      <c r="B32" s="29">
        <v>45923</v>
      </c>
      <c r="C32" s="30">
        <v>26.904900000000001</v>
      </c>
      <c r="D32" s="31">
        <v>24.327000000000002</v>
      </c>
      <c r="E32" s="28">
        <v>9.5170999999999992</v>
      </c>
      <c r="F32" s="28">
        <v>10.141400000000001</v>
      </c>
      <c r="G32" s="28">
        <v>-2.0047999999999999</v>
      </c>
      <c r="H32" s="28">
        <v>-6.5190999999999999</v>
      </c>
      <c r="I32" s="32">
        <v>-5.9538000000000002</v>
      </c>
      <c r="J32" s="28"/>
      <c r="K32" s="28"/>
      <c r="L32" s="28"/>
      <c r="M32" s="28"/>
      <c r="N32" s="28"/>
      <c r="O32" s="28"/>
      <c r="P32" s="28"/>
      <c r="Q32" s="28"/>
      <c r="R32" s="28">
        <v>-7.9180999999999999</v>
      </c>
      <c r="S32" s="33">
        <f t="shared" si="2"/>
        <v>3</v>
      </c>
      <c r="T32" s="33">
        <f t="shared" si="3"/>
        <v>3</v>
      </c>
      <c r="U32" s="33">
        <f t="shared" si="4"/>
        <v>4</v>
      </c>
      <c r="V32" s="34">
        <f t="shared" si="5"/>
        <v>3</v>
      </c>
      <c r="W32" s="33">
        <f t="shared" si="6"/>
        <v>0</v>
      </c>
      <c r="X32" s="33">
        <f t="shared" si="7"/>
        <v>0</v>
      </c>
      <c r="Y32" s="33">
        <f t="shared" si="8"/>
        <v>0</v>
      </c>
      <c r="Z32" s="33">
        <f t="shared" si="9"/>
        <v>0</v>
      </c>
      <c r="AA32" s="33">
        <f t="shared" si="10"/>
        <v>0</v>
      </c>
      <c r="AB32" s="33">
        <f t="shared" si="11"/>
        <v>0</v>
      </c>
      <c r="AC32" s="33">
        <f t="shared" si="12"/>
        <v>0</v>
      </c>
      <c r="AD32" s="33">
        <f t="shared" si="13"/>
        <v>0</v>
      </c>
      <c r="AE32" s="33">
        <f t="shared" si="14"/>
        <v>4</v>
      </c>
      <c r="AF32" s="28">
        <v>80.872</v>
      </c>
      <c r="AG32" s="28">
        <v>11.950100000000001</v>
      </c>
      <c r="AH32" s="28">
        <v>7.3342999999999998</v>
      </c>
      <c r="AI32" s="28">
        <v>-0.15640000000000001</v>
      </c>
      <c r="AJ32" s="28">
        <v>0.96899999999999997</v>
      </c>
      <c r="AK32" s="28">
        <v>-0.4269</v>
      </c>
      <c r="AL32" s="28">
        <v>-0.31850000000000001</v>
      </c>
      <c r="AM32" s="28">
        <v>-0.51800000000000002</v>
      </c>
      <c r="AN32" s="28">
        <v>0.94069999999999998</v>
      </c>
      <c r="AO32" s="28">
        <v>-0.15640000000000001</v>
      </c>
      <c r="AP32" s="35">
        <v>1.03</v>
      </c>
    </row>
    <row r="33" spans="1:42">
      <c r="A33" s="48" t="s">
        <v>3619</v>
      </c>
      <c r="B33" s="29">
        <v>44616</v>
      </c>
      <c r="C33" s="30">
        <v>229.02459999999999</v>
      </c>
      <c r="D33" s="31">
        <v>208.7371</v>
      </c>
      <c r="E33" s="28">
        <v>14.563499999999999</v>
      </c>
      <c r="F33" s="28">
        <v>8.7965</v>
      </c>
      <c r="G33" s="28">
        <v>-3.9207999999999998</v>
      </c>
      <c r="H33" s="28">
        <v>-6.2107999999999999</v>
      </c>
      <c r="I33" s="32">
        <v>-6.7511999999999999</v>
      </c>
      <c r="J33" s="28">
        <v>0.65310000000000001</v>
      </c>
      <c r="K33" s="28">
        <v>3.5034000000000001</v>
      </c>
      <c r="L33" s="28">
        <v>12.0448</v>
      </c>
      <c r="M33" s="28">
        <v>9.7120999999999995</v>
      </c>
      <c r="N33" s="28"/>
      <c r="O33" s="28"/>
      <c r="P33" s="28"/>
      <c r="Q33" s="28"/>
      <c r="R33" s="28">
        <v>9.4085000000000001</v>
      </c>
      <c r="S33" s="33">
        <f t="shared" si="2"/>
        <v>4</v>
      </c>
      <c r="T33" s="33">
        <f t="shared" si="3"/>
        <v>4</v>
      </c>
      <c r="U33" s="33">
        <f t="shared" si="4"/>
        <v>4</v>
      </c>
      <c r="V33" s="34">
        <f t="shared" si="5"/>
        <v>3</v>
      </c>
      <c r="W33" s="33">
        <f t="shared" si="6"/>
        <v>3</v>
      </c>
      <c r="X33" s="33">
        <f t="shared" si="7"/>
        <v>3</v>
      </c>
      <c r="Y33" s="33">
        <f t="shared" si="8"/>
        <v>4</v>
      </c>
      <c r="Z33" s="33">
        <f t="shared" si="9"/>
        <v>4</v>
      </c>
      <c r="AA33" s="33">
        <f t="shared" si="10"/>
        <v>0</v>
      </c>
      <c r="AB33" s="33">
        <f t="shared" si="11"/>
        <v>0</v>
      </c>
      <c r="AC33" s="33">
        <f t="shared" si="12"/>
        <v>0</v>
      </c>
      <c r="AD33" s="33">
        <f t="shared" si="13"/>
        <v>0</v>
      </c>
      <c r="AE33" s="33">
        <f t="shared" si="14"/>
        <v>2</v>
      </c>
      <c r="AF33" s="28">
        <v>98.453599999999994</v>
      </c>
      <c r="AG33" s="28">
        <v>1.3542000000000001</v>
      </c>
      <c r="AH33" s="28"/>
      <c r="AI33" s="28">
        <v>0.19220000000000001</v>
      </c>
      <c r="AJ33" s="28">
        <v>0.99870000000000003</v>
      </c>
      <c r="AK33" s="28">
        <v>0.2082</v>
      </c>
      <c r="AL33" s="28">
        <v>-5.3600000000000002E-2</v>
      </c>
      <c r="AM33" s="28">
        <v>0.36759999999999998</v>
      </c>
      <c r="AN33" s="28">
        <v>0.99719999999999998</v>
      </c>
      <c r="AO33" s="28">
        <v>0.19220000000000001</v>
      </c>
      <c r="AP33" s="35">
        <v>0.61</v>
      </c>
    </row>
    <row r="34" spans="1:42">
      <c r="A34" s="48" t="s">
        <v>3620</v>
      </c>
      <c r="B34" s="29">
        <v>45630</v>
      </c>
      <c r="C34" s="30">
        <v>11.8245</v>
      </c>
      <c r="D34" s="31">
        <v>10.1455</v>
      </c>
      <c r="E34" s="28">
        <v>9.4443000000000001</v>
      </c>
      <c r="F34" s="28">
        <v>10.7524</v>
      </c>
      <c r="G34" s="28">
        <v>-3.9618000000000002</v>
      </c>
      <c r="H34" s="28">
        <v>-4.5248999999999997</v>
      </c>
      <c r="I34" s="32">
        <v>-5.7398999999999996</v>
      </c>
      <c r="J34" s="28">
        <v>2.3694999999999999</v>
      </c>
      <c r="K34" s="28"/>
      <c r="L34" s="28"/>
      <c r="M34" s="28"/>
      <c r="N34" s="28"/>
      <c r="O34" s="28"/>
      <c r="P34" s="28"/>
      <c r="Q34" s="28"/>
      <c r="R34" s="28">
        <v>-3.9939</v>
      </c>
      <c r="S34" s="33">
        <f t="shared" si="2"/>
        <v>3</v>
      </c>
      <c r="T34" s="33">
        <f t="shared" si="3"/>
        <v>4</v>
      </c>
      <c r="U34" s="33">
        <f t="shared" si="4"/>
        <v>3</v>
      </c>
      <c r="V34" s="34">
        <f t="shared" si="5"/>
        <v>3</v>
      </c>
      <c r="W34" s="33">
        <f t="shared" si="6"/>
        <v>3</v>
      </c>
      <c r="X34" s="33">
        <f t="shared" si="7"/>
        <v>0</v>
      </c>
      <c r="Y34" s="33">
        <f t="shared" si="8"/>
        <v>0</v>
      </c>
      <c r="Z34" s="33">
        <f t="shared" si="9"/>
        <v>0</v>
      </c>
      <c r="AA34" s="33">
        <f t="shared" si="10"/>
        <v>0</v>
      </c>
      <c r="AB34" s="33">
        <f t="shared" si="11"/>
        <v>0</v>
      </c>
      <c r="AC34" s="33">
        <f t="shared" si="12"/>
        <v>0</v>
      </c>
      <c r="AD34" s="33">
        <f t="shared" si="13"/>
        <v>0</v>
      </c>
      <c r="AE34" s="33">
        <f t="shared" si="14"/>
        <v>4</v>
      </c>
      <c r="AF34" s="28">
        <v>76.151300000000006</v>
      </c>
      <c r="AG34" s="28">
        <v>21.3948</v>
      </c>
      <c r="AH34" s="28">
        <v>2.5716000000000001</v>
      </c>
      <c r="AI34" s="28">
        <v>-0.1177</v>
      </c>
      <c r="AJ34" s="28">
        <v>1.0005999999999999</v>
      </c>
      <c r="AK34" s="28">
        <v>-0.18179999999999999</v>
      </c>
      <c r="AL34" s="28">
        <v>-9.4899999999999998E-2</v>
      </c>
      <c r="AM34" s="28">
        <v>-0.28689999999999999</v>
      </c>
      <c r="AN34" s="28">
        <v>0.99380000000000002</v>
      </c>
      <c r="AO34" s="28">
        <v>-0.1177</v>
      </c>
      <c r="AP34" s="35">
        <v>1.02</v>
      </c>
    </row>
    <row r="35" spans="1:42">
      <c r="A35" s="48" t="s">
        <v>3621</v>
      </c>
      <c r="B35" s="29">
        <v>45594</v>
      </c>
      <c r="C35" s="30">
        <v>30.187200000000001</v>
      </c>
      <c r="D35" s="31">
        <v>27.6433</v>
      </c>
      <c r="E35" s="28">
        <v>8.5657999999999994</v>
      </c>
      <c r="F35" s="28">
        <v>12.4726</v>
      </c>
      <c r="G35" s="28">
        <v>1.7690999999999999</v>
      </c>
      <c r="H35" s="28">
        <v>-4.4272999999999998</v>
      </c>
      <c r="I35" s="32">
        <v>-2.0367999999999999</v>
      </c>
      <c r="J35" s="28">
        <v>2.7073999999999998</v>
      </c>
      <c r="K35" s="28"/>
      <c r="L35" s="28"/>
      <c r="M35" s="28"/>
      <c r="N35" s="28"/>
      <c r="O35" s="28"/>
      <c r="P35" s="28"/>
      <c r="Q35" s="28"/>
      <c r="R35" s="28">
        <v>-9.7972999999999999</v>
      </c>
      <c r="S35" s="33">
        <f t="shared" si="2"/>
        <v>2</v>
      </c>
      <c r="T35" s="33">
        <f t="shared" si="3"/>
        <v>2</v>
      </c>
      <c r="U35" s="33">
        <f t="shared" si="4"/>
        <v>3</v>
      </c>
      <c r="V35" s="34">
        <f t="shared" si="5"/>
        <v>2</v>
      </c>
      <c r="W35" s="33">
        <f t="shared" si="6"/>
        <v>3</v>
      </c>
      <c r="X35" s="33">
        <f t="shared" si="7"/>
        <v>0</v>
      </c>
      <c r="Y35" s="33">
        <f t="shared" si="8"/>
        <v>0</v>
      </c>
      <c r="Z35" s="33">
        <f t="shared" si="9"/>
        <v>0</v>
      </c>
      <c r="AA35" s="33">
        <f t="shared" si="10"/>
        <v>0</v>
      </c>
      <c r="AB35" s="33">
        <f t="shared" si="11"/>
        <v>0</v>
      </c>
      <c r="AC35" s="33">
        <f t="shared" si="12"/>
        <v>0</v>
      </c>
      <c r="AD35" s="33">
        <f t="shared" si="13"/>
        <v>0</v>
      </c>
      <c r="AE35" s="33">
        <f t="shared" si="14"/>
        <v>4</v>
      </c>
      <c r="AF35" s="28">
        <v>56.438600000000001</v>
      </c>
      <c r="AG35" s="28">
        <v>31.934699999999999</v>
      </c>
      <c r="AH35" s="28">
        <v>8.4968000000000004</v>
      </c>
      <c r="AI35" s="28">
        <v>3.1299000000000001</v>
      </c>
      <c r="AJ35" s="28">
        <v>1.0012000000000001</v>
      </c>
      <c r="AK35" s="28">
        <v>-0.1966</v>
      </c>
      <c r="AL35" s="28">
        <v>-0.126</v>
      </c>
      <c r="AM35" s="28">
        <v>-0.28810000000000002</v>
      </c>
      <c r="AN35" s="28">
        <v>0.99390000000000001</v>
      </c>
      <c r="AO35" s="28">
        <v>5.79E-2</v>
      </c>
      <c r="AP35" s="35">
        <v>1.02</v>
      </c>
    </row>
    <row r="36" spans="1:42">
      <c r="A36" s="48" t="s">
        <v>3622</v>
      </c>
      <c r="B36" s="29">
        <v>45594</v>
      </c>
      <c r="C36" s="30">
        <v>28.4224</v>
      </c>
      <c r="D36" s="31">
        <v>27.912700000000001</v>
      </c>
      <c r="E36" s="28">
        <v>11.573</v>
      </c>
      <c r="F36" s="28">
        <v>10.7348</v>
      </c>
      <c r="G36" s="28">
        <v>3.8589000000000002</v>
      </c>
      <c r="H36" s="28">
        <v>9.0968999999999998</v>
      </c>
      <c r="I36" s="32">
        <v>6.6833</v>
      </c>
      <c r="J36" s="28">
        <v>23.591699999999999</v>
      </c>
      <c r="K36" s="28"/>
      <c r="L36" s="28"/>
      <c r="M36" s="28"/>
      <c r="N36" s="28"/>
      <c r="O36" s="28"/>
      <c r="P36" s="28"/>
      <c r="Q36" s="28"/>
      <c r="R36" s="28">
        <v>10.2196</v>
      </c>
      <c r="S36" s="33">
        <f t="shared" si="2"/>
        <v>3</v>
      </c>
      <c r="T36" s="33">
        <f t="shared" si="3"/>
        <v>1</v>
      </c>
      <c r="U36" s="33">
        <f t="shared" si="4"/>
        <v>1</v>
      </c>
      <c r="V36" s="34">
        <f t="shared" si="5"/>
        <v>1</v>
      </c>
      <c r="W36" s="33">
        <f t="shared" si="6"/>
        <v>1</v>
      </c>
      <c r="X36" s="33">
        <f t="shared" si="7"/>
        <v>0</v>
      </c>
      <c r="Y36" s="33">
        <f t="shared" si="8"/>
        <v>0</v>
      </c>
      <c r="Z36" s="33">
        <f t="shared" si="9"/>
        <v>0</v>
      </c>
      <c r="AA36" s="33">
        <f t="shared" si="10"/>
        <v>0</v>
      </c>
      <c r="AB36" s="33">
        <f t="shared" si="11"/>
        <v>0</v>
      </c>
      <c r="AC36" s="33">
        <f t="shared" si="12"/>
        <v>0</v>
      </c>
      <c r="AD36" s="33">
        <f t="shared" si="13"/>
        <v>0</v>
      </c>
      <c r="AE36" s="33">
        <f t="shared" si="14"/>
        <v>2</v>
      </c>
      <c r="AF36" s="28">
        <v>71.679000000000002</v>
      </c>
      <c r="AG36" s="28">
        <v>17.589500000000001</v>
      </c>
      <c r="AH36" s="28">
        <v>10.875400000000001</v>
      </c>
      <c r="AI36" s="28">
        <v>-0.14380000000000001</v>
      </c>
      <c r="AJ36" s="28">
        <v>1</v>
      </c>
      <c r="AK36" s="28">
        <v>0.1187</v>
      </c>
      <c r="AL36" s="28">
        <v>-9.8100000000000007E-2</v>
      </c>
      <c r="AM36" s="28">
        <v>0.20269999999999999</v>
      </c>
      <c r="AN36" s="28">
        <v>0.99409999999999998</v>
      </c>
      <c r="AO36" s="28">
        <v>-0.14380000000000001</v>
      </c>
      <c r="AP36" s="35">
        <v>1.02</v>
      </c>
    </row>
    <row r="37" spans="1:42">
      <c r="A37" s="48" t="s">
        <v>3623</v>
      </c>
      <c r="B37" s="29">
        <v>45239</v>
      </c>
      <c r="C37" s="30">
        <v>520.10029999999995</v>
      </c>
      <c r="D37" s="31">
        <v>453.61680000000001</v>
      </c>
      <c r="E37" s="28">
        <v>13.1655</v>
      </c>
      <c r="F37" s="28">
        <v>14.274900000000001</v>
      </c>
      <c r="G37" s="28">
        <v>4.2687999999999997</v>
      </c>
      <c r="H37" s="28">
        <v>-1.3229</v>
      </c>
      <c r="I37" s="32">
        <v>0.71220000000000006</v>
      </c>
      <c r="J37" s="28">
        <v>5.5130999999999997</v>
      </c>
      <c r="K37" s="28">
        <v>-1.0401</v>
      </c>
      <c r="L37" s="28"/>
      <c r="M37" s="28"/>
      <c r="N37" s="28"/>
      <c r="O37" s="28"/>
      <c r="P37" s="28"/>
      <c r="Q37" s="28"/>
      <c r="R37" s="28">
        <v>11.7577</v>
      </c>
      <c r="S37" s="33">
        <f t="shared" si="2"/>
        <v>1</v>
      </c>
      <c r="T37" s="33">
        <f t="shared" si="3"/>
        <v>1</v>
      </c>
      <c r="U37" s="33">
        <f t="shared" si="4"/>
        <v>2</v>
      </c>
      <c r="V37" s="34">
        <f t="shared" si="5"/>
        <v>1</v>
      </c>
      <c r="W37" s="33">
        <f t="shared" si="6"/>
        <v>2</v>
      </c>
      <c r="X37" s="33">
        <f t="shared" si="7"/>
        <v>4</v>
      </c>
      <c r="Y37" s="33">
        <f t="shared" si="8"/>
        <v>0</v>
      </c>
      <c r="Z37" s="33">
        <f t="shared" si="9"/>
        <v>0</v>
      </c>
      <c r="AA37" s="33">
        <f t="shared" si="10"/>
        <v>0</v>
      </c>
      <c r="AB37" s="33">
        <f t="shared" si="11"/>
        <v>0</v>
      </c>
      <c r="AC37" s="33">
        <f t="shared" si="12"/>
        <v>0</v>
      </c>
      <c r="AD37" s="33">
        <f t="shared" si="13"/>
        <v>0</v>
      </c>
      <c r="AE37" s="33">
        <f t="shared" si="14"/>
        <v>2</v>
      </c>
      <c r="AF37" s="28">
        <v>28.9117</v>
      </c>
      <c r="AG37" s="28">
        <v>49.920999999999999</v>
      </c>
      <c r="AH37" s="28">
        <v>17.920200000000001</v>
      </c>
      <c r="AI37" s="28">
        <v>3.2471000000000001</v>
      </c>
      <c r="AJ37" s="28">
        <v>0.99490000000000001</v>
      </c>
      <c r="AK37" s="28">
        <v>8.8800000000000004E-2</v>
      </c>
      <c r="AL37" s="28">
        <v>-0.16850000000000001</v>
      </c>
      <c r="AM37" s="28">
        <v>0.14849999999999999</v>
      </c>
      <c r="AN37" s="28">
        <v>0.99550000000000005</v>
      </c>
      <c r="AO37" s="28">
        <v>-0.16320000000000001</v>
      </c>
      <c r="AP37" s="35">
        <v>1.02</v>
      </c>
    </row>
    <row r="38" spans="1:42">
      <c r="A38" s="48" t="s">
        <v>3624</v>
      </c>
      <c r="B38" s="29">
        <v>45680</v>
      </c>
      <c r="C38" s="30">
        <v>11.517099999999999</v>
      </c>
      <c r="D38" s="31">
        <v>8.4343000000000004</v>
      </c>
      <c r="E38" s="28">
        <v>9.7192000000000007</v>
      </c>
      <c r="F38" s="28">
        <v>7.2073</v>
      </c>
      <c r="G38" s="28">
        <v>-2.4529000000000001</v>
      </c>
      <c r="H38" s="28">
        <v>-5.234</v>
      </c>
      <c r="I38" s="32">
        <v>-5.3715000000000002</v>
      </c>
      <c r="J38" s="28">
        <v>-2.5556000000000001</v>
      </c>
      <c r="K38" s="28"/>
      <c r="L38" s="28"/>
      <c r="M38" s="28"/>
      <c r="N38" s="28"/>
      <c r="O38" s="28"/>
      <c r="P38" s="28"/>
      <c r="Q38" s="28"/>
      <c r="R38" s="28">
        <v>-2.2250999999999999</v>
      </c>
      <c r="S38" s="33">
        <f t="shared" si="2"/>
        <v>4</v>
      </c>
      <c r="T38" s="33">
        <f t="shared" si="3"/>
        <v>3</v>
      </c>
      <c r="U38" s="33">
        <f t="shared" si="4"/>
        <v>3</v>
      </c>
      <c r="V38" s="34">
        <f t="shared" si="5"/>
        <v>3</v>
      </c>
      <c r="W38" s="33">
        <f t="shared" si="6"/>
        <v>4</v>
      </c>
      <c r="X38" s="33">
        <f t="shared" si="7"/>
        <v>0</v>
      </c>
      <c r="Y38" s="33">
        <f t="shared" si="8"/>
        <v>0</v>
      </c>
      <c r="Z38" s="33">
        <f t="shared" si="9"/>
        <v>0</v>
      </c>
      <c r="AA38" s="33">
        <f t="shared" si="10"/>
        <v>0</v>
      </c>
      <c r="AB38" s="33">
        <f t="shared" si="11"/>
        <v>0</v>
      </c>
      <c r="AC38" s="33">
        <f t="shared" si="12"/>
        <v>0</v>
      </c>
      <c r="AD38" s="33">
        <f t="shared" si="13"/>
        <v>0</v>
      </c>
      <c r="AE38" s="33">
        <f t="shared" si="14"/>
        <v>4</v>
      </c>
      <c r="AF38" s="28">
        <v>86.560900000000004</v>
      </c>
      <c r="AG38" s="28">
        <v>13.382300000000001</v>
      </c>
      <c r="AH38" s="28"/>
      <c r="AI38" s="28">
        <v>5.6800000000000003E-2</v>
      </c>
      <c r="AJ38" s="28">
        <v>0.99760000000000004</v>
      </c>
      <c r="AK38" s="28">
        <v>-0.1019</v>
      </c>
      <c r="AL38" s="28">
        <v>-0.1183</v>
      </c>
      <c r="AM38" s="28">
        <v>-0.1434</v>
      </c>
      <c r="AN38" s="28">
        <v>0.9929</v>
      </c>
      <c r="AO38" s="28">
        <v>5.6800000000000003E-2</v>
      </c>
      <c r="AP38" s="35">
        <v>1.03</v>
      </c>
    </row>
    <row r="39" spans="1:42">
      <c r="A39" s="48" t="s">
        <v>3625</v>
      </c>
      <c r="B39" s="29">
        <v>45531</v>
      </c>
      <c r="C39" s="30">
        <v>19.585599999999999</v>
      </c>
      <c r="D39" s="31">
        <v>17.596900000000002</v>
      </c>
      <c r="E39" s="28">
        <v>10.5931</v>
      </c>
      <c r="F39" s="28">
        <v>9.0239999999999991</v>
      </c>
      <c r="G39" s="28">
        <v>-8.2459000000000007</v>
      </c>
      <c r="H39" s="28">
        <v>-6.0204000000000004</v>
      </c>
      <c r="I39" s="32">
        <v>-8.2951999999999995</v>
      </c>
      <c r="J39" s="28">
        <v>-0.74119999999999997</v>
      </c>
      <c r="K39" s="28"/>
      <c r="L39" s="28"/>
      <c r="M39" s="28"/>
      <c r="N39" s="28"/>
      <c r="O39" s="28"/>
      <c r="P39" s="28"/>
      <c r="Q39" s="28"/>
      <c r="R39" s="28">
        <v>3.5019</v>
      </c>
      <c r="S39" s="33">
        <f t="shared" si="2"/>
        <v>4</v>
      </c>
      <c r="T39" s="33">
        <f t="shared" si="3"/>
        <v>4</v>
      </c>
      <c r="U39" s="33">
        <f t="shared" si="4"/>
        <v>4</v>
      </c>
      <c r="V39" s="34">
        <f t="shared" si="5"/>
        <v>4</v>
      </c>
      <c r="W39" s="33">
        <f t="shared" si="6"/>
        <v>4</v>
      </c>
      <c r="X39" s="33">
        <f t="shared" si="7"/>
        <v>0</v>
      </c>
      <c r="Y39" s="33">
        <f t="shared" si="8"/>
        <v>0</v>
      </c>
      <c r="Z39" s="33">
        <f t="shared" si="9"/>
        <v>0</v>
      </c>
      <c r="AA39" s="33">
        <f t="shared" si="10"/>
        <v>0</v>
      </c>
      <c r="AB39" s="33">
        <f t="shared" si="11"/>
        <v>0</v>
      </c>
      <c r="AC39" s="33">
        <f t="shared" si="12"/>
        <v>0</v>
      </c>
      <c r="AD39" s="33">
        <f t="shared" si="13"/>
        <v>0</v>
      </c>
      <c r="AE39" s="33">
        <f t="shared" si="14"/>
        <v>3</v>
      </c>
      <c r="AF39" s="28">
        <v>77.8</v>
      </c>
      <c r="AG39" s="28">
        <v>22.232299999999999</v>
      </c>
      <c r="AH39" s="28"/>
      <c r="AI39" s="28">
        <v>-3.2300000000000002E-2</v>
      </c>
      <c r="AJ39" s="28">
        <v>0.999</v>
      </c>
      <c r="AK39" s="28">
        <v>-1.6199999999999999E-2</v>
      </c>
      <c r="AL39" s="28">
        <v>-8.8599999999999998E-2</v>
      </c>
      <c r="AM39" s="28">
        <v>-2.3699999999999999E-2</v>
      </c>
      <c r="AN39" s="28">
        <v>0.99480000000000002</v>
      </c>
      <c r="AO39" s="28">
        <v>-3.2300000000000002E-2</v>
      </c>
      <c r="AP39" s="35">
        <v>1.03</v>
      </c>
    </row>
    <row r="40" spans="1:42">
      <c r="A40" s="48" t="s">
        <v>3626</v>
      </c>
      <c r="B40" s="29">
        <v>45169</v>
      </c>
      <c r="C40" s="30">
        <v>26.712900000000001</v>
      </c>
      <c r="D40" s="31">
        <v>27.436699999999998</v>
      </c>
      <c r="E40" s="28">
        <v>9.7881</v>
      </c>
      <c r="F40" s="28">
        <v>1.1240000000000001</v>
      </c>
      <c r="G40" s="28">
        <v>-22.892499999999998</v>
      </c>
      <c r="H40" s="28">
        <v>-18.095300000000002</v>
      </c>
      <c r="I40" s="32">
        <v>-22.267299999999999</v>
      </c>
      <c r="J40" s="28">
        <v>-16.8873</v>
      </c>
      <c r="K40" s="28">
        <v>-4.7173999999999996</v>
      </c>
      <c r="L40" s="28"/>
      <c r="M40" s="28"/>
      <c r="N40" s="28"/>
      <c r="O40" s="28"/>
      <c r="P40" s="28"/>
      <c r="Q40" s="28"/>
      <c r="R40" s="28">
        <v>-0.80020000000000002</v>
      </c>
      <c r="S40" s="33">
        <f t="shared" si="2"/>
        <v>4</v>
      </c>
      <c r="T40" s="33">
        <f t="shared" si="3"/>
        <v>4</v>
      </c>
      <c r="U40" s="33">
        <f t="shared" si="4"/>
        <v>4</v>
      </c>
      <c r="V40" s="34">
        <f t="shared" si="5"/>
        <v>4</v>
      </c>
      <c r="W40" s="33">
        <f t="shared" si="6"/>
        <v>4</v>
      </c>
      <c r="X40" s="33">
        <f t="shared" si="7"/>
        <v>4</v>
      </c>
      <c r="Y40" s="33">
        <f t="shared" si="8"/>
        <v>0</v>
      </c>
      <c r="Z40" s="33">
        <f t="shared" si="9"/>
        <v>0</v>
      </c>
      <c r="AA40" s="33">
        <f t="shared" si="10"/>
        <v>0</v>
      </c>
      <c r="AB40" s="33">
        <f t="shared" si="11"/>
        <v>0</v>
      </c>
      <c r="AC40" s="33">
        <f t="shared" si="12"/>
        <v>0</v>
      </c>
      <c r="AD40" s="33">
        <f t="shared" si="13"/>
        <v>0</v>
      </c>
      <c r="AE40" s="33">
        <f t="shared" si="14"/>
        <v>3</v>
      </c>
      <c r="AF40" s="28">
        <v>83.482200000000006</v>
      </c>
      <c r="AG40" s="28">
        <v>16.227900000000002</v>
      </c>
      <c r="AH40" s="28"/>
      <c r="AI40" s="28">
        <v>0.28989999999999999</v>
      </c>
      <c r="AJ40" s="28">
        <v>1.0051000000000001</v>
      </c>
      <c r="AK40" s="28">
        <v>8.8999999999999999E-3</v>
      </c>
      <c r="AL40" s="28">
        <v>-5.5599999999999997E-2</v>
      </c>
      <c r="AM40" s="28">
        <v>1.46E-2</v>
      </c>
      <c r="AN40" s="28">
        <v>0.996</v>
      </c>
      <c r="AO40" s="28">
        <v>0.28989999999999999</v>
      </c>
      <c r="AP40" s="35">
        <v>1.02</v>
      </c>
    </row>
    <row r="41" spans="1:42">
      <c r="A41" s="48" t="s">
        <v>3627</v>
      </c>
      <c r="B41" s="29">
        <v>45554</v>
      </c>
      <c r="C41" s="30">
        <v>31.700199999999999</v>
      </c>
      <c r="D41" s="31">
        <v>30.320900000000002</v>
      </c>
      <c r="E41" s="28">
        <v>9.8953000000000007</v>
      </c>
      <c r="F41" s="28">
        <v>13.084</v>
      </c>
      <c r="G41" s="28">
        <v>2.1903999999999999</v>
      </c>
      <c r="H41" s="28">
        <v>-1.0004999999999999</v>
      </c>
      <c r="I41" s="32">
        <v>-1.4609000000000001</v>
      </c>
      <c r="J41" s="28">
        <v>10.2172</v>
      </c>
      <c r="K41" s="28"/>
      <c r="L41" s="28"/>
      <c r="M41" s="28"/>
      <c r="N41" s="28"/>
      <c r="O41" s="28"/>
      <c r="P41" s="28"/>
      <c r="Q41" s="28"/>
      <c r="R41" s="28">
        <v>-0.6512</v>
      </c>
      <c r="S41" s="33">
        <f t="shared" si="2"/>
        <v>2</v>
      </c>
      <c r="T41" s="33">
        <f t="shared" si="3"/>
        <v>2</v>
      </c>
      <c r="U41" s="33">
        <f t="shared" si="4"/>
        <v>1</v>
      </c>
      <c r="V41" s="34">
        <f t="shared" si="5"/>
        <v>2</v>
      </c>
      <c r="W41" s="33">
        <f t="shared" si="6"/>
        <v>1</v>
      </c>
      <c r="X41" s="33">
        <f t="shared" si="7"/>
        <v>0</v>
      </c>
      <c r="Y41" s="33">
        <f t="shared" si="8"/>
        <v>0</v>
      </c>
      <c r="Z41" s="33">
        <f t="shared" si="9"/>
        <v>0</v>
      </c>
      <c r="AA41" s="33">
        <f t="shared" si="10"/>
        <v>0</v>
      </c>
      <c r="AB41" s="33">
        <f t="shared" si="11"/>
        <v>0</v>
      </c>
      <c r="AC41" s="33">
        <f t="shared" si="12"/>
        <v>0</v>
      </c>
      <c r="AD41" s="33">
        <f t="shared" si="13"/>
        <v>0</v>
      </c>
      <c r="AE41" s="33">
        <f t="shared" si="14"/>
        <v>3</v>
      </c>
      <c r="AF41" s="28">
        <v>4.0473999999999997</v>
      </c>
      <c r="AG41" s="28">
        <v>90.514899999999997</v>
      </c>
      <c r="AH41" s="28">
        <v>3.6391</v>
      </c>
      <c r="AI41" s="28">
        <v>1.7986</v>
      </c>
      <c r="AJ41" s="28">
        <v>0.99209999999999998</v>
      </c>
      <c r="AK41" s="28">
        <v>-9.8599999999999993E-2</v>
      </c>
      <c r="AL41" s="28">
        <v>-0.1071</v>
      </c>
      <c r="AM41" s="28">
        <v>-0.16009999999999999</v>
      </c>
      <c r="AN41" s="28">
        <v>0.99419999999999997</v>
      </c>
      <c r="AO41" s="28">
        <v>3.9800000000000002E-2</v>
      </c>
      <c r="AP41" s="35">
        <v>0.87</v>
      </c>
    </row>
    <row r="42" spans="1:42">
      <c r="A42" s="48" t="s">
        <v>3628</v>
      </c>
      <c r="B42" s="29">
        <v>45282</v>
      </c>
      <c r="C42" s="30">
        <v>60.148299999999999</v>
      </c>
      <c r="D42" s="31">
        <v>67.450800000000001</v>
      </c>
      <c r="E42" s="28">
        <v>11.924899999999999</v>
      </c>
      <c r="F42" s="28">
        <v>17.002600000000001</v>
      </c>
      <c r="G42" s="28">
        <v>5.8926999999999996</v>
      </c>
      <c r="H42" s="28">
        <v>-4.2792000000000003</v>
      </c>
      <c r="I42" s="32">
        <v>-1.5100000000000001E-2</v>
      </c>
      <c r="J42" s="28">
        <v>8.3579000000000008</v>
      </c>
      <c r="K42" s="28">
        <v>2.0259999999999998</v>
      </c>
      <c r="L42" s="28"/>
      <c r="M42" s="28"/>
      <c r="N42" s="28"/>
      <c r="O42" s="28"/>
      <c r="P42" s="28"/>
      <c r="Q42" s="28"/>
      <c r="R42" s="28">
        <v>7.7577999999999996</v>
      </c>
      <c r="S42" s="33">
        <f t="shared" si="2"/>
        <v>1</v>
      </c>
      <c r="T42" s="33">
        <f t="shared" si="3"/>
        <v>1</v>
      </c>
      <c r="U42" s="33">
        <f t="shared" si="4"/>
        <v>3</v>
      </c>
      <c r="V42" s="34">
        <f t="shared" si="5"/>
        <v>2</v>
      </c>
      <c r="W42" s="33">
        <f t="shared" si="6"/>
        <v>2</v>
      </c>
      <c r="X42" s="33">
        <f t="shared" si="7"/>
        <v>3</v>
      </c>
      <c r="Y42" s="33">
        <f t="shared" si="8"/>
        <v>0</v>
      </c>
      <c r="Z42" s="33">
        <f t="shared" si="9"/>
        <v>0</v>
      </c>
      <c r="AA42" s="33">
        <f t="shared" si="10"/>
        <v>0</v>
      </c>
      <c r="AB42" s="33">
        <f t="shared" si="11"/>
        <v>0</v>
      </c>
      <c r="AC42" s="33">
        <f t="shared" si="12"/>
        <v>0</v>
      </c>
      <c r="AD42" s="33">
        <f t="shared" si="13"/>
        <v>0</v>
      </c>
      <c r="AE42" s="33">
        <f t="shared" si="14"/>
        <v>2</v>
      </c>
      <c r="AF42" s="28"/>
      <c r="AG42" s="28">
        <v>5.3662999999999998</v>
      </c>
      <c r="AH42" s="28">
        <v>94.535499999999999</v>
      </c>
      <c r="AI42" s="28">
        <v>9.8199999999999996E-2</v>
      </c>
      <c r="AJ42" s="28">
        <v>0.99580000000000002</v>
      </c>
      <c r="AK42" s="28">
        <v>2.1899999999999999E-2</v>
      </c>
      <c r="AL42" s="28">
        <v>-9.1700000000000004E-2</v>
      </c>
      <c r="AM42" s="28">
        <v>3.8300000000000001E-2</v>
      </c>
      <c r="AN42" s="28">
        <v>0.99590000000000001</v>
      </c>
      <c r="AO42" s="28">
        <v>9.8199999999999996E-2</v>
      </c>
      <c r="AP42" s="35">
        <v>0.9</v>
      </c>
    </row>
    <row r="43" spans="1:42">
      <c r="A43" s="48" t="s">
        <v>3629</v>
      </c>
      <c r="B43" s="29">
        <v>45483</v>
      </c>
      <c r="C43" s="30">
        <v>40.179400000000001</v>
      </c>
      <c r="D43" s="31">
        <v>36.900599999999997</v>
      </c>
      <c r="E43" s="28">
        <v>9.8133999999999997</v>
      </c>
      <c r="F43" s="28">
        <v>10.811999999999999</v>
      </c>
      <c r="G43" s="28">
        <v>-1.5273000000000001</v>
      </c>
      <c r="H43" s="28">
        <v>-5.1268000000000002</v>
      </c>
      <c r="I43" s="32">
        <v>-4.9208999999999996</v>
      </c>
      <c r="J43" s="28">
        <v>3.0192000000000001</v>
      </c>
      <c r="K43" s="28"/>
      <c r="L43" s="28"/>
      <c r="M43" s="28"/>
      <c r="N43" s="28"/>
      <c r="O43" s="28"/>
      <c r="P43" s="28"/>
      <c r="Q43" s="28"/>
      <c r="R43" s="28">
        <v>-1.0379</v>
      </c>
      <c r="S43" s="33">
        <f t="shared" si="2"/>
        <v>3</v>
      </c>
      <c r="T43" s="33">
        <f t="shared" si="3"/>
        <v>3</v>
      </c>
      <c r="U43" s="33">
        <f t="shared" si="4"/>
        <v>3</v>
      </c>
      <c r="V43" s="34">
        <f t="shared" si="5"/>
        <v>3</v>
      </c>
      <c r="W43" s="33">
        <f t="shared" si="6"/>
        <v>3</v>
      </c>
      <c r="X43" s="33">
        <f t="shared" si="7"/>
        <v>0</v>
      </c>
      <c r="Y43" s="33">
        <f t="shared" si="8"/>
        <v>0</v>
      </c>
      <c r="Z43" s="33">
        <f t="shared" si="9"/>
        <v>0</v>
      </c>
      <c r="AA43" s="33">
        <f t="shared" si="10"/>
        <v>0</v>
      </c>
      <c r="AB43" s="33">
        <f t="shared" si="11"/>
        <v>0</v>
      </c>
      <c r="AC43" s="33">
        <f t="shared" si="12"/>
        <v>0</v>
      </c>
      <c r="AD43" s="33">
        <f t="shared" si="13"/>
        <v>0</v>
      </c>
      <c r="AE43" s="33">
        <f t="shared" si="14"/>
        <v>3</v>
      </c>
      <c r="AF43" s="28">
        <v>67.642799999999994</v>
      </c>
      <c r="AG43" s="28">
        <v>18.602699999999999</v>
      </c>
      <c r="AH43" s="28">
        <v>13.0854</v>
      </c>
      <c r="AI43" s="28">
        <v>0.66910000000000003</v>
      </c>
      <c r="AJ43" s="28">
        <v>0.99860000000000004</v>
      </c>
      <c r="AK43" s="28">
        <v>-0.1207</v>
      </c>
      <c r="AL43" s="28">
        <v>-9.1899999999999996E-2</v>
      </c>
      <c r="AM43" s="28">
        <v>-0.18540000000000001</v>
      </c>
      <c r="AN43" s="28">
        <v>0.99519999999999997</v>
      </c>
      <c r="AO43" s="28">
        <v>0.33069999999999999</v>
      </c>
      <c r="AP43" s="35">
        <v>1.06</v>
      </c>
    </row>
    <row r="44" spans="1:42">
      <c r="A44" s="48" t="s">
        <v>3630</v>
      </c>
      <c r="B44" s="29">
        <v>44840</v>
      </c>
      <c r="C44" s="30">
        <v>1834.1658</v>
      </c>
      <c r="D44" s="31">
        <v>1579.838</v>
      </c>
      <c r="E44" s="28">
        <v>15.0342</v>
      </c>
      <c r="F44" s="28">
        <v>7.2975000000000003</v>
      </c>
      <c r="G44" s="28">
        <v>-4.0366</v>
      </c>
      <c r="H44" s="28">
        <v>-5.7103999999999999</v>
      </c>
      <c r="I44" s="32">
        <v>-7.1452999999999998</v>
      </c>
      <c r="J44" s="28">
        <v>0.88580000000000003</v>
      </c>
      <c r="K44" s="28">
        <v>4.7412999999999998</v>
      </c>
      <c r="L44" s="28">
        <v>12.8819</v>
      </c>
      <c r="M44" s="28"/>
      <c r="N44" s="28"/>
      <c r="O44" s="28"/>
      <c r="P44" s="28"/>
      <c r="Q44" s="28"/>
      <c r="R44" s="28">
        <v>12.109500000000001</v>
      </c>
      <c r="S44" s="33">
        <f t="shared" si="2"/>
        <v>4</v>
      </c>
      <c r="T44" s="33">
        <f t="shared" si="3"/>
        <v>4</v>
      </c>
      <c r="U44" s="33">
        <f t="shared" si="4"/>
        <v>3</v>
      </c>
      <c r="V44" s="34">
        <f t="shared" si="5"/>
        <v>4</v>
      </c>
      <c r="W44" s="33">
        <f t="shared" si="6"/>
        <v>3</v>
      </c>
      <c r="X44" s="33">
        <f t="shared" si="7"/>
        <v>2</v>
      </c>
      <c r="Y44" s="33">
        <f t="shared" si="8"/>
        <v>4</v>
      </c>
      <c r="Z44" s="33">
        <f t="shared" si="9"/>
        <v>0</v>
      </c>
      <c r="AA44" s="33">
        <f t="shared" si="10"/>
        <v>0</v>
      </c>
      <c r="AB44" s="33">
        <f t="shared" si="11"/>
        <v>0</v>
      </c>
      <c r="AC44" s="33">
        <f t="shared" si="12"/>
        <v>0</v>
      </c>
      <c r="AD44" s="33">
        <f t="shared" si="13"/>
        <v>0</v>
      </c>
      <c r="AE44" s="33">
        <f t="shared" si="14"/>
        <v>2</v>
      </c>
      <c r="AF44" s="28">
        <v>96.834299999999999</v>
      </c>
      <c r="AG44" s="28">
        <v>3.0123000000000002</v>
      </c>
      <c r="AH44" s="28"/>
      <c r="AI44" s="28">
        <v>0.15340000000000001</v>
      </c>
      <c r="AJ44" s="28">
        <v>0.99590000000000001</v>
      </c>
      <c r="AK44" s="28">
        <v>0.2356</v>
      </c>
      <c r="AL44" s="28">
        <v>-0.1255</v>
      </c>
      <c r="AM44" s="28">
        <v>0.42030000000000001</v>
      </c>
      <c r="AN44" s="28">
        <v>0.99690000000000001</v>
      </c>
      <c r="AO44" s="28">
        <v>0.15340000000000001</v>
      </c>
      <c r="AP44" s="35">
        <v>1.04</v>
      </c>
    </row>
    <row r="45" spans="1:42">
      <c r="A45" s="48" t="s">
        <v>3631</v>
      </c>
      <c r="B45" s="29">
        <v>44806</v>
      </c>
      <c r="C45" s="30">
        <v>132.6995</v>
      </c>
      <c r="D45" s="31">
        <v>112.4143</v>
      </c>
      <c r="E45" s="28">
        <v>15.049099999999999</v>
      </c>
      <c r="F45" s="28">
        <v>11.3651</v>
      </c>
      <c r="G45" s="28">
        <v>-0.66600000000000004</v>
      </c>
      <c r="H45" s="28">
        <v>-5.2012999999999998</v>
      </c>
      <c r="I45" s="32">
        <v>-3.3715999999999999</v>
      </c>
      <c r="J45" s="28">
        <v>1.9815</v>
      </c>
      <c r="K45" s="28">
        <v>-4.5339999999999998</v>
      </c>
      <c r="L45" s="28">
        <v>15.0611</v>
      </c>
      <c r="M45" s="28"/>
      <c r="N45" s="28"/>
      <c r="O45" s="28"/>
      <c r="P45" s="28"/>
      <c r="Q45" s="28"/>
      <c r="R45" s="28">
        <v>11.8141</v>
      </c>
      <c r="S45" s="33">
        <f t="shared" si="2"/>
        <v>2</v>
      </c>
      <c r="T45" s="33">
        <f t="shared" si="3"/>
        <v>3</v>
      </c>
      <c r="U45" s="33">
        <f t="shared" si="4"/>
        <v>3</v>
      </c>
      <c r="V45" s="34">
        <f t="shared" si="5"/>
        <v>3</v>
      </c>
      <c r="W45" s="33">
        <f t="shared" si="6"/>
        <v>3</v>
      </c>
      <c r="X45" s="33">
        <f t="shared" si="7"/>
        <v>4</v>
      </c>
      <c r="Y45" s="33">
        <f t="shared" si="8"/>
        <v>3</v>
      </c>
      <c r="Z45" s="33">
        <f t="shared" si="9"/>
        <v>0</v>
      </c>
      <c r="AA45" s="33">
        <f t="shared" si="10"/>
        <v>0</v>
      </c>
      <c r="AB45" s="33">
        <f t="shared" si="11"/>
        <v>0</v>
      </c>
      <c r="AC45" s="33">
        <f t="shared" si="12"/>
        <v>0</v>
      </c>
      <c r="AD45" s="33">
        <f t="shared" si="13"/>
        <v>0</v>
      </c>
      <c r="AE45" s="33">
        <f t="shared" si="14"/>
        <v>2</v>
      </c>
      <c r="AF45" s="28">
        <v>67.438000000000002</v>
      </c>
      <c r="AG45" s="28">
        <v>32.685299999999998</v>
      </c>
      <c r="AH45" s="28"/>
      <c r="AI45" s="28">
        <v>-0.1232</v>
      </c>
      <c r="AJ45" s="28">
        <v>0.998</v>
      </c>
      <c r="AK45" s="28">
        <v>0.2021</v>
      </c>
      <c r="AL45" s="28">
        <v>-0.1231</v>
      </c>
      <c r="AM45" s="28">
        <v>0.34949999999999998</v>
      </c>
      <c r="AN45" s="28">
        <v>0.99680000000000002</v>
      </c>
      <c r="AO45" s="28">
        <v>-0.1232</v>
      </c>
      <c r="AP45" s="35">
        <v>1.07</v>
      </c>
    </row>
    <row r="46" spans="1:42">
      <c r="A46" s="48" t="s">
        <v>3632</v>
      </c>
      <c r="B46" s="29">
        <v>45600</v>
      </c>
      <c r="C46" s="30">
        <v>9.1729000000000003</v>
      </c>
      <c r="D46" s="31">
        <v>8.4984999999999999</v>
      </c>
      <c r="E46" s="28">
        <v>10.4879</v>
      </c>
      <c r="F46" s="28">
        <v>13.0503</v>
      </c>
      <c r="G46" s="28">
        <v>2.1863999999999999</v>
      </c>
      <c r="H46" s="28">
        <v>-1.0622</v>
      </c>
      <c r="I46" s="32">
        <v>-1.5193000000000001</v>
      </c>
      <c r="J46" s="28">
        <v>9.9590999999999994</v>
      </c>
      <c r="K46" s="28"/>
      <c r="L46" s="28"/>
      <c r="M46" s="28"/>
      <c r="N46" s="28"/>
      <c r="O46" s="28"/>
      <c r="P46" s="28"/>
      <c r="Q46" s="28"/>
      <c r="R46" s="28">
        <v>3.26</v>
      </c>
      <c r="S46" s="33">
        <f t="shared" si="2"/>
        <v>2</v>
      </c>
      <c r="T46" s="33">
        <f t="shared" si="3"/>
        <v>2</v>
      </c>
      <c r="U46" s="33">
        <f t="shared" si="4"/>
        <v>1</v>
      </c>
      <c r="V46" s="34">
        <f t="shared" si="5"/>
        <v>2</v>
      </c>
      <c r="W46" s="33">
        <f t="shared" si="6"/>
        <v>1</v>
      </c>
      <c r="X46" s="33">
        <f t="shared" si="7"/>
        <v>0</v>
      </c>
      <c r="Y46" s="33">
        <f t="shared" si="8"/>
        <v>0</v>
      </c>
      <c r="Z46" s="33">
        <f t="shared" si="9"/>
        <v>0</v>
      </c>
      <c r="AA46" s="33">
        <f t="shared" si="10"/>
        <v>0</v>
      </c>
      <c r="AB46" s="33">
        <f t="shared" si="11"/>
        <v>0</v>
      </c>
      <c r="AC46" s="33">
        <f t="shared" si="12"/>
        <v>0</v>
      </c>
      <c r="AD46" s="33">
        <f t="shared" si="13"/>
        <v>0</v>
      </c>
      <c r="AE46" s="33">
        <f t="shared" si="14"/>
        <v>3</v>
      </c>
      <c r="AF46" s="28">
        <v>4.0088999999999997</v>
      </c>
      <c r="AG46" s="28">
        <v>89.862899999999996</v>
      </c>
      <c r="AH46" s="28">
        <v>3.5642</v>
      </c>
      <c r="AI46" s="28">
        <v>2.5640000000000001</v>
      </c>
      <c r="AJ46" s="28">
        <v>0.99280000000000002</v>
      </c>
      <c r="AK46" s="28">
        <v>-3.0499999999999999E-2</v>
      </c>
      <c r="AL46" s="28">
        <v>-0.1048</v>
      </c>
      <c r="AM46" s="28">
        <v>-5.0700000000000002E-2</v>
      </c>
      <c r="AN46" s="28">
        <v>0.99399999999999999</v>
      </c>
      <c r="AO46" s="28">
        <v>0.80720000000000003</v>
      </c>
      <c r="AP46" s="35">
        <v>1.08</v>
      </c>
    </row>
    <row r="47" spans="1:42">
      <c r="A47" s="48" t="s">
        <v>3633</v>
      </c>
      <c r="B47" s="29">
        <v>45580</v>
      </c>
      <c r="C47" s="30">
        <v>23.465699999999998</v>
      </c>
      <c r="D47" s="31">
        <v>19.878</v>
      </c>
      <c r="E47" s="28">
        <v>7.8929999999999998</v>
      </c>
      <c r="F47" s="28">
        <v>11.297599999999999</v>
      </c>
      <c r="G47" s="28">
        <v>-0.71450000000000002</v>
      </c>
      <c r="H47" s="28">
        <v>-5.3936999999999999</v>
      </c>
      <c r="I47" s="32">
        <v>-3.4661</v>
      </c>
      <c r="J47" s="28">
        <v>1.6601999999999999</v>
      </c>
      <c r="K47" s="28"/>
      <c r="L47" s="28"/>
      <c r="M47" s="28"/>
      <c r="N47" s="28"/>
      <c r="O47" s="28"/>
      <c r="P47" s="28"/>
      <c r="Q47" s="28"/>
      <c r="R47" s="28">
        <v>-14.2445</v>
      </c>
      <c r="S47" s="33">
        <f t="shared" si="2"/>
        <v>2</v>
      </c>
      <c r="T47" s="33">
        <f t="shared" si="3"/>
        <v>3</v>
      </c>
      <c r="U47" s="33">
        <f t="shared" si="4"/>
        <v>3</v>
      </c>
      <c r="V47" s="34">
        <f t="shared" si="5"/>
        <v>3</v>
      </c>
      <c r="W47" s="33">
        <f t="shared" si="6"/>
        <v>3</v>
      </c>
      <c r="X47" s="33">
        <f t="shared" si="7"/>
        <v>0</v>
      </c>
      <c r="Y47" s="33">
        <f t="shared" si="8"/>
        <v>0</v>
      </c>
      <c r="Z47" s="33">
        <f t="shared" si="9"/>
        <v>0</v>
      </c>
      <c r="AA47" s="33">
        <f t="shared" si="10"/>
        <v>0</v>
      </c>
      <c r="AB47" s="33">
        <f t="shared" si="11"/>
        <v>0</v>
      </c>
      <c r="AC47" s="33">
        <f t="shared" si="12"/>
        <v>0</v>
      </c>
      <c r="AD47" s="33">
        <f t="shared" si="13"/>
        <v>0</v>
      </c>
      <c r="AE47" s="33">
        <f t="shared" si="14"/>
        <v>4</v>
      </c>
      <c r="AF47" s="28">
        <v>67.213999999999999</v>
      </c>
      <c r="AG47" s="28">
        <v>32.6205</v>
      </c>
      <c r="AH47" s="28"/>
      <c r="AI47" s="28">
        <v>0.16550000000000001</v>
      </c>
      <c r="AJ47" s="28">
        <v>0.99870000000000003</v>
      </c>
      <c r="AK47" s="28">
        <v>-0.2298</v>
      </c>
      <c r="AL47" s="28">
        <v>-0.14829999999999999</v>
      </c>
      <c r="AM47" s="28">
        <v>-0.33150000000000002</v>
      </c>
      <c r="AN47" s="28">
        <v>0.99370000000000003</v>
      </c>
      <c r="AO47" s="28">
        <v>0.16550000000000001</v>
      </c>
      <c r="AP47" s="35">
        <v>1.1000000000000001</v>
      </c>
    </row>
    <row r="48" spans="1:42">
      <c r="A48" s="48" t="s">
        <v>3634</v>
      </c>
      <c r="B48" s="29">
        <v>43031</v>
      </c>
      <c r="C48" s="30">
        <v>2471.3879999999999</v>
      </c>
      <c r="D48" s="31">
        <v>2254.9787000000001</v>
      </c>
      <c r="E48" s="28">
        <v>25.762499999999999</v>
      </c>
      <c r="F48" s="28">
        <v>9.0896000000000008</v>
      </c>
      <c r="G48" s="28">
        <v>-1.4463999999999999</v>
      </c>
      <c r="H48" s="28">
        <v>-2.6945000000000001</v>
      </c>
      <c r="I48" s="32">
        <v>-3.3338000000000001</v>
      </c>
      <c r="J48" s="28">
        <v>6.8101000000000003</v>
      </c>
      <c r="K48" s="28">
        <v>6.5336999999999996</v>
      </c>
      <c r="L48" s="28">
        <v>15.9528</v>
      </c>
      <c r="M48" s="28">
        <v>13.5398</v>
      </c>
      <c r="N48" s="28">
        <v>14.83</v>
      </c>
      <c r="O48" s="28">
        <v>14.0945</v>
      </c>
      <c r="P48" s="28"/>
      <c r="Q48" s="28"/>
      <c r="R48" s="28">
        <v>11.7378</v>
      </c>
      <c r="S48" s="33">
        <f t="shared" si="2"/>
        <v>3</v>
      </c>
      <c r="T48" s="33">
        <f t="shared" si="3"/>
        <v>3</v>
      </c>
      <c r="U48" s="33">
        <f t="shared" si="4"/>
        <v>2</v>
      </c>
      <c r="V48" s="34">
        <f t="shared" si="5"/>
        <v>2</v>
      </c>
      <c r="W48" s="33">
        <f t="shared" si="6"/>
        <v>2</v>
      </c>
      <c r="X48" s="33">
        <f t="shared" si="7"/>
        <v>2</v>
      </c>
      <c r="Y48" s="33">
        <f t="shared" si="8"/>
        <v>3</v>
      </c>
      <c r="Z48" s="33">
        <f t="shared" si="9"/>
        <v>2</v>
      </c>
      <c r="AA48" s="33">
        <f t="shared" si="10"/>
        <v>2</v>
      </c>
      <c r="AB48" s="33">
        <f t="shared" si="11"/>
        <v>1</v>
      </c>
      <c r="AC48" s="33">
        <f t="shared" si="12"/>
        <v>0</v>
      </c>
      <c r="AD48" s="33">
        <f t="shared" si="13"/>
        <v>0</v>
      </c>
      <c r="AE48" s="33">
        <f t="shared" si="14"/>
        <v>2</v>
      </c>
      <c r="AF48" s="28">
        <v>99.802400000000006</v>
      </c>
      <c r="AG48" s="28"/>
      <c r="AH48" s="28"/>
      <c r="AI48" s="28">
        <v>0.1976</v>
      </c>
      <c r="AJ48" s="28">
        <v>0.99760000000000004</v>
      </c>
      <c r="AK48" s="28">
        <v>0.29320000000000002</v>
      </c>
      <c r="AL48" s="28">
        <v>-8.2799999999999999E-2</v>
      </c>
      <c r="AM48" s="28">
        <v>0.52449999999999997</v>
      </c>
      <c r="AN48" s="28">
        <v>0.99719999999999998</v>
      </c>
      <c r="AO48" s="28">
        <v>0.1976</v>
      </c>
      <c r="AP48" s="35">
        <v>0.93</v>
      </c>
    </row>
    <row r="49" spans="1:42">
      <c r="A49" s="48" t="s">
        <v>5023</v>
      </c>
      <c r="B49" s="29">
        <v>46027</v>
      </c>
      <c r="C49" s="30">
        <v>11.075699999999999</v>
      </c>
      <c r="D49" s="31">
        <v>11.3543</v>
      </c>
      <c r="E49" s="28">
        <v>9.4046000000000003</v>
      </c>
      <c r="F49" s="28">
        <v>10.3218</v>
      </c>
      <c r="G49" s="28">
        <v>-1.9036</v>
      </c>
      <c r="H49" s="28"/>
      <c r="I49" s="32"/>
      <c r="J49" s="28"/>
      <c r="K49" s="28"/>
      <c r="L49" s="28"/>
      <c r="M49" s="28"/>
      <c r="N49" s="28"/>
      <c r="O49" s="28"/>
      <c r="P49" s="28"/>
      <c r="Q49" s="28"/>
      <c r="R49" s="28">
        <v>-17.7029</v>
      </c>
      <c r="S49" s="33">
        <f t="shared" si="2"/>
        <v>3</v>
      </c>
      <c r="T49" s="33">
        <f t="shared" si="3"/>
        <v>3</v>
      </c>
      <c r="U49" s="33">
        <f t="shared" si="4"/>
        <v>0</v>
      </c>
      <c r="V49" s="34">
        <f t="shared" si="5"/>
        <v>0</v>
      </c>
      <c r="W49" s="33">
        <f t="shared" si="6"/>
        <v>0</v>
      </c>
      <c r="X49" s="33">
        <f t="shared" si="7"/>
        <v>0</v>
      </c>
      <c r="Y49" s="33">
        <f t="shared" si="8"/>
        <v>0</v>
      </c>
      <c r="Z49" s="33">
        <f t="shared" si="9"/>
        <v>0</v>
      </c>
      <c r="AA49" s="33">
        <f t="shared" si="10"/>
        <v>0</v>
      </c>
      <c r="AB49" s="33">
        <f t="shared" si="11"/>
        <v>0</v>
      </c>
      <c r="AC49" s="33">
        <f t="shared" si="12"/>
        <v>0</v>
      </c>
      <c r="AD49" s="33">
        <f t="shared" si="13"/>
        <v>0</v>
      </c>
      <c r="AE49" s="33">
        <f t="shared" si="14"/>
        <v>4</v>
      </c>
      <c r="AF49" s="28">
        <v>68.380300000000005</v>
      </c>
      <c r="AG49" s="28">
        <v>18.862500000000001</v>
      </c>
      <c r="AH49" s="28">
        <v>9.6659000000000006</v>
      </c>
      <c r="AI49" s="28">
        <v>3.0912999999999999</v>
      </c>
      <c r="AJ49" s="28">
        <v>0.99360000000000004</v>
      </c>
      <c r="AK49" s="28">
        <v>-0.61060000000000003</v>
      </c>
      <c r="AL49" s="28">
        <v>-0.11600000000000001</v>
      </c>
      <c r="AM49" s="28">
        <v>-0.75780000000000003</v>
      </c>
      <c r="AN49" s="28">
        <v>0.95960000000000001</v>
      </c>
      <c r="AO49" s="28">
        <v>2.7505000000000002</v>
      </c>
      <c r="AP49" s="35">
        <v>1</v>
      </c>
    </row>
    <row r="50" spans="1:42">
      <c r="A50" s="48" t="s">
        <v>3635</v>
      </c>
      <c r="B50" s="29">
        <v>45443</v>
      </c>
      <c r="C50" s="30">
        <v>59.108400000000003</v>
      </c>
      <c r="D50" s="31">
        <v>51.219000000000001</v>
      </c>
      <c r="E50" s="28">
        <v>11.115600000000001</v>
      </c>
      <c r="F50" s="28">
        <v>9.0075000000000003</v>
      </c>
      <c r="G50" s="28">
        <v>-8.1999999999999993</v>
      </c>
      <c r="H50" s="28">
        <v>-5.9180000000000001</v>
      </c>
      <c r="I50" s="32">
        <v>-8.2280999999999995</v>
      </c>
      <c r="J50" s="28">
        <v>-0.51910000000000001</v>
      </c>
      <c r="K50" s="28"/>
      <c r="L50" s="28"/>
      <c r="M50" s="28"/>
      <c r="N50" s="28"/>
      <c r="O50" s="28"/>
      <c r="P50" s="28"/>
      <c r="Q50" s="28"/>
      <c r="R50" s="28">
        <v>5.6780999999999997</v>
      </c>
      <c r="S50" s="33">
        <f t="shared" si="2"/>
        <v>4</v>
      </c>
      <c r="T50" s="33">
        <f t="shared" si="3"/>
        <v>4</v>
      </c>
      <c r="U50" s="33">
        <f t="shared" si="4"/>
        <v>4</v>
      </c>
      <c r="V50" s="34">
        <f t="shared" si="5"/>
        <v>4</v>
      </c>
      <c r="W50" s="33">
        <f t="shared" si="6"/>
        <v>4</v>
      </c>
      <c r="X50" s="33">
        <f t="shared" si="7"/>
        <v>0</v>
      </c>
      <c r="Y50" s="33">
        <f t="shared" si="8"/>
        <v>0</v>
      </c>
      <c r="Z50" s="33">
        <f t="shared" si="9"/>
        <v>0</v>
      </c>
      <c r="AA50" s="33">
        <f t="shared" si="10"/>
        <v>0</v>
      </c>
      <c r="AB50" s="33">
        <f t="shared" si="11"/>
        <v>0</v>
      </c>
      <c r="AC50" s="33">
        <f t="shared" si="12"/>
        <v>0</v>
      </c>
      <c r="AD50" s="33">
        <f t="shared" si="13"/>
        <v>0</v>
      </c>
      <c r="AE50" s="33">
        <f t="shared" si="14"/>
        <v>3</v>
      </c>
      <c r="AF50" s="28">
        <v>77.415400000000005</v>
      </c>
      <c r="AG50" s="28">
        <v>22.122800000000002</v>
      </c>
      <c r="AH50" s="28"/>
      <c r="AI50" s="28">
        <v>0.4617</v>
      </c>
      <c r="AJ50" s="28">
        <v>0.99809999999999999</v>
      </c>
      <c r="AK50" s="28">
        <v>1.5599999999999999E-2</v>
      </c>
      <c r="AL50" s="28">
        <v>-7.7799999999999994E-2</v>
      </c>
      <c r="AM50" s="28">
        <v>2.3699999999999999E-2</v>
      </c>
      <c r="AN50" s="28">
        <v>0.99550000000000005</v>
      </c>
      <c r="AO50" s="28">
        <v>0.4617</v>
      </c>
      <c r="AP50" s="35">
        <v>0.81</v>
      </c>
    </row>
    <row r="51" spans="1:42">
      <c r="A51" s="48" t="s">
        <v>3636</v>
      </c>
      <c r="B51" s="29">
        <v>45828</v>
      </c>
      <c r="C51" s="30">
        <v>17.1892</v>
      </c>
      <c r="D51" s="31">
        <v>16.2819</v>
      </c>
      <c r="E51" s="28">
        <v>10.5322</v>
      </c>
      <c r="F51" s="28">
        <v>4.9390000000000001</v>
      </c>
      <c r="G51" s="28">
        <v>7.2689000000000004</v>
      </c>
      <c r="H51" s="28">
        <v>0.3392</v>
      </c>
      <c r="I51" s="32">
        <v>1.7565</v>
      </c>
      <c r="J51" s="28"/>
      <c r="K51" s="28"/>
      <c r="L51" s="28"/>
      <c r="M51" s="28"/>
      <c r="N51" s="28"/>
      <c r="O51" s="28"/>
      <c r="P51" s="28"/>
      <c r="Q51" s="28"/>
      <c r="R51" s="28">
        <v>6.2127999999999997</v>
      </c>
      <c r="S51" s="33">
        <f t="shared" si="2"/>
        <v>4</v>
      </c>
      <c r="T51" s="33">
        <f t="shared" si="3"/>
        <v>1</v>
      </c>
      <c r="U51" s="33">
        <f t="shared" si="4"/>
        <v>1</v>
      </c>
      <c r="V51" s="34">
        <f t="shared" si="5"/>
        <v>1</v>
      </c>
      <c r="W51" s="33">
        <f t="shared" si="6"/>
        <v>0</v>
      </c>
      <c r="X51" s="33">
        <f t="shared" si="7"/>
        <v>0</v>
      </c>
      <c r="Y51" s="33">
        <f t="shared" si="8"/>
        <v>0</v>
      </c>
      <c r="Z51" s="33">
        <f t="shared" si="9"/>
        <v>0</v>
      </c>
      <c r="AA51" s="33">
        <f t="shared" si="10"/>
        <v>0</v>
      </c>
      <c r="AB51" s="33">
        <f t="shared" si="11"/>
        <v>0</v>
      </c>
      <c r="AC51" s="33">
        <f t="shared" si="12"/>
        <v>0</v>
      </c>
      <c r="AD51" s="33">
        <f t="shared" si="13"/>
        <v>0</v>
      </c>
      <c r="AE51" s="33">
        <f t="shared" si="14"/>
        <v>3</v>
      </c>
      <c r="AF51" s="28">
        <v>62.101500000000001</v>
      </c>
      <c r="AG51" s="28">
        <v>35.426499999999997</v>
      </c>
      <c r="AH51" s="28">
        <v>1.6442000000000001</v>
      </c>
      <c r="AI51" s="28">
        <v>0.82789999999999997</v>
      </c>
      <c r="AJ51" s="28">
        <v>0.99050000000000005</v>
      </c>
      <c r="AK51" s="28">
        <v>-0.1842</v>
      </c>
      <c r="AL51" s="28">
        <v>-9.4600000000000004E-2</v>
      </c>
      <c r="AM51" s="28">
        <v>-0.30969999999999998</v>
      </c>
      <c r="AN51" s="28">
        <v>0.98899999999999999</v>
      </c>
      <c r="AO51" s="28">
        <v>0.82789999999999997</v>
      </c>
      <c r="AP51" s="35">
        <v>0.95</v>
      </c>
    </row>
    <row r="52" spans="1:42">
      <c r="A52" s="48" t="s">
        <v>3637</v>
      </c>
      <c r="B52" s="29">
        <v>45828</v>
      </c>
      <c r="C52" s="30">
        <v>57.943199999999997</v>
      </c>
      <c r="D52" s="31">
        <v>64.183000000000007</v>
      </c>
      <c r="E52" s="28">
        <v>7.6078999999999999</v>
      </c>
      <c r="F52" s="28">
        <v>1.0949</v>
      </c>
      <c r="G52" s="28">
        <v>-22.791399999999999</v>
      </c>
      <c r="H52" s="28">
        <v>-17.976800000000001</v>
      </c>
      <c r="I52" s="32">
        <v>-22.1722</v>
      </c>
      <c r="J52" s="28"/>
      <c r="K52" s="28"/>
      <c r="L52" s="28"/>
      <c r="M52" s="28"/>
      <c r="N52" s="28"/>
      <c r="O52" s="28"/>
      <c r="P52" s="28"/>
      <c r="Q52" s="28"/>
      <c r="R52" s="28">
        <v>-27.2254</v>
      </c>
      <c r="S52" s="33">
        <f t="shared" si="2"/>
        <v>4</v>
      </c>
      <c r="T52" s="33">
        <f t="shared" si="3"/>
        <v>4</v>
      </c>
      <c r="U52" s="33">
        <f t="shared" si="4"/>
        <v>4</v>
      </c>
      <c r="V52" s="34">
        <f t="shared" si="5"/>
        <v>4</v>
      </c>
      <c r="W52" s="33">
        <f t="shared" si="6"/>
        <v>0</v>
      </c>
      <c r="X52" s="33">
        <f t="shared" si="7"/>
        <v>0</v>
      </c>
      <c r="Y52" s="33">
        <f t="shared" si="8"/>
        <v>0</v>
      </c>
      <c r="Z52" s="33">
        <f t="shared" si="9"/>
        <v>0</v>
      </c>
      <c r="AA52" s="33">
        <f t="shared" si="10"/>
        <v>0</v>
      </c>
      <c r="AB52" s="33">
        <f t="shared" si="11"/>
        <v>0</v>
      </c>
      <c r="AC52" s="33">
        <f t="shared" si="12"/>
        <v>0</v>
      </c>
      <c r="AD52" s="33">
        <f t="shared" si="13"/>
        <v>0</v>
      </c>
      <c r="AE52" s="33">
        <f t="shared" si="14"/>
        <v>4</v>
      </c>
      <c r="AF52" s="28">
        <v>83.176900000000003</v>
      </c>
      <c r="AG52" s="28">
        <v>16.1692</v>
      </c>
      <c r="AH52" s="28"/>
      <c r="AI52" s="28">
        <v>0.65390000000000004</v>
      </c>
      <c r="AJ52" s="28">
        <v>0.99199999999999999</v>
      </c>
      <c r="AK52" s="28">
        <v>-0.30549999999999999</v>
      </c>
      <c r="AL52" s="28">
        <v>-9.6100000000000005E-2</v>
      </c>
      <c r="AM52" s="28">
        <v>-0.39589999999999997</v>
      </c>
      <c r="AN52" s="28">
        <v>0.98899999999999999</v>
      </c>
      <c r="AO52" s="28">
        <v>0.65390000000000004</v>
      </c>
      <c r="AP52" s="35">
        <v>0.96</v>
      </c>
    </row>
    <row r="53" spans="1:42">
      <c r="A53" s="48" t="s">
        <v>4982</v>
      </c>
      <c r="B53" s="29">
        <v>46002</v>
      </c>
      <c r="C53" s="30">
        <v>9.8818000000000001</v>
      </c>
      <c r="D53" s="31">
        <v>10.3775</v>
      </c>
      <c r="E53" s="28">
        <v>10.0075</v>
      </c>
      <c r="F53" s="28">
        <v>13.0357</v>
      </c>
      <c r="G53" s="28">
        <v>2.1318999999999999</v>
      </c>
      <c r="H53" s="28"/>
      <c r="I53" s="32">
        <v>-1.5387999999999999</v>
      </c>
      <c r="J53" s="28"/>
      <c r="K53" s="28"/>
      <c r="L53" s="28"/>
      <c r="M53" s="28"/>
      <c r="N53" s="28"/>
      <c r="O53" s="28"/>
      <c r="P53" s="28"/>
      <c r="Q53" s="28"/>
      <c r="R53" s="28">
        <v>0.2767</v>
      </c>
      <c r="S53" s="33">
        <f t="shared" si="2"/>
        <v>2</v>
      </c>
      <c r="T53" s="33">
        <f t="shared" si="3"/>
        <v>2</v>
      </c>
      <c r="U53" s="33">
        <f t="shared" si="4"/>
        <v>0</v>
      </c>
      <c r="V53" s="34">
        <f t="shared" si="5"/>
        <v>2</v>
      </c>
      <c r="W53" s="33">
        <f t="shared" si="6"/>
        <v>0</v>
      </c>
      <c r="X53" s="33">
        <f t="shared" si="7"/>
        <v>0</v>
      </c>
      <c r="Y53" s="33">
        <f t="shared" si="8"/>
        <v>0</v>
      </c>
      <c r="Z53" s="33">
        <f t="shared" si="9"/>
        <v>0</v>
      </c>
      <c r="AA53" s="33">
        <f t="shared" si="10"/>
        <v>0</v>
      </c>
      <c r="AB53" s="33">
        <f t="shared" si="11"/>
        <v>0</v>
      </c>
      <c r="AC53" s="33">
        <f t="shared" si="12"/>
        <v>0</v>
      </c>
      <c r="AD53" s="33">
        <f t="shared" si="13"/>
        <v>0</v>
      </c>
      <c r="AE53" s="33">
        <f t="shared" si="14"/>
        <v>3</v>
      </c>
      <c r="AF53" s="28">
        <v>4.0019</v>
      </c>
      <c r="AG53" s="28">
        <v>89.538899999999998</v>
      </c>
      <c r="AH53" s="28">
        <v>3.6145999999999998</v>
      </c>
      <c r="AI53" s="28">
        <v>2.8445999999999998</v>
      </c>
      <c r="AJ53" s="28">
        <v>0.99339999999999995</v>
      </c>
      <c r="AK53" s="28">
        <v>-0.54800000000000004</v>
      </c>
      <c r="AL53" s="28">
        <v>-0.13100000000000001</v>
      </c>
      <c r="AM53" s="28">
        <v>-0.75890000000000002</v>
      </c>
      <c r="AN53" s="28">
        <v>0.96950000000000003</v>
      </c>
      <c r="AO53" s="28">
        <v>1.1043000000000001</v>
      </c>
      <c r="AP53" s="35">
        <v>0.98</v>
      </c>
    </row>
    <row r="54" spans="1:42">
      <c r="A54" s="48" t="s">
        <v>3638</v>
      </c>
      <c r="B54" s="29">
        <v>44777</v>
      </c>
      <c r="C54" s="30">
        <v>462.4255</v>
      </c>
      <c r="D54" s="31">
        <v>401.75299999999999</v>
      </c>
      <c r="E54" s="28">
        <v>13.8878</v>
      </c>
      <c r="F54" s="28">
        <v>12.185700000000001</v>
      </c>
      <c r="G54" s="28">
        <v>0.71140000000000003</v>
      </c>
      <c r="H54" s="28">
        <v>-4.7430000000000003</v>
      </c>
      <c r="I54" s="32">
        <v>-3.2425000000000002</v>
      </c>
      <c r="J54" s="28">
        <v>1.7473000000000001</v>
      </c>
      <c r="K54" s="28">
        <v>4.3482000000000003</v>
      </c>
      <c r="L54" s="28">
        <v>13.299200000000001</v>
      </c>
      <c r="M54" s="28"/>
      <c r="N54" s="28"/>
      <c r="O54" s="28"/>
      <c r="P54" s="28"/>
      <c r="Q54" s="28"/>
      <c r="R54" s="28">
        <v>9.1791999999999998</v>
      </c>
      <c r="S54" s="33">
        <f t="shared" si="2"/>
        <v>2</v>
      </c>
      <c r="T54" s="33">
        <f t="shared" si="3"/>
        <v>2</v>
      </c>
      <c r="U54" s="33">
        <f t="shared" si="4"/>
        <v>3</v>
      </c>
      <c r="V54" s="34">
        <f t="shared" si="5"/>
        <v>2</v>
      </c>
      <c r="W54" s="33">
        <f t="shared" si="6"/>
        <v>3</v>
      </c>
      <c r="X54" s="33">
        <f t="shared" si="7"/>
        <v>3</v>
      </c>
      <c r="Y54" s="33">
        <f t="shared" si="8"/>
        <v>4</v>
      </c>
      <c r="Z54" s="33">
        <f t="shared" si="9"/>
        <v>0</v>
      </c>
      <c r="AA54" s="33">
        <f t="shared" si="10"/>
        <v>0</v>
      </c>
      <c r="AB54" s="33">
        <f t="shared" si="11"/>
        <v>0</v>
      </c>
      <c r="AC54" s="33">
        <f t="shared" si="12"/>
        <v>0</v>
      </c>
      <c r="AD54" s="33">
        <f t="shared" si="13"/>
        <v>0</v>
      </c>
      <c r="AE54" s="33">
        <f t="shared" si="14"/>
        <v>2</v>
      </c>
      <c r="AF54" s="28">
        <v>16.656099999999999</v>
      </c>
      <c r="AG54" s="28">
        <v>71.596900000000005</v>
      </c>
      <c r="AH54" s="28">
        <v>11.631</v>
      </c>
      <c r="AI54" s="28">
        <v>0.11600000000000001</v>
      </c>
      <c r="AJ54" s="28">
        <v>0.99990000000000001</v>
      </c>
      <c r="AK54" s="28">
        <v>0.19270000000000001</v>
      </c>
      <c r="AL54" s="28">
        <v>-7.1099999999999997E-2</v>
      </c>
      <c r="AM54" s="28">
        <v>0.3594</v>
      </c>
      <c r="AN54" s="28">
        <v>0.99709999999999999</v>
      </c>
      <c r="AO54" s="28">
        <v>0.11600000000000001</v>
      </c>
      <c r="AP54" s="35">
        <v>0.87</v>
      </c>
    </row>
    <row r="55" spans="1:42">
      <c r="A55" s="48" t="s">
        <v>3639</v>
      </c>
      <c r="B55" s="29">
        <v>45722</v>
      </c>
      <c r="C55" s="30">
        <v>59.6877</v>
      </c>
      <c r="D55" s="31">
        <v>51.584200000000003</v>
      </c>
      <c r="E55" s="28">
        <v>10.692399999999999</v>
      </c>
      <c r="F55" s="28">
        <v>8.6836000000000002</v>
      </c>
      <c r="G55" s="28">
        <v>-8.2544000000000004</v>
      </c>
      <c r="H55" s="28">
        <v>-7.5803000000000003</v>
      </c>
      <c r="I55" s="32">
        <v>-8.8643000000000001</v>
      </c>
      <c r="J55" s="28">
        <v>-4.9683000000000002</v>
      </c>
      <c r="K55" s="28"/>
      <c r="L55" s="28"/>
      <c r="M55" s="28"/>
      <c r="N55" s="28"/>
      <c r="O55" s="28"/>
      <c r="P55" s="28"/>
      <c r="Q55" s="28"/>
      <c r="R55" s="28">
        <v>5.9907000000000004</v>
      </c>
      <c r="S55" s="33">
        <f t="shared" si="2"/>
        <v>4</v>
      </c>
      <c r="T55" s="33">
        <f t="shared" si="3"/>
        <v>4</v>
      </c>
      <c r="U55" s="33">
        <f t="shared" si="4"/>
        <v>4</v>
      </c>
      <c r="V55" s="34">
        <f t="shared" si="5"/>
        <v>4</v>
      </c>
      <c r="W55" s="33">
        <f t="shared" si="6"/>
        <v>4</v>
      </c>
      <c r="X55" s="33">
        <f t="shared" si="7"/>
        <v>0</v>
      </c>
      <c r="Y55" s="33">
        <f t="shared" si="8"/>
        <v>0</v>
      </c>
      <c r="Z55" s="33">
        <f t="shared" si="9"/>
        <v>0</v>
      </c>
      <c r="AA55" s="33">
        <f t="shared" si="10"/>
        <v>0</v>
      </c>
      <c r="AB55" s="33">
        <f t="shared" si="11"/>
        <v>0</v>
      </c>
      <c r="AC55" s="33">
        <f t="shared" si="12"/>
        <v>0</v>
      </c>
      <c r="AD55" s="33">
        <f t="shared" si="13"/>
        <v>0</v>
      </c>
      <c r="AE55" s="33">
        <f t="shared" si="14"/>
        <v>3</v>
      </c>
      <c r="AF55" s="28">
        <v>81.290199999999999</v>
      </c>
      <c r="AG55" s="28">
        <v>15.111599999999999</v>
      </c>
      <c r="AH55" s="28">
        <v>2.4883999999999999</v>
      </c>
      <c r="AI55" s="28">
        <v>1.1097999999999999</v>
      </c>
      <c r="AJ55" s="28">
        <v>0.99490000000000001</v>
      </c>
      <c r="AK55" s="28">
        <v>-7.1000000000000004E-3</v>
      </c>
      <c r="AL55" s="28">
        <v>-0.1119</v>
      </c>
      <c r="AM55" s="28">
        <v>-1.03E-2</v>
      </c>
      <c r="AN55" s="28">
        <v>0.99209999999999998</v>
      </c>
      <c r="AO55" s="28">
        <v>1.1097999999999999</v>
      </c>
      <c r="AP55" s="35">
        <v>0.94</v>
      </c>
    </row>
    <row r="56" spans="1:42">
      <c r="A56" s="48" t="s">
        <v>4983</v>
      </c>
      <c r="B56" s="29">
        <v>46002</v>
      </c>
      <c r="C56" s="30">
        <v>9.4055</v>
      </c>
      <c r="D56" s="31">
        <v>7.6772</v>
      </c>
      <c r="E56" s="28">
        <v>10.2446</v>
      </c>
      <c r="F56" s="28">
        <v>16.790199999999999</v>
      </c>
      <c r="G56" s="28">
        <v>5.8883999999999999</v>
      </c>
      <c r="H56" s="28"/>
      <c r="I56" s="32">
        <v>-1.95E-2</v>
      </c>
      <c r="J56" s="28"/>
      <c r="K56" s="28"/>
      <c r="L56" s="28"/>
      <c r="M56" s="28"/>
      <c r="N56" s="28"/>
      <c r="O56" s="28"/>
      <c r="P56" s="28"/>
      <c r="Q56" s="28"/>
      <c r="R56" s="28">
        <v>6.6753999999999998</v>
      </c>
      <c r="S56" s="33">
        <f t="shared" si="2"/>
        <v>1</v>
      </c>
      <c r="T56" s="33">
        <f t="shared" si="3"/>
        <v>1</v>
      </c>
      <c r="U56" s="33">
        <f t="shared" si="4"/>
        <v>0</v>
      </c>
      <c r="V56" s="34">
        <f t="shared" si="5"/>
        <v>2</v>
      </c>
      <c r="W56" s="33">
        <f t="shared" si="6"/>
        <v>0</v>
      </c>
      <c r="X56" s="33">
        <f t="shared" si="7"/>
        <v>0</v>
      </c>
      <c r="Y56" s="33">
        <f t="shared" si="8"/>
        <v>0</v>
      </c>
      <c r="Z56" s="33">
        <f t="shared" si="9"/>
        <v>0</v>
      </c>
      <c r="AA56" s="33">
        <f t="shared" si="10"/>
        <v>0</v>
      </c>
      <c r="AB56" s="33">
        <f t="shared" si="11"/>
        <v>0</v>
      </c>
      <c r="AC56" s="33">
        <f t="shared" si="12"/>
        <v>0</v>
      </c>
      <c r="AD56" s="33">
        <f t="shared" si="13"/>
        <v>0</v>
      </c>
      <c r="AE56" s="33">
        <f t="shared" si="14"/>
        <v>2</v>
      </c>
      <c r="AF56" s="28"/>
      <c r="AG56" s="28">
        <v>5.2687999999999997</v>
      </c>
      <c r="AH56" s="28">
        <v>93.272300000000001</v>
      </c>
      <c r="AI56" s="28">
        <v>1.4589000000000001</v>
      </c>
      <c r="AJ56" s="28">
        <v>0.99770000000000003</v>
      </c>
      <c r="AK56" s="28">
        <v>-0.55630000000000002</v>
      </c>
      <c r="AL56" s="28">
        <v>-9.5100000000000004E-2</v>
      </c>
      <c r="AM56" s="28">
        <v>-0.82110000000000005</v>
      </c>
      <c r="AN56" s="28">
        <v>0.96940000000000004</v>
      </c>
      <c r="AO56" s="28">
        <v>1.4589000000000001</v>
      </c>
      <c r="AP56" s="35">
        <v>0.96</v>
      </c>
    </row>
    <row r="57" spans="1:42">
      <c r="A57" s="48" t="s">
        <v>3640</v>
      </c>
      <c r="B57" s="29">
        <v>45286</v>
      </c>
      <c r="C57" s="30">
        <v>283.12310000000002</v>
      </c>
      <c r="D57" s="31">
        <v>273.48599999999999</v>
      </c>
      <c r="E57" s="28">
        <v>10.7301</v>
      </c>
      <c r="F57" s="28">
        <v>13.9222</v>
      </c>
      <c r="G57" s="28">
        <v>2.3336999999999999</v>
      </c>
      <c r="H57" s="28">
        <v>-8.0556000000000001</v>
      </c>
      <c r="I57" s="32">
        <v>-3.2086000000000001</v>
      </c>
      <c r="J57" s="28">
        <v>1.5454000000000001</v>
      </c>
      <c r="K57" s="28">
        <v>-1.0422</v>
      </c>
      <c r="L57" s="28"/>
      <c r="M57" s="28"/>
      <c r="N57" s="28"/>
      <c r="O57" s="28"/>
      <c r="P57" s="28"/>
      <c r="Q57" s="28"/>
      <c r="R57" s="28">
        <v>3.0503999999999998</v>
      </c>
      <c r="S57" s="33">
        <f t="shared" si="2"/>
        <v>1</v>
      </c>
      <c r="T57" s="33">
        <f t="shared" si="3"/>
        <v>2</v>
      </c>
      <c r="U57" s="33">
        <f t="shared" si="4"/>
        <v>4</v>
      </c>
      <c r="V57" s="34">
        <f t="shared" si="5"/>
        <v>2</v>
      </c>
      <c r="W57" s="33">
        <f t="shared" si="6"/>
        <v>3</v>
      </c>
      <c r="X57" s="33">
        <f t="shared" si="7"/>
        <v>4</v>
      </c>
      <c r="Y57" s="33">
        <f t="shared" si="8"/>
        <v>0</v>
      </c>
      <c r="Z57" s="33">
        <f t="shared" si="9"/>
        <v>0</v>
      </c>
      <c r="AA57" s="33">
        <f t="shared" si="10"/>
        <v>0</v>
      </c>
      <c r="AB57" s="33">
        <f t="shared" si="11"/>
        <v>0</v>
      </c>
      <c r="AC57" s="33">
        <f t="shared" si="12"/>
        <v>0</v>
      </c>
      <c r="AD57" s="33">
        <f t="shared" si="13"/>
        <v>0</v>
      </c>
      <c r="AE57" s="33">
        <f t="shared" si="14"/>
        <v>3</v>
      </c>
      <c r="AF57" s="28"/>
      <c r="AG57" s="28"/>
      <c r="AH57" s="28">
        <v>99.635099999999994</v>
      </c>
      <c r="AI57" s="28">
        <v>0.3649</v>
      </c>
      <c r="AJ57" s="28">
        <v>0.99850000000000005</v>
      </c>
      <c r="AK57" s="28">
        <v>-1.04E-2</v>
      </c>
      <c r="AL57" s="28">
        <v>-8.8999999999999996E-2</v>
      </c>
      <c r="AM57" s="28">
        <v>-1.83E-2</v>
      </c>
      <c r="AN57" s="28">
        <v>0.99590000000000001</v>
      </c>
      <c r="AO57" s="28">
        <v>0.3649</v>
      </c>
      <c r="AP57" s="35">
        <v>0.82</v>
      </c>
    </row>
    <row r="58" spans="1:42">
      <c r="A58" s="48" t="s">
        <v>3641</v>
      </c>
      <c r="B58" s="29">
        <v>45540</v>
      </c>
      <c r="C58" s="30">
        <v>1307.1415999999999</v>
      </c>
      <c r="D58" s="31">
        <v>1147.6349</v>
      </c>
      <c r="E58" s="28">
        <v>8.9761000000000006</v>
      </c>
      <c r="F58" s="28">
        <v>6.2789000000000001</v>
      </c>
      <c r="G58" s="28">
        <v>-9.1524999999999999</v>
      </c>
      <c r="H58" s="28">
        <v>-11.417199999999999</v>
      </c>
      <c r="I58" s="32">
        <v>-13.3263</v>
      </c>
      <c r="J58" s="28">
        <v>-9.0244999999999997</v>
      </c>
      <c r="K58" s="28"/>
      <c r="L58" s="28"/>
      <c r="M58" s="28"/>
      <c r="N58" s="28"/>
      <c r="O58" s="28"/>
      <c r="P58" s="28"/>
      <c r="Q58" s="28"/>
      <c r="R58" s="28">
        <v>-6.3395000000000001</v>
      </c>
      <c r="S58" s="33">
        <f t="shared" si="2"/>
        <v>4</v>
      </c>
      <c r="T58" s="33">
        <f t="shared" si="3"/>
        <v>4</v>
      </c>
      <c r="U58" s="33">
        <f t="shared" si="4"/>
        <v>4</v>
      </c>
      <c r="V58" s="34">
        <f t="shared" si="5"/>
        <v>4</v>
      </c>
      <c r="W58" s="33">
        <f t="shared" si="6"/>
        <v>4</v>
      </c>
      <c r="X58" s="33">
        <f t="shared" si="7"/>
        <v>0</v>
      </c>
      <c r="Y58" s="33">
        <f t="shared" si="8"/>
        <v>0</v>
      </c>
      <c r="Z58" s="33">
        <f t="shared" si="9"/>
        <v>0</v>
      </c>
      <c r="AA58" s="33">
        <f t="shared" si="10"/>
        <v>0</v>
      </c>
      <c r="AB58" s="33">
        <f t="shared" si="11"/>
        <v>0</v>
      </c>
      <c r="AC58" s="33">
        <f t="shared" si="12"/>
        <v>0</v>
      </c>
      <c r="AD58" s="33">
        <f t="shared" si="13"/>
        <v>0</v>
      </c>
      <c r="AE58" s="33">
        <f t="shared" si="14"/>
        <v>4</v>
      </c>
      <c r="AF58" s="28">
        <v>99.784099999999995</v>
      </c>
      <c r="AG58" s="28"/>
      <c r="AH58" s="28"/>
      <c r="AI58" s="28">
        <v>0.21590000000000001</v>
      </c>
      <c r="AJ58" s="28">
        <v>0.99860000000000004</v>
      </c>
      <c r="AK58" s="28">
        <v>-0.2261</v>
      </c>
      <c r="AL58" s="28">
        <v>-8.9800000000000005E-2</v>
      </c>
      <c r="AM58" s="28">
        <v>-0.3372</v>
      </c>
      <c r="AN58" s="28">
        <v>0.99460000000000004</v>
      </c>
      <c r="AO58" s="28">
        <v>0.21590000000000001</v>
      </c>
      <c r="AP58" s="35">
        <v>0.9</v>
      </c>
    </row>
    <row r="59" spans="1:42">
      <c r="A59" s="48" t="s">
        <v>3642</v>
      </c>
      <c r="B59" s="29">
        <v>45898</v>
      </c>
      <c r="C59" s="30">
        <v>129.285</v>
      </c>
      <c r="D59" s="31">
        <v>144.89840000000001</v>
      </c>
      <c r="E59" s="28">
        <v>9.3583999999999996</v>
      </c>
      <c r="F59" s="28">
        <v>8.4717000000000002</v>
      </c>
      <c r="G59" s="28">
        <v>-7.2278000000000002</v>
      </c>
      <c r="H59" s="28">
        <v>-10.427099999999999</v>
      </c>
      <c r="I59" s="32">
        <v>-8.8452999999999999</v>
      </c>
      <c r="J59" s="28"/>
      <c r="K59" s="28"/>
      <c r="L59" s="28"/>
      <c r="M59" s="28"/>
      <c r="N59" s="28"/>
      <c r="O59" s="28"/>
      <c r="P59" s="28"/>
      <c r="Q59" s="28"/>
      <c r="R59" s="28">
        <v>-9.3890999999999991</v>
      </c>
      <c r="S59" s="33">
        <f t="shared" si="2"/>
        <v>4</v>
      </c>
      <c r="T59" s="33">
        <f t="shared" si="3"/>
        <v>4</v>
      </c>
      <c r="U59" s="33">
        <f t="shared" si="4"/>
        <v>4</v>
      </c>
      <c r="V59" s="34">
        <f t="shared" si="5"/>
        <v>4</v>
      </c>
      <c r="W59" s="33">
        <f t="shared" si="6"/>
        <v>0</v>
      </c>
      <c r="X59" s="33">
        <f t="shared" si="7"/>
        <v>0</v>
      </c>
      <c r="Y59" s="33">
        <f t="shared" si="8"/>
        <v>0</v>
      </c>
      <c r="Z59" s="33">
        <f t="shared" si="9"/>
        <v>0</v>
      </c>
      <c r="AA59" s="33">
        <f t="shared" si="10"/>
        <v>0</v>
      </c>
      <c r="AB59" s="33">
        <f t="shared" si="11"/>
        <v>0</v>
      </c>
      <c r="AC59" s="33">
        <f t="shared" si="12"/>
        <v>0</v>
      </c>
      <c r="AD59" s="33">
        <f t="shared" si="13"/>
        <v>0</v>
      </c>
      <c r="AE59" s="33">
        <f t="shared" si="14"/>
        <v>4</v>
      </c>
      <c r="AF59" s="28">
        <v>71.244</v>
      </c>
      <c r="AG59" s="28">
        <v>11.607699999999999</v>
      </c>
      <c r="AH59" s="28">
        <v>16.759499999999999</v>
      </c>
      <c r="AI59" s="28">
        <v>0.38879999999999998</v>
      </c>
      <c r="AJ59" s="28">
        <v>0.98970000000000002</v>
      </c>
      <c r="AK59" s="28">
        <v>-0.52010000000000001</v>
      </c>
      <c r="AL59" s="28">
        <v>-0.1532</v>
      </c>
      <c r="AM59" s="28">
        <v>-0.6623</v>
      </c>
      <c r="AN59" s="28">
        <v>0.9849</v>
      </c>
      <c r="AO59" s="28">
        <v>0.38879999999999998</v>
      </c>
      <c r="AP59" s="35">
        <v>0.95</v>
      </c>
    </row>
    <row r="60" spans="1:42">
      <c r="A60" s="48" t="s">
        <v>3643</v>
      </c>
      <c r="B60" s="29">
        <v>45792</v>
      </c>
      <c r="C60" s="30">
        <v>29.9178</v>
      </c>
      <c r="D60" s="31">
        <v>26.817299999999999</v>
      </c>
      <c r="E60" s="28">
        <v>10.056900000000001</v>
      </c>
      <c r="F60" s="28">
        <v>11.9598</v>
      </c>
      <c r="G60" s="28">
        <v>-2.9434999999999998</v>
      </c>
      <c r="H60" s="28">
        <v>-11.6312</v>
      </c>
      <c r="I60" s="32">
        <v>-8.5861000000000001</v>
      </c>
      <c r="J60" s="28"/>
      <c r="K60" s="28"/>
      <c r="L60" s="28"/>
      <c r="M60" s="28"/>
      <c r="N60" s="28"/>
      <c r="O60" s="28"/>
      <c r="P60" s="28"/>
      <c r="Q60" s="28"/>
      <c r="R60" s="28">
        <v>0.59350000000000003</v>
      </c>
      <c r="S60" s="33">
        <f t="shared" si="2"/>
        <v>2</v>
      </c>
      <c r="T60" s="33">
        <f t="shared" si="3"/>
        <v>3</v>
      </c>
      <c r="U60" s="33">
        <f t="shared" si="4"/>
        <v>4</v>
      </c>
      <c r="V60" s="34">
        <f t="shared" si="5"/>
        <v>4</v>
      </c>
      <c r="W60" s="33">
        <f t="shared" si="6"/>
        <v>0</v>
      </c>
      <c r="X60" s="33">
        <f t="shared" si="7"/>
        <v>0</v>
      </c>
      <c r="Y60" s="33">
        <f t="shared" si="8"/>
        <v>0</v>
      </c>
      <c r="Z60" s="33">
        <f t="shared" si="9"/>
        <v>0</v>
      </c>
      <c r="AA60" s="33">
        <f t="shared" si="10"/>
        <v>0</v>
      </c>
      <c r="AB60" s="33">
        <f t="shared" si="11"/>
        <v>0</v>
      </c>
      <c r="AC60" s="33">
        <f t="shared" si="12"/>
        <v>0</v>
      </c>
      <c r="AD60" s="33">
        <f t="shared" si="13"/>
        <v>0</v>
      </c>
      <c r="AE60" s="33">
        <f t="shared" si="14"/>
        <v>3</v>
      </c>
      <c r="AF60" s="28">
        <v>31.3111</v>
      </c>
      <c r="AG60" s="28">
        <v>46.0169</v>
      </c>
      <c r="AH60" s="28">
        <v>11.5649</v>
      </c>
      <c r="AI60" s="28">
        <v>11.106999999999999</v>
      </c>
      <c r="AJ60" s="28">
        <v>1.0928</v>
      </c>
      <c r="AK60" s="28">
        <v>-0.16650000000000001</v>
      </c>
      <c r="AL60" s="28">
        <v>3.61E-2</v>
      </c>
      <c r="AM60" s="28">
        <v>-0.24690000000000001</v>
      </c>
      <c r="AN60" s="28">
        <v>0.65939999999999999</v>
      </c>
      <c r="AO60" s="28">
        <v>0.21179999999999999</v>
      </c>
      <c r="AP60" s="35">
        <v>1.1000000000000001</v>
      </c>
    </row>
    <row r="61" spans="1:42">
      <c r="A61" s="48" t="s">
        <v>3644</v>
      </c>
      <c r="B61" s="29">
        <v>44130</v>
      </c>
      <c r="C61" s="30">
        <v>174.93119999999999</v>
      </c>
      <c r="D61" s="31">
        <v>167.2321</v>
      </c>
      <c r="E61" s="28">
        <v>20.955300000000001</v>
      </c>
      <c r="F61" s="28">
        <v>3.1092</v>
      </c>
      <c r="G61" s="28">
        <v>3.1168</v>
      </c>
      <c r="H61" s="28">
        <v>3.1366000000000001</v>
      </c>
      <c r="I61" s="32">
        <v>0.69769999999999999</v>
      </c>
      <c r="J61" s="28">
        <v>9.1956000000000007</v>
      </c>
      <c r="K61" s="28">
        <v>11.0901</v>
      </c>
      <c r="L61" s="28">
        <v>19.536999999999999</v>
      </c>
      <c r="M61" s="28">
        <v>14.285299999999999</v>
      </c>
      <c r="N61" s="28">
        <v>12.3423</v>
      </c>
      <c r="O61" s="28"/>
      <c r="P61" s="28"/>
      <c r="Q61" s="28"/>
      <c r="R61" s="28">
        <v>14.363200000000001</v>
      </c>
      <c r="S61" s="33">
        <f t="shared" si="2"/>
        <v>4</v>
      </c>
      <c r="T61" s="33">
        <f t="shared" si="3"/>
        <v>1</v>
      </c>
      <c r="U61" s="33">
        <f t="shared" si="4"/>
        <v>1</v>
      </c>
      <c r="V61" s="34">
        <f t="shared" si="5"/>
        <v>1</v>
      </c>
      <c r="W61" s="33">
        <f t="shared" si="6"/>
        <v>2</v>
      </c>
      <c r="X61" s="33">
        <f t="shared" si="7"/>
        <v>1</v>
      </c>
      <c r="Y61" s="33">
        <f t="shared" si="8"/>
        <v>2</v>
      </c>
      <c r="Z61" s="33">
        <f t="shared" si="9"/>
        <v>2</v>
      </c>
      <c r="AA61" s="33">
        <f t="shared" si="10"/>
        <v>4</v>
      </c>
      <c r="AB61" s="33">
        <f t="shared" si="11"/>
        <v>0</v>
      </c>
      <c r="AC61" s="33">
        <f t="shared" si="12"/>
        <v>0</v>
      </c>
      <c r="AD61" s="33">
        <f t="shared" si="13"/>
        <v>0</v>
      </c>
      <c r="AE61" s="33">
        <f t="shared" si="14"/>
        <v>1</v>
      </c>
      <c r="AF61" s="28">
        <v>40.847999999999999</v>
      </c>
      <c r="AG61" s="28">
        <v>23.8718</v>
      </c>
      <c r="AH61" s="28">
        <v>4.3129999999999997</v>
      </c>
      <c r="AI61" s="28">
        <v>30.967300000000002</v>
      </c>
      <c r="AJ61" s="28">
        <v>0.5625</v>
      </c>
      <c r="AK61" s="28">
        <v>0.40189999999999998</v>
      </c>
      <c r="AL61" s="28">
        <v>0.91339999999999999</v>
      </c>
      <c r="AM61" s="28">
        <v>0.93659999999999999</v>
      </c>
      <c r="AN61" s="28">
        <v>0.36899999999999999</v>
      </c>
      <c r="AO61" s="28">
        <v>0.48849999999999999</v>
      </c>
      <c r="AP61" s="35">
        <v>1.06</v>
      </c>
    </row>
    <row r="62" spans="1:42">
      <c r="A62" s="48" t="s">
        <v>3645</v>
      </c>
      <c r="B62" s="29">
        <v>44476</v>
      </c>
      <c r="C62" s="30">
        <v>143.86369999999999</v>
      </c>
      <c r="D62" s="31">
        <v>130.3683</v>
      </c>
      <c r="E62" s="28">
        <v>14.1106</v>
      </c>
      <c r="F62" s="28">
        <v>10.4747</v>
      </c>
      <c r="G62" s="28">
        <v>-4.2843</v>
      </c>
      <c r="H62" s="28">
        <v>-3.1802999999999999</v>
      </c>
      <c r="I62" s="32">
        <v>-5.1184000000000003</v>
      </c>
      <c r="J62" s="28">
        <v>3.7711999999999999</v>
      </c>
      <c r="K62" s="28">
        <v>4.0587999999999997</v>
      </c>
      <c r="L62" s="28">
        <v>12.554600000000001</v>
      </c>
      <c r="M62" s="28">
        <v>10.924300000000001</v>
      </c>
      <c r="N62" s="28"/>
      <c r="O62" s="28"/>
      <c r="P62" s="28"/>
      <c r="Q62" s="28"/>
      <c r="R62" s="28">
        <v>7.5107999999999997</v>
      </c>
      <c r="S62" s="33">
        <f t="shared" si="2"/>
        <v>3</v>
      </c>
      <c r="T62" s="33">
        <f t="shared" si="3"/>
        <v>4</v>
      </c>
      <c r="U62" s="33">
        <f t="shared" si="4"/>
        <v>2</v>
      </c>
      <c r="V62" s="34">
        <f t="shared" si="5"/>
        <v>3</v>
      </c>
      <c r="W62" s="33">
        <f t="shared" si="6"/>
        <v>3</v>
      </c>
      <c r="X62" s="33">
        <f t="shared" si="7"/>
        <v>3</v>
      </c>
      <c r="Y62" s="33">
        <f t="shared" si="8"/>
        <v>4</v>
      </c>
      <c r="Z62" s="33">
        <f t="shared" si="9"/>
        <v>4</v>
      </c>
      <c r="AA62" s="33">
        <f t="shared" si="10"/>
        <v>0</v>
      </c>
      <c r="AB62" s="33">
        <f t="shared" si="11"/>
        <v>0</v>
      </c>
      <c r="AC62" s="33">
        <f t="shared" si="12"/>
        <v>0</v>
      </c>
      <c r="AD62" s="33">
        <f t="shared" si="13"/>
        <v>0</v>
      </c>
      <c r="AE62" s="33">
        <f t="shared" si="14"/>
        <v>2</v>
      </c>
      <c r="AF62" s="28">
        <v>93.332099999999997</v>
      </c>
      <c r="AG62" s="28">
        <v>5.8674999999999997</v>
      </c>
      <c r="AH62" s="28"/>
      <c r="AI62" s="28">
        <v>0.80030000000000001</v>
      </c>
      <c r="AJ62" s="28">
        <v>0.99880000000000002</v>
      </c>
      <c r="AK62" s="28">
        <v>0.2077</v>
      </c>
      <c r="AL62" s="28">
        <v>-7.0900000000000005E-2</v>
      </c>
      <c r="AM62" s="28">
        <v>0.37559999999999999</v>
      </c>
      <c r="AN62" s="28">
        <v>0.997</v>
      </c>
      <c r="AO62" s="28">
        <v>0.80030000000000001</v>
      </c>
      <c r="AP62" s="35">
        <v>1.05</v>
      </c>
    </row>
    <row r="63" spans="1:42">
      <c r="A63" s="48" t="s">
        <v>3646</v>
      </c>
      <c r="B63" s="29">
        <v>45428</v>
      </c>
      <c r="C63" s="30">
        <v>116.7407</v>
      </c>
      <c r="D63" s="31">
        <v>97.340599999999995</v>
      </c>
      <c r="E63" s="28">
        <v>9.5121000000000002</v>
      </c>
      <c r="F63" s="28">
        <v>7.1761999999999997</v>
      </c>
      <c r="G63" s="28">
        <v>-2.452</v>
      </c>
      <c r="H63" s="28">
        <v>-5.2069999999999999</v>
      </c>
      <c r="I63" s="32">
        <v>-5.3551000000000002</v>
      </c>
      <c r="J63" s="28">
        <v>-2.5329999999999999</v>
      </c>
      <c r="K63" s="28"/>
      <c r="L63" s="28"/>
      <c r="M63" s="28"/>
      <c r="N63" s="28"/>
      <c r="O63" s="28"/>
      <c r="P63" s="28"/>
      <c r="Q63" s="28"/>
      <c r="R63" s="28">
        <v>-2.5247000000000002</v>
      </c>
      <c r="S63" s="33">
        <f t="shared" si="2"/>
        <v>4</v>
      </c>
      <c r="T63" s="33">
        <f t="shared" si="3"/>
        <v>3</v>
      </c>
      <c r="U63" s="33">
        <f t="shared" si="4"/>
        <v>3</v>
      </c>
      <c r="V63" s="34">
        <f t="shared" si="5"/>
        <v>3</v>
      </c>
      <c r="W63" s="33">
        <f t="shared" si="6"/>
        <v>4</v>
      </c>
      <c r="X63" s="33">
        <f t="shared" si="7"/>
        <v>0</v>
      </c>
      <c r="Y63" s="33">
        <f t="shared" si="8"/>
        <v>0</v>
      </c>
      <c r="Z63" s="33">
        <f t="shared" si="9"/>
        <v>0</v>
      </c>
      <c r="AA63" s="33">
        <f t="shared" si="10"/>
        <v>0</v>
      </c>
      <c r="AB63" s="33">
        <f t="shared" si="11"/>
        <v>0</v>
      </c>
      <c r="AC63" s="33">
        <f t="shared" si="12"/>
        <v>0</v>
      </c>
      <c r="AD63" s="33">
        <f t="shared" si="13"/>
        <v>0</v>
      </c>
      <c r="AE63" s="33">
        <f t="shared" si="14"/>
        <v>4</v>
      </c>
      <c r="AF63" s="28">
        <v>87.492199999999997</v>
      </c>
      <c r="AG63" s="28">
        <v>13.524900000000001</v>
      </c>
      <c r="AH63" s="28"/>
      <c r="AI63" s="28">
        <v>-1.0169999999999999</v>
      </c>
      <c r="AJ63" s="28">
        <v>0.99860000000000004</v>
      </c>
      <c r="AK63" s="28">
        <v>-0.14230000000000001</v>
      </c>
      <c r="AL63" s="28">
        <v>-0.1101</v>
      </c>
      <c r="AM63" s="28">
        <v>-0.20449999999999999</v>
      </c>
      <c r="AN63" s="28">
        <v>0.99509999999999998</v>
      </c>
      <c r="AO63" s="28">
        <v>-1.0169999999999999</v>
      </c>
      <c r="AP63" s="35">
        <v>1.1000000000000001</v>
      </c>
    </row>
    <row r="64" spans="1:42">
      <c r="A64" s="48" t="s">
        <v>3647</v>
      </c>
      <c r="B64" s="29">
        <v>44531</v>
      </c>
      <c r="C64" s="30">
        <v>327.67509999999999</v>
      </c>
      <c r="D64" s="31">
        <v>278.05579999999998</v>
      </c>
      <c r="E64" s="28">
        <v>16.368200000000002</v>
      </c>
      <c r="F64" s="28">
        <v>10.9468</v>
      </c>
      <c r="G64" s="28">
        <v>-0.91830000000000001</v>
      </c>
      <c r="H64" s="28">
        <v>-3.6631999999999998</v>
      </c>
      <c r="I64" s="32">
        <v>-4.1635</v>
      </c>
      <c r="J64" s="28">
        <v>5.2515999999999998</v>
      </c>
      <c r="K64" s="28">
        <v>5.4729000000000001</v>
      </c>
      <c r="L64" s="28">
        <v>16.8933</v>
      </c>
      <c r="M64" s="28">
        <v>13.7087</v>
      </c>
      <c r="N64" s="28"/>
      <c r="O64" s="28"/>
      <c r="P64" s="28"/>
      <c r="Q64" s="28"/>
      <c r="R64" s="28">
        <v>11.811299999999999</v>
      </c>
      <c r="S64" s="33">
        <f t="shared" si="2"/>
        <v>3</v>
      </c>
      <c r="T64" s="33">
        <f t="shared" si="3"/>
        <v>3</v>
      </c>
      <c r="U64" s="33">
        <f t="shared" si="4"/>
        <v>2</v>
      </c>
      <c r="V64" s="34">
        <f t="shared" si="5"/>
        <v>3</v>
      </c>
      <c r="W64" s="33">
        <f t="shared" si="6"/>
        <v>2</v>
      </c>
      <c r="X64" s="33">
        <f t="shared" si="7"/>
        <v>2</v>
      </c>
      <c r="Y64" s="33">
        <f t="shared" si="8"/>
        <v>3</v>
      </c>
      <c r="Z64" s="33">
        <f t="shared" si="9"/>
        <v>2</v>
      </c>
      <c r="AA64" s="33">
        <f t="shared" si="10"/>
        <v>0</v>
      </c>
      <c r="AB64" s="33">
        <f t="shared" si="11"/>
        <v>0</v>
      </c>
      <c r="AC64" s="33">
        <f t="shared" si="12"/>
        <v>0</v>
      </c>
      <c r="AD64" s="33">
        <f t="shared" si="13"/>
        <v>0</v>
      </c>
      <c r="AE64" s="33">
        <f t="shared" si="14"/>
        <v>2</v>
      </c>
      <c r="AF64" s="28">
        <v>51.119300000000003</v>
      </c>
      <c r="AG64" s="28">
        <v>45.864400000000003</v>
      </c>
      <c r="AH64" s="28">
        <v>1.8164</v>
      </c>
      <c r="AI64" s="28">
        <v>1.1999</v>
      </c>
      <c r="AJ64" s="28">
        <v>0.99770000000000003</v>
      </c>
      <c r="AK64" s="28">
        <v>0.27660000000000001</v>
      </c>
      <c r="AL64" s="28">
        <v>-7.85E-2</v>
      </c>
      <c r="AM64" s="28">
        <v>0.49940000000000001</v>
      </c>
      <c r="AN64" s="28">
        <v>0.99709999999999999</v>
      </c>
      <c r="AO64" s="28">
        <v>0.30099999999999999</v>
      </c>
      <c r="AP64" s="35">
        <v>0.95</v>
      </c>
    </row>
    <row r="65" spans="1:42">
      <c r="A65" s="48" t="s">
        <v>3648</v>
      </c>
      <c r="B65" s="29">
        <v>44895</v>
      </c>
      <c r="C65" s="30">
        <v>1452.1827000000001</v>
      </c>
      <c r="D65" s="31">
        <v>1333.3581999999999</v>
      </c>
      <c r="E65" s="28">
        <v>17.577100000000002</v>
      </c>
      <c r="F65" s="28">
        <v>12.161099999999999</v>
      </c>
      <c r="G65" s="28">
        <v>0.89370000000000005</v>
      </c>
      <c r="H65" s="28">
        <v>-2.3999000000000001</v>
      </c>
      <c r="I65" s="32">
        <v>-1.4615</v>
      </c>
      <c r="J65" s="28">
        <v>4.8578000000000001</v>
      </c>
      <c r="K65" s="28">
        <v>2.5110999999999999</v>
      </c>
      <c r="L65" s="28">
        <v>21.9422</v>
      </c>
      <c r="M65" s="28"/>
      <c r="N65" s="28"/>
      <c r="O65" s="28"/>
      <c r="P65" s="28"/>
      <c r="Q65" s="28"/>
      <c r="R65" s="28">
        <v>17.9497</v>
      </c>
      <c r="S65" s="33">
        <f t="shared" si="2"/>
        <v>2</v>
      </c>
      <c r="T65" s="33">
        <f t="shared" si="3"/>
        <v>2</v>
      </c>
      <c r="U65" s="33">
        <f t="shared" si="4"/>
        <v>2</v>
      </c>
      <c r="V65" s="34">
        <f t="shared" si="5"/>
        <v>2</v>
      </c>
      <c r="W65" s="33">
        <f t="shared" si="6"/>
        <v>3</v>
      </c>
      <c r="X65" s="33">
        <f t="shared" si="7"/>
        <v>3</v>
      </c>
      <c r="Y65" s="33">
        <f t="shared" si="8"/>
        <v>1</v>
      </c>
      <c r="Z65" s="33">
        <f t="shared" si="9"/>
        <v>0</v>
      </c>
      <c r="AA65" s="33">
        <f t="shared" si="10"/>
        <v>0</v>
      </c>
      <c r="AB65" s="33">
        <f t="shared" si="11"/>
        <v>0</v>
      </c>
      <c r="AC65" s="33">
        <f t="shared" si="12"/>
        <v>0</v>
      </c>
      <c r="AD65" s="33">
        <f t="shared" si="13"/>
        <v>0</v>
      </c>
      <c r="AE65" s="33">
        <f t="shared" si="14"/>
        <v>1</v>
      </c>
      <c r="AF65" s="28">
        <v>18.036100000000001</v>
      </c>
      <c r="AG65" s="28">
        <v>80.765299999999996</v>
      </c>
      <c r="AH65" s="28">
        <v>0.95240000000000002</v>
      </c>
      <c r="AI65" s="28">
        <v>0.2462</v>
      </c>
      <c r="AJ65" s="28">
        <v>0.99750000000000005</v>
      </c>
      <c r="AK65" s="28">
        <v>0.28589999999999999</v>
      </c>
      <c r="AL65" s="28">
        <v>-0.1171</v>
      </c>
      <c r="AM65" s="28">
        <v>0.50429999999999997</v>
      </c>
      <c r="AN65" s="28">
        <v>0.99660000000000004</v>
      </c>
      <c r="AO65" s="28">
        <v>0.2462</v>
      </c>
      <c r="AP65" s="35">
        <v>1.1100000000000001</v>
      </c>
    </row>
    <row r="66" spans="1:42">
      <c r="A66" s="48" t="s">
        <v>3649</v>
      </c>
      <c r="B66" s="29">
        <v>44895</v>
      </c>
      <c r="C66" s="30">
        <v>194.45419999999999</v>
      </c>
      <c r="D66" s="31">
        <v>182.995</v>
      </c>
      <c r="E66" s="28">
        <v>17.007300000000001</v>
      </c>
      <c r="F66" s="28">
        <v>17.0745</v>
      </c>
      <c r="G66" s="28">
        <v>6.0232999999999999</v>
      </c>
      <c r="H66" s="28">
        <v>-4.1318000000000001</v>
      </c>
      <c r="I66" s="32">
        <v>0.1278</v>
      </c>
      <c r="J66" s="28">
        <v>8.6333000000000002</v>
      </c>
      <c r="K66" s="28">
        <v>2.3199999999999998</v>
      </c>
      <c r="L66" s="28">
        <v>20.587599999999998</v>
      </c>
      <c r="M66" s="28"/>
      <c r="N66" s="28"/>
      <c r="O66" s="28"/>
      <c r="P66" s="28"/>
      <c r="Q66" s="28"/>
      <c r="R66" s="28">
        <v>16.817399999999999</v>
      </c>
      <c r="S66" s="33">
        <f t="shared" si="2"/>
        <v>1</v>
      </c>
      <c r="T66" s="33">
        <f t="shared" si="3"/>
        <v>1</v>
      </c>
      <c r="U66" s="33">
        <f t="shared" si="4"/>
        <v>2</v>
      </c>
      <c r="V66" s="34">
        <f t="shared" si="5"/>
        <v>1</v>
      </c>
      <c r="W66" s="33">
        <f t="shared" si="6"/>
        <v>2</v>
      </c>
      <c r="X66" s="33">
        <f t="shared" si="7"/>
        <v>3</v>
      </c>
      <c r="Y66" s="33">
        <f t="shared" si="8"/>
        <v>2</v>
      </c>
      <c r="Z66" s="33">
        <f t="shared" si="9"/>
        <v>0</v>
      </c>
      <c r="AA66" s="33">
        <f t="shared" si="10"/>
        <v>0</v>
      </c>
      <c r="AB66" s="33">
        <f t="shared" si="11"/>
        <v>0</v>
      </c>
      <c r="AC66" s="33">
        <f t="shared" si="12"/>
        <v>0</v>
      </c>
      <c r="AD66" s="33">
        <f t="shared" si="13"/>
        <v>0</v>
      </c>
      <c r="AE66" s="33">
        <f t="shared" si="14"/>
        <v>1</v>
      </c>
      <c r="AF66" s="28"/>
      <c r="AG66" s="28">
        <v>5.1776</v>
      </c>
      <c r="AH66" s="28">
        <v>95.434700000000007</v>
      </c>
      <c r="AI66" s="28">
        <v>-0.61229999999999996</v>
      </c>
      <c r="AJ66" s="28">
        <v>0.99680000000000002</v>
      </c>
      <c r="AK66" s="28">
        <v>0.24410000000000001</v>
      </c>
      <c r="AL66" s="28">
        <v>-7.7600000000000002E-2</v>
      </c>
      <c r="AM66" s="28">
        <v>0.4476</v>
      </c>
      <c r="AN66" s="28">
        <v>0.99680000000000002</v>
      </c>
      <c r="AO66" s="28">
        <v>-0.61229999999999996</v>
      </c>
      <c r="AP66" s="35">
        <v>0.78</v>
      </c>
    </row>
    <row r="67" spans="1:42">
      <c r="A67" s="48" t="s">
        <v>3650</v>
      </c>
      <c r="B67" s="29">
        <v>45596</v>
      </c>
      <c r="C67" s="30">
        <v>521.34730000000002</v>
      </c>
      <c r="D67" s="31">
        <v>476.47680000000003</v>
      </c>
      <c r="E67" s="28">
        <v>9.0505999999999993</v>
      </c>
      <c r="F67" s="28">
        <v>14.162800000000001</v>
      </c>
      <c r="G67" s="28">
        <v>2.7403</v>
      </c>
      <c r="H67" s="28">
        <v>-2.3235999999999999</v>
      </c>
      <c r="I67" s="32">
        <v>0.98070000000000002</v>
      </c>
      <c r="J67" s="28">
        <v>5.1210000000000004</v>
      </c>
      <c r="K67" s="28"/>
      <c r="L67" s="28"/>
      <c r="M67" s="28"/>
      <c r="N67" s="28"/>
      <c r="O67" s="28"/>
      <c r="P67" s="28"/>
      <c r="Q67" s="28"/>
      <c r="R67" s="28">
        <v>-6.4511000000000003</v>
      </c>
      <c r="S67" s="33">
        <f t="shared" si="2"/>
        <v>1</v>
      </c>
      <c r="T67" s="33">
        <f t="shared" si="3"/>
        <v>2</v>
      </c>
      <c r="U67" s="33">
        <f t="shared" si="4"/>
        <v>2</v>
      </c>
      <c r="V67" s="34">
        <f t="shared" si="5"/>
        <v>1</v>
      </c>
      <c r="W67" s="33">
        <f t="shared" si="6"/>
        <v>2</v>
      </c>
      <c r="X67" s="33">
        <f t="shared" si="7"/>
        <v>0</v>
      </c>
      <c r="Y67" s="33">
        <f t="shared" si="8"/>
        <v>0</v>
      </c>
      <c r="Z67" s="33">
        <f t="shared" si="9"/>
        <v>0</v>
      </c>
      <c r="AA67" s="33">
        <f t="shared" si="10"/>
        <v>0</v>
      </c>
      <c r="AB67" s="33">
        <f t="shared" si="11"/>
        <v>0</v>
      </c>
      <c r="AC67" s="33">
        <f t="shared" si="12"/>
        <v>0</v>
      </c>
      <c r="AD67" s="33">
        <f t="shared" si="13"/>
        <v>0</v>
      </c>
      <c r="AE67" s="33">
        <f t="shared" si="14"/>
        <v>4</v>
      </c>
      <c r="AF67" s="28">
        <v>57.1248</v>
      </c>
      <c r="AG67" s="28">
        <v>23.584299999999999</v>
      </c>
      <c r="AH67" s="28">
        <v>15.1904</v>
      </c>
      <c r="AI67" s="28">
        <v>4.1005000000000003</v>
      </c>
      <c r="AJ67" s="28">
        <v>0.995</v>
      </c>
      <c r="AK67" s="28">
        <v>-0.1701</v>
      </c>
      <c r="AL67" s="28">
        <v>-1.3586</v>
      </c>
      <c r="AM67" s="28">
        <v>-0.26269999999999999</v>
      </c>
      <c r="AN67" s="28">
        <v>0.34229999999999999</v>
      </c>
      <c r="AO67" s="28">
        <v>-1.5927</v>
      </c>
      <c r="AP67" s="35">
        <v>1.03</v>
      </c>
    </row>
    <row r="68" spans="1:42">
      <c r="A68" s="48" t="s">
        <v>3651</v>
      </c>
      <c r="B68" s="29">
        <v>45692</v>
      </c>
      <c r="C68" s="30">
        <v>48.134799999999998</v>
      </c>
      <c r="D68" s="31">
        <v>43.671599999999998</v>
      </c>
      <c r="E68" s="28">
        <v>8.7890999999999995</v>
      </c>
      <c r="F68" s="28">
        <v>16.655999999999999</v>
      </c>
      <c r="G68" s="28">
        <v>-5.1703000000000001</v>
      </c>
      <c r="H68" s="28">
        <v>-8.6866000000000003</v>
      </c>
      <c r="I68" s="32">
        <v>-8.0532000000000004</v>
      </c>
      <c r="J68" s="28">
        <v>-6.4751000000000003</v>
      </c>
      <c r="K68" s="28"/>
      <c r="L68" s="28"/>
      <c r="M68" s="28"/>
      <c r="N68" s="28"/>
      <c r="O68" s="28"/>
      <c r="P68" s="28"/>
      <c r="Q68" s="28"/>
      <c r="R68" s="28">
        <v>-9.9398</v>
      </c>
      <c r="S68" s="33">
        <f t="shared" si="2"/>
        <v>1</v>
      </c>
      <c r="T68" s="33">
        <f t="shared" si="3"/>
        <v>4</v>
      </c>
      <c r="U68" s="33">
        <f t="shared" si="4"/>
        <v>4</v>
      </c>
      <c r="V68" s="34">
        <f t="shared" si="5"/>
        <v>4</v>
      </c>
      <c r="W68" s="33">
        <f t="shared" si="6"/>
        <v>4</v>
      </c>
      <c r="X68" s="33">
        <f t="shared" si="7"/>
        <v>0</v>
      </c>
      <c r="Y68" s="33">
        <f t="shared" si="8"/>
        <v>0</v>
      </c>
      <c r="Z68" s="33">
        <f t="shared" si="9"/>
        <v>0</v>
      </c>
      <c r="AA68" s="33">
        <f t="shared" si="10"/>
        <v>0</v>
      </c>
      <c r="AB68" s="33">
        <f t="shared" si="11"/>
        <v>0</v>
      </c>
      <c r="AC68" s="33">
        <f t="shared" si="12"/>
        <v>0</v>
      </c>
      <c r="AD68" s="33">
        <f t="shared" si="13"/>
        <v>0</v>
      </c>
      <c r="AE68" s="33">
        <f t="shared" si="14"/>
        <v>4</v>
      </c>
      <c r="AF68" s="28">
        <v>36.562100000000001</v>
      </c>
      <c r="AG68" s="28">
        <v>53.702399999999997</v>
      </c>
      <c r="AH68" s="28">
        <v>9.9155999999999995</v>
      </c>
      <c r="AI68" s="28">
        <v>-0.18010000000000001</v>
      </c>
      <c r="AJ68" s="28">
        <v>0.99780000000000002</v>
      </c>
      <c r="AK68" s="28">
        <v>-0.14269999999999999</v>
      </c>
      <c r="AL68" s="28">
        <v>0.1643</v>
      </c>
      <c r="AM68" s="28">
        <v>-0.25109999999999999</v>
      </c>
      <c r="AN68" s="28">
        <v>0.73629999999999995</v>
      </c>
      <c r="AO68" s="28">
        <v>-0.18010000000000001</v>
      </c>
      <c r="AP68" s="35">
        <v>1.1200000000000001</v>
      </c>
    </row>
    <row r="69" spans="1:42">
      <c r="A69" s="48" t="s">
        <v>4917</v>
      </c>
      <c r="B69" s="29">
        <v>45974</v>
      </c>
      <c r="C69" s="30">
        <v>12.3977</v>
      </c>
      <c r="D69" s="31">
        <v>11.745900000000001</v>
      </c>
      <c r="E69" s="28">
        <v>9.8177000000000003</v>
      </c>
      <c r="F69" s="28">
        <v>13.121499999999999</v>
      </c>
      <c r="G69" s="28">
        <v>2.2208999999999999</v>
      </c>
      <c r="H69" s="28"/>
      <c r="I69" s="32">
        <v>-1.4168000000000001</v>
      </c>
      <c r="J69" s="28"/>
      <c r="K69" s="28"/>
      <c r="L69" s="28"/>
      <c r="M69" s="28"/>
      <c r="N69" s="28"/>
      <c r="O69" s="28"/>
      <c r="P69" s="28"/>
      <c r="Q69" s="28"/>
      <c r="R69" s="28">
        <v>-3.9184000000000001</v>
      </c>
      <c r="S69" s="33">
        <f t="shared" si="2"/>
        <v>2</v>
      </c>
      <c r="T69" s="33">
        <f t="shared" si="3"/>
        <v>2</v>
      </c>
      <c r="U69" s="33">
        <f t="shared" si="4"/>
        <v>0</v>
      </c>
      <c r="V69" s="34">
        <f t="shared" si="5"/>
        <v>2</v>
      </c>
      <c r="W69" s="33">
        <f t="shared" si="6"/>
        <v>0</v>
      </c>
      <c r="X69" s="33">
        <f t="shared" si="7"/>
        <v>0</v>
      </c>
      <c r="Y69" s="33">
        <f t="shared" si="8"/>
        <v>0</v>
      </c>
      <c r="Z69" s="33">
        <f t="shared" si="9"/>
        <v>0</v>
      </c>
      <c r="AA69" s="33">
        <f t="shared" si="10"/>
        <v>0</v>
      </c>
      <c r="AB69" s="33">
        <f t="shared" si="11"/>
        <v>0</v>
      </c>
      <c r="AC69" s="33">
        <f t="shared" si="12"/>
        <v>0</v>
      </c>
      <c r="AD69" s="33">
        <f t="shared" si="13"/>
        <v>0</v>
      </c>
      <c r="AE69" s="33">
        <f t="shared" si="14"/>
        <v>4</v>
      </c>
      <c r="AF69" s="28">
        <v>4.0529999999999999</v>
      </c>
      <c r="AG69" s="28">
        <v>90.534400000000005</v>
      </c>
      <c r="AH69" s="28">
        <v>3.6354000000000002</v>
      </c>
      <c r="AI69" s="28">
        <v>1.7773000000000001</v>
      </c>
      <c r="AJ69" s="28">
        <v>0.99629999999999996</v>
      </c>
      <c r="AK69" s="28">
        <v>-0.48980000000000001</v>
      </c>
      <c r="AL69" s="28">
        <v>-9.3700000000000006E-2</v>
      </c>
      <c r="AM69" s="28">
        <v>-0.64539999999999997</v>
      </c>
      <c r="AN69" s="28">
        <v>0.97629999999999995</v>
      </c>
      <c r="AO69" s="28">
        <v>1.3599999999999999E-2</v>
      </c>
      <c r="AP69" s="35">
        <v>1</v>
      </c>
    </row>
    <row r="70" spans="1:42">
      <c r="A70" s="48" t="s">
        <v>3652</v>
      </c>
      <c r="B70" s="29">
        <v>45434</v>
      </c>
      <c r="C70" s="30">
        <v>41.994500000000002</v>
      </c>
      <c r="D70" s="31">
        <v>37.2211</v>
      </c>
      <c r="E70" s="28">
        <v>10.009600000000001</v>
      </c>
      <c r="F70" s="28">
        <v>11.2722</v>
      </c>
      <c r="G70" s="28">
        <v>-0.71709999999999996</v>
      </c>
      <c r="H70" s="28">
        <v>-10.555099999999999</v>
      </c>
      <c r="I70" s="32">
        <v>-7.4401999999999999</v>
      </c>
      <c r="J70" s="28">
        <v>-6.1285999999999996</v>
      </c>
      <c r="K70" s="28"/>
      <c r="L70" s="28"/>
      <c r="M70" s="28"/>
      <c r="N70" s="28"/>
      <c r="O70" s="28"/>
      <c r="P70" s="28"/>
      <c r="Q70" s="28"/>
      <c r="R70" s="28">
        <v>4.9500000000000002E-2</v>
      </c>
      <c r="S70" s="33">
        <f t="shared" si="2"/>
        <v>2</v>
      </c>
      <c r="T70" s="33">
        <f t="shared" si="3"/>
        <v>3</v>
      </c>
      <c r="U70" s="33">
        <f t="shared" si="4"/>
        <v>4</v>
      </c>
      <c r="V70" s="34">
        <f t="shared" si="5"/>
        <v>4</v>
      </c>
      <c r="W70" s="33">
        <f t="shared" si="6"/>
        <v>4</v>
      </c>
      <c r="X70" s="33">
        <f t="shared" si="7"/>
        <v>0</v>
      </c>
      <c r="Y70" s="33">
        <f t="shared" si="8"/>
        <v>0</v>
      </c>
      <c r="Z70" s="33">
        <f t="shared" si="9"/>
        <v>0</v>
      </c>
      <c r="AA70" s="33">
        <f t="shared" si="10"/>
        <v>0</v>
      </c>
      <c r="AB70" s="33">
        <f t="shared" si="11"/>
        <v>0</v>
      </c>
      <c r="AC70" s="33">
        <f t="shared" si="12"/>
        <v>0</v>
      </c>
      <c r="AD70" s="33">
        <f t="shared" si="13"/>
        <v>0</v>
      </c>
      <c r="AE70" s="33">
        <f t="shared" si="14"/>
        <v>3</v>
      </c>
      <c r="AF70" s="28">
        <v>79.557900000000004</v>
      </c>
      <c r="AG70" s="28">
        <v>20.841100000000001</v>
      </c>
      <c r="AH70" s="28"/>
      <c r="AI70" s="28">
        <v>-0.39889999999999998</v>
      </c>
      <c r="AJ70" s="28">
        <v>0.998</v>
      </c>
      <c r="AK70" s="28">
        <v>-0.10580000000000001</v>
      </c>
      <c r="AL70" s="28">
        <v>-9.2999999999999999E-2</v>
      </c>
      <c r="AM70" s="28">
        <v>-0.16719999999999999</v>
      </c>
      <c r="AN70" s="28">
        <v>0.99550000000000005</v>
      </c>
      <c r="AO70" s="28">
        <v>-0.39889999999999998</v>
      </c>
      <c r="AP70" s="35">
        <v>1.07</v>
      </c>
    </row>
    <row r="71" spans="1:42">
      <c r="A71" s="48" t="s">
        <v>5090</v>
      </c>
      <c r="B71" s="29">
        <v>46105</v>
      </c>
      <c r="C71" s="30"/>
      <c r="D71" s="31">
        <v>5.2131999999999996</v>
      </c>
      <c r="E71" s="28">
        <v>10.110099999999999</v>
      </c>
      <c r="F71" s="28">
        <v>7.5015999999999998</v>
      </c>
      <c r="G71" s="28"/>
      <c r="H71" s="28"/>
      <c r="I71" s="32"/>
      <c r="J71" s="28"/>
      <c r="K71" s="28"/>
      <c r="L71" s="28"/>
      <c r="M71" s="28"/>
      <c r="N71" s="28"/>
      <c r="O71" s="28"/>
      <c r="P71" s="28"/>
      <c r="Q71" s="28"/>
      <c r="R71" s="28">
        <v>11.4068</v>
      </c>
      <c r="S71" s="33">
        <f t="shared" si="2"/>
        <v>4</v>
      </c>
      <c r="T71" s="33">
        <f t="shared" si="3"/>
        <v>0</v>
      </c>
      <c r="U71" s="33">
        <f t="shared" si="4"/>
        <v>0</v>
      </c>
      <c r="V71" s="34">
        <f t="shared" si="5"/>
        <v>0</v>
      </c>
      <c r="W71" s="33">
        <f t="shared" si="6"/>
        <v>0</v>
      </c>
      <c r="X71" s="33">
        <f t="shared" si="7"/>
        <v>0</v>
      </c>
      <c r="Y71" s="33">
        <f t="shared" si="8"/>
        <v>0</v>
      </c>
      <c r="Z71" s="33">
        <f t="shared" si="9"/>
        <v>0</v>
      </c>
      <c r="AA71" s="33">
        <f t="shared" si="10"/>
        <v>0</v>
      </c>
      <c r="AB71" s="33">
        <f t="shared" si="11"/>
        <v>0</v>
      </c>
      <c r="AC71" s="33">
        <f t="shared" si="12"/>
        <v>0</v>
      </c>
      <c r="AD71" s="33">
        <f t="shared" si="13"/>
        <v>0</v>
      </c>
      <c r="AE71" s="33">
        <f t="shared" si="14"/>
        <v>2</v>
      </c>
      <c r="AF71" s="28">
        <v>78.854900000000001</v>
      </c>
      <c r="AG71" s="28">
        <v>19.629100000000001</v>
      </c>
      <c r="AH71" s="28">
        <v>1.1763999999999999</v>
      </c>
      <c r="AI71" s="28">
        <v>0.33960000000000001</v>
      </c>
      <c r="AJ71" s="28"/>
      <c r="AK71" s="28"/>
      <c r="AL71" s="28"/>
      <c r="AM71" s="28"/>
      <c r="AN71" s="28"/>
      <c r="AO71" s="28">
        <v>0.33960000000000001</v>
      </c>
      <c r="AP71" s="35">
        <v>0.85</v>
      </c>
    </row>
    <row r="72" spans="1:42">
      <c r="A72" s="48" t="s">
        <v>3653</v>
      </c>
      <c r="B72" s="29">
        <v>45351</v>
      </c>
      <c r="C72" s="30">
        <v>114.97620000000001</v>
      </c>
      <c r="D72" s="31">
        <v>105.6095</v>
      </c>
      <c r="E72" s="28">
        <v>11.0266</v>
      </c>
      <c r="F72" s="28">
        <v>17.044</v>
      </c>
      <c r="G72" s="28">
        <v>6.0372000000000003</v>
      </c>
      <c r="H72" s="28">
        <v>-4.0406000000000004</v>
      </c>
      <c r="I72" s="32">
        <v>9.9900000000000003E-2</v>
      </c>
      <c r="J72" s="28">
        <v>8.5764999999999993</v>
      </c>
      <c r="K72" s="28">
        <v>2.2551000000000001</v>
      </c>
      <c r="L72" s="28"/>
      <c r="M72" s="28"/>
      <c r="N72" s="28"/>
      <c r="O72" s="28"/>
      <c r="P72" s="28"/>
      <c r="Q72" s="28"/>
      <c r="R72" s="28">
        <v>4.6127000000000002</v>
      </c>
      <c r="S72" s="33">
        <f t="shared" si="2"/>
        <v>1</v>
      </c>
      <c r="T72" s="33">
        <f t="shared" si="3"/>
        <v>1</v>
      </c>
      <c r="U72" s="33">
        <f t="shared" si="4"/>
        <v>2</v>
      </c>
      <c r="V72" s="34">
        <f t="shared" si="5"/>
        <v>1</v>
      </c>
      <c r="W72" s="33">
        <f t="shared" si="6"/>
        <v>2</v>
      </c>
      <c r="X72" s="33">
        <f t="shared" si="7"/>
        <v>3</v>
      </c>
      <c r="Y72" s="33">
        <f t="shared" si="8"/>
        <v>0</v>
      </c>
      <c r="Z72" s="33">
        <f t="shared" si="9"/>
        <v>0</v>
      </c>
      <c r="AA72" s="33">
        <f t="shared" si="10"/>
        <v>0</v>
      </c>
      <c r="AB72" s="33">
        <f t="shared" si="11"/>
        <v>0</v>
      </c>
      <c r="AC72" s="33">
        <f t="shared" si="12"/>
        <v>0</v>
      </c>
      <c r="AD72" s="33">
        <f t="shared" si="13"/>
        <v>0</v>
      </c>
      <c r="AE72" s="33">
        <f t="shared" si="14"/>
        <v>3</v>
      </c>
      <c r="AF72" s="28"/>
      <c r="AG72" s="28">
        <v>5.2133000000000003</v>
      </c>
      <c r="AH72" s="28">
        <v>95.130300000000005</v>
      </c>
      <c r="AI72" s="28">
        <v>-0.34360000000000002</v>
      </c>
      <c r="AJ72" s="28">
        <v>0.998</v>
      </c>
      <c r="AK72" s="28">
        <v>1.9099999999999999E-2</v>
      </c>
      <c r="AL72" s="28">
        <v>-8.8800000000000004E-2</v>
      </c>
      <c r="AM72" s="28">
        <v>3.3300000000000003E-2</v>
      </c>
      <c r="AN72" s="28">
        <v>0.99560000000000004</v>
      </c>
      <c r="AO72" s="28">
        <v>-0.34360000000000002</v>
      </c>
      <c r="AP72" s="35">
        <v>1.1200000000000001</v>
      </c>
    </row>
    <row r="73" spans="1:42">
      <c r="A73" s="48" t="s">
        <v>3654</v>
      </c>
      <c r="B73" s="29">
        <v>45222</v>
      </c>
      <c r="C73" s="30">
        <v>340.57940000000002</v>
      </c>
      <c r="D73" s="31">
        <v>308.86009999999999</v>
      </c>
      <c r="E73" s="28">
        <v>13.341699999999999</v>
      </c>
      <c r="F73" s="28">
        <v>10.8428</v>
      </c>
      <c r="G73" s="28">
        <v>-1.5038</v>
      </c>
      <c r="H73" s="28">
        <v>-5.0994000000000002</v>
      </c>
      <c r="I73" s="32">
        <v>-4.91</v>
      </c>
      <c r="J73" s="28">
        <v>3.0581</v>
      </c>
      <c r="K73" s="28">
        <v>3.806</v>
      </c>
      <c r="L73" s="28"/>
      <c r="M73" s="28"/>
      <c r="N73" s="28"/>
      <c r="O73" s="28"/>
      <c r="P73" s="28"/>
      <c r="Q73" s="28"/>
      <c r="R73" s="28">
        <v>12.1182</v>
      </c>
      <c r="S73" s="33">
        <f t="shared" si="2"/>
        <v>3</v>
      </c>
      <c r="T73" s="33">
        <f t="shared" si="3"/>
        <v>3</v>
      </c>
      <c r="U73" s="33">
        <f t="shared" si="4"/>
        <v>3</v>
      </c>
      <c r="V73" s="34">
        <f t="shared" si="5"/>
        <v>3</v>
      </c>
      <c r="W73" s="33">
        <f t="shared" si="6"/>
        <v>3</v>
      </c>
      <c r="X73" s="33">
        <f t="shared" si="7"/>
        <v>3</v>
      </c>
      <c r="Y73" s="33">
        <f t="shared" si="8"/>
        <v>0</v>
      </c>
      <c r="Z73" s="33">
        <f t="shared" si="9"/>
        <v>0</v>
      </c>
      <c r="AA73" s="33">
        <f t="shared" si="10"/>
        <v>0</v>
      </c>
      <c r="AB73" s="33">
        <f t="shared" si="11"/>
        <v>0</v>
      </c>
      <c r="AC73" s="33">
        <f t="shared" si="12"/>
        <v>0</v>
      </c>
      <c r="AD73" s="33">
        <f t="shared" si="13"/>
        <v>0</v>
      </c>
      <c r="AE73" s="33">
        <f t="shared" si="14"/>
        <v>2</v>
      </c>
      <c r="AF73" s="28">
        <v>67.993799999999993</v>
      </c>
      <c r="AG73" s="28">
        <v>18.6919</v>
      </c>
      <c r="AH73" s="28">
        <v>13.210800000000001</v>
      </c>
      <c r="AI73" s="28">
        <v>0.10340000000000001</v>
      </c>
      <c r="AJ73" s="28">
        <v>0.99450000000000005</v>
      </c>
      <c r="AK73" s="28">
        <v>0.1426</v>
      </c>
      <c r="AL73" s="28">
        <v>-0.1009</v>
      </c>
      <c r="AM73" s="28">
        <v>0.2495</v>
      </c>
      <c r="AN73" s="28">
        <v>0.99629999999999996</v>
      </c>
      <c r="AO73" s="28">
        <v>-0.23680000000000001</v>
      </c>
      <c r="AP73" s="35">
        <v>1.1100000000000001</v>
      </c>
    </row>
    <row r="74" spans="1:42">
      <c r="A74" s="48" t="s">
        <v>3655</v>
      </c>
      <c r="B74" s="29">
        <v>45037</v>
      </c>
      <c r="C74" s="30">
        <v>258.78859999999997</v>
      </c>
      <c r="D74" s="31">
        <v>249.0188</v>
      </c>
      <c r="E74" s="28">
        <v>15.0223</v>
      </c>
      <c r="F74" s="28">
        <v>10.2959</v>
      </c>
      <c r="G74" s="28">
        <v>-1.9496</v>
      </c>
      <c r="H74" s="28">
        <v>-5.2405999999999997</v>
      </c>
      <c r="I74" s="32">
        <v>-5.2686999999999999</v>
      </c>
      <c r="J74" s="28">
        <v>2.7355</v>
      </c>
      <c r="K74" s="28">
        <v>3.5493999999999999</v>
      </c>
      <c r="L74" s="28">
        <v>13.5748</v>
      </c>
      <c r="M74" s="28"/>
      <c r="N74" s="28"/>
      <c r="O74" s="28"/>
      <c r="P74" s="28"/>
      <c r="Q74" s="28"/>
      <c r="R74" s="28">
        <v>14.387600000000001</v>
      </c>
      <c r="S74" s="33">
        <f t="shared" si="2"/>
        <v>3</v>
      </c>
      <c r="T74" s="33">
        <f t="shared" si="3"/>
        <v>3</v>
      </c>
      <c r="U74" s="33">
        <f t="shared" si="4"/>
        <v>3</v>
      </c>
      <c r="V74" s="34">
        <f t="shared" si="5"/>
        <v>3</v>
      </c>
      <c r="W74" s="33">
        <f t="shared" si="6"/>
        <v>3</v>
      </c>
      <c r="X74" s="33">
        <f t="shared" si="7"/>
        <v>3</v>
      </c>
      <c r="Y74" s="33">
        <f t="shared" si="8"/>
        <v>3</v>
      </c>
      <c r="Z74" s="33">
        <f t="shared" si="9"/>
        <v>0</v>
      </c>
      <c r="AA74" s="33">
        <f t="shared" si="10"/>
        <v>0</v>
      </c>
      <c r="AB74" s="33">
        <f t="shared" si="11"/>
        <v>0</v>
      </c>
      <c r="AC74" s="33">
        <f t="shared" si="12"/>
        <v>0</v>
      </c>
      <c r="AD74" s="33">
        <f t="shared" si="13"/>
        <v>0</v>
      </c>
      <c r="AE74" s="33">
        <f t="shared" si="14"/>
        <v>1</v>
      </c>
      <c r="AF74" s="28">
        <v>70.886700000000005</v>
      </c>
      <c r="AG74" s="28">
        <v>18.5075</v>
      </c>
      <c r="AH74" s="28">
        <v>10.039400000000001</v>
      </c>
      <c r="AI74" s="28">
        <v>0.56640000000000001</v>
      </c>
      <c r="AJ74" s="28">
        <v>1.0630999999999999</v>
      </c>
      <c r="AK74" s="28">
        <v>0.2006</v>
      </c>
      <c r="AL74" s="28">
        <v>0.1114</v>
      </c>
      <c r="AM74" s="28">
        <v>0.35470000000000002</v>
      </c>
      <c r="AN74" s="28">
        <v>0.93220000000000003</v>
      </c>
      <c r="AO74" s="28">
        <v>0.21129999999999999</v>
      </c>
      <c r="AP74" s="35">
        <v>0.76</v>
      </c>
    </row>
    <row r="75" spans="1:42">
      <c r="A75" s="48" t="s">
        <v>4949</v>
      </c>
      <c r="B75" s="29">
        <v>45987</v>
      </c>
      <c r="C75" s="30">
        <v>191.19800000000001</v>
      </c>
      <c r="D75" s="31">
        <v>169.5966</v>
      </c>
      <c r="E75" s="28">
        <v>9.3504000000000005</v>
      </c>
      <c r="F75" s="28">
        <v>10.142099999999999</v>
      </c>
      <c r="G75" s="28">
        <v>-1.9503999999999999</v>
      </c>
      <c r="H75" s="28"/>
      <c r="I75" s="32">
        <v>-5.8738000000000001</v>
      </c>
      <c r="J75" s="28"/>
      <c r="K75" s="28"/>
      <c r="L75" s="28"/>
      <c r="M75" s="28"/>
      <c r="N75" s="28"/>
      <c r="O75" s="28"/>
      <c r="P75" s="28"/>
      <c r="Q75" s="28"/>
      <c r="R75" s="28">
        <v>-14.4923</v>
      </c>
      <c r="S75" s="33">
        <f t="shared" si="2"/>
        <v>3</v>
      </c>
      <c r="T75" s="33">
        <f t="shared" si="3"/>
        <v>3</v>
      </c>
      <c r="U75" s="33">
        <f t="shared" si="4"/>
        <v>0</v>
      </c>
      <c r="V75" s="34">
        <f t="shared" si="5"/>
        <v>3</v>
      </c>
      <c r="W75" s="33">
        <f t="shared" si="6"/>
        <v>0</v>
      </c>
      <c r="X75" s="33">
        <f t="shared" si="7"/>
        <v>0</v>
      </c>
      <c r="Y75" s="33">
        <f t="shared" si="8"/>
        <v>0</v>
      </c>
      <c r="Z75" s="33">
        <f t="shared" si="9"/>
        <v>0</v>
      </c>
      <c r="AA75" s="33">
        <f t="shared" si="10"/>
        <v>0</v>
      </c>
      <c r="AB75" s="33">
        <f t="shared" si="11"/>
        <v>0</v>
      </c>
      <c r="AC75" s="33">
        <f t="shared" si="12"/>
        <v>0</v>
      </c>
      <c r="AD75" s="33">
        <f t="shared" si="13"/>
        <v>0</v>
      </c>
      <c r="AE75" s="33">
        <f t="shared" si="14"/>
        <v>4</v>
      </c>
      <c r="AF75" s="28">
        <v>80.895399999999995</v>
      </c>
      <c r="AG75" s="28">
        <v>11.9489</v>
      </c>
      <c r="AH75" s="28">
        <v>7.3356000000000003</v>
      </c>
      <c r="AI75" s="28">
        <v>-0.18</v>
      </c>
      <c r="AJ75" s="28">
        <v>1.0309999999999999</v>
      </c>
      <c r="AK75" s="28">
        <v>-0.67700000000000005</v>
      </c>
      <c r="AL75" s="28">
        <v>0.1643</v>
      </c>
      <c r="AM75" s="28">
        <v>-0.79379999999999995</v>
      </c>
      <c r="AN75" s="28">
        <v>0.94620000000000004</v>
      </c>
      <c r="AO75" s="28">
        <v>-0.18</v>
      </c>
      <c r="AP75" s="35">
        <v>0.75</v>
      </c>
    </row>
    <row r="76" spans="1:42">
      <c r="A76" s="48" t="s">
        <v>3656</v>
      </c>
      <c r="B76" s="29">
        <v>44615</v>
      </c>
      <c r="C76" s="30">
        <v>417.81060000000002</v>
      </c>
      <c r="D76" s="31">
        <v>376.41770000000002</v>
      </c>
      <c r="E76" s="28">
        <v>16.678899999999999</v>
      </c>
      <c r="F76" s="28">
        <v>12.651899999999999</v>
      </c>
      <c r="G76" s="28">
        <v>1.0206</v>
      </c>
      <c r="H76" s="28">
        <v>-1.6493</v>
      </c>
      <c r="I76" s="32">
        <v>-1.2095</v>
      </c>
      <c r="J76" s="28">
        <v>7.88</v>
      </c>
      <c r="K76" s="28">
        <v>5.2618</v>
      </c>
      <c r="L76" s="28">
        <v>18.075500000000002</v>
      </c>
      <c r="M76" s="28">
        <v>13.0053</v>
      </c>
      <c r="N76" s="28"/>
      <c r="O76" s="28"/>
      <c r="P76" s="28"/>
      <c r="Q76" s="28"/>
      <c r="R76" s="28">
        <v>13.0404</v>
      </c>
      <c r="S76" s="33">
        <f t="shared" si="2"/>
        <v>2</v>
      </c>
      <c r="T76" s="33">
        <f t="shared" si="3"/>
        <v>2</v>
      </c>
      <c r="U76" s="33">
        <f t="shared" si="4"/>
        <v>2</v>
      </c>
      <c r="V76" s="34">
        <f t="shared" si="5"/>
        <v>2</v>
      </c>
      <c r="W76" s="33">
        <f t="shared" si="6"/>
        <v>2</v>
      </c>
      <c r="X76" s="33">
        <f t="shared" si="7"/>
        <v>2</v>
      </c>
      <c r="Y76" s="33">
        <f t="shared" si="8"/>
        <v>2</v>
      </c>
      <c r="Z76" s="33">
        <f t="shared" si="9"/>
        <v>3</v>
      </c>
      <c r="AA76" s="33">
        <f t="shared" si="10"/>
        <v>0</v>
      </c>
      <c r="AB76" s="33">
        <f t="shared" si="11"/>
        <v>0</v>
      </c>
      <c r="AC76" s="33">
        <f t="shared" si="12"/>
        <v>0</v>
      </c>
      <c r="AD76" s="33">
        <f t="shared" si="13"/>
        <v>0</v>
      </c>
      <c r="AE76" s="33">
        <f t="shared" si="14"/>
        <v>1</v>
      </c>
      <c r="AF76" s="28">
        <v>94.924099999999996</v>
      </c>
      <c r="AG76" s="28">
        <v>4.9553000000000003</v>
      </c>
      <c r="AH76" s="28"/>
      <c r="AI76" s="28">
        <v>0.1206</v>
      </c>
      <c r="AJ76" s="28">
        <v>0.99670000000000003</v>
      </c>
      <c r="AK76" s="28">
        <v>0.2893</v>
      </c>
      <c r="AL76" s="28">
        <v>-7.8200000000000006E-2</v>
      </c>
      <c r="AM76" s="28">
        <v>0.53159999999999996</v>
      </c>
      <c r="AN76" s="28">
        <v>0.99709999999999999</v>
      </c>
      <c r="AO76" s="28">
        <v>0.1206</v>
      </c>
      <c r="AP76" s="35">
        <v>0.87</v>
      </c>
    </row>
    <row r="77" spans="1:42">
      <c r="A77" s="48" t="s">
        <v>3657</v>
      </c>
      <c r="B77" s="29">
        <v>44615</v>
      </c>
      <c r="C77" s="30">
        <v>403.26339999999999</v>
      </c>
      <c r="D77" s="31">
        <v>373.54450000000003</v>
      </c>
      <c r="E77" s="28">
        <v>14.484</v>
      </c>
      <c r="F77" s="28">
        <v>8.7673000000000005</v>
      </c>
      <c r="G77" s="28">
        <v>-3.9567000000000001</v>
      </c>
      <c r="H77" s="28">
        <v>-6.2820999999999998</v>
      </c>
      <c r="I77" s="32">
        <v>-6.7984</v>
      </c>
      <c r="J77" s="28">
        <v>0.50449999999999995</v>
      </c>
      <c r="K77" s="28">
        <v>3.3399000000000001</v>
      </c>
      <c r="L77" s="28">
        <v>11.860200000000001</v>
      </c>
      <c r="M77" s="28">
        <v>9.4825999999999997</v>
      </c>
      <c r="N77" s="28"/>
      <c r="O77" s="28"/>
      <c r="P77" s="28"/>
      <c r="Q77" s="28"/>
      <c r="R77" s="28">
        <v>9.2874999999999996</v>
      </c>
      <c r="S77" s="33">
        <f t="shared" ref="S77:S140" si="15">IF(F77="",0,IF(F77&lt;=CC$3,4,IF(F77&gt;=CC$5,1,IF(F77&gt;=CC$4,2,3))))</f>
        <v>4</v>
      </c>
      <c r="T77" s="33">
        <f t="shared" ref="T77:T140" si="16">IF(G77="",0,IF(G77&lt;=CD$3,4,IF(G77&gt;=CD$5,1,IF(G77&gt;=CD$4,2,3))))</f>
        <v>4</v>
      </c>
      <c r="U77" s="33">
        <f t="shared" ref="U77:U140" si="17">IF(H77="",0,IF(H77&lt;=CE$3,4,IF(H77&gt;=CE$5,1,IF(H77&gt;=CE$4,2,3))))</f>
        <v>4</v>
      </c>
      <c r="V77" s="34">
        <f t="shared" ref="V77:V140" si="18">IF(I77="",0,IF(I77&lt;=CF$3,4,IF(I77&gt;=CF$5,1,IF(I77&gt;=CF$4,2,3))))</f>
        <v>4</v>
      </c>
      <c r="W77" s="33">
        <f t="shared" ref="W77:W140" si="19">IF(J77="",0,IF(J77&lt;=CG$3,4,IF(J77&gt;=CG$5,1,IF(J77&gt;=CG$4,2,3))))</f>
        <v>3</v>
      </c>
      <c r="X77" s="33">
        <f t="shared" ref="X77:X140" si="20">IF(K77="",0,IF(K77&lt;=CH$3,4,IF(K77&gt;=CH$5,1,IF(K77&gt;=CH$4,2,3))))</f>
        <v>3</v>
      </c>
      <c r="Y77" s="33">
        <f t="shared" ref="Y77:Y140" si="21">IF(L77="",0,IF(L77&lt;=CI$3,4,IF(L77&gt;=CI$5,1,IF(L77&gt;=CI$4,2,3))))</f>
        <v>4</v>
      </c>
      <c r="Z77" s="33">
        <f t="shared" ref="Z77:Z140" si="22">IF(M77="",0,IF(M77&lt;=CJ$3,4,IF(M77&gt;=CJ$5,1,IF(M77&gt;=CJ$4,2,3))))</f>
        <v>4</v>
      </c>
      <c r="AA77" s="33">
        <f t="shared" ref="AA77:AA140" si="23">IF(N77="",0,IF(N77&lt;=CK$3,4,IF(N77&gt;=CK$5,1,IF(N77&gt;=CK$4,2,3))))</f>
        <v>0</v>
      </c>
      <c r="AB77" s="33">
        <f t="shared" ref="AB77:AB140" si="24">IF(O77="",0,IF(O77&lt;=CL$3,4,IF(O77&gt;=CL$5,1,IF(O77&gt;=CL$4,2,3))))</f>
        <v>0</v>
      </c>
      <c r="AC77" s="33">
        <f t="shared" ref="AC77:AC140" si="25">IF(P77="",0,IF(P77&lt;=CM$3,4,IF(P77&gt;=CM$5,1,IF(P77&gt;=CM$4,2,3))))</f>
        <v>0</v>
      </c>
      <c r="AD77" s="33">
        <f t="shared" ref="AD77:AD140" si="26">IF(Q77="",0,IF(Q77&lt;=CN$3,4,IF(Q77&gt;=CN$5,1,IF(Q77&gt;=CN$4,2,3))))</f>
        <v>0</v>
      </c>
      <c r="AE77" s="33">
        <f t="shared" ref="AE77:AE140" si="27">IF(R77="",0,IF(R77&lt;=CO$3,4,IF(R77&gt;=CO$5,1,IF(R77&gt;=CO$4,2,3))))</f>
        <v>2</v>
      </c>
      <c r="AF77" s="28">
        <v>98.145300000000006</v>
      </c>
      <c r="AG77" s="28">
        <v>1.7128000000000001</v>
      </c>
      <c r="AH77" s="28"/>
      <c r="AI77" s="28">
        <v>0.1419</v>
      </c>
      <c r="AJ77" s="28">
        <v>0.99739999999999995</v>
      </c>
      <c r="AK77" s="28">
        <v>0.2049</v>
      </c>
      <c r="AL77" s="28">
        <v>-6.7500000000000004E-2</v>
      </c>
      <c r="AM77" s="28">
        <v>0.36080000000000001</v>
      </c>
      <c r="AN77" s="28">
        <v>0.99709999999999999</v>
      </c>
      <c r="AO77" s="28">
        <v>0.1419</v>
      </c>
      <c r="AP77" s="35">
        <v>0.75</v>
      </c>
    </row>
    <row r="78" spans="1:42">
      <c r="A78" s="48" t="s">
        <v>5053</v>
      </c>
      <c r="B78" s="29">
        <v>46071</v>
      </c>
      <c r="C78" s="30">
        <v>162.2406</v>
      </c>
      <c r="D78" s="31">
        <v>135.62100000000001</v>
      </c>
      <c r="E78" s="28">
        <v>9.5608000000000004</v>
      </c>
      <c r="F78" s="28">
        <v>10.4031</v>
      </c>
      <c r="G78" s="28"/>
      <c r="H78" s="28"/>
      <c r="I78" s="32"/>
      <c r="J78" s="28"/>
      <c r="K78" s="28"/>
      <c r="L78" s="28"/>
      <c r="M78" s="28"/>
      <c r="N78" s="28"/>
      <c r="O78" s="28"/>
      <c r="P78" s="28"/>
      <c r="Q78" s="28"/>
      <c r="R78" s="28">
        <v>-20.392800000000001</v>
      </c>
      <c r="S78" s="33">
        <f t="shared" si="15"/>
        <v>3</v>
      </c>
      <c r="T78" s="33">
        <f t="shared" si="16"/>
        <v>0</v>
      </c>
      <c r="U78" s="33">
        <f t="shared" si="17"/>
        <v>0</v>
      </c>
      <c r="V78" s="34">
        <f t="shared" si="18"/>
        <v>0</v>
      </c>
      <c r="W78" s="33">
        <f t="shared" si="19"/>
        <v>0</v>
      </c>
      <c r="X78" s="33">
        <f t="shared" si="20"/>
        <v>0</v>
      </c>
      <c r="Y78" s="33">
        <f t="shared" si="21"/>
        <v>0</v>
      </c>
      <c r="Z78" s="33">
        <f t="shared" si="22"/>
        <v>0</v>
      </c>
      <c r="AA78" s="33">
        <f t="shared" si="23"/>
        <v>0</v>
      </c>
      <c r="AB78" s="33">
        <f t="shared" si="24"/>
        <v>0</v>
      </c>
      <c r="AC78" s="33">
        <f t="shared" si="25"/>
        <v>0</v>
      </c>
      <c r="AD78" s="33">
        <f t="shared" si="26"/>
        <v>0</v>
      </c>
      <c r="AE78" s="33">
        <f t="shared" si="27"/>
        <v>4</v>
      </c>
      <c r="AF78" s="28">
        <v>95.155199999999994</v>
      </c>
      <c r="AG78" s="28">
        <v>4.8132999999999999</v>
      </c>
      <c r="AH78" s="28"/>
      <c r="AI78" s="28">
        <v>3.1399999999999997E-2</v>
      </c>
      <c r="AJ78" s="28">
        <v>0.997</v>
      </c>
      <c r="AK78" s="28">
        <v>-0.64900000000000002</v>
      </c>
      <c r="AL78" s="28">
        <v>-0.12690000000000001</v>
      </c>
      <c r="AM78" s="28">
        <v>-0.92969999999999997</v>
      </c>
      <c r="AN78" s="28">
        <v>0.90700000000000003</v>
      </c>
      <c r="AO78" s="28">
        <v>3.1399999999999997E-2</v>
      </c>
      <c r="AP78" s="35">
        <v>0.87</v>
      </c>
    </row>
    <row r="79" spans="1:42">
      <c r="A79" s="48" t="s">
        <v>3658</v>
      </c>
      <c r="B79" s="29">
        <v>45637</v>
      </c>
      <c r="C79" s="30">
        <v>140.15450000000001</v>
      </c>
      <c r="D79" s="31">
        <v>128.94380000000001</v>
      </c>
      <c r="E79" s="28">
        <v>7.7683</v>
      </c>
      <c r="F79" s="28">
        <v>6.8204000000000002</v>
      </c>
      <c r="G79" s="28">
        <v>-14.0304</v>
      </c>
      <c r="H79" s="28">
        <v>-17.057600000000001</v>
      </c>
      <c r="I79" s="32">
        <v>-17.6083</v>
      </c>
      <c r="J79" s="28">
        <v>-7.6026999999999996</v>
      </c>
      <c r="K79" s="28"/>
      <c r="L79" s="28"/>
      <c r="M79" s="28"/>
      <c r="N79" s="28"/>
      <c r="O79" s="28"/>
      <c r="P79" s="28"/>
      <c r="Q79" s="28"/>
      <c r="R79" s="28">
        <v>-16.683599999999998</v>
      </c>
      <c r="S79" s="33">
        <f t="shared" si="15"/>
        <v>4</v>
      </c>
      <c r="T79" s="33">
        <f t="shared" si="16"/>
        <v>4</v>
      </c>
      <c r="U79" s="33">
        <f t="shared" si="17"/>
        <v>4</v>
      </c>
      <c r="V79" s="34">
        <f t="shared" si="18"/>
        <v>4</v>
      </c>
      <c r="W79" s="33">
        <f t="shared" si="19"/>
        <v>4</v>
      </c>
      <c r="X79" s="33">
        <f t="shared" si="20"/>
        <v>0</v>
      </c>
      <c r="Y79" s="33">
        <f t="shared" si="21"/>
        <v>0</v>
      </c>
      <c r="Z79" s="33">
        <f t="shared" si="22"/>
        <v>0</v>
      </c>
      <c r="AA79" s="33">
        <f t="shared" si="23"/>
        <v>0</v>
      </c>
      <c r="AB79" s="33">
        <f t="shared" si="24"/>
        <v>0</v>
      </c>
      <c r="AC79" s="33">
        <f t="shared" si="25"/>
        <v>0</v>
      </c>
      <c r="AD79" s="33">
        <f t="shared" si="26"/>
        <v>0</v>
      </c>
      <c r="AE79" s="33">
        <f t="shared" si="27"/>
        <v>4</v>
      </c>
      <c r="AF79" s="28">
        <v>49.341700000000003</v>
      </c>
      <c r="AG79" s="28">
        <v>39.8628</v>
      </c>
      <c r="AH79" s="28">
        <v>10.7072</v>
      </c>
      <c r="AI79" s="28">
        <v>8.8300000000000003E-2</v>
      </c>
      <c r="AJ79" s="28">
        <v>0.99850000000000005</v>
      </c>
      <c r="AK79" s="28">
        <v>-0.25290000000000001</v>
      </c>
      <c r="AL79" s="28">
        <v>-8.8599999999999998E-2</v>
      </c>
      <c r="AM79" s="28">
        <v>-0.36320000000000002</v>
      </c>
      <c r="AN79" s="28">
        <v>0.99360000000000004</v>
      </c>
      <c r="AO79" s="28">
        <v>8.8300000000000003E-2</v>
      </c>
      <c r="AP79" s="35">
        <v>0.85</v>
      </c>
    </row>
    <row r="80" spans="1:42">
      <c r="A80" s="48" t="s">
        <v>3659</v>
      </c>
      <c r="B80" s="29">
        <v>45574</v>
      </c>
      <c r="C80" s="30">
        <v>420.83499999999998</v>
      </c>
      <c r="D80" s="31">
        <v>381.0598</v>
      </c>
      <c r="E80" s="28">
        <v>9.7944999999999993</v>
      </c>
      <c r="F80" s="28">
        <v>10.9682</v>
      </c>
      <c r="G80" s="28">
        <v>-0.86240000000000006</v>
      </c>
      <c r="H80" s="28">
        <v>-3.5547</v>
      </c>
      <c r="I80" s="32">
        <v>-4.0694999999999997</v>
      </c>
      <c r="J80" s="28">
        <v>5.4532999999999996</v>
      </c>
      <c r="K80" s="28"/>
      <c r="L80" s="28"/>
      <c r="M80" s="28"/>
      <c r="N80" s="28"/>
      <c r="O80" s="28"/>
      <c r="P80" s="28"/>
      <c r="Q80" s="28"/>
      <c r="R80" s="28">
        <v>-1.3216000000000001</v>
      </c>
      <c r="S80" s="33">
        <f t="shared" si="15"/>
        <v>3</v>
      </c>
      <c r="T80" s="33">
        <f t="shared" si="16"/>
        <v>3</v>
      </c>
      <c r="U80" s="33">
        <f t="shared" si="17"/>
        <v>2</v>
      </c>
      <c r="V80" s="34">
        <f t="shared" si="18"/>
        <v>3</v>
      </c>
      <c r="W80" s="33">
        <f t="shared" si="19"/>
        <v>2</v>
      </c>
      <c r="X80" s="33">
        <f t="shared" si="20"/>
        <v>0</v>
      </c>
      <c r="Y80" s="33">
        <f t="shared" si="21"/>
        <v>0</v>
      </c>
      <c r="Z80" s="33">
        <f t="shared" si="22"/>
        <v>0</v>
      </c>
      <c r="AA80" s="33">
        <f t="shared" si="23"/>
        <v>0</v>
      </c>
      <c r="AB80" s="33">
        <f t="shared" si="24"/>
        <v>0</v>
      </c>
      <c r="AC80" s="33">
        <f t="shared" si="25"/>
        <v>0</v>
      </c>
      <c r="AD80" s="33">
        <f t="shared" si="26"/>
        <v>0</v>
      </c>
      <c r="AE80" s="33">
        <f t="shared" si="27"/>
        <v>3</v>
      </c>
      <c r="AF80" s="28">
        <v>51.327100000000002</v>
      </c>
      <c r="AG80" s="28">
        <v>45.986400000000003</v>
      </c>
      <c r="AH80" s="28">
        <v>1.8422000000000001</v>
      </c>
      <c r="AI80" s="28">
        <v>0.84419999999999995</v>
      </c>
      <c r="AJ80" s="28">
        <v>0.99909999999999999</v>
      </c>
      <c r="AK80" s="28">
        <v>-8.5199999999999998E-2</v>
      </c>
      <c r="AL80" s="28">
        <v>-6.4199999999999993E-2</v>
      </c>
      <c r="AM80" s="28">
        <v>-0.1346</v>
      </c>
      <c r="AN80" s="28">
        <v>0.99419999999999997</v>
      </c>
      <c r="AO80" s="28">
        <v>-3.6600000000000001E-2</v>
      </c>
      <c r="AP80" s="35">
        <v>0.7</v>
      </c>
    </row>
    <row r="81" spans="1:42">
      <c r="A81" s="48" t="s">
        <v>3660</v>
      </c>
      <c r="B81" s="29">
        <v>45037</v>
      </c>
      <c r="C81" s="30">
        <v>508.12790000000001</v>
      </c>
      <c r="D81" s="31">
        <v>512.61659999999995</v>
      </c>
      <c r="E81" s="28">
        <v>18.445399999999999</v>
      </c>
      <c r="F81" s="28">
        <v>13.1106</v>
      </c>
      <c r="G81" s="28">
        <v>2.2642000000000002</v>
      </c>
      <c r="H81" s="28">
        <v>-0.89880000000000004</v>
      </c>
      <c r="I81" s="32">
        <v>-1.3821000000000001</v>
      </c>
      <c r="J81" s="28">
        <v>10.361000000000001</v>
      </c>
      <c r="K81" s="28">
        <v>7.4596</v>
      </c>
      <c r="L81" s="28">
        <v>21.8155</v>
      </c>
      <c r="M81" s="28"/>
      <c r="N81" s="28"/>
      <c r="O81" s="28"/>
      <c r="P81" s="28"/>
      <c r="Q81" s="28"/>
      <c r="R81" s="28">
        <v>22.4129</v>
      </c>
      <c r="S81" s="33">
        <f t="shared" si="15"/>
        <v>2</v>
      </c>
      <c r="T81" s="33">
        <f t="shared" si="16"/>
        <v>2</v>
      </c>
      <c r="U81" s="33">
        <f t="shared" si="17"/>
        <v>1</v>
      </c>
      <c r="V81" s="34">
        <f t="shared" si="18"/>
        <v>2</v>
      </c>
      <c r="W81" s="33">
        <f t="shared" si="19"/>
        <v>1</v>
      </c>
      <c r="X81" s="33">
        <f t="shared" si="20"/>
        <v>1</v>
      </c>
      <c r="Y81" s="33">
        <f t="shared" si="21"/>
        <v>2</v>
      </c>
      <c r="Z81" s="33">
        <f t="shared" si="22"/>
        <v>0</v>
      </c>
      <c r="AA81" s="33">
        <f t="shared" si="23"/>
        <v>0</v>
      </c>
      <c r="AB81" s="33">
        <f t="shared" si="24"/>
        <v>0</v>
      </c>
      <c r="AC81" s="33">
        <f t="shared" si="25"/>
        <v>0</v>
      </c>
      <c r="AD81" s="33">
        <f t="shared" si="26"/>
        <v>0</v>
      </c>
      <c r="AE81" s="33">
        <f t="shared" si="27"/>
        <v>1</v>
      </c>
      <c r="AF81" s="28">
        <v>3.9988000000000001</v>
      </c>
      <c r="AG81" s="28">
        <v>89.562899999999999</v>
      </c>
      <c r="AH81" s="28">
        <v>3.6456</v>
      </c>
      <c r="AI81" s="28">
        <v>2.7927</v>
      </c>
      <c r="AJ81" s="28">
        <v>0.995</v>
      </c>
      <c r="AK81" s="28">
        <v>0.29370000000000002</v>
      </c>
      <c r="AL81" s="28">
        <v>-8.7099999999999997E-2</v>
      </c>
      <c r="AM81" s="28">
        <v>0.5423</v>
      </c>
      <c r="AN81" s="28">
        <v>0.99690000000000001</v>
      </c>
      <c r="AO81" s="28">
        <v>1.0527</v>
      </c>
      <c r="AP81" s="35">
        <v>0.77</v>
      </c>
    </row>
    <row r="82" spans="1:42">
      <c r="A82" s="48" t="s">
        <v>3661</v>
      </c>
      <c r="B82" s="29">
        <v>45377</v>
      </c>
      <c r="C82" s="30">
        <v>106.2132</v>
      </c>
      <c r="D82" s="31">
        <v>88.770899999999997</v>
      </c>
      <c r="E82" s="28">
        <v>8.8117000000000001</v>
      </c>
      <c r="F82" s="28">
        <v>21.738800000000001</v>
      </c>
      <c r="G82" s="28">
        <v>1.0770999999999999</v>
      </c>
      <c r="H82" s="28">
        <v>-16.899799999999999</v>
      </c>
      <c r="I82" s="32">
        <v>-9.8620999999999999</v>
      </c>
      <c r="J82" s="28">
        <v>-10.918200000000001</v>
      </c>
      <c r="K82" s="28">
        <v>-10.244899999999999</v>
      </c>
      <c r="L82" s="28"/>
      <c r="M82" s="28"/>
      <c r="N82" s="28"/>
      <c r="O82" s="28"/>
      <c r="P82" s="28"/>
      <c r="Q82" s="28"/>
      <c r="R82" s="28">
        <v>-5.8573000000000004</v>
      </c>
      <c r="S82" s="33">
        <f t="shared" si="15"/>
        <v>1</v>
      </c>
      <c r="T82" s="33">
        <f t="shared" si="16"/>
        <v>2</v>
      </c>
      <c r="U82" s="33">
        <f t="shared" si="17"/>
        <v>4</v>
      </c>
      <c r="V82" s="34">
        <f t="shared" si="18"/>
        <v>4</v>
      </c>
      <c r="W82" s="33">
        <f t="shared" si="19"/>
        <v>4</v>
      </c>
      <c r="X82" s="33">
        <f t="shared" si="20"/>
        <v>4</v>
      </c>
      <c r="Y82" s="33">
        <f t="shared" si="21"/>
        <v>0</v>
      </c>
      <c r="Z82" s="33">
        <f t="shared" si="22"/>
        <v>0</v>
      </c>
      <c r="AA82" s="33">
        <f t="shared" si="23"/>
        <v>0</v>
      </c>
      <c r="AB82" s="33">
        <f t="shared" si="24"/>
        <v>0</v>
      </c>
      <c r="AC82" s="33">
        <f t="shared" si="25"/>
        <v>0</v>
      </c>
      <c r="AD82" s="33">
        <f t="shared" si="26"/>
        <v>0</v>
      </c>
      <c r="AE82" s="33">
        <f t="shared" si="27"/>
        <v>4</v>
      </c>
      <c r="AF82" s="28">
        <v>31.315100000000001</v>
      </c>
      <c r="AG82" s="28">
        <v>52.219700000000003</v>
      </c>
      <c r="AH82" s="28">
        <v>16.263000000000002</v>
      </c>
      <c r="AI82" s="28">
        <v>0.20219999999999999</v>
      </c>
      <c r="AJ82" s="28">
        <v>0.999</v>
      </c>
      <c r="AK82" s="28">
        <v>-0.1249</v>
      </c>
      <c r="AL82" s="28">
        <v>-6.8199999999999997E-2</v>
      </c>
      <c r="AM82" s="28">
        <v>-0.2087</v>
      </c>
      <c r="AN82" s="28">
        <v>0.99580000000000002</v>
      </c>
      <c r="AO82" s="28">
        <v>0.20219999999999999</v>
      </c>
      <c r="AP82" s="35">
        <v>0.85</v>
      </c>
    </row>
    <row r="83" spans="1:42">
      <c r="A83" s="48" t="s">
        <v>3662</v>
      </c>
      <c r="B83" s="29">
        <v>45037</v>
      </c>
      <c r="C83" s="30">
        <v>554.67229999999995</v>
      </c>
      <c r="D83" s="31">
        <v>530.90030000000002</v>
      </c>
      <c r="E83" s="28">
        <v>17.904800000000002</v>
      </c>
      <c r="F83" s="28">
        <v>17.001899999999999</v>
      </c>
      <c r="G83" s="28">
        <v>5.9199000000000002</v>
      </c>
      <c r="H83" s="28">
        <v>-4.1970999999999998</v>
      </c>
      <c r="I83" s="32">
        <v>3.4099999999999998E-2</v>
      </c>
      <c r="J83" s="28">
        <v>8.4856999999999996</v>
      </c>
      <c r="K83" s="28">
        <v>2.2555999999999998</v>
      </c>
      <c r="L83" s="28">
        <v>20.296299999999999</v>
      </c>
      <c r="M83" s="28"/>
      <c r="N83" s="28"/>
      <c r="O83" s="28"/>
      <c r="P83" s="28"/>
      <c r="Q83" s="28"/>
      <c r="R83" s="28">
        <v>21.216000000000001</v>
      </c>
      <c r="S83" s="33">
        <f t="shared" si="15"/>
        <v>1</v>
      </c>
      <c r="T83" s="33">
        <f t="shared" si="16"/>
        <v>1</v>
      </c>
      <c r="U83" s="33">
        <f t="shared" si="17"/>
        <v>2</v>
      </c>
      <c r="V83" s="34">
        <f t="shared" si="18"/>
        <v>1</v>
      </c>
      <c r="W83" s="33">
        <f t="shared" si="19"/>
        <v>2</v>
      </c>
      <c r="X83" s="33">
        <f t="shared" si="20"/>
        <v>3</v>
      </c>
      <c r="Y83" s="33">
        <f t="shared" si="21"/>
        <v>2</v>
      </c>
      <c r="Z83" s="33">
        <f t="shared" si="22"/>
        <v>0</v>
      </c>
      <c r="AA83" s="33">
        <f t="shared" si="23"/>
        <v>0</v>
      </c>
      <c r="AB83" s="33">
        <f t="shared" si="24"/>
        <v>0</v>
      </c>
      <c r="AC83" s="33">
        <f t="shared" si="25"/>
        <v>0</v>
      </c>
      <c r="AD83" s="33">
        <f t="shared" si="26"/>
        <v>0</v>
      </c>
      <c r="AE83" s="33">
        <f t="shared" si="27"/>
        <v>1</v>
      </c>
      <c r="AF83" s="28"/>
      <c r="AG83" s="28">
        <v>5.3765999999999998</v>
      </c>
      <c r="AH83" s="28">
        <v>94.412000000000006</v>
      </c>
      <c r="AI83" s="28">
        <v>0.21149999999999999</v>
      </c>
      <c r="AJ83" s="28">
        <v>0.99480000000000002</v>
      </c>
      <c r="AK83" s="28">
        <v>0.21629999999999999</v>
      </c>
      <c r="AL83" s="28">
        <v>-9.4500000000000001E-2</v>
      </c>
      <c r="AM83" s="28">
        <v>0.39529999999999998</v>
      </c>
      <c r="AN83" s="28">
        <v>0.99680000000000002</v>
      </c>
      <c r="AO83" s="28">
        <v>0.21149999999999999</v>
      </c>
      <c r="AP83" s="35">
        <v>0.75</v>
      </c>
    </row>
    <row r="84" spans="1:42">
      <c r="A84" s="48" t="s">
        <v>3663</v>
      </c>
      <c r="B84" s="29">
        <v>45741</v>
      </c>
      <c r="C84" s="30">
        <v>85.077100000000002</v>
      </c>
      <c r="D84" s="31">
        <v>75.388800000000003</v>
      </c>
      <c r="E84" s="28">
        <v>9.9053000000000004</v>
      </c>
      <c r="F84" s="28">
        <v>6.5384000000000002</v>
      </c>
      <c r="G84" s="28">
        <v>-6.9627999999999997</v>
      </c>
      <c r="H84" s="28">
        <v>-9.0623000000000005</v>
      </c>
      <c r="I84" s="32">
        <v>-10.2431</v>
      </c>
      <c r="J84" s="28">
        <v>-2.8073000000000001</v>
      </c>
      <c r="K84" s="28"/>
      <c r="L84" s="28"/>
      <c r="M84" s="28"/>
      <c r="N84" s="28"/>
      <c r="O84" s="28"/>
      <c r="P84" s="28"/>
      <c r="Q84" s="28"/>
      <c r="R84" s="28">
        <v>-0.83889999999999998</v>
      </c>
      <c r="S84" s="33">
        <f t="shared" si="15"/>
        <v>4</v>
      </c>
      <c r="T84" s="33">
        <f t="shared" si="16"/>
        <v>4</v>
      </c>
      <c r="U84" s="33">
        <f t="shared" si="17"/>
        <v>4</v>
      </c>
      <c r="V84" s="34">
        <f t="shared" si="18"/>
        <v>4</v>
      </c>
      <c r="W84" s="33">
        <f t="shared" si="19"/>
        <v>4</v>
      </c>
      <c r="X84" s="33">
        <f t="shared" si="20"/>
        <v>0</v>
      </c>
      <c r="Y84" s="33">
        <f t="shared" si="21"/>
        <v>0</v>
      </c>
      <c r="Z84" s="33">
        <f t="shared" si="22"/>
        <v>0</v>
      </c>
      <c r="AA84" s="33">
        <f t="shared" si="23"/>
        <v>0</v>
      </c>
      <c r="AB84" s="33">
        <f t="shared" si="24"/>
        <v>0</v>
      </c>
      <c r="AC84" s="33">
        <f t="shared" si="25"/>
        <v>0</v>
      </c>
      <c r="AD84" s="33">
        <f t="shared" si="26"/>
        <v>0</v>
      </c>
      <c r="AE84" s="33">
        <f t="shared" si="27"/>
        <v>3</v>
      </c>
      <c r="AF84" s="28">
        <v>99.715199999999996</v>
      </c>
      <c r="AG84" s="28"/>
      <c r="AH84" s="28"/>
      <c r="AI84" s="28">
        <v>0.2848</v>
      </c>
      <c r="AJ84" s="28">
        <v>0.99519999999999997</v>
      </c>
      <c r="AK84" s="28">
        <v>-6.2E-2</v>
      </c>
      <c r="AL84" s="28">
        <v>-7.9899999999999999E-2</v>
      </c>
      <c r="AM84" s="28">
        <v>-8.6599999999999996E-2</v>
      </c>
      <c r="AN84" s="28">
        <v>0.99180000000000001</v>
      </c>
      <c r="AO84" s="28">
        <v>0.2848</v>
      </c>
      <c r="AP84" s="35">
        <v>0.79</v>
      </c>
    </row>
    <row r="85" spans="1:42">
      <c r="A85" s="48" t="s">
        <v>3664</v>
      </c>
      <c r="B85" s="29">
        <v>45483</v>
      </c>
      <c r="C85" s="30">
        <v>255.2276</v>
      </c>
      <c r="D85" s="31">
        <v>224.71279999999999</v>
      </c>
      <c r="E85" s="28">
        <v>10.061999999999999</v>
      </c>
      <c r="F85" s="28">
        <v>7.2971000000000004</v>
      </c>
      <c r="G85" s="28">
        <v>-4.0004999999999997</v>
      </c>
      <c r="H85" s="28">
        <v>-5.6459999999999999</v>
      </c>
      <c r="I85" s="32">
        <v>-7.1033999999999997</v>
      </c>
      <c r="J85" s="28">
        <v>1.0373000000000001</v>
      </c>
      <c r="K85" s="28"/>
      <c r="L85" s="28"/>
      <c r="M85" s="28"/>
      <c r="N85" s="28"/>
      <c r="O85" s="28"/>
      <c r="P85" s="28"/>
      <c r="Q85" s="28"/>
      <c r="R85" s="28">
        <v>0.28460000000000002</v>
      </c>
      <c r="S85" s="33">
        <f t="shared" si="15"/>
        <v>4</v>
      </c>
      <c r="T85" s="33">
        <f t="shared" si="16"/>
        <v>4</v>
      </c>
      <c r="U85" s="33">
        <f t="shared" si="17"/>
        <v>3</v>
      </c>
      <c r="V85" s="34">
        <f t="shared" si="18"/>
        <v>4</v>
      </c>
      <c r="W85" s="33">
        <f t="shared" si="19"/>
        <v>3</v>
      </c>
      <c r="X85" s="33">
        <f t="shared" si="20"/>
        <v>0</v>
      </c>
      <c r="Y85" s="33">
        <f t="shared" si="21"/>
        <v>0</v>
      </c>
      <c r="Z85" s="33">
        <f t="shared" si="22"/>
        <v>0</v>
      </c>
      <c r="AA85" s="33">
        <f t="shared" si="23"/>
        <v>0</v>
      </c>
      <c r="AB85" s="33">
        <f t="shared" si="24"/>
        <v>0</v>
      </c>
      <c r="AC85" s="33">
        <f t="shared" si="25"/>
        <v>0</v>
      </c>
      <c r="AD85" s="33">
        <f t="shared" si="26"/>
        <v>0</v>
      </c>
      <c r="AE85" s="33">
        <f t="shared" si="27"/>
        <v>3</v>
      </c>
      <c r="AF85" s="28">
        <v>96.901200000000003</v>
      </c>
      <c r="AG85" s="28">
        <v>3.0137999999999998</v>
      </c>
      <c r="AH85" s="28"/>
      <c r="AI85" s="28">
        <v>8.5000000000000006E-2</v>
      </c>
      <c r="AJ85" s="28">
        <v>0.99850000000000005</v>
      </c>
      <c r="AK85" s="28">
        <v>-0.10589999999999999</v>
      </c>
      <c r="AL85" s="28">
        <v>-8.5599999999999996E-2</v>
      </c>
      <c r="AM85" s="28">
        <v>-0.1575</v>
      </c>
      <c r="AN85" s="28">
        <v>0.99519999999999997</v>
      </c>
      <c r="AO85" s="28">
        <v>8.5000000000000006E-2</v>
      </c>
      <c r="AP85" s="35">
        <v>0.9</v>
      </c>
    </row>
    <row r="86" spans="1:42">
      <c r="A86" s="48" t="s">
        <v>3665</v>
      </c>
      <c r="B86" s="29">
        <v>45708</v>
      </c>
      <c r="C86" s="30">
        <v>151.14279999999999</v>
      </c>
      <c r="D86" s="31">
        <v>136.71090000000001</v>
      </c>
      <c r="E86" s="28">
        <v>10.637</v>
      </c>
      <c r="F86" s="28">
        <v>10.463800000000001</v>
      </c>
      <c r="G86" s="28">
        <v>-4.2617000000000003</v>
      </c>
      <c r="H86" s="28">
        <v>-3.1326999999999998</v>
      </c>
      <c r="I86" s="32">
        <v>-5.0624000000000002</v>
      </c>
      <c r="J86" s="28">
        <v>3.8496000000000001</v>
      </c>
      <c r="K86" s="28"/>
      <c r="L86" s="28"/>
      <c r="M86" s="28"/>
      <c r="N86" s="28"/>
      <c r="O86" s="28"/>
      <c r="P86" s="28"/>
      <c r="Q86" s="28"/>
      <c r="R86" s="28">
        <v>5.3228</v>
      </c>
      <c r="S86" s="33">
        <f t="shared" si="15"/>
        <v>3</v>
      </c>
      <c r="T86" s="33">
        <f t="shared" si="16"/>
        <v>4</v>
      </c>
      <c r="U86" s="33">
        <f t="shared" si="17"/>
        <v>2</v>
      </c>
      <c r="V86" s="34">
        <f t="shared" si="18"/>
        <v>3</v>
      </c>
      <c r="W86" s="33">
        <f t="shared" si="19"/>
        <v>3</v>
      </c>
      <c r="X86" s="33">
        <f t="shared" si="20"/>
        <v>0</v>
      </c>
      <c r="Y86" s="33">
        <f t="shared" si="21"/>
        <v>0</v>
      </c>
      <c r="Z86" s="33">
        <f t="shared" si="22"/>
        <v>0</v>
      </c>
      <c r="AA86" s="33">
        <f t="shared" si="23"/>
        <v>0</v>
      </c>
      <c r="AB86" s="33">
        <f t="shared" si="24"/>
        <v>0</v>
      </c>
      <c r="AC86" s="33">
        <f t="shared" si="25"/>
        <v>0</v>
      </c>
      <c r="AD86" s="33">
        <f t="shared" si="26"/>
        <v>0</v>
      </c>
      <c r="AE86" s="33">
        <f t="shared" si="27"/>
        <v>3</v>
      </c>
      <c r="AF86" s="28">
        <v>93.983699999999999</v>
      </c>
      <c r="AG86" s="28">
        <v>5.9093</v>
      </c>
      <c r="AH86" s="28"/>
      <c r="AI86" s="28">
        <v>0.107</v>
      </c>
      <c r="AJ86" s="28">
        <v>0.99850000000000005</v>
      </c>
      <c r="AK86" s="28">
        <v>5.3999999999999999E-2</v>
      </c>
      <c r="AL86" s="28">
        <v>-7.3300000000000004E-2</v>
      </c>
      <c r="AM86" s="28">
        <v>8.9800000000000005E-2</v>
      </c>
      <c r="AN86" s="28">
        <v>0.99239999999999995</v>
      </c>
      <c r="AO86" s="28">
        <v>0.107</v>
      </c>
      <c r="AP86" s="35">
        <v>0.85</v>
      </c>
    </row>
    <row r="87" spans="1:42">
      <c r="A87" s="48" t="s">
        <v>3666</v>
      </c>
      <c r="B87" s="29">
        <v>45350</v>
      </c>
      <c r="C87" s="30">
        <v>647.87699999999995</v>
      </c>
      <c r="D87" s="31">
        <v>543.67309999999998</v>
      </c>
      <c r="E87" s="28">
        <v>9.9895999999999994</v>
      </c>
      <c r="F87" s="28">
        <v>11.3407</v>
      </c>
      <c r="G87" s="28">
        <v>-0.67610000000000003</v>
      </c>
      <c r="H87" s="28">
        <v>-5.1158000000000001</v>
      </c>
      <c r="I87" s="32">
        <v>-3.3635000000000002</v>
      </c>
      <c r="J87" s="28">
        <v>2.2906</v>
      </c>
      <c r="K87" s="28">
        <v>-4.2637</v>
      </c>
      <c r="L87" s="28"/>
      <c r="M87" s="28"/>
      <c r="N87" s="28"/>
      <c r="O87" s="28"/>
      <c r="P87" s="28"/>
      <c r="Q87" s="28"/>
      <c r="R87" s="28">
        <v>-1.84E-2</v>
      </c>
      <c r="S87" s="33">
        <f t="shared" si="15"/>
        <v>2</v>
      </c>
      <c r="T87" s="33">
        <f t="shared" si="16"/>
        <v>3</v>
      </c>
      <c r="U87" s="33">
        <f t="shared" si="17"/>
        <v>3</v>
      </c>
      <c r="V87" s="34">
        <f t="shared" si="18"/>
        <v>3</v>
      </c>
      <c r="W87" s="33">
        <f t="shared" si="19"/>
        <v>3</v>
      </c>
      <c r="X87" s="33">
        <f t="shared" si="20"/>
        <v>4</v>
      </c>
      <c r="Y87" s="33">
        <f t="shared" si="21"/>
        <v>0</v>
      </c>
      <c r="Z87" s="33">
        <f t="shared" si="22"/>
        <v>0</v>
      </c>
      <c r="AA87" s="33">
        <f t="shared" si="23"/>
        <v>0</v>
      </c>
      <c r="AB87" s="33">
        <f t="shared" si="24"/>
        <v>0</v>
      </c>
      <c r="AC87" s="33">
        <f t="shared" si="25"/>
        <v>0</v>
      </c>
      <c r="AD87" s="33">
        <f t="shared" si="26"/>
        <v>0</v>
      </c>
      <c r="AE87" s="33">
        <f t="shared" si="27"/>
        <v>3</v>
      </c>
      <c r="AF87" s="28">
        <v>67.2864</v>
      </c>
      <c r="AG87" s="28">
        <v>32.607599999999998</v>
      </c>
      <c r="AH87" s="28"/>
      <c r="AI87" s="28">
        <v>0.106</v>
      </c>
      <c r="AJ87" s="28">
        <v>1.0027999999999999</v>
      </c>
      <c r="AK87" s="28">
        <v>-6.4399999999999999E-2</v>
      </c>
      <c r="AL87" s="28">
        <v>-9.2200000000000004E-2</v>
      </c>
      <c r="AM87" s="28">
        <v>-9.9000000000000005E-2</v>
      </c>
      <c r="AN87" s="28">
        <v>0.99560000000000004</v>
      </c>
      <c r="AO87" s="28">
        <v>0.106</v>
      </c>
      <c r="AP87" s="35">
        <v>0.85</v>
      </c>
    </row>
    <row r="88" spans="1:42">
      <c r="A88" s="48" t="s">
        <v>3667</v>
      </c>
      <c r="B88" s="29">
        <v>44428</v>
      </c>
      <c r="C88" s="30">
        <v>1698.1030000000001</v>
      </c>
      <c r="D88" s="31">
        <v>1558.7652</v>
      </c>
      <c r="E88" s="28">
        <v>17.7974</v>
      </c>
      <c r="F88" s="28">
        <v>9.1054999999999993</v>
      </c>
      <c r="G88" s="28">
        <v>-1.4338</v>
      </c>
      <c r="H88" s="28">
        <v>-2.6703999999999999</v>
      </c>
      <c r="I88" s="32">
        <v>-3.3165</v>
      </c>
      <c r="J88" s="28">
        <v>6.8528000000000002</v>
      </c>
      <c r="K88" s="28">
        <v>6.6010999999999997</v>
      </c>
      <c r="L88" s="28">
        <v>16.015000000000001</v>
      </c>
      <c r="M88" s="28">
        <v>13.530099999999999</v>
      </c>
      <c r="N88" s="28"/>
      <c r="O88" s="28"/>
      <c r="P88" s="28"/>
      <c r="Q88" s="28"/>
      <c r="R88" s="28">
        <v>13.0847</v>
      </c>
      <c r="S88" s="33">
        <f t="shared" si="15"/>
        <v>3</v>
      </c>
      <c r="T88" s="33">
        <f t="shared" si="16"/>
        <v>3</v>
      </c>
      <c r="U88" s="33">
        <f t="shared" si="17"/>
        <v>2</v>
      </c>
      <c r="V88" s="34">
        <f t="shared" si="18"/>
        <v>2</v>
      </c>
      <c r="W88" s="33">
        <f t="shared" si="19"/>
        <v>2</v>
      </c>
      <c r="X88" s="33">
        <f t="shared" si="20"/>
        <v>2</v>
      </c>
      <c r="Y88" s="33">
        <f t="shared" si="21"/>
        <v>3</v>
      </c>
      <c r="Z88" s="33">
        <f t="shared" si="22"/>
        <v>2</v>
      </c>
      <c r="AA88" s="33">
        <f t="shared" si="23"/>
        <v>0</v>
      </c>
      <c r="AB88" s="33">
        <f t="shared" si="24"/>
        <v>0</v>
      </c>
      <c r="AC88" s="33">
        <f t="shared" si="25"/>
        <v>0</v>
      </c>
      <c r="AD88" s="33">
        <f t="shared" si="26"/>
        <v>0</v>
      </c>
      <c r="AE88" s="33">
        <f t="shared" si="27"/>
        <v>1</v>
      </c>
      <c r="AF88" s="28">
        <v>99.9649</v>
      </c>
      <c r="AG88" s="28"/>
      <c r="AH88" s="28"/>
      <c r="AI88" s="28">
        <v>3.5099999999999999E-2</v>
      </c>
      <c r="AJ88" s="28">
        <v>0.998</v>
      </c>
      <c r="AK88" s="28">
        <v>0.29480000000000001</v>
      </c>
      <c r="AL88" s="28">
        <v>-7.7299999999999994E-2</v>
      </c>
      <c r="AM88" s="28">
        <v>0.52739999999999998</v>
      </c>
      <c r="AN88" s="28">
        <v>0.99709999999999999</v>
      </c>
      <c r="AO88" s="28">
        <v>3.5099999999999999E-2</v>
      </c>
      <c r="AP88" s="35">
        <v>0.86</v>
      </c>
    </row>
    <row r="89" spans="1:42">
      <c r="A89" s="48" t="s">
        <v>3668</v>
      </c>
      <c r="B89" s="29">
        <v>45527</v>
      </c>
      <c r="C89" s="30">
        <v>430.7792</v>
      </c>
      <c r="D89" s="31">
        <v>399.14819999999997</v>
      </c>
      <c r="E89" s="28">
        <v>9.6569000000000003</v>
      </c>
      <c r="F89" s="28">
        <v>11.9407</v>
      </c>
      <c r="G89" s="28">
        <v>3.4200000000000001E-2</v>
      </c>
      <c r="H89" s="28">
        <v>-4.3483000000000001</v>
      </c>
      <c r="I89" s="32">
        <v>-3.7265999999999999</v>
      </c>
      <c r="J89" s="28">
        <v>5.0164999999999997</v>
      </c>
      <c r="K89" s="28"/>
      <c r="L89" s="28"/>
      <c r="M89" s="28"/>
      <c r="N89" s="28"/>
      <c r="O89" s="28"/>
      <c r="P89" s="28"/>
      <c r="Q89" s="28"/>
      <c r="R89" s="28">
        <v>-2.0304000000000002</v>
      </c>
      <c r="S89" s="33">
        <f t="shared" si="15"/>
        <v>2</v>
      </c>
      <c r="T89" s="33">
        <f t="shared" si="16"/>
        <v>2</v>
      </c>
      <c r="U89" s="33">
        <f t="shared" si="17"/>
        <v>3</v>
      </c>
      <c r="V89" s="34">
        <f t="shared" si="18"/>
        <v>3</v>
      </c>
      <c r="W89" s="33">
        <f t="shared" si="19"/>
        <v>3</v>
      </c>
      <c r="X89" s="33">
        <f t="shared" si="20"/>
        <v>0</v>
      </c>
      <c r="Y89" s="33">
        <f t="shared" si="21"/>
        <v>0</v>
      </c>
      <c r="Z89" s="33">
        <f t="shared" si="22"/>
        <v>0</v>
      </c>
      <c r="AA89" s="33">
        <f t="shared" si="23"/>
        <v>0</v>
      </c>
      <c r="AB89" s="33">
        <f t="shared" si="24"/>
        <v>0</v>
      </c>
      <c r="AC89" s="33">
        <f t="shared" si="25"/>
        <v>0</v>
      </c>
      <c r="AD89" s="33">
        <f t="shared" si="26"/>
        <v>0</v>
      </c>
      <c r="AE89" s="33">
        <f t="shared" si="27"/>
        <v>4</v>
      </c>
      <c r="AF89" s="28">
        <v>50.173099999999998</v>
      </c>
      <c r="AG89" s="28">
        <v>24.6098</v>
      </c>
      <c r="AH89" s="28">
        <v>24.731200000000001</v>
      </c>
      <c r="AI89" s="28">
        <v>0.4859</v>
      </c>
      <c r="AJ89" s="28">
        <v>0.99819999999999998</v>
      </c>
      <c r="AK89" s="28">
        <v>-0.15390000000000001</v>
      </c>
      <c r="AL89" s="28">
        <v>-7.3200000000000001E-2</v>
      </c>
      <c r="AM89" s="28">
        <v>-0.24</v>
      </c>
      <c r="AN89" s="28">
        <v>0.99470000000000003</v>
      </c>
      <c r="AO89" s="28">
        <v>4.6899999999999997E-2</v>
      </c>
      <c r="AP89" s="35">
        <v>0.76</v>
      </c>
    </row>
    <row r="90" spans="1:42">
      <c r="A90" s="48" t="s">
        <v>3481</v>
      </c>
      <c r="B90" s="29">
        <v>44487</v>
      </c>
      <c r="C90" s="30">
        <v>2800.8886000000002</v>
      </c>
      <c r="D90" s="31">
        <v>2773.1963000000001</v>
      </c>
      <c r="E90" s="28">
        <v>21.952000000000002</v>
      </c>
      <c r="F90" s="28">
        <v>17.636299999999999</v>
      </c>
      <c r="G90" s="28">
        <v>8.1245999999999992</v>
      </c>
      <c r="H90" s="28">
        <v>11.4694</v>
      </c>
      <c r="I90" s="32">
        <v>13.3375</v>
      </c>
      <c r="J90" s="28">
        <v>53.748100000000001</v>
      </c>
      <c r="K90" s="28">
        <v>31.251100000000001</v>
      </c>
      <c r="L90" s="28">
        <v>32.938499999999998</v>
      </c>
      <c r="M90" s="28">
        <v>26.666399999999999</v>
      </c>
      <c r="N90" s="28"/>
      <c r="O90" s="28"/>
      <c r="P90" s="28"/>
      <c r="Q90" s="28"/>
      <c r="R90" s="28">
        <v>18.947600000000001</v>
      </c>
      <c r="S90" s="33">
        <f t="shared" si="15"/>
        <v>1</v>
      </c>
      <c r="T90" s="33">
        <f t="shared" si="16"/>
        <v>1</v>
      </c>
      <c r="U90" s="33">
        <f t="shared" si="17"/>
        <v>1</v>
      </c>
      <c r="V90" s="34">
        <f t="shared" si="18"/>
        <v>1</v>
      </c>
      <c r="W90" s="33">
        <f t="shared" si="19"/>
        <v>1</v>
      </c>
      <c r="X90" s="33">
        <f t="shared" si="20"/>
        <v>1</v>
      </c>
      <c r="Y90" s="33">
        <f t="shared" si="21"/>
        <v>1</v>
      </c>
      <c r="Z90" s="33">
        <f t="shared" si="22"/>
        <v>1</v>
      </c>
      <c r="AA90" s="33">
        <f t="shared" si="23"/>
        <v>0</v>
      </c>
      <c r="AB90" s="33">
        <f t="shared" si="24"/>
        <v>0</v>
      </c>
      <c r="AC90" s="33">
        <f t="shared" si="25"/>
        <v>0</v>
      </c>
      <c r="AD90" s="33">
        <f t="shared" si="26"/>
        <v>0</v>
      </c>
      <c r="AE90" s="33">
        <f t="shared" si="27"/>
        <v>1</v>
      </c>
      <c r="AF90" s="28"/>
      <c r="AG90" s="28"/>
      <c r="AH90" s="28"/>
      <c r="AI90" s="28">
        <v>100</v>
      </c>
      <c r="AJ90" s="28">
        <v>0.98260000000000003</v>
      </c>
      <c r="AK90" s="28">
        <v>0.4168</v>
      </c>
      <c r="AL90" s="28">
        <v>0.37559999999999999</v>
      </c>
      <c r="AM90" s="28">
        <v>0.77800000000000002</v>
      </c>
      <c r="AN90" s="28">
        <v>0.96460000000000001</v>
      </c>
      <c r="AO90" s="28">
        <v>9.74E-2</v>
      </c>
      <c r="AP90" s="35">
        <v>1.06</v>
      </c>
    </row>
    <row r="91" spans="1:42">
      <c r="A91" s="48" t="s">
        <v>3669</v>
      </c>
      <c r="B91" s="29">
        <v>44778</v>
      </c>
      <c r="C91" s="30">
        <v>564.14970000000005</v>
      </c>
      <c r="D91" s="31">
        <v>480.59570000000002</v>
      </c>
      <c r="E91" s="28">
        <v>16.0137</v>
      </c>
      <c r="F91" s="28">
        <v>11.3361</v>
      </c>
      <c r="G91" s="28">
        <v>-0.66500000000000004</v>
      </c>
      <c r="H91" s="28">
        <v>-5.1337999999999999</v>
      </c>
      <c r="I91" s="32">
        <v>-3.3496999999999999</v>
      </c>
      <c r="J91" s="28">
        <v>2.2109999999999999</v>
      </c>
      <c r="K91" s="28">
        <v>-4.2633000000000001</v>
      </c>
      <c r="L91" s="28">
        <v>15.2196</v>
      </c>
      <c r="M91" s="28"/>
      <c r="N91" s="28"/>
      <c r="O91" s="28"/>
      <c r="P91" s="28"/>
      <c r="Q91" s="28"/>
      <c r="R91" s="28">
        <v>13.4282</v>
      </c>
      <c r="S91" s="33">
        <f t="shared" si="15"/>
        <v>2</v>
      </c>
      <c r="T91" s="33">
        <f t="shared" si="16"/>
        <v>3</v>
      </c>
      <c r="U91" s="33">
        <f t="shared" si="17"/>
        <v>3</v>
      </c>
      <c r="V91" s="34">
        <f t="shared" si="18"/>
        <v>3</v>
      </c>
      <c r="W91" s="33">
        <f t="shared" si="19"/>
        <v>3</v>
      </c>
      <c r="X91" s="33">
        <f t="shared" si="20"/>
        <v>4</v>
      </c>
      <c r="Y91" s="33">
        <f t="shared" si="21"/>
        <v>3</v>
      </c>
      <c r="Z91" s="33">
        <f t="shared" si="22"/>
        <v>0</v>
      </c>
      <c r="AA91" s="33">
        <f t="shared" si="23"/>
        <v>0</v>
      </c>
      <c r="AB91" s="33">
        <f t="shared" si="24"/>
        <v>0</v>
      </c>
      <c r="AC91" s="33">
        <f t="shared" si="25"/>
        <v>0</v>
      </c>
      <c r="AD91" s="33">
        <f t="shared" si="26"/>
        <v>0</v>
      </c>
      <c r="AE91" s="33">
        <f t="shared" si="27"/>
        <v>1</v>
      </c>
      <c r="AF91" s="28">
        <v>67.389899999999997</v>
      </c>
      <c r="AG91" s="28">
        <v>32.661200000000001</v>
      </c>
      <c r="AH91" s="28"/>
      <c r="AI91" s="28">
        <v>-5.11E-2</v>
      </c>
      <c r="AJ91" s="28">
        <v>0.99829999999999997</v>
      </c>
      <c r="AK91" s="28">
        <v>0.2046</v>
      </c>
      <c r="AL91" s="28">
        <v>-0.1124</v>
      </c>
      <c r="AM91" s="28">
        <v>0.35339999999999999</v>
      </c>
      <c r="AN91" s="28">
        <v>0.99680000000000002</v>
      </c>
      <c r="AO91" s="28">
        <v>-5.11E-2</v>
      </c>
      <c r="AP91" s="35">
        <v>1</v>
      </c>
    </row>
    <row r="92" spans="1:42">
      <c r="A92" s="48" t="s">
        <v>3670</v>
      </c>
      <c r="B92" s="29">
        <v>45646</v>
      </c>
      <c r="C92" s="30">
        <v>68.789299999999997</v>
      </c>
      <c r="D92" s="31">
        <v>70.7423</v>
      </c>
      <c r="E92" s="28">
        <v>10.134</v>
      </c>
      <c r="F92" s="28">
        <v>10.309200000000001</v>
      </c>
      <c r="G92" s="28">
        <v>-1.923</v>
      </c>
      <c r="H92" s="28">
        <v>-5.1931000000000003</v>
      </c>
      <c r="I92" s="32">
        <v>-5.1896000000000004</v>
      </c>
      <c r="J92" s="28">
        <v>2.7528999999999999</v>
      </c>
      <c r="K92" s="28"/>
      <c r="L92" s="28"/>
      <c r="M92" s="28"/>
      <c r="N92" s="28"/>
      <c r="O92" s="28"/>
      <c r="P92" s="28"/>
      <c r="Q92" s="28"/>
      <c r="R92" s="28">
        <v>0.98440000000000005</v>
      </c>
      <c r="S92" s="33">
        <f t="shared" si="15"/>
        <v>3</v>
      </c>
      <c r="T92" s="33">
        <f t="shared" si="16"/>
        <v>3</v>
      </c>
      <c r="U92" s="33">
        <f t="shared" si="17"/>
        <v>3</v>
      </c>
      <c r="V92" s="34">
        <f t="shared" si="18"/>
        <v>3</v>
      </c>
      <c r="W92" s="33">
        <f t="shared" si="19"/>
        <v>3</v>
      </c>
      <c r="X92" s="33">
        <f t="shared" si="20"/>
        <v>0</v>
      </c>
      <c r="Y92" s="33">
        <f t="shared" si="21"/>
        <v>0</v>
      </c>
      <c r="Z92" s="33">
        <f t="shared" si="22"/>
        <v>0</v>
      </c>
      <c r="AA92" s="33">
        <f t="shared" si="23"/>
        <v>0</v>
      </c>
      <c r="AB92" s="33">
        <f t="shared" si="24"/>
        <v>0</v>
      </c>
      <c r="AC92" s="33">
        <f t="shared" si="25"/>
        <v>0</v>
      </c>
      <c r="AD92" s="33">
        <f t="shared" si="26"/>
        <v>0</v>
      </c>
      <c r="AE92" s="33">
        <f t="shared" si="27"/>
        <v>3</v>
      </c>
      <c r="AF92" s="28">
        <v>67.692899999999995</v>
      </c>
      <c r="AG92" s="28">
        <v>18.580100000000002</v>
      </c>
      <c r="AH92" s="28">
        <v>9.4855999999999998</v>
      </c>
      <c r="AI92" s="28">
        <v>4.2413999999999996</v>
      </c>
      <c r="AJ92" s="28">
        <v>0.98640000000000005</v>
      </c>
      <c r="AK92" s="28">
        <v>-8.0799999999999997E-2</v>
      </c>
      <c r="AL92" s="28">
        <v>-9.3200000000000005E-2</v>
      </c>
      <c r="AM92" s="28">
        <v>-0.12620000000000001</v>
      </c>
      <c r="AN92" s="28">
        <v>0.99339999999999995</v>
      </c>
      <c r="AO92" s="28">
        <v>3.9074</v>
      </c>
      <c r="AP92" s="35">
        <v>0.83</v>
      </c>
    </row>
    <row r="93" spans="1:42">
      <c r="A93" s="48" t="s">
        <v>3671</v>
      </c>
      <c r="B93" s="29">
        <v>44845</v>
      </c>
      <c r="C93" s="30">
        <v>216.5949</v>
      </c>
      <c r="D93" s="31">
        <v>190.90190000000001</v>
      </c>
      <c r="E93" s="28">
        <v>20.416899999999998</v>
      </c>
      <c r="F93" s="28">
        <v>8.9133999999999993</v>
      </c>
      <c r="G93" s="28">
        <v>-3.1419999999999999</v>
      </c>
      <c r="H93" s="28">
        <v>-3.6598000000000002</v>
      </c>
      <c r="I93" s="32">
        <v>-8.1425000000000001</v>
      </c>
      <c r="J93" s="28">
        <v>16.236899999999999</v>
      </c>
      <c r="K93" s="28">
        <v>7.2765000000000004</v>
      </c>
      <c r="L93" s="28">
        <v>24.884699999999999</v>
      </c>
      <c r="M93" s="28"/>
      <c r="N93" s="28"/>
      <c r="O93" s="28"/>
      <c r="P93" s="28"/>
      <c r="Q93" s="28"/>
      <c r="R93" s="28">
        <v>22.246600000000001</v>
      </c>
      <c r="S93" s="33">
        <f t="shared" si="15"/>
        <v>4</v>
      </c>
      <c r="T93" s="33">
        <f t="shared" si="16"/>
        <v>3</v>
      </c>
      <c r="U93" s="33">
        <f t="shared" si="17"/>
        <v>2</v>
      </c>
      <c r="V93" s="34">
        <f t="shared" si="18"/>
        <v>4</v>
      </c>
      <c r="W93" s="33">
        <f t="shared" si="19"/>
        <v>1</v>
      </c>
      <c r="X93" s="33">
        <f t="shared" si="20"/>
        <v>1</v>
      </c>
      <c r="Y93" s="33">
        <f t="shared" si="21"/>
        <v>1</v>
      </c>
      <c r="Z93" s="33">
        <f t="shared" si="22"/>
        <v>0</v>
      </c>
      <c r="AA93" s="33">
        <f t="shared" si="23"/>
        <v>0</v>
      </c>
      <c r="AB93" s="33">
        <f t="shared" si="24"/>
        <v>0</v>
      </c>
      <c r="AC93" s="33">
        <f t="shared" si="25"/>
        <v>0</v>
      </c>
      <c r="AD93" s="33">
        <f t="shared" si="26"/>
        <v>0</v>
      </c>
      <c r="AE93" s="33">
        <f t="shared" si="27"/>
        <v>1</v>
      </c>
      <c r="AF93" s="28">
        <v>83.859800000000007</v>
      </c>
      <c r="AG93" s="28">
        <v>12.638299999999999</v>
      </c>
      <c r="AH93" s="28">
        <v>3.2623000000000002</v>
      </c>
      <c r="AI93" s="28">
        <v>0.23960000000000001</v>
      </c>
      <c r="AJ93" s="28">
        <v>0.99390000000000001</v>
      </c>
      <c r="AK93" s="28">
        <v>0.34939999999999999</v>
      </c>
      <c r="AL93" s="28">
        <v>-7.9200000000000007E-2</v>
      </c>
      <c r="AM93" s="28">
        <v>0.61750000000000005</v>
      </c>
      <c r="AN93" s="28">
        <v>0.997</v>
      </c>
      <c r="AO93" s="28">
        <v>0.23960000000000001</v>
      </c>
      <c r="AP93" s="35">
        <v>1</v>
      </c>
    </row>
    <row r="94" spans="1:42">
      <c r="A94" s="48" t="s">
        <v>3672</v>
      </c>
      <c r="B94" s="29">
        <v>44622</v>
      </c>
      <c r="C94" s="30">
        <v>703.74869999999999</v>
      </c>
      <c r="D94" s="31">
        <v>611.67729999999995</v>
      </c>
      <c r="E94" s="28">
        <v>15.3353</v>
      </c>
      <c r="F94" s="28">
        <v>9.0246999999999993</v>
      </c>
      <c r="G94" s="28">
        <v>-8.1455000000000002</v>
      </c>
      <c r="H94" s="28">
        <v>-5.8449999999999998</v>
      </c>
      <c r="I94" s="32">
        <v>-8.1663999999999994</v>
      </c>
      <c r="J94" s="28">
        <v>-0.42720000000000002</v>
      </c>
      <c r="K94" s="28">
        <v>5.3735999999999997</v>
      </c>
      <c r="L94" s="28">
        <v>8.1814</v>
      </c>
      <c r="M94" s="28">
        <v>10.7996</v>
      </c>
      <c r="N94" s="28"/>
      <c r="O94" s="28"/>
      <c r="P94" s="28"/>
      <c r="Q94" s="28"/>
      <c r="R94" s="28">
        <v>10.813000000000001</v>
      </c>
      <c r="S94" s="33">
        <f t="shared" si="15"/>
        <v>4</v>
      </c>
      <c r="T94" s="33">
        <f t="shared" si="16"/>
        <v>4</v>
      </c>
      <c r="U94" s="33">
        <f t="shared" si="17"/>
        <v>4</v>
      </c>
      <c r="V94" s="34">
        <f t="shared" si="18"/>
        <v>4</v>
      </c>
      <c r="W94" s="33">
        <f t="shared" si="19"/>
        <v>4</v>
      </c>
      <c r="X94" s="33">
        <f t="shared" si="20"/>
        <v>2</v>
      </c>
      <c r="Y94" s="33">
        <f t="shared" si="21"/>
        <v>4</v>
      </c>
      <c r="Z94" s="33">
        <f t="shared" si="22"/>
        <v>4</v>
      </c>
      <c r="AA94" s="33">
        <f t="shared" si="23"/>
        <v>0</v>
      </c>
      <c r="AB94" s="33">
        <f t="shared" si="24"/>
        <v>0</v>
      </c>
      <c r="AC94" s="33">
        <f t="shared" si="25"/>
        <v>0</v>
      </c>
      <c r="AD94" s="33">
        <f t="shared" si="26"/>
        <v>0</v>
      </c>
      <c r="AE94" s="33">
        <f t="shared" si="27"/>
        <v>2</v>
      </c>
      <c r="AF94" s="28">
        <v>77.426500000000004</v>
      </c>
      <c r="AG94" s="28">
        <v>22.125800000000002</v>
      </c>
      <c r="AH94" s="28"/>
      <c r="AI94" s="28">
        <v>0.4476</v>
      </c>
      <c r="AJ94" s="28">
        <v>0.99850000000000005</v>
      </c>
      <c r="AK94" s="28">
        <v>0.12590000000000001</v>
      </c>
      <c r="AL94" s="28">
        <v>-7.0999999999999994E-2</v>
      </c>
      <c r="AM94" s="28">
        <v>0.21179999999999999</v>
      </c>
      <c r="AN94" s="28">
        <v>0.997</v>
      </c>
      <c r="AO94" s="28">
        <v>0.4476</v>
      </c>
      <c r="AP94" s="35">
        <v>0.76</v>
      </c>
    </row>
    <row r="95" spans="1:42">
      <c r="A95" s="48" t="s">
        <v>3673</v>
      </c>
      <c r="B95" s="29">
        <v>44791</v>
      </c>
      <c r="C95" s="30">
        <v>516.50239999999997</v>
      </c>
      <c r="D95" s="31">
        <v>414.5052</v>
      </c>
      <c r="E95" s="28">
        <v>10.176399999999999</v>
      </c>
      <c r="F95" s="28">
        <v>1.1600999999999999</v>
      </c>
      <c r="G95" s="28">
        <v>-22.794899999999998</v>
      </c>
      <c r="H95" s="28">
        <v>-17.956099999999999</v>
      </c>
      <c r="I95" s="32">
        <v>-22.167200000000001</v>
      </c>
      <c r="J95" s="28">
        <v>-16.6873</v>
      </c>
      <c r="K95" s="28">
        <v>-4.5597000000000003</v>
      </c>
      <c r="L95" s="28">
        <v>3.1888999999999998</v>
      </c>
      <c r="M95" s="28"/>
      <c r="N95" s="28"/>
      <c r="O95" s="28"/>
      <c r="P95" s="28"/>
      <c r="Q95" s="28"/>
      <c r="R95" s="28">
        <v>0.47349999999999998</v>
      </c>
      <c r="S95" s="33">
        <f t="shared" si="15"/>
        <v>4</v>
      </c>
      <c r="T95" s="33">
        <f t="shared" si="16"/>
        <v>4</v>
      </c>
      <c r="U95" s="33">
        <f t="shared" si="17"/>
        <v>4</v>
      </c>
      <c r="V95" s="34">
        <f t="shared" si="18"/>
        <v>4</v>
      </c>
      <c r="W95" s="33">
        <f t="shared" si="19"/>
        <v>4</v>
      </c>
      <c r="X95" s="33">
        <f t="shared" si="20"/>
        <v>4</v>
      </c>
      <c r="Y95" s="33">
        <f t="shared" si="21"/>
        <v>4</v>
      </c>
      <c r="Z95" s="33">
        <f t="shared" si="22"/>
        <v>0</v>
      </c>
      <c r="AA95" s="33">
        <f t="shared" si="23"/>
        <v>0</v>
      </c>
      <c r="AB95" s="33">
        <f t="shared" si="24"/>
        <v>0</v>
      </c>
      <c r="AC95" s="33">
        <f t="shared" si="25"/>
        <v>0</v>
      </c>
      <c r="AD95" s="33">
        <f t="shared" si="26"/>
        <v>0</v>
      </c>
      <c r="AE95" s="33">
        <f t="shared" si="27"/>
        <v>3</v>
      </c>
      <c r="AF95" s="28">
        <v>83.764300000000006</v>
      </c>
      <c r="AG95" s="28">
        <v>16.283100000000001</v>
      </c>
      <c r="AH95" s="28"/>
      <c r="AI95" s="28">
        <v>-4.7399999999999998E-2</v>
      </c>
      <c r="AJ95" s="28">
        <v>0.99570000000000003</v>
      </c>
      <c r="AK95" s="28">
        <v>6.5799999999999997E-2</v>
      </c>
      <c r="AL95" s="28">
        <v>-7.9200000000000007E-2</v>
      </c>
      <c r="AM95" s="28">
        <v>0.109</v>
      </c>
      <c r="AN95" s="28">
        <v>0.99709999999999999</v>
      </c>
      <c r="AO95" s="28">
        <v>-4.7399999999999998E-2</v>
      </c>
      <c r="AP95" s="35">
        <v>0.88</v>
      </c>
    </row>
    <row r="96" spans="1:42">
      <c r="A96" s="48" t="s">
        <v>3674</v>
      </c>
      <c r="B96" s="29">
        <v>45364</v>
      </c>
      <c r="C96" s="30">
        <v>249.63409999999999</v>
      </c>
      <c r="D96" s="31">
        <v>230.35579999999999</v>
      </c>
      <c r="E96" s="28">
        <v>11.9885</v>
      </c>
      <c r="F96" s="28">
        <v>10.9656</v>
      </c>
      <c r="G96" s="28">
        <v>-0.83379999999999999</v>
      </c>
      <c r="H96" s="28">
        <v>-3.5550000000000002</v>
      </c>
      <c r="I96" s="32">
        <v>-4.0644</v>
      </c>
      <c r="J96" s="28">
        <v>5.4489999999999998</v>
      </c>
      <c r="K96" s="28">
        <v>5.4946000000000002</v>
      </c>
      <c r="L96" s="28"/>
      <c r="M96" s="28"/>
      <c r="N96" s="28"/>
      <c r="O96" s="28"/>
      <c r="P96" s="28"/>
      <c r="Q96" s="28"/>
      <c r="R96" s="28">
        <v>8.8811</v>
      </c>
      <c r="S96" s="33">
        <f t="shared" si="15"/>
        <v>3</v>
      </c>
      <c r="T96" s="33">
        <f t="shared" si="16"/>
        <v>3</v>
      </c>
      <c r="U96" s="33">
        <f t="shared" si="17"/>
        <v>2</v>
      </c>
      <c r="V96" s="34">
        <f t="shared" si="18"/>
        <v>3</v>
      </c>
      <c r="W96" s="33">
        <f t="shared" si="19"/>
        <v>2</v>
      </c>
      <c r="X96" s="33">
        <f t="shared" si="20"/>
        <v>2</v>
      </c>
      <c r="Y96" s="33">
        <f t="shared" si="21"/>
        <v>0</v>
      </c>
      <c r="Z96" s="33">
        <f t="shared" si="22"/>
        <v>0</v>
      </c>
      <c r="AA96" s="33">
        <f t="shared" si="23"/>
        <v>0</v>
      </c>
      <c r="AB96" s="33">
        <f t="shared" si="24"/>
        <v>0</v>
      </c>
      <c r="AC96" s="33">
        <f t="shared" si="25"/>
        <v>0</v>
      </c>
      <c r="AD96" s="33">
        <f t="shared" si="26"/>
        <v>0</v>
      </c>
      <c r="AE96" s="33">
        <f t="shared" si="27"/>
        <v>2</v>
      </c>
      <c r="AF96" s="28">
        <v>51.210999999999999</v>
      </c>
      <c r="AG96" s="28">
        <v>45.879800000000003</v>
      </c>
      <c r="AH96" s="28">
        <v>1.8171999999999999</v>
      </c>
      <c r="AI96" s="28">
        <v>1.0920000000000001</v>
      </c>
      <c r="AJ96" s="28">
        <v>0.99690000000000001</v>
      </c>
      <c r="AK96" s="28">
        <v>6.0400000000000002E-2</v>
      </c>
      <c r="AL96" s="28">
        <v>-7.3599999999999999E-2</v>
      </c>
      <c r="AM96" s="28">
        <v>0.1017</v>
      </c>
      <c r="AN96" s="28">
        <v>0.99580000000000002</v>
      </c>
      <c r="AO96" s="28">
        <v>0.2132</v>
      </c>
      <c r="AP96" s="35">
        <v>0.71</v>
      </c>
    </row>
    <row r="97" spans="1:42">
      <c r="A97" s="48" t="s">
        <v>3675</v>
      </c>
      <c r="B97" s="29">
        <v>44552</v>
      </c>
      <c r="C97" s="30">
        <v>957.88</v>
      </c>
      <c r="D97" s="31">
        <v>867.13239999999996</v>
      </c>
      <c r="E97" s="28">
        <v>19.0626</v>
      </c>
      <c r="F97" s="28">
        <v>13.115</v>
      </c>
      <c r="G97" s="28">
        <v>2.2688000000000001</v>
      </c>
      <c r="H97" s="28">
        <v>-0.90400000000000003</v>
      </c>
      <c r="I97" s="32">
        <v>-1.3731</v>
      </c>
      <c r="J97" s="28">
        <v>10.319800000000001</v>
      </c>
      <c r="K97" s="28">
        <v>7.4023000000000003</v>
      </c>
      <c r="L97" s="28">
        <v>21.866299999999999</v>
      </c>
      <c r="M97" s="28">
        <v>17.760000000000002</v>
      </c>
      <c r="N97" s="28"/>
      <c r="O97" s="28"/>
      <c r="P97" s="28"/>
      <c r="Q97" s="28"/>
      <c r="R97" s="28">
        <v>15.9628</v>
      </c>
      <c r="S97" s="33">
        <f t="shared" si="15"/>
        <v>2</v>
      </c>
      <c r="T97" s="33">
        <f t="shared" si="16"/>
        <v>2</v>
      </c>
      <c r="U97" s="33">
        <f t="shared" si="17"/>
        <v>1</v>
      </c>
      <c r="V97" s="34">
        <f t="shared" si="18"/>
        <v>2</v>
      </c>
      <c r="W97" s="33">
        <f t="shared" si="19"/>
        <v>1</v>
      </c>
      <c r="X97" s="33">
        <f t="shared" si="20"/>
        <v>1</v>
      </c>
      <c r="Y97" s="33">
        <f t="shared" si="21"/>
        <v>2</v>
      </c>
      <c r="Z97" s="33">
        <f t="shared" si="22"/>
        <v>1</v>
      </c>
      <c r="AA97" s="33">
        <f t="shared" si="23"/>
        <v>0</v>
      </c>
      <c r="AB97" s="33">
        <f t="shared" si="24"/>
        <v>0</v>
      </c>
      <c r="AC97" s="33">
        <f t="shared" si="25"/>
        <v>0</v>
      </c>
      <c r="AD97" s="33">
        <f t="shared" si="26"/>
        <v>0</v>
      </c>
      <c r="AE97" s="33">
        <f t="shared" si="27"/>
        <v>1</v>
      </c>
      <c r="AF97" s="28">
        <v>4.0209000000000001</v>
      </c>
      <c r="AG97" s="28">
        <v>89.917299999999997</v>
      </c>
      <c r="AH97" s="28">
        <v>3.6173999999999999</v>
      </c>
      <c r="AI97" s="28">
        <v>2.4445000000000001</v>
      </c>
      <c r="AJ97" s="28">
        <v>0.997</v>
      </c>
      <c r="AK97" s="28">
        <v>0.3175</v>
      </c>
      <c r="AL97" s="28">
        <v>-8.5699999999999998E-2</v>
      </c>
      <c r="AM97" s="28">
        <v>0.58720000000000006</v>
      </c>
      <c r="AN97" s="28">
        <v>0.997</v>
      </c>
      <c r="AO97" s="28">
        <v>0.6966</v>
      </c>
      <c r="AP97" s="35">
        <v>1</v>
      </c>
    </row>
    <row r="98" spans="1:42">
      <c r="A98" s="48" t="s">
        <v>3676</v>
      </c>
      <c r="B98" s="29">
        <v>44909</v>
      </c>
      <c r="C98" s="30">
        <v>97.033199999999994</v>
      </c>
      <c r="D98" s="31">
        <v>104.66719999999999</v>
      </c>
      <c r="E98" s="28">
        <v>17.6082</v>
      </c>
      <c r="F98" s="28">
        <v>4.5530999999999997</v>
      </c>
      <c r="G98" s="28">
        <v>7.0641999999999996</v>
      </c>
      <c r="H98" s="28">
        <v>4.0053000000000001</v>
      </c>
      <c r="I98" s="32">
        <v>2.2241</v>
      </c>
      <c r="J98" s="28">
        <v>6.4337999999999997</v>
      </c>
      <c r="K98" s="28">
        <v>10.2158</v>
      </c>
      <c r="L98" s="28">
        <v>21.6035</v>
      </c>
      <c r="M98" s="28"/>
      <c r="N98" s="28"/>
      <c r="O98" s="28"/>
      <c r="P98" s="28"/>
      <c r="Q98" s="28"/>
      <c r="R98" s="28">
        <v>18.232800000000001</v>
      </c>
      <c r="S98" s="33">
        <f t="shared" si="15"/>
        <v>4</v>
      </c>
      <c r="T98" s="33">
        <f t="shared" si="16"/>
        <v>1</v>
      </c>
      <c r="U98" s="33">
        <f t="shared" si="17"/>
        <v>1</v>
      </c>
      <c r="V98" s="34">
        <f t="shared" si="18"/>
        <v>1</v>
      </c>
      <c r="W98" s="33">
        <f t="shared" si="19"/>
        <v>2</v>
      </c>
      <c r="X98" s="33">
        <f t="shared" si="20"/>
        <v>1</v>
      </c>
      <c r="Y98" s="33">
        <f t="shared" si="21"/>
        <v>2</v>
      </c>
      <c r="Z98" s="33">
        <f t="shared" si="22"/>
        <v>0</v>
      </c>
      <c r="AA98" s="33">
        <f t="shared" si="23"/>
        <v>0</v>
      </c>
      <c r="AB98" s="33">
        <f t="shared" si="24"/>
        <v>0</v>
      </c>
      <c r="AC98" s="33">
        <f t="shared" si="25"/>
        <v>0</v>
      </c>
      <c r="AD98" s="33">
        <f t="shared" si="26"/>
        <v>0</v>
      </c>
      <c r="AE98" s="33">
        <f t="shared" si="27"/>
        <v>1</v>
      </c>
      <c r="AF98" s="28">
        <v>55.493099999999998</v>
      </c>
      <c r="AG98" s="28">
        <v>36.938299999999998</v>
      </c>
      <c r="AH98" s="28">
        <v>7.4280999999999997</v>
      </c>
      <c r="AI98" s="28">
        <v>0.1404</v>
      </c>
      <c r="AJ98" s="28">
        <v>0.99039999999999995</v>
      </c>
      <c r="AK98" s="28">
        <v>0.35449999999999998</v>
      </c>
      <c r="AL98" s="28">
        <v>-0.1168</v>
      </c>
      <c r="AM98" s="28">
        <v>0.79910000000000003</v>
      </c>
      <c r="AN98" s="28">
        <v>0.99660000000000004</v>
      </c>
      <c r="AO98" s="28">
        <v>0.1404</v>
      </c>
      <c r="AP98" s="35">
        <v>1.05</v>
      </c>
    </row>
    <row r="99" spans="1:42">
      <c r="A99" s="48" t="s">
        <v>3677</v>
      </c>
      <c r="B99" s="29">
        <v>45855</v>
      </c>
      <c r="C99" s="30">
        <v>18.327000000000002</v>
      </c>
      <c r="D99" s="31">
        <v>19.321999999999999</v>
      </c>
      <c r="E99" s="28">
        <v>9.3704999999999998</v>
      </c>
      <c r="F99" s="28">
        <v>8.6257999999999999</v>
      </c>
      <c r="G99" s="28">
        <v>-8.1224000000000007</v>
      </c>
      <c r="H99" s="28">
        <v>-7.4473000000000003</v>
      </c>
      <c r="I99" s="32">
        <v>-8.7345000000000006</v>
      </c>
      <c r="J99" s="28"/>
      <c r="K99" s="28"/>
      <c r="L99" s="28"/>
      <c r="M99" s="28"/>
      <c r="N99" s="28"/>
      <c r="O99" s="28"/>
      <c r="P99" s="28"/>
      <c r="Q99" s="28"/>
      <c r="R99" s="28">
        <v>-7.9363000000000001</v>
      </c>
      <c r="S99" s="33">
        <f t="shared" si="15"/>
        <v>4</v>
      </c>
      <c r="T99" s="33">
        <f t="shared" si="16"/>
        <v>4</v>
      </c>
      <c r="U99" s="33">
        <f t="shared" si="17"/>
        <v>4</v>
      </c>
      <c r="V99" s="34">
        <f t="shared" si="18"/>
        <v>4</v>
      </c>
      <c r="W99" s="33">
        <f t="shared" si="19"/>
        <v>0</v>
      </c>
      <c r="X99" s="33">
        <f t="shared" si="20"/>
        <v>0</v>
      </c>
      <c r="Y99" s="33">
        <f t="shared" si="21"/>
        <v>0</v>
      </c>
      <c r="Z99" s="33">
        <f t="shared" si="22"/>
        <v>0</v>
      </c>
      <c r="AA99" s="33">
        <f t="shared" si="23"/>
        <v>0</v>
      </c>
      <c r="AB99" s="33">
        <f t="shared" si="24"/>
        <v>0</v>
      </c>
      <c r="AC99" s="33">
        <f t="shared" si="25"/>
        <v>0</v>
      </c>
      <c r="AD99" s="33">
        <f t="shared" si="26"/>
        <v>0</v>
      </c>
      <c r="AE99" s="33">
        <f t="shared" si="27"/>
        <v>4</v>
      </c>
      <c r="AF99" s="28">
        <v>79.230500000000006</v>
      </c>
      <c r="AG99" s="28">
        <v>14.728300000000001</v>
      </c>
      <c r="AH99" s="28">
        <v>2.4251999999999998</v>
      </c>
      <c r="AI99" s="28">
        <v>3.6160000000000001</v>
      </c>
      <c r="AJ99" s="28">
        <v>0.98709999999999998</v>
      </c>
      <c r="AK99" s="28">
        <v>-0.19370000000000001</v>
      </c>
      <c r="AL99" s="28">
        <v>-0.12239999999999999</v>
      </c>
      <c r="AM99" s="28">
        <v>-0.24110000000000001</v>
      </c>
      <c r="AN99" s="28">
        <v>0.98650000000000004</v>
      </c>
      <c r="AO99" s="28">
        <v>3.6160000000000001</v>
      </c>
      <c r="AP99" s="35">
        <v>0.9</v>
      </c>
    </row>
    <row r="100" spans="1:42">
      <c r="A100" s="48" t="s">
        <v>3678</v>
      </c>
      <c r="B100" s="29">
        <v>44502</v>
      </c>
      <c r="C100" s="30">
        <v>595.62019999999995</v>
      </c>
      <c r="D100" s="31">
        <v>551.97709999999995</v>
      </c>
      <c r="E100" s="28">
        <v>16.696100000000001</v>
      </c>
      <c r="F100" s="28">
        <v>16.9514</v>
      </c>
      <c r="G100" s="28">
        <v>5.9135</v>
      </c>
      <c r="H100" s="28">
        <v>-4.2419000000000002</v>
      </c>
      <c r="I100" s="32">
        <v>1.32E-2</v>
      </c>
      <c r="J100" s="28">
        <v>8.4374000000000002</v>
      </c>
      <c r="K100" s="28">
        <v>2.1789999999999998</v>
      </c>
      <c r="L100" s="28">
        <v>20.390499999999999</v>
      </c>
      <c r="M100" s="28">
        <v>14.623100000000001</v>
      </c>
      <c r="N100" s="28"/>
      <c r="O100" s="28"/>
      <c r="P100" s="28"/>
      <c r="Q100" s="28"/>
      <c r="R100" s="28">
        <v>12.0845</v>
      </c>
      <c r="S100" s="33">
        <f t="shared" si="15"/>
        <v>1</v>
      </c>
      <c r="T100" s="33">
        <f t="shared" si="16"/>
        <v>1</v>
      </c>
      <c r="U100" s="33">
        <f t="shared" si="17"/>
        <v>2</v>
      </c>
      <c r="V100" s="34">
        <f t="shared" si="18"/>
        <v>1</v>
      </c>
      <c r="W100" s="33">
        <f t="shared" si="19"/>
        <v>2</v>
      </c>
      <c r="X100" s="33">
        <f t="shared" si="20"/>
        <v>3</v>
      </c>
      <c r="Y100" s="33">
        <f t="shared" si="21"/>
        <v>2</v>
      </c>
      <c r="Z100" s="33">
        <f t="shared" si="22"/>
        <v>2</v>
      </c>
      <c r="AA100" s="33">
        <f t="shared" si="23"/>
        <v>0</v>
      </c>
      <c r="AB100" s="33">
        <f t="shared" si="24"/>
        <v>0</v>
      </c>
      <c r="AC100" s="33">
        <f t="shared" si="25"/>
        <v>0</v>
      </c>
      <c r="AD100" s="33">
        <f t="shared" si="26"/>
        <v>0</v>
      </c>
      <c r="AE100" s="33">
        <f t="shared" si="27"/>
        <v>2</v>
      </c>
      <c r="AF100" s="28"/>
      <c r="AG100" s="28">
        <v>5.3597000000000001</v>
      </c>
      <c r="AH100" s="28">
        <v>94.423000000000002</v>
      </c>
      <c r="AI100" s="28">
        <v>0.21729999999999999</v>
      </c>
      <c r="AJ100" s="28">
        <v>0.99619999999999997</v>
      </c>
      <c r="AK100" s="28">
        <v>0.2422</v>
      </c>
      <c r="AL100" s="28">
        <v>-8.8499999999999995E-2</v>
      </c>
      <c r="AM100" s="28">
        <v>0.44479999999999997</v>
      </c>
      <c r="AN100" s="28">
        <v>0.99690000000000001</v>
      </c>
      <c r="AO100" s="28">
        <v>0.21729999999999999</v>
      </c>
      <c r="AP100" s="35">
        <v>0.88</v>
      </c>
    </row>
    <row r="101" spans="1:42">
      <c r="A101" s="48" t="s">
        <v>3679</v>
      </c>
      <c r="B101" s="29">
        <v>45834</v>
      </c>
      <c r="C101" s="30">
        <v>28.9711</v>
      </c>
      <c r="D101" s="31">
        <v>23.248200000000001</v>
      </c>
      <c r="E101" s="28">
        <v>9.3623999999999992</v>
      </c>
      <c r="F101" s="28">
        <v>7.3780999999999999</v>
      </c>
      <c r="G101" s="28">
        <v>-7.5126999999999997</v>
      </c>
      <c r="H101" s="28">
        <v>-9.7556999999999992</v>
      </c>
      <c r="I101" s="32">
        <v>-11.2081</v>
      </c>
      <c r="J101" s="28"/>
      <c r="K101" s="28"/>
      <c r="L101" s="28"/>
      <c r="M101" s="28"/>
      <c r="N101" s="28"/>
      <c r="O101" s="28"/>
      <c r="P101" s="28"/>
      <c r="Q101" s="28"/>
      <c r="R101" s="28">
        <v>-7.5106000000000002</v>
      </c>
      <c r="S101" s="33">
        <f t="shared" si="15"/>
        <v>4</v>
      </c>
      <c r="T101" s="33">
        <f t="shared" si="16"/>
        <v>4</v>
      </c>
      <c r="U101" s="33">
        <f t="shared" si="17"/>
        <v>4</v>
      </c>
      <c r="V101" s="34">
        <f t="shared" si="18"/>
        <v>4</v>
      </c>
      <c r="W101" s="33">
        <f t="shared" si="19"/>
        <v>0</v>
      </c>
      <c r="X101" s="33">
        <f t="shared" si="20"/>
        <v>0</v>
      </c>
      <c r="Y101" s="33">
        <f t="shared" si="21"/>
        <v>0</v>
      </c>
      <c r="Z101" s="33">
        <f t="shared" si="22"/>
        <v>0</v>
      </c>
      <c r="AA101" s="33">
        <f t="shared" si="23"/>
        <v>0</v>
      </c>
      <c r="AB101" s="33">
        <f t="shared" si="24"/>
        <v>0</v>
      </c>
      <c r="AC101" s="33">
        <f t="shared" si="25"/>
        <v>0</v>
      </c>
      <c r="AD101" s="33">
        <f t="shared" si="26"/>
        <v>0</v>
      </c>
      <c r="AE101" s="33">
        <f t="shared" si="27"/>
        <v>4</v>
      </c>
      <c r="AF101" s="28">
        <v>99.757400000000004</v>
      </c>
      <c r="AG101" s="28"/>
      <c r="AH101" s="28"/>
      <c r="AI101" s="28">
        <v>0.24260000000000001</v>
      </c>
      <c r="AJ101" s="28">
        <v>0.99080000000000001</v>
      </c>
      <c r="AK101" s="28">
        <v>-0.25230000000000002</v>
      </c>
      <c r="AL101" s="28">
        <v>-8.5999999999999993E-2</v>
      </c>
      <c r="AM101" s="28">
        <v>-0.318</v>
      </c>
      <c r="AN101" s="28">
        <v>0.98850000000000005</v>
      </c>
      <c r="AO101" s="28">
        <v>0.24260000000000001</v>
      </c>
      <c r="AP101" s="35">
        <v>0.85</v>
      </c>
    </row>
    <row r="102" spans="1:42">
      <c r="A102" s="48" t="s">
        <v>3680</v>
      </c>
      <c r="B102" s="29">
        <v>45817</v>
      </c>
      <c r="C102" s="30">
        <v>22.307600000000001</v>
      </c>
      <c r="D102" s="31">
        <v>21.581299999999999</v>
      </c>
      <c r="E102" s="28">
        <v>9.7161000000000008</v>
      </c>
      <c r="F102" s="28">
        <v>10.704599999999999</v>
      </c>
      <c r="G102" s="28">
        <v>-3.9085000000000001</v>
      </c>
      <c r="H102" s="28">
        <v>-4.3879000000000001</v>
      </c>
      <c r="I102" s="32">
        <v>-5.6616</v>
      </c>
      <c r="J102" s="28"/>
      <c r="K102" s="28"/>
      <c r="L102" s="28"/>
      <c r="M102" s="28"/>
      <c r="N102" s="28"/>
      <c r="O102" s="28"/>
      <c r="P102" s="28"/>
      <c r="Q102" s="28"/>
      <c r="R102" s="28">
        <v>-3.1827999999999999</v>
      </c>
      <c r="S102" s="33">
        <f t="shared" si="15"/>
        <v>3</v>
      </c>
      <c r="T102" s="33">
        <f t="shared" si="16"/>
        <v>4</v>
      </c>
      <c r="U102" s="33">
        <f t="shared" si="17"/>
        <v>3</v>
      </c>
      <c r="V102" s="34">
        <f t="shared" si="18"/>
        <v>3</v>
      </c>
      <c r="W102" s="33">
        <f t="shared" si="19"/>
        <v>0</v>
      </c>
      <c r="X102" s="33">
        <f t="shared" si="20"/>
        <v>0</v>
      </c>
      <c r="Y102" s="33">
        <f t="shared" si="21"/>
        <v>0</v>
      </c>
      <c r="Z102" s="33">
        <f t="shared" si="22"/>
        <v>0</v>
      </c>
      <c r="AA102" s="33">
        <f t="shared" si="23"/>
        <v>0</v>
      </c>
      <c r="AB102" s="33">
        <f t="shared" si="24"/>
        <v>0</v>
      </c>
      <c r="AC102" s="33">
        <f t="shared" si="25"/>
        <v>0</v>
      </c>
      <c r="AD102" s="33">
        <f t="shared" si="26"/>
        <v>0</v>
      </c>
      <c r="AE102" s="33">
        <f t="shared" si="27"/>
        <v>4</v>
      </c>
      <c r="AF102" s="28">
        <v>75.280100000000004</v>
      </c>
      <c r="AG102" s="28">
        <v>21.16</v>
      </c>
      <c r="AH102" s="28">
        <v>2.5392000000000001</v>
      </c>
      <c r="AI102" s="28">
        <v>1.0206999999999999</v>
      </c>
      <c r="AJ102" s="28">
        <v>0.99609999999999999</v>
      </c>
      <c r="AK102" s="28">
        <v>-0.31119999999999998</v>
      </c>
      <c r="AL102" s="28">
        <v>-8.1100000000000005E-2</v>
      </c>
      <c r="AM102" s="28">
        <v>-0.43430000000000002</v>
      </c>
      <c r="AN102" s="28">
        <v>0.98950000000000005</v>
      </c>
      <c r="AO102" s="28">
        <v>1.0206999999999999</v>
      </c>
      <c r="AP102" s="35">
        <v>0.8</v>
      </c>
    </row>
    <row r="103" spans="1:42">
      <c r="A103" s="48" t="s">
        <v>3681</v>
      </c>
      <c r="B103" s="29">
        <v>45583</v>
      </c>
      <c r="C103" s="30">
        <v>200.76349999999999</v>
      </c>
      <c r="D103" s="31">
        <v>183.36099999999999</v>
      </c>
      <c r="E103" s="28">
        <v>11.3523</v>
      </c>
      <c r="F103" s="28">
        <v>10.3644</v>
      </c>
      <c r="G103" s="28">
        <v>2.5066000000000002</v>
      </c>
      <c r="H103" s="28">
        <v>10.021000000000001</v>
      </c>
      <c r="I103" s="32">
        <v>5.8085000000000004</v>
      </c>
      <c r="J103" s="28">
        <v>25.058399999999999</v>
      </c>
      <c r="K103" s="28"/>
      <c r="L103" s="28"/>
      <c r="M103" s="28"/>
      <c r="N103" s="28"/>
      <c r="O103" s="28"/>
      <c r="P103" s="28"/>
      <c r="Q103" s="28"/>
      <c r="R103" s="28">
        <v>8.6342999999999996</v>
      </c>
      <c r="S103" s="33">
        <f t="shared" si="15"/>
        <v>3</v>
      </c>
      <c r="T103" s="33">
        <f t="shared" si="16"/>
        <v>2</v>
      </c>
      <c r="U103" s="33">
        <f t="shared" si="17"/>
        <v>1</v>
      </c>
      <c r="V103" s="34">
        <f t="shared" si="18"/>
        <v>1</v>
      </c>
      <c r="W103" s="33">
        <f t="shared" si="19"/>
        <v>1</v>
      </c>
      <c r="X103" s="33">
        <f t="shared" si="20"/>
        <v>0</v>
      </c>
      <c r="Y103" s="33">
        <f t="shared" si="21"/>
        <v>0</v>
      </c>
      <c r="Z103" s="33">
        <f t="shared" si="22"/>
        <v>0</v>
      </c>
      <c r="AA103" s="33">
        <f t="shared" si="23"/>
        <v>0</v>
      </c>
      <c r="AB103" s="33">
        <f t="shared" si="24"/>
        <v>0</v>
      </c>
      <c r="AC103" s="33">
        <f t="shared" si="25"/>
        <v>0</v>
      </c>
      <c r="AD103" s="33">
        <f t="shared" si="26"/>
        <v>0</v>
      </c>
      <c r="AE103" s="33">
        <f t="shared" si="27"/>
        <v>2</v>
      </c>
      <c r="AF103" s="28">
        <v>81.812799999999996</v>
      </c>
      <c r="AG103" s="28">
        <v>17.271100000000001</v>
      </c>
      <c r="AH103" s="28">
        <v>1.0682</v>
      </c>
      <c r="AI103" s="28">
        <v>-0.15210000000000001</v>
      </c>
      <c r="AJ103" s="28">
        <v>0.9929</v>
      </c>
      <c r="AK103" s="28">
        <v>0.13300000000000001</v>
      </c>
      <c r="AL103" s="28">
        <v>-7.1099999999999997E-2</v>
      </c>
      <c r="AM103" s="28">
        <v>0.2288</v>
      </c>
      <c r="AN103" s="28">
        <v>0.99399999999999999</v>
      </c>
      <c r="AO103" s="28">
        <v>-0.15210000000000001</v>
      </c>
      <c r="AP103" s="35">
        <v>0.86</v>
      </c>
    </row>
    <row r="104" spans="1:42">
      <c r="A104" s="48" t="s">
        <v>3682</v>
      </c>
      <c r="B104" s="29">
        <v>44837</v>
      </c>
      <c r="C104" s="30">
        <v>213.4357</v>
      </c>
      <c r="D104" s="31">
        <v>214.08189999999999</v>
      </c>
      <c r="E104" s="28">
        <v>16.422999999999998</v>
      </c>
      <c r="F104" s="28">
        <v>9.0946999999999996</v>
      </c>
      <c r="G104" s="28">
        <v>-1.4616</v>
      </c>
      <c r="H104" s="28">
        <v>-2.7483</v>
      </c>
      <c r="I104" s="32">
        <v>-3.3559999999999999</v>
      </c>
      <c r="J104" s="28">
        <v>6.6490999999999998</v>
      </c>
      <c r="K104" s="28">
        <v>6.4672000000000001</v>
      </c>
      <c r="L104" s="28">
        <v>15.798500000000001</v>
      </c>
      <c r="M104" s="28"/>
      <c r="N104" s="28"/>
      <c r="O104" s="28"/>
      <c r="P104" s="28"/>
      <c r="Q104" s="28"/>
      <c r="R104" s="28">
        <v>14.8843</v>
      </c>
      <c r="S104" s="33">
        <f t="shared" si="15"/>
        <v>3</v>
      </c>
      <c r="T104" s="33">
        <f t="shared" si="16"/>
        <v>3</v>
      </c>
      <c r="U104" s="33">
        <f t="shared" si="17"/>
        <v>2</v>
      </c>
      <c r="V104" s="34">
        <f t="shared" si="18"/>
        <v>3</v>
      </c>
      <c r="W104" s="33">
        <f t="shared" si="19"/>
        <v>2</v>
      </c>
      <c r="X104" s="33">
        <f t="shared" si="20"/>
        <v>2</v>
      </c>
      <c r="Y104" s="33">
        <f t="shared" si="21"/>
        <v>3</v>
      </c>
      <c r="Z104" s="33">
        <f t="shared" si="22"/>
        <v>0</v>
      </c>
      <c r="AA104" s="33">
        <f t="shared" si="23"/>
        <v>0</v>
      </c>
      <c r="AB104" s="33">
        <f t="shared" si="24"/>
        <v>0</v>
      </c>
      <c r="AC104" s="33">
        <f t="shared" si="25"/>
        <v>0</v>
      </c>
      <c r="AD104" s="33">
        <f t="shared" si="26"/>
        <v>0</v>
      </c>
      <c r="AE104" s="33">
        <f t="shared" si="27"/>
        <v>1</v>
      </c>
      <c r="AF104" s="28">
        <v>100.3105</v>
      </c>
      <c r="AG104" s="28"/>
      <c r="AH104" s="28"/>
      <c r="AI104" s="28">
        <v>-0.3105</v>
      </c>
      <c r="AJ104" s="28">
        <v>0.99609999999999999</v>
      </c>
      <c r="AK104" s="28">
        <v>0.28999999999999998</v>
      </c>
      <c r="AL104" s="28">
        <v>-9.4399999999999998E-2</v>
      </c>
      <c r="AM104" s="28">
        <v>0.51770000000000005</v>
      </c>
      <c r="AN104" s="28">
        <v>0.99709999999999999</v>
      </c>
      <c r="AO104" s="28">
        <v>-0.3105</v>
      </c>
      <c r="AP104" s="35">
        <v>1</v>
      </c>
    </row>
    <row r="105" spans="1:42">
      <c r="A105" s="48" t="s">
        <v>3683</v>
      </c>
      <c r="B105" s="29">
        <v>45324</v>
      </c>
      <c r="C105" s="30">
        <v>106.64230000000001</v>
      </c>
      <c r="D105" s="31">
        <v>96.462500000000006</v>
      </c>
      <c r="E105" s="28">
        <v>10.329599999999999</v>
      </c>
      <c r="F105" s="28">
        <v>5.8231000000000002</v>
      </c>
      <c r="G105" s="28">
        <v>-7.3254000000000001</v>
      </c>
      <c r="H105" s="28">
        <v>-5.8472</v>
      </c>
      <c r="I105" s="32">
        <v>-7.5774999999999997</v>
      </c>
      <c r="J105" s="28">
        <v>-1.8043</v>
      </c>
      <c r="K105" s="28">
        <v>0.49249999999999999</v>
      </c>
      <c r="L105" s="28"/>
      <c r="M105" s="28"/>
      <c r="N105" s="28"/>
      <c r="O105" s="28"/>
      <c r="P105" s="28"/>
      <c r="Q105" s="28"/>
      <c r="R105" s="28">
        <v>1.4575</v>
      </c>
      <c r="S105" s="33">
        <f t="shared" si="15"/>
        <v>4</v>
      </c>
      <c r="T105" s="33">
        <f t="shared" si="16"/>
        <v>4</v>
      </c>
      <c r="U105" s="33">
        <f t="shared" si="17"/>
        <v>4</v>
      </c>
      <c r="V105" s="34">
        <f t="shared" si="18"/>
        <v>4</v>
      </c>
      <c r="W105" s="33">
        <f t="shared" si="19"/>
        <v>4</v>
      </c>
      <c r="X105" s="33">
        <f t="shared" si="20"/>
        <v>4</v>
      </c>
      <c r="Y105" s="33">
        <f t="shared" si="21"/>
        <v>0</v>
      </c>
      <c r="Z105" s="33">
        <f t="shared" si="22"/>
        <v>0</v>
      </c>
      <c r="AA105" s="33">
        <f t="shared" si="23"/>
        <v>0</v>
      </c>
      <c r="AB105" s="33">
        <f t="shared" si="24"/>
        <v>0</v>
      </c>
      <c r="AC105" s="33">
        <f t="shared" si="25"/>
        <v>0</v>
      </c>
      <c r="AD105" s="33">
        <f t="shared" si="26"/>
        <v>0</v>
      </c>
      <c r="AE105" s="33">
        <f t="shared" si="27"/>
        <v>3</v>
      </c>
      <c r="AF105" s="28">
        <v>99.883099999999999</v>
      </c>
      <c r="AG105" s="28"/>
      <c r="AH105" s="28"/>
      <c r="AI105" s="28">
        <v>0.1169</v>
      </c>
      <c r="AJ105" s="28">
        <v>0.99719999999999998</v>
      </c>
      <c r="AK105" s="28">
        <v>-3.7199999999999997E-2</v>
      </c>
      <c r="AL105" s="28">
        <v>-6.9500000000000006E-2</v>
      </c>
      <c r="AM105" s="28">
        <v>-6.1800000000000001E-2</v>
      </c>
      <c r="AN105" s="28">
        <v>0.99609999999999999</v>
      </c>
      <c r="AO105" s="28">
        <v>0.1169</v>
      </c>
      <c r="AP105" s="35">
        <v>0.63</v>
      </c>
    </row>
    <row r="106" spans="1:42">
      <c r="A106" s="48" t="s">
        <v>3684</v>
      </c>
      <c r="B106" s="29">
        <v>45887</v>
      </c>
      <c r="C106" s="30">
        <v>221.51089999999999</v>
      </c>
      <c r="D106" s="31">
        <v>226.3331</v>
      </c>
      <c r="E106" s="28">
        <v>10.3521</v>
      </c>
      <c r="F106" s="28">
        <v>13.3346</v>
      </c>
      <c r="G106" s="28">
        <v>2.5274999999999999</v>
      </c>
      <c r="H106" s="28">
        <v>-0.51800000000000002</v>
      </c>
      <c r="I106" s="32">
        <v>-1.0835999999999999</v>
      </c>
      <c r="J106" s="28"/>
      <c r="K106" s="28"/>
      <c r="L106" s="28"/>
      <c r="M106" s="28"/>
      <c r="N106" s="28"/>
      <c r="O106" s="28"/>
      <c r="P106" s="28"/>
      <c r="Q106" s="28"/>
      <c r="R106" s="28">
        <v>5.0778999999999996</v>
      </c>
      <c r="S106" s="33">
        <f t="shared" si="15"/>
        <v>1</v>
      </c>
      <c r="T106" s="33">
        <f t="shared" si="16"/>
        <v>2</v>
      </c>
      <c r="U106" s="33">
        <f t="shared" si="17"/>
        <v>1</v>
      </c>
      <c r="V106" s="34">
        <f t="shared" si="18"/>
        <v>2</v>
      </c>
      <c r="W106" s="33">
        <f t="shared" si="19"/>
        <v>0</v>
      </c>
      <c r="X106" s="33">
        <f t="shared" si="20"/>
        <v>0</v>
      </c>
      <c r="Y106" s="33">
        <f t="shared" si="21"/>
        <v>0</v>
      </c>
      <c r="Z106" s="33">
        <f t="shared" si="22"/>
        <v>0</v>
      </c>
      <c r="AA106" s="33">
        <f t="shared" si="23"/>
        <v>0</v>
      </c>
      <c r="AB106" s="33">
        <f t="shared" si="24"/>
        <v>0</v>
      </c>
      <c r="AC106" s="33">
        <f t="shared" si="25"/>
        <v>0</v>
      </c>
      <c r="AD106" s="33">
        <f t="shared" si="26"/>
        <v>0</v>
      </c>
      <c r="AE106" s="33">
        <f t="shared" si="27"/>
        <v>3</v>
      </c>
      <c r="AF106" s="28">
        <v>4.0396999999999998</v>
      </c>
      <c r="AG106" s="28">
        <v>90.334599999999995</v>
      </c>
      <c r="AH106" s="28">
        <v>3.6339000000000001</v>
      </c>
      <c r="AI106" s="28">
        <v>1.9917</v>
      </c>
      <c r="AJ106" s="28">
        <v>1.0011000000000001</v>
      </c>
      <c r="AK106" s="28">
        <v>-0.19239999999999999</v>
      </c>
      <c r="AL106" s="28">
        <v>-2.81E-2</v>
      </c>
      <c r="AM106" s="28">
        <v>-0.26869999999999999</v>
      </c>
      <c r="AN106" s="28">
        <v>0.98560000000000003</v>
      </c>
      <c r="AO106" s="28">
        <v>0.23569999999999999</v>
      </c>
      <c r="AP106" s="35">
        <v>0.13</v>
      </c>
    </row>
    <row r="107" spans="1:42">
      <c r="A107" s="48" t="s">
        <v>3685</v>
      </c>
      <c r="B107" s="29">
        <v>45887</v>
      </c>
      <c r="C107" s="30">
        <v>261.04939999999999</v>
      </c>
      <c r="D107" s="31">
        <v>285.22840000000002</v>
      </c>
      <c r="E107" s="28">
        <v>9.9062000000000001</v>
      </c>
      <c r="F107" s="28">
        <v>17.158300000000001</v>
      </c>
      <c r="G107" s="28">
        <v>6.2270000000000003</v>
      </c>
      <c r="H107" s="28">
        <v>-3.8372999999999999</v>
      </c>
      <c r="I107" s="32">
        <v>0.35859999999999997</v>
      </c>
      <c r="J107" s="28"/>
      <c r="K107" s="28"/>
      <c r="L107" s="28"/>
      <c r="M107" s="28"/>
      <c r="N107" s="28"/>
      <c r="O107" s="28"/>
      <c r="P107" s="28"/>
      <c r="Q107" s="28"/>
      <c r="R107" s="28">
        <v>-1.3399000000000001</v>
      </c>
      <c r="S107" s="33">
        <f t="shared" si="15"/>
        <v>1</v>
      </c>
      <c r="T107" s="33">
        <f t="shared" si="16"/>
        <v>1</v>
      </c>
      <c r="U107" s="33">
        <f t="shared" si="17"/>
        <v>2</v>
      </c>
      <c r="V107" s="34">
        <f t="shared" si="18"/>
        <v>1</v>
      </c>
      <c r="W107" s="33">
        <f t="shared" si="19"/>
        <v>0</v>
      </c>
      <c r="X107" s="33">
        <f t="shared" si="20"/>
        <v>0</v>
      </c>
      <c r="Y107" s="33">
        <f t="shared" si="21"/>
        <v>0</v>
      </c>
      <c r="Z107" s="33">
        <f t="shared" si="22"/>
        <v>0</v>
      </c>
      <c r="AA107" s="33">
        <f t="shared" si="23"/>
        <v>0</v>
      </c>
      <c r="AB107" s="33">
        <f t="shared" si="24"/>
        <v>0</v>
      </c>
      <c r="AC107" s="33">
        <f t="shared" si="25"/>
        <v>0</v>
      </c>
      <c r="AD107" s="33">
        <f t="shared" si="26"/>
        <v>0</v>
      </c>
      <c r="AE107" s="33">
        <f t="shared" si="27"/>
        <v>3</v>
      </c>
      <c r="AF107" s="28"/>
      <c r="AG107" s="28">
        <v>5.3667999999999996</v>
      </c>
      <c r="AH107" s="28">
        <v>94.548400000000001</v>
      </c>
      <c r="AI107" s="28">
        <v>8.4900000000000003E-2</v>
      </c>
      <c r="AJ107" s="28">
        <v>1.0006999999999999</v>
      </c>
      <c r="AK107" s="28">
        <v>-0.45419999999999999</v>
      </c>
      <c r="AL107" s="28">
        <v>-2.7900000000000001E-2</v>
      </c>
      <c r="AM107" s="28">
        <v>-0.62619999999999998</v>
      </c>
      <c r="AN107" s="28">
        <v>0.98550000000000004</v>
      </c>
      <c r="AO107" s="28">
        <v>8.4900000000000003E-2</v>
      </c>
      <c r="AP107" s="35">
        <v>0.13</v>
      </c>
    </row>
    <row r="108" spans="1:42">
      <c r="A108" s="48" t="s">
        <v>3686</v>
      </c>
      <c r="B108" s="29">
        <v>45166</v>
      </c>
      <c r="C108" s="30">
        <v>13.946099999999999</v>
      </c>
      <c r="D108" s="31">
        <v>11.790900000000001</v>
      </c>
      <c r="E108" s="28">
        <v>12.356</v>
      </c>
      <c r="F108" s="28">
        <v>12.5626</v>
      </c>
      <c r="G108" s="28">
        <v>0.40629999999999999</v>
      </c>
      <c r="H108" s="28">
        <v>-10.703200000000001</v>
      </c>
      <c r="I108" s="32">
        <v>-5.4701000000000004</v>
      </c>
      <c r="J108" s="28">
        <v>-3.5667</v>
      </c>
      <c r="K108" s="28">
        <v>-2.1690999999999998</v>
      </c>
      <c r="L108" s="28"/>
      <c r="M108" s="28"/>
      <c r="N108" s="28"/>
      <c r="O108" s="28"/>
      <c r="P108" s="28"/>
      <c r="Q108" s="28"/>
      <c r="R108" s="28">
        <v>8.2331000000000003</v>
      </c>
      <c r="S108" s="33">
        <f t="shared" si="15"/>
        <v>2</v>
      </c>
      <c r="T108" s="33">
        <f t="shared" si="16"/>
        <v>2</v>
      </c>
      <c r="U108" s="33">
        <f t="shared" si="17"/>
        <v>4</v>
      </c>
      <c r="V108" s="34">
        <f t="shared" si="18"/>
        <v>3</v>
      </c>
      <c r="W108" s="33">
        <f t="shared" si="19"/>
        <v>4</v>
      </c>
      <c r="X108" s="33">
        <f t="shared" si="20"/>
        <v>4</v>
      </c>
      <c r="Y108" s="33">
        <f t="shared" si="21"/>
        <v>0</v>
      </c>
      <c r="Z108" s="33">
        <f t="shared" si="22"/>
        <v>0</v>
      </c>
      <c r="AA108" s="33">
        <f t="shared" si="23"/>
        <v>0</v>
      </c>
      <c r="AB108" s="33">
        <f t="shared" si="24"/>
        <v>0</v>
      </c>
      <c r="AC108" s="33">
        <f t="shared" si="25"/>
        <v>0</v>
      </c>
      <c r="AD108" s="33">
        <f t="shared" si="26"/>
        <v>0</v>
      </c>
      <c r="AE108" s="33">
        <f t="shared" si="27"/>
        <v>2</v>
      </c>
      <c r="AF108" s="28">
        <v>33.646299999999997</v>
      </c>
      <c r="AG108" s="28">
        <v>62.345500000000001</v>
      </c>
      <c r="AH108" s="28">
        <v>4.1150000000000002</v>
      </c>
      <c r="AI108" s="28">
        <v>-0.1069</v>
      </c>
      <c r="AJ108" s="28">
        <v>1.2438</v>
      </c>
      <c r="AK108" s="28">
        <v>5.0599999999999999E-2</v>
      </c>
      <c r="AL108" s="28">
        <v>-0.2389</v>
      </c>
      <c r="AM108" s="28">
        <v>8.7499999999999994E-2</v>
      </c>
      <c r="AN108" s="28">
        <v>0.67900000000000005</v>
      </c>
      <c r="AO108" s="28">
        <v>-0.1069</v>
      </c>
      <c r="AP108" s="35">
        <v>0.72</v>
      </c>
    </row>
    <row r="109" spans="1:42">
      <c r="A109" s="48" t="s">
        <v>3687</v>
      </c>
      <c r="B109" s="29">
        <v>45504</v>
      </c>
      <c r="C109" s="30">
        <v>95.938900000000004</v>
      </c>
      <c r="D109" s="31">
        <v>80.415000000000006</v>
      </c>
      <c r="E109" s="28">
        <v>9.827</v>
      </c>
      <c r="F109" s="28">
        <v>11.2659</v>
      </c>
      <c r="G109" s="28">
        <v>2.0880999999999998</v>
      </c>
      <c r="H109" s="28">
        <v>7.2114000000000003</v>
      </c>
      <c r="I109" s="32">
        <v>6.5373000000000001</v>
      </c>
      <c r="J109" s="28">
        <v>18.855799999999999</v>
      </c>
      <c r="K109" s="28"/>
      <c r="L109" s="28"/>
      <c r="M109" s="28"/>
      <c r="N109" s="28"/>
      <c r="O109" s="28"/>
      <c r="P109" s="28"/>
      <c r="Q109" s="28"/>
      <c r="R109" s="28">
        <v>-0.99339999999999995</v>
      </c>
      <c r="S109" s="33">
        <f t="shared" si="15"/>
        <v>2</v>
      </c>
      <c r="T109" s="33">
        <f t="shared" si="16"/>
        <v>2</v>
      </c>
      <c r="U109" s="33">
        <f t="shared" si="17"/>
        <v>1</v>
      </c>
      <c r="V109" s="34">
        <f t="shared" si="18"/>
        <v>1</v>
      </c>
      <c r="W109" s="33">
        <f t="shared" si="19"/>
        <v>1</v>
      </c>
      <c r="X109" s="33">
        <f t="shared" si="20"/>
        <v>0</v>
      </c>
      <c r="Y109" s="33">
        <f t="shared" si="21"/>
        <v>0</v>
      </c>
      <c r="Z109" s="33">
        <f t="shared" si="22"/>
        <v>0</v>
      </c>
      <c r="AA109" s="33">
        <f t="shared" si="23"/>
        <v>0</v>
      </c>
      <c r="AB109" s="33">
        <f t="shared" si="24"/>
        <v>0</v>
      </c>
      <c r="AC109" s="33">
        <f t="shared" si="25"/>
        <v>0</v>
      </c>
      <c r="AD109" s="33">
        <f t="shared" si="26"/>
        <v>0</v>
      </c>
      <c r="AE109" s="33">
        <f t="shared" si="27"/>
        <v>3</v>
      </c>
      <c r="AF109" s="28">
        <v>75.660499999999999</v>
      </c>
      <c r="AG109" s="28">
        <v>19.789300000000001</v>
      </c>
      <c r="AH109" s="28">
        <v>4.5400999999999998</v>
      </c>
      <c r="AI109" s="28">
        <v>1.01E-2</v>
      </c>
      <c r="AJ109" s="28">
        <v>1.0092000000000001</v>
      </c>
      <c r="AK109" s="28">
        <v>-4.36E-2</v>
      </c>
      <c r="AL109" s="28">
        <v>0.1222</v>
      </c>
      <c r="AM109" s="28">
        <v>-7.5300000000000006E-2</v>
      </c>
      <c r="AN109" s="28">
        <v>0.45810000000000001</v>
      </c>
      <c r="AO109" s="28">
        <v>1.01E-2</v>
      </c>
      <c r="AP109" s="35">
        <v>1.03</v>
      </c>
    </row>
    <row r="110" spans="1:42">
      <c r="A110" s="48" t="s">
        <v>3688</v>
      </c>
      <c r="B110" s="29">
        <v>45649</v>
      </c>
      <c r="C110" s="30">
        <v>38.308599999999998</v>
      </c>
      <c r="D110" s="31">
        <v>35.648899999999998</v>
      </c>
      <c r="E110" s="28">
        <v>10.664</v>
      </c>
      <c r="F110" s="28">
        <v>12.6677</v>
      </c>
      <c r="G110" s="28">
        <v>1.1380999999999999</v>
      </c>
      <c r="H110" s="28">
        <v>-1.6508</v>
      </c>
      <c r="I110" s="32">
        <v>-1.1311</v>
      </c>
      <c r="J110" s="28">
        <v>7.8261000000000003</v>
      </c>
      <c r="K110" s="28"/>
      <c r="L110" s="28"/>
      <c r="M110" s="28"/>
      <c r="N110" s="28"/>
      <c r="O110" s="28"/>
      <c r="P110" s="28"/>
      <c r="Q110" s="28"/>
      <c r="R110" s="28">
        <v>4.8747999999999996</v>
      </c>
      <c r="S110" s="33">
        <f t="shared" si="15"/>
        <v>2</v>
      </c>
      <c r="T110" s="33">
        <f t="shared" si="16"/>
        <v>2</v>
      </c>
      <c r="U110" s="33">
        <f t="shared" si="17"/>
        <v>2</v>
      </c>
      <c r="V110" s="34">
        <f t="shared" si="18"/>
        <v>2</v>
      </c>
      <c r="W110" s="33">
        <f t="shared" si="19"/>
        <v>2</v>
      </c>
      <c r="X110" s="33">
        <f t="shared" si="20"/>
        <v>0</v>
      </c>
      <c r="Y110" s="33">
        <f t="shared" si="21"/>
        <v>0</v>
      </c>
      <c r="Z110" s="33">
        <f t="shared" si="22"/>
        <v>0</v>
      </c>
      <c r="AA110" s="33">
        <f t="shared" si="23"/>
        <v>0</v>
      </c>
      <c r="AB110" s="33">
        <f t="shared" si="24"/>
        <v>0</v>
      </c>
      <c r="AC110" s="33">
        <f t="shared" si="25"/>
        <v>0</v>
      </c>
      <c r="AD110" s="33">
        <f t="shared" si="26"/>
        <v>0</v>
      </c>
      <c r="AE110" s="33">
        <f t="shared" si="27"/>
        <v>3</v>
      </c>
      <c r="AF110" s="28">
        <v>95.003200000000007</v>
      </c>
      <c r="AG110" s="28">
        <v>4.9640000000000004</v>
      </c>
      <c r="AH110" s="28"/>
      <c r="AI110" s="28">
        <v>3.2800000000000003E-2</v>
      </c>
      <c r="AJ110" s="28">
        <v>0.99909999999999999</v>
      </c>
      <c r="AK110" s="28">
        <v>1.6999999999999999E-3</v>
      </c>
      <c r="AL110" s="28">
        <v>-0.10059999999999999</v>
      </c>
      <c r="AM110" s="28">
        <v>2.7000000000000001E-3</v>
      </c>
      <c r="AN110" s="28">
        <v>0.99329999999999996</v>
      </c>
      <c r="AO110" s="28">
        <v>3.2800000000000003E-2</v>
      </c>
      <c r="AP110" s="35">
        <v>0.72</v>
      </c>
    </row>
    <row r="111" spans="1:42">
      <c r="A111" s="48" t="s">
        <v>3689</v>
      </c>
      <c r="B111" s="29">
        <v>45450</v>
      </c>
      <c r="C111" s="30">
        <v>132.66650000000001</v>
      </c>
      <c r="D111" s="31">
        <v>117.7435</v>
      </c>
      <c r="E111" s="28">
        <v>10.4519</v>
      </c>
      <c r="F111" s="28">
        <v>7.2991000000000001</v>
      </c>
      <c r="G111" s="28">
        <v>-4.1021999999999998</v>
      </c>
      <c r="H111" s="28">
        <v>-5.7580999999999998</v>
      </c>
      <c r="I111" s="32">
        <v>-7.1981999999999999</v>
      </c>
      <c r="J111" s="28">
        <v>0.88019999999999998</v>
      </c>
      <c r="K111" s="28"/>
      <c r="L111" s="28"/>
      <c r="M111" s="28"/>
      <c r="N111" s="28"/>
      <c r="O111" s="28"/>
      <c r="P111" s="28"/>
      <c r="Q111" s="28"/>
      <c r="R111" s="28">
        <v>2.3586999999999998</v>
      </c>
      <c r="S111" s="33">
        <f t="shared" si="15"/>
        <v>4</v>
      </c>
      <c r="T111" s="33">
        <f t="shared" si="16"/>
        <v>4</v>
      </c>
      <c r="U111" s="33">
        <f t="shared" si="17"/>
        <v>4</v>
      </c>
      <c r="V111" s="34">
        <f t="shared" si="18"/>
        <v>4</v>
      </c>
      <c r="W111" s="33">
        <f t="shared" si="19"/>
        <v>3</v>
      </c>
      <c r="X111" s="33">
        <f t="shared" si="20"/>
        <v>0</v>
      </c>
      <c r="Y111" s="33">
        <f t="shared" si="21"/>
        <v>0</v>
      </c>
      <c r="Z111" s="33">
        <f t="shared" si="22"/>
        <v>0</v>
      </c>
      <c r="AA111" s="33">
        <f t="shared" si="23"/>
        <v>0</v>
      </c>
      <c r="AB111" s="33">
        <f t="shared" si="24"/>
        <v>0</v>
      </c>
      <c r="AC111" s="33">
        <f t="shared" si="25"/>
        <v>0</v>
      </c>
      <c r="AD111" s="33">
        <f t="shared" si="26"/>
        <v>0</v>
      </c>
      <c r="AE111" s="33">
        <f t="shared" si="27"/>
        <v>3</v>
      </c>
      <c r="AF111" s="28">
        <v>96.974900000000005</v>
      </c>
      <c r="AG111" s="28">
        <v>3.0167000000000002</v>
      </c>
      <c r="AH111" s="28"/>
      <c r="AI111" s="28">
        <v>8.3999999999999995E-3</v>
      </c>
      <c r="AJ111" s="28">
        <v>0.99890000000000001</v>
      </c>
      <c r="AK111" s="28">
        <v>-4.2000000000000003E-2</v>
      </c>
      <c r="AL111" s="28">
        <v>-0.1052</v>
      </c>
      <c r="AM111" s="28">
        <v>-6.4500000000000002E-2</v>
      </c>
      <c r="AN111" s="28">
        <v>0.99519999999999997</v>
      </c>
      <c r="AO111" s="28">
        <v>8.3999999999999995E-3</v>
      </c>
      <c r="AP111" s="35">
        <v>0.83</v>
      </c>
    </row>
    <row r="112" spans="1:42">
      <c r="A112" s="48" t="s">
        <v>3690</v>
      </c>
      <c r="B112" s="29">
        <v>45092</v>
      </c>
      <c r="C112" s="30">
        <v>502.76119999999997</v>
      </c>
      <c r="D112" s="31">
        <v>444.27069999999998</v>
      </c>
      <c r="E112" s="28">
        <v>14.182</v>
      </c>
      <c r="F112" s="28">
        <v>11.3711</v>
      </c>
      <c r="G112" s="28">
        <v>-0.60970000000000002</v>
      </c>
      <c r="H112" s="28">
        <v>-4.9973000000000001</v>
      </c>
      <c r="I112" s="32">
        <v>-3.2804000000000002</v>
      </c>
      <c r="J112" s="28">
        <v>2.6341999999999999</v>
      </c>
      <c r="K112" s="28">
        <v>-3.5525000000000002</v>
      </c>
      <c r="L112" s="28"/>
      <c r="M112" s="28"/>
      <c r="N112" s="28"/>
      <c r="O112" s="28"/>
      <c r="P112" s="28"/>
      <c r="Q112" s="28"/>
      <c r="R112" s="28">
        <v>12.9138</v>
      </c>
      <c r="S112" s="33">
        <f t="shared" si="15"/>
        <v>2</v>
      </c>
      <c r="T112" s="33">
        <f t="shared" si="16"/>
        <v>3</v>
      </c>
      <c r="U112" s="33">
        <f t="shared" si="17"/>
        <v>3</v>
      </c>
      <c r="V112" s="34">
        <f t="shared" si="18"/>
        <v>2</v>
      </c>
      <c r="W112" s="33">
        <f t="shared" si="19"/>
        <v>3</v>
      </c>
      <c r="X112" s="33">
        <f t="shared" si="20"/>
        <v>4</v>
      </c>
      <c r="Y112" s="33">
        <f t="shared" si="21"/>
        <v>0</v>
      </c>
      <c r="Z112" s="33">
        <f t="shared" si="22"/>
        <v>0</v>
      </c>
      <c r="AA112" s="33">
        <f t="shared" si="23"/>
        <v>0</v>
      </c>
      <c r="AB112" s="33">
        <f t="shared" si="24"/>
        <v>0</v>
      </c>
      <c r="AC112" s="33">
        <f t="shared" si="25"/>
        <v>0</v>
      </c>
      <c r="AD112" s="33">
        <f t="shared" si="26"/>
        <v>0</v>
      </c>
      <c r="AE112" s="33">
        <f t="shared" si="27"/>
        <v>1</v>
      </c>
      <c r="AF112" s="28">
        <v>67.391499999999994</v>
      </c>
      <c r="AG112" s="28">
        <v>32.662599999999998</v>
      </c>
      <c r="AH112" s="28"/>
      <c r="AI112" s="28">
        <v>-5.4199999999999998E-2</v>
      </c>
      <c r="AJ112" s="28">
        <v>0.99460000000000004</v>
      </c>
      <c r="AK112" s="28">
        <v>0.14330000000000001</v>
      </c>
      <c r="AL112" s="28">
        <v>-7.6200000000000004E-2</v>
      </c>
      <c r="AM112" s="28">
        <v>0.2452</v>
      </c>
      <c r="AN112" s="28">
        <v>0.99580000000000002</v>
      </c>
      <c r="AO112" s="28">
        <v>-5.4199999999999998E-2</v>
      </c>
      <c r="AP112" s="35">
        <v>0.66</v>
      </c>
    </row>
    <row r="113" spans="1:42">
      <c r="A113" s="48" t="s">
        <v>3691</v>
      </c>
      <c r="B113" s="29">
        <v>45852</v>
      </c>
      <c r="C113" s="30">
        <v>14.4102</v>
      </c>
      <c r="D113" s="31">
        <v>13.9978</v>
      </c>
      <c r="E113" s="28">
        <v>9.7469999999999999</v>
      </c>
      <c r="F113" s="28">
        <v>10.7614</v>
      </c>
      <c r="G113" s="28">
        <v>-3.8757000000000001</v>
      </c>
      <c r="H113" s="28">
        <v>-4.3380000000000001</v>
      </c>
      <c r="I113" s="32">
        <v>-5.6254999999999997</v>
      </c>
      <c r="J113" s="28"/>
      <c r="K113" s="28"/>
      <c r="L113" s="28"/>
      <c r="M113" s="28"/>
      <c r="N113" s="28"/>
      <c r="O113" s="28"/>
      <c r="P113" s="28"/>
      <c r="Q113" s="28"/>
      <c r="R113" s="28">
        <v>-3.1738</v>
      </c>
      <c r="S113" s="33">
        <f t="shared" si="15"/>
        <v>3</v>
      </c>
      <c r="T113" s="33">
        <f t="shared" si="16"/>
        <v>4</v>
      </c>
      <c r="U113" s="33">
        <f t="shared" si="17"/>
        <v>3</v>
      </c>
      <c r="V113" s="34">
        <f t="shared" si="18"/>
        <v>3</v>
      </c>
      <c r="W113" s="33">
        <f t="shared" si="19"/>
        <v>0</v>
      </c>
      <c r="X113" s="33">
        <f t="shared" si="20"/>
        <v>0</v>
      </c>
      <c r="Y113" s="33">
        <f t="shared" si="21"/>
        <v>0</v>
      </c>
      <c r="Z113" s="33">
        <f t="shared" si="22"/>
        <v>0</v>
      </c>
      <c r="AA113" s="33">
        <f t="shared" si="23"/>
        <v>0</v>
      </c>
      <c r="AB113" s="33">
        <f t="shared" si="24"/>
        <v>0</v>
      </c>
      <c r="AC113" s="33">
        <f t="shared" si="25"/>
        <v>0</v>
      </c>
      <c r="AD113" s="33">
        <f t="shared" si="26"/>
        <v>0</v>
      </c>
      <c r="AE113" s="33">
        <f t="shared" si="27"/>
        <v>4</v>
      </c>
      <c r="AF113" s="28">
        <v>76.016900000000007</v>
      </c>
      <c r="AG113" s="28">
        <v>21.341200000000001</v>
      </c>
      <c r="AH113" s="28">
        <v>2.5640000000000001</v>
      </c>
      <c r="AI113" s="28">
        <v>7.7899999999999997E-2</v>
      </c>
      <c r="AJ113" s="28">
        <v>0.99850000000000005</v>
      </c>
      <c r="AK113" s="28">
        <v>-0.2487</v>
      </c>
      <c r="AL113" s="28">
        <v>-6.9699999999999998E-2</v>
      </c>
      <c r="AM113" s="28">
        <v>-0.35020000000000001</v>
      </c>
      <c r="AN113" s="28">
        <v>0.9879</v>
      </c>
      <c r="AO113" s="28">
        <v>7.7899999999999997E-2</v>
      </c>
      <c r="AP113" s="35">
        <v>0.6</v>
      </c>
    </row>
    <row r="114" spans="1:42">
      <c r="A114" s="48" t="s">
        <v>3692</v>
      </c>
      <c r="B114" s="29">
        <v>45649</v>
      </c>
      <c r="C114" s="30">
        <v>51.390900000000002</v>
      </c>
      <c r="D114" s="31">
        <v>59.1126</v>
      </c>
      <c r="E114" s="28">
        <v>10.896000000000001</v>
      </c>
      <c r="F114" s="28">
        <v>9.0908999999999995</v>
      </c>
      <c r="G114" s="28">
        <v>-1.4739</v>
      </c>
      <c r="H114" s="28">
        <v>-2.7751000000000001</v>
      </c>
      <c r="I114" s="32">
        <v>-3.37</v>
      </c>
      <c r="J114" s="28">
        <v>6.6144999999999996</v>
      </c>
      <c r="K114" s="28"/>
      <c r="L114" s="28"/>
      <c r="M114" s="28"/>
      <c r="N114" s="28"/>
      <c r="O114" s="28"/>
      <c r="P114" s="28"/>
      <c r="Q114" s="28"/>
      <c r="R114" s="28">
        <v>6.5593000000000004</v>
      </c>
      <c r="S114" s="33">
        <f t="shared" si="15"/>
        <v>3</v>
      </c>
      <c r="T114" s="33">
        <f t="shared" si="16"/>
        <v>3</v>
      </c>
      <c r="U114" s="33">
        <f t="shared" si="17"/>
        <v>2</v>
      </c>
      <c r="V114" s="34">
        <f t="shared" si="18"/>
        <v>3</v>
      </c>
      <c r="W114" s="33">
        <f t="shared" si="19"/>
        <v>2</v>
      </c>
      <c r="X114" s="33">
        <f t="shared" si="20"/>
        <v>0</v>
      </c>
      <c r="Y114" s="33">
        <f t="shared" si="21"/>
        <v>0</v>
      </c>
      <c r="Z114" s="33">
        <f t="shared" si="22"/>
        <v>0</v>
      </c>
      <c r="AA114" s="33">
        <f t="shared" si="23"/>
        <v>0</v>
      </c>
      <c r="AB114" s="33">
        <f t="shared" si="24"/>
        <v>0</v>
      </c>
      <c r="AC114" s="33">
        <f t="shared" si="25"/>
        <v>0</v>
      </c>
      <c r="AD114" s="33">
        <f t="shared" si="26"/>
        <v>0</v>
      </c>
      <c r="AE114" s="33">
        <f t="shared" si="27"/>
        <v>3</v>
      </c>
      <c r="AF114" s="28">
        <v>101.5337</v>
      </c>
      <c r="AG114" s="28"/>
      <c r="AH114" s="28"/>
      <c r="AI114" s="28">
        <v>-1.5337000000000001</v>
      </c>
      <c r="AJ114" s="28">
        <v>0.99560000000000004</v>
      </c>
      <c r="AK114" s="28">
        <v>4.8500000000000001E-2</v>
      </c>
      <c r="AL114" s="28">
        <v>-0.12620000000000001</v>
      </c>
      <c r="AM114" s="28">
        <v>7.5300000000000006E-2</v>
      </c>
      <c r="AN114" s="28">
        <v>0.9929</v>
      </c>
      <c r="AO114" s="28">
        <v>-1.5337000000000001</v>
      </c>
      <c r="AP114" s="35">
        <v>0.72</v>
      </c>
    </row>
    <row r="115" spans="1:42">
      <c r="A115" s="48" t="s">
        <v>3693</v>
      </c>
      <c r="B115" s="29">
        <v>45888</v>
      </c>
      <c r="C115" s="30">
        <v>24.501000000000001</v>
      </c>
      <c r="D115" s="31">
        <v>24.5503</v>
      </c>
      <c r="E115" s="28">
        <v>9.8390000000000004</v>
      </c>
      <c r="F115" s="28">
        <v>14.207800000000001</v>
      </c>
      <c r="G115" s="28">
        <v>4.3262</v>
      </c>
      <c r="H115" s="28">
        <v>-1.2644</v>
      </c>
      <c r="I115" s="32">
        <v>0.80940000000000001</v>
      </c>
      <c r="J115" s="28"/>
      <c r="K115" s="28"/>
      <c r="L115" s="28"/>
      <c r="M115" s="28"/>
      <c r="N115" s="28"/>
      <c r="O115" s="28"/>
      <c r="P115" s="28"/>
      <c r="Q115" s="28"/>
      <c r="R115" s="28">
        <v>-2.3054000000000001</v>
      </c>
      <c r="S115" s="33">
        <f t="shared" si="15"/>
        <v>1</v>
      </c>
      <c r="T115" s="33">
        <f t="shared" si="16"/>
        <v>1</v>
      </c>
      <c r="U115" s="33">
        <f t="shared" si="17"/>
        <v>2</v>
      </c>
      <c r="V115" s="34">
        <f t="shared" si="18"/>
        <v>1</v>
      </c>
      <c r="W115" s="33">
        <f t="shared" si="19"/>
        <v>0</v>
      </c>
      <c r="X115" s="33">
        <f t="shared" si="20"/>
        <v>0</v>
      </c>
      <c r="Y115" s="33">
        <f t="shared" si="21"/>
        <v>0</v>
      </c>
      <c r="Z115" s="33">
        <f t="shared" si="22"/>
        <v>0</v>
      </c>
      <c r="AA115" s="33">
        <f t="shared" si="23"/>
        <v>0</v>
      </c>
      <c r="AB115" s="33">
        <f t="shared" si="24"/>
        <v>0</v>
      </c>
      <c r="AC115" s="33">
        <f t="shared" si="25"/>
        <v>0</v>
      </c>
      <c r="AD115" s="33">
        <f t="shared" si="26"/>
        <v>0</v>
      </c>
      <c r="AE115" s="33">
        <f t="shared" si="27"/>
        <v>4</v>
      </c>
      <c r="AF115" s="28">
        <v>28.8033</v>
      </c>
      <c r="AG115" s="28">
        <v>49.678800000000003</v>
      </c>
      <c r="AH115" s="28">
        <v>17.847799999999999</v>
      </c>
      <c r="AI115" s="28">
        <v>3.67</v>
      </c>
      <c r="AJ115" s="28">
        <v>0.99750000000000005</v>
      </c>
      <c r="AK115" s="28">
        <v>-0.3155</v>
      </c>
      <c r="AL115" s="28">
        <v>-0.14119999999999999</v>
      </c>
      <c r="AM115" s="28">
        <v>-0.44900000000000001</v>
      </c>
      <c r="AN115" s="28">
        <v>0.98570000000000002</v>
      </c>
      <c r="AO115" s="28">
        <v>0.27539999999999998</v>
      </c>
      <c r="AP115" s="35">
        <v>0.94</v>
      </c>
    </row>
    <row r="116" spans="1:42">
      <c r="A116" s="48" t="s">
        <v>3694</v>
      </c>
      <c r="B116" s="29">
        <v>45726</v>
      </c>
      <c r="C116" s="30">
        <v>274.5163</v>
      </c>
      <c r="D116" s="31">
        <v>258.83479999999997</v>
      </c>
      <c r="E116" s="28">
        <v>12.74</v>
      </c>
      <c r="F116" s="28">
        <v>12.1084</v>
      </c>
      <c r="G116" s="28">
        <v>6.2552000000000003</v>
      </c>
      <c r="H116" s="28">
        <v>7.9386999999999999</v>
      </c>
      <c r="I116" s="32">
        <v>7.7013999999999996</v>
      </c>
      <c r="J116" s="28">
        <v>19.894600000000001</v>
      </c>
      <c r="K116" s="28"/>
      <c r="L116" s="28"/>
      <c r="M116" s="28"/>
      <c r="N116" s="28"/>
      <c r="O116" s="28"/>
      <c r="P116" s="28"/>
      <c r="Q116" s="28"/>
      <c r="R116" s="28">
        <v>23.673300000000001</v>
      </c>
      <c r="S116" s="33">
        <f t="shared" si="15"/>
        <v>2</v>
      </c>
      <c r="T116" s="33">
        <f t="shared" si="16"/>
        <v>1</v>
      </c>
      <c r="U116" s="33">
        <f t="shared" si="17"/>
        <v>1</v>
      </c>
      <c r="V116" s="34">
        <f t="shared" si="18"/>
        <v>1</v>
      </c>
      <c r="W116" s="33">
        <f t="shared" si="19"/>
        <v>1</v>
      </c>
      <c r="X116" s="33">
        <f t="shared" si="20"/>
        <v>0</v>
      </c>
      <c r="Y116" s="33">
        <f t="shared" si="21"/>
        <v>0</v>
      </c>
      <c r="Z116" s="33">
        <f t="shared" si="22"/>
        <v>0</v>
      </c>
      <c r="AA116" s="33">
        <f t="shared" si="23"/>
        <v>0</v>
      </c>
      <c r="AB116" s="33">
        <f t="shared" si="24"/>
        <v>0</v>
      </c>
      <c r="AC116" s="33">
        <f t="shared" si="25"/>
        <v>0</v>
      </c>
      <c r="AD116" s="33">
        <f t="shared" si="26"/>
        <v>0</v>
      </c>
      <c r="AE116" s="33">
        <f t="shared" si="27"/>
        <v>1</v>
      </c>
      <c r="AF116" s="28">
        <v>82.355199999999996</v>
      </c>
      <c r="AG116" s="28">
        <v>17.520099999999999</v>
      </c>
      <c r="AH116" s="28"/>
      <c r="AI116" s="28">
        <v>0.12470000000000001</v>
      </c>
      <c r="AJ116" s="28">
        <v>0.99529999999999996</v>
      </c>
      <c r="AK116" s="28">
        <v>0.27950000000000003</v>
      </c>
      <c r="AL116" s="28">
        <v>-0.1071</v>
      </c>
      <c r="AM116" s="28">
        <v>0.52049999999999996</v>
      </c>
      <c r="AN116" s="28">
        <v>0.99080000000000001</v>
      </c>
      <c r="AO116" s="28">
        <v>0.12470000000000001</v>
      </c>
      <c r="AP116" s="35">
        <v>0.47</v>
      </c>
    </row>
    <row r="117" spans="1:42">
      <c r="A117" s="48" t="s">
        <v>3695</v>
      </c>
      <c r="B117" s="29">
        <v>45152</v>
      </c>
      <c r="C117" s="30">
        <v>97.403800000000004</v>
      </c>
      <c r="D117" s="31">
        <v>85.184200000000004</v>
      </c>
      <c r="E117" s="28">
        <v>15.815</v>
      </c>
      <c r="F117" s="28">
        <v>14.1877</v>
      </c>
      <c r="G117" s="28">
        <v>-0.64080000000000004</v>
      </c>
      <c r="H117" s="28">
        <v>-2.2256999999999998</v>
      </c>
      <c r="I117" s="32">
        <v>-3.8952</v>
      </c>
      <c r="J117" s="28">
        <v>12.754899999999999</v>
      </c>
      <c r="K117" s="28">
        <v>13.7485</v>
      </c>
      <c r="L117" s="28"/>
      <c r="M117" s="28"/>
      <c r="N117" s="28"/>
      <c r="O117" s="28"/>
      <c r="P117" s="28"/>
      <c r="Q117" s="28"/>
      <c r="R117" s="28">
        <v>18.4116</v>
      </c>
      <c r="S117" s="33">
        <f t="shared" si="15"/>
        <v>1</v>
      </c>
      <c r="T117" s="33">
        <f t="shared" si="16"/>
        <v>3</v>
      </c>
      <c r="U117" s="33">
        <f t="shared" si="17"/>
        <v>2</v>
      </c>
      <c r="V117" s="34">
        <f t="shared" si="18"/>
        <v>3</v>
      </c>
      <c r="W117" s="33">
        <f t="shared" si="19"/>
        <v>1</v>
      </c>
      <c r="X117" s="33">
        <f t="shared" si="20"/>
        <v>1</v>
      </c>
      <c r="Y117" s="33">
        <f t="shared" si="21"/>
        <v>0</v>
      </c>
      <c r="Z117" s="33">
        <f t="shared" si="22"/>
        <v>0</v>
      </c>
      <c r="AA117" s="33">
        <f t="shared" si="23"/>
        <v>0</v>
      </c>
      <c r="AB117" s="33">
        <f t="shared" si="24"/>
        <v>0</v>
      </c>
      <c r="AC117" s="33">
        <f t="shared" si="25"/>
        <v>0</v>
      </c>
      <c r="AD117" s="33">
        <f t="shared" si="26"/>
        <v>0</v>
      </c>
      <c r="AE117" s="33">
        <f t="shared" si="27"/>
        <v>1</v>
      </c>
      <c r="AF117" s="28">
        <v>61.759799999999998</v>
      </c>
      <c r="AG117" s="28">
        <v>28.936699999999998</v>
      </c>
      <c r="AH117" s="28">
        <v>5.3423999999999996</v>
      </c>
      <c r="AI117" s="28">
        <v>3.9611000000000001</v>
      </c>
      <c r="AJ117" s="28">
        <v>1.002</v>
      </c>
      <c r="AK117" s="28">
        <v>0.2198</v>
      </c>
      <c r="AL117" s="28">
        <v>-0.1348</v>
      </c>
      <c r="AM117" s="28">
        <v>0.41410000000000002</v>
      </c>
      <c r="AN117" s="28">
        <v>0.99570000000000003</v>
      </c>
      <c r="AO117" s="28">
        <v>-0.2329</v>
      </c>
      <c r="AP117" s="35">
        <v>0.73</v>
      </c>
    </row>
    <row r="118" spans="1:42">
      <c r="A118" s="48" t="s">
        <v>3696</v>
      </c>
      <c r="B118" s="29">
        <v>45558</v>
      </c>
      <c r="C118" s="30">
        <v>32.086500000000001</v>
      </c>
      <c r="D118" s="31">
        <v>27.769500000000001</v>
      </c>
      <c r="E118" s="28">
        <v>7.8259999999999996</v>
      </c>
      <c r="F118" s="28">
        <v>12.3779</v>
      </c>
      <c r="G118" s="28">
        <v>-5.0587999999999997</v>
      </c>
      <c r="H118" s="28">
        <v>-19.302900000000001</v>
      </c>
      <c r="I118" s="32">
        <v>-15.0364</v>
      </c>
      <c r="J118" s="28">
        <v>-18.9436</v>
      </c>
      <c r="K118" s="28"/>
      <c r="L118" s="28"/>
      <c r="M118" s="28"/>
      <c r="N118" s="28"/>
      <c r="O118" s="28"/>
      <c r="P118" s="28"/>
      <c r="Q118" s="28"/>
      <c r="R118" s="28">
        <v>-14.2049</v>
      </c>
      <c r="S118" s="33">
        <f t="shared" si="15"/>
        <v>2</v>
      </c>
      <c r="T118" s="33">
        <f t="shared" si="16"/>
        <v>4</v>
      </c>
      <c r="U118" s="33">
        <f t="shared" si="17"/>
        <v>4</v>
      </c>
      <c r="V118" s="34">
        <f t="shared" si="18"/>
        <v>4</v>
      </c>
      <c r="W118" s="33">
        <f t="shared" si="19"/>
        <v>4</v>
      </c>
      <c r="X118" s="33">
        <f t="shared" si="20"/>
        <v>0</v>
      </c>
      <c r="Y118" s="33">
        <f t="shared" si="21"/>
        <v>0</v>
      </c>
      <c r="Z118" s="33">
        <f t="shared" si="22"/>
        <v>0</v>
      </c>
      <c r="AA118" s="33">
        <f t="shared" si="23"/>
        <v>0</v>
      </c>
      <c r="AB118" s="33">
        <f t="shared" si="24"/>
        <v>0</v>
      </c>
      <c r="AC118" s="33">
        <f t="shared" si="25"/>
        <v>0</v>
      </c>
      <c r="AD118" s="33">
        <f t="shared" si="26"/>
        <v>0</v>
      </c>
      <c r="AE118" s="33">
        <f t="shared" si="27"/>
        <v>4</v>
      </c>
      <c r="AF118" s="28">
        <v>39.721299999999999</v>
      </c>
      <c r="AG118" s="28">
        <v>41.5319</v>
      </c>
      <c r="AH118" s="28">
        <v>18.6266</v>
      </c>
      <c r="AI118" s="28">
        <v>0.1203</v>
      </c>
      <c r="AJ118" s="28">
        <v>1.0026999999999999</v>
      </c>
      <c r="AK118" s="28">
        <v>-0.23630000000000001</v>
      </c>
      <c r="AL118" s="28">
        <v>-9.9400000000000002E-2</v>
      </c>
      <c r="AM118" s="28">
        <v>-0.36520000000000002</v>
      </c>
      <c r="AN118" s="28">
        <v>0.99409999999999998</v>
      </c>
      <c r="AO118" s="28">
        <v>0.1203</v>
      </c>
      <c r="AP118" s="35">
        <v>0.96</v>
      </c>
    </row>
    <row r="119" spans="1:42">
      <c r="A119" s="48" t="s">
        <v>3697</v>
      </c>
      <c r="B119" s="29">
        <v>45737</v>
      </c>
      <c r="C119" s="30">
        <v>21.542000000000002</v>
      </c>
      <c r="D119" s="31">
        <v>24.7196</v>
      </c>
      <c r="E119" s="28">
        <v>11.23</v>
      </c>
      <c r="F119" s="28">
        <v>13.1486</v>
      </c>
      <c r="G119" s="28">
        <v>2.2303000000000002</v>
      </c>
      <c r="H119" s="28">
        <v>-0.96130000000000004</v>
      </c>
      <c r="I119" s="32">
        <v>-1.4134</v>
      </c>
      <c r="J119" s="28">
        <v>10.1736</v>
      </c>
      <c r="K119" s="28"/>
      <c r="L119" s="28"/>
      <c r="M119" s="28"/>
      <c r="N119" s="28"/>
      <c r="O119" s="28"/>
      <c r="P119" s="28"/>
      <c r="Q119" s="28"/>
      <c r="R119" s="28">
        <v>11.0207</v>
      </c>
      <c r="S119" s="33">
        <f t="shared" si="15"/>
        <v>1</v>
      </c>
      <c r="T119" s="33">
        <f t="shared" si="16"/>
        <v>2</v>
      </c>
      <c r="U119" s="33">
        <f t="shared" si="17"/>
        <v>1</v>
      </c>
      <c r="V119" s="34">
        <f t="shared" si="18"/>
        <v>2</v>
      </c>
      <c r="W119" s="33">
        <f t="shared" si="19"/>
        <v>1</v>
      </c>
      <c r="X119" s="33">
        <f t="shared" si="20"/>
        <v>0</v>
      </c>
      <c r="Y119" s="33">
        <f t="shared" si="21"/>
        <v>0</v>
      </c>
      <c r="Z119" s="33">
        <f t="shared" si="22"/>
        <v>0</v>
      </c>
      <c r="AA119" s="33">
        <f t="shared" si="23"/>
        <v>0</v>
      </c>
      <c r="AB119" s="33">
        <f t="shared" si="24"/>
        <v>0</v>
      </c>
      <c r="AC119" s="33">
        <f t="shared" si="25"/>
        <v>0</v>
      </c>
      <c r="AD119" s="33">
        <f t="shared" si="26"/>
        <v>0</v>
      </c>
      <c r="AE119" s="33">
        <f t="shared" si="27"/>
        <v>2</v>
      </c>
      <c r="AF119" s="28">
        <v>4.0218999999999996</v>
      </c>
      <c r="AG119" s="28">
        <v>88.441199999999995</v>
      </c>
      <c r="AH119" s="28">
        <v>3.5486</v>
      </c>
      <c r="AI119" s="28">
        <v>3.9883000000000002</v>
      </c>
      <c r="AJ119" s="28">
        <v>0.98880000000000001</v>
      </c>
      <c r="AK119" s="28">
        <v>0.1154</v>
      </c>
      <c r="AL119" s="28">
        <v>-0.14099999999999999</v>
      </c>
      <c r="AM119" s="28">
        <v>0.20499999999999999</v>
      </c>
      <c r="AN119" s="28">
        <v>0.9889</v>
      </c>
      <c r="AO119" s="28">
        <v>2.2351000000000001</v>
      </c>
      <c r="AP119" s="35">
        <v>0.63</v>
      </c>
    </row>
    <row r="120" spans="1:42">
      <c r="A120" s="48" t="s">
        <v>3698</v>
      </c>
      <c r="B120" s="29">
        <v>45573</v>
      </c>
      <c r="C120" s="30">
        <v>321.55970000000002</v>
      </c>
      <c r="D120" s="31">
        <v>319.28070000000002</v>
      </c>
      <c r="E120" s="28">
        <v>9.1460000000000008</v>
      </c>
      <c r="F120" s="28">
        <v>12.179600000000001</v>
      </c>
      <c r="G120" s="28">
        <v>0.96040000000000003</v>
      </c>
      <c r="H120" s="28">
        <v>-2.1922999999999999</v>
      </c>
      <c r="I120" s="32">
        <v>-1.4015</v>
      </c>
      <c r="J120" s="28">
        <v>5.0178000000000003</v>
      </c>
      <c r="K120" s="28"/>
      <c r="L120" s="28"/>
      <c r="M120" s="28"/>
      <c r="N120" s="28"/>
      <c r="O120" s="28"/>
      <c r="P120" s="28"/>
      <c r="Q120" s="28"/>
      <c r="R120" s="28">
        <v>-5.5655000000000001</v>
      </c>
      <c r="S120" s="33">
        <f t="shared" si="15"/>
        <v>2</v>
      </c>
      <c r="T120" s="33">
        <f t="shared" si="16"/>
        <v>2</v>
      </c>
      <c r="U120" s="33">
        <f t="shared" si="17"/>
        <v>2</v>
      </c>
      <c r="V120" s="34">
        <f t="shared" si="18"/>
        <v>2</v>
      </c>
      <c r="W120" s="33">
        <f t="shared" si="19"/>
        <v>2</v>
      </c>
      <c r="X120" s="33">
        <f t="shared" si="20"/>
        <v>0</v>
      </c>
      <c r="Y120" s="33">
        <f t="shared" si="21"/>
        <v>0</v>
      </c>
      <c r="Z120" s="33">
        <f t="shared" si="22"/>
        <v>0</v>
      </c>
      <c r="AA120" s="33">
        <f t="shared" si="23"/>
        <v>0</v>
      </c>
      <c r="AB120" s="33">
        <f t="shared" si="24"/>
        <v>0</v>
      </c>
      <c r="AC120" s="33">
        <f t="shared" si="25"/>
        <v>0</v>
      </c>
      <c r="AD120" s="33">
        <f t="shared" si="26"/>
        <v>0</v>
      </c>
      <c r="AE120" s="33">
        <f t="shared" si="27"/>
        <v>4</v>
      </c>
      <c r="AF120" s="28">
        <v>18.0501</v>
      </c>
      <c r="AG120" s="28">
        <v>80.820700000000002</v>
      </c>
      <c r="AH120" s="28">
        <v>0.95289999999999997</v>
      </c>
      <c r="AI120" s="28">
        <v>0.1764</v>
      </c>
      <c r="AJ120" s="28">
        <v>0.998</v>
      </c>
      <c r="AK120" s="28">
        <v>-0.12239999999999999</v>
      </c>
      <c r="AL120" s="28">
        <v>-0.11119999999999999</v>
      </c>
      <c r="AM120" s="28">
        <v>-0.18870000000000001</v>
      </c>
      <c r="AN120" s="28">
        <v>0.99419999999999997</v>
      </c>
      <c r="AO120" s="28">
        <v>0.1764</v>
      </c>
      <c r="AP120" s="35">
        <v>0.93</v>
      </c>
    </row>
    <row r="121" spans="1:42" s="93" customFormat="1">
      <c r="A121" s="48" t="s">
        <v>3699</v>
      </c>
      <c r="B121" s="29">
        <v>45520</v>
      </c>
      <c r="C121" s="30">
        <v>67.384600000000006</v>
      </c>
      <c r="D121" s="31">
        <v>63.5167</v>
      </c>
      <c r="E121" s="28">
        <v>10.266999999999999</v>
      </c>
      <c r="F121" s="28">
        <v>12.5768</v>
      </c>
      <c r="G121" s="28">
        <v>0.99350000000000005</v>
      </c>
      <c r="H121" s="28">
        <v>-1.2504</v>
      </c>
      <c r="I121" s="32">
        <v>-2.3492000000000002</v>
      </c>
      <c r="J121" s="28">
        <v>9.7135999999999996</v>
      </c>
      <c r="K121" s="28"/>
      <c r="L121" s="28"/>
      <c r="M121" s="28"/>
      <c r="N121" s="28"/>
      <c r="O121" s="28"/>
      <c r="P121" s="28"/>
      <c r="Q121" s="28"/>
      <c r="R121" s="28">
        <v>1.5583</v>
      </c>
      <c r="S121" s="33">
        <f t="shared" si="15"/>
        <v>2</v>
      </c>
      <c r="T121" s="33">
        <f t="shared" si="16"/>
        <v>2</v>
      </c>
      <c r="U121" s="33">
        <f t="shared" si="17"/>
        <v>2</v>
      </c>
      <c r="V121" s="34">
        <f t="shared" si="18"/>
        <v>2</v>
      </c>
      <c r="W121" s="33">
        <f t="shared" si="19"/>
        <v>1</v>
      </c>
      <c r="X121" s="33">
        <f t="shared" si="20"/>
        <v>0</v>
      </c>
      <c r="Y121" s="33">
        <f t="shared" si="21"/>
        <v>0</v>
      </c>
      <c r="Z121" s="33">
        <f t="shared" si="22"/>
        <v>0</v>
      </c>
      <c r="AA121" s="33">
        <f t="shared" si="23"/>
        <v>0</v>
      </c>
      <c r="AB121" s="33">
        <f t="shared" si="24"/>
        <v>0</v>
      </c>
      <c r="AC121" s="33">
        <f t="shared" si="25"/>
        <v>0</v>
      </c>
      <c r="AD121" s="33">
        <f t="shared" si="26"/>
        <v>0</v>
      </c>
      <c r="AE121" s="33">
        <f t="shared" si="27"/>
        <v>3</v>
      </c>
      <c r="AF121" s="28">
        <v>5.3144</v>
      </c>
      <c r="AG121" s="28">
        <v>91.411699999999996</v>
      </c>
      <c r="AH121" s="28"/>
      <c r="AI121" s="28">
        <v>3.2738999999999998</v>
      </c>
      <c r="AJ121" s="28">
        <v>0.99829999999999997</v>
      </c>
      <c r="AK121" s="28">
        <v>-6.1699999999999998E-2</v>
      </c>
      <c r="AL121" s="28">
        <v>-9.6600000000000005E-2</v>
      </c>
      <c r="AM121" s="28">
        <v>-0.1023</v>
      </c>
      <c r="AN121" s="28">
        <v>0.99470000000000003</v>
      </c>
      <c r="AO121" s="28">
        <v>9.2600000000000002E-2</v>
      </c>
      <c r="AP121" s="35">
        <v>0.86</v>
      </c>
    </row>
    <row r="122" spans="1:42" s="93" customFormat="1">
      <c r="A122" s="48" t="s">
        <v>3700</v>
      </c>
      <c r="B122" s="29">
        <v>45684</v>
      </c>
      <c r="C122" s="30">
        <v>42.544699999999999</v>
      </c>
      <c r="D122" s="31">
        <v>43.627099999999999</v>
      </c>
      <c r="E122" s="28">
        <v>10.795</v>
      </c>
      <c r="F122" s="28">
        <v>17.031700000000001</v>
      </c>
      <c r="G122" s="28">
        <v>6.0204000000000004</v>
      </c>
      <c r="H122" s="28">
        <v>-4.1125999999999996</v>
      </c>
      <c r="I122" s="32">
        <v>0.12989999999999999</v>
      </c>
      <c r="J122" s="28">
        <v>8.5687999999999995</v>
      </c>
      <c r="K122" s="28"/>
      <c r="L122" s="28"/>
      <c r="M122" s="28"/>
      <c r="N122" s="28"/>
      <c r="O122" s="28"/>
      <c r="P122" s="28"/>
      <c r="Q122" s="28"/>
      <c r="R122" s="28">
        <v>6.2861000000000002</v>
      </c>
      <c r="S122" s="33">
        <f t="shared" si="15"/>
        <v>1</v>
      </c>
      <c r="T122" s="33">
        <f t="shared" si="16"/>
        <v>1</v>
      </c>
      <c r="U122" s="33">
        <f t="shared" si="17"/>
        <v>2</v>
      </c>
      <c r="V122" s="34">
        <f t="shared" si="18"/>
        <v>1</v>
      </c>
      <c r="W122" s="33">
        <f t="shared" si="19"/>
        <v>2</v>
      </c>
      <c r="X122" s="33">
        <f t="shared" si="20"/>
        <v>0</v>
      </c>
      <c r="Y122" s="33">
        <f t="shared" si="21"/>
        <v>0</v>
      </c>
      <c r="Z122" s="33">
        <f t="shared" si="22"/>
        <v>0</v>
      </c>
      <c r="AA122" s="33">
        <f t="shared" si="23"/>
        <v>0</v>
      </c>
      <c r="AB122" s="33">
        <f t="shared" si="24"/>
        <v>0</v>
      </c>
      <c r="AC122" s="33">
        <f t="shared" si="25"/>
        <v>0</v>
      </c>
      <c r="AD122" s="33">
        <f t="shared" si="26"/>
        <v>0</v>
      </c>
      <c r="AE122" s="33">
        <f t="shared" si="27"/>
        <v>3</v>
      </c>
      <c r="AF122" s="28"/>
      <c r="AG122" s="28">
        <v>5.3460000000000001</v>
      </c>
      <c r="AH122" s="28">
        <v>94.3489</v>
      </c>
      <c r="AI122" s="28">
        <v>0.30509999999999998</v>
      </c>
      <c r="AJ122" s="28">
        <v>0.997</v>
      </c>
      <c r="AK122" s="28">
        <v>2.9999999999999997E-4</v>
      </c>
      <c r="AL122" s="28">
        <v>-8.5000000000000006E-2</v>
      </c>
      <c r="AM122" s="28">
        <v>5.9999999999999995E-4</v>
      </c>
      <c r="AN122" s="28">
        <v>0.99239999999999995</v>
      </c>
      <c r="AO122" s="28">
        <v>0.30509999999999998</v>
      </c>
      <c r="AP122" s="35">
        <v>0.63</v>
      </c>
    </row>
    <row r="123" spans="1:42" s="93" customFormat="1">
      <c r="A123" s="48" t="s">
        <v>3701</v>
      </c>
      <c r="B123" s="29">
        <v>45026</v>
      </c>
      <c r="C123" s="30">
        <v>179.14330000000001</v>
      </c>
      <c r="D123" s="31">
        <v>170.14840000000001</v>
      </c>
      <c r="E123" s="28">
        <v>20.100999999999999</v>
      </c>
      <c r="F123" s="28">
        <v>17.611599999999999</v>
      </c>
      <c r="G123" s="28">
        <v>6.8122999999999996</v>
      </c>
      <c r="H123" s="28">
        <v>-1.6680999999999999</v>
      </c>
      <c r="I123" s="32">
        <v>1.6176999999999999</v>
      </c>
      <c r="J123" s="28">
        <v>9.8475000000000001</v>
      </c>
      <c r="K123" s="28">
        <v>5.0812999999999997</v>
      </c>
      <c r="L123" s="28">
        <v>24.2758</v>
      </c>
      <c r="M123" s="28"/>
      <c r="N123" s="28"/>
      <c r="O123" s="28"/>
      <c r="P123" s="28"/>
      <c r="Q123" s="28"/>
      <c r="R123" s="28">
        <v>25.6524</v>
      </c>
      <c r="S123" s="33">
        <f t="shared" si="15"/>
        <v>1</v>
      </c>
      <c r="T123" s="33">
        <f t="shared" si="16"/>
        <v>1</v>
      </c>
      <c r="U123" s="33">
        <f t="shared" si="17"/>
        <v>2</v>
      </c>
      <c r="V123" s="34">
        <f t="shared" si="18"/>
        <v>1</v>
      </c>
      <c r="W123" s="33">
        <f t="shared" si="19"/>
        <v>1</v>
      </c>
      <c r="X123" s="33">
        <f t="shared" si="20"/>
        <v>2</v>
      </c>
      <c r="Y123" s="33">
        <f t="shared" si="21"/>
        <v>1</v>
      </c>
      <c r="Z123" s="33">
        <f t="shared" si="22"/>
        <v>0</v>
      </c>
      <c r="AA123" s="33">
        <f t="shared" si="23"/>
        <v>0</v>
      </c>
      <c r="AB123" s="33">
        <f t="shared" si="24"/>
        <v>0</v>
      </c>
      <c r="AC123" s="33">
        <f t="shared" si="25"/>
        <v>0</v>
      </c>
      <c r="AD123" s="33">
        <f t="shared" si="26"/>
        <v>0</v>
      </c>
      <c r="AE123" s="33">
        <f t="shared" si="27"/>
        <v>1</v>
      </c>
      <c r="AF123" s="28"/>
      <c r="AG123" s="28">
        <v>10.997299999999999</v>
      </c>
      <c r="AH123" s="28">
        <v>88.552999999999997</v>
      </c>
      <c r="AI123" s="28">
        <v>0.44969999999999999</v>
      </c>
      <c r="AJ123" s="28">
        <v>0.99170000000000003</v>
      </c>
      <c r="AK123" s="28">
        <v>0.26379999999999998</v>
      </c>
      <c r="AL123" s="28">
        <v>-0.1268</v>
      </c>
      <c r="AM123" s="28">
        <v>0.50309999999999999</v>
      </c>
      <c r="AN123" s="28">
        <v>0.99660000000000004</v>
      </c>
      <c r="AO123" s="28">
        <v>0.44969999999999999</v>
      </c>
      <c r="AP123" s="35">
        <v>0.78</v>
      </c>
    </row>
    <row r="124" spans="1:42" s="93" customFormat="1">
      <c r="A124" s="48" t="s">
        <v>3702</v>
      </c>
      <c r="B124" s="29">
        <v>45775</v>
      </c>
      <c r="C124" s="30">
        <v>34.313800000000001</v>
      </c>
      <c r="D124" s="31">
        <v>37.106900000000003</v>
      </c>
      <c r="E124" s="28">
        <v>9.1319999999999997</v>
      </c>
      <c r="F124" s="28">
        <v>6.2602000000000002</v>
      </c>
      <c r="G124" s="28">
        <v>-9.1342999999999996</v>
      </c>
      <c r="H124" s="28">
        <v>-11.4945</v>
      </c>
      <c r="I124" s="32">
        <v>-13.3422</v>
      </c>
      <c r="J124" s="28">
        <v>-8.6348000000000003</v>
      </c>
      <c r="K124" s="28"/>
      <c r="L124" s="28"/>
      <c r="M124" s="28"/>
      <c r="N124" s="28"/>
      <c r="O124" s="28"/>
      <c r="P124" s="28"/>
      <c r="Q124" s="28"/>
      <c r="R124" s="28">
        <v>-8.6348000000000003</v>
      </c>
      <c r="S124" s="33">
        <f t="shared" si="15"/>
        <v>4</v>
      </c>
      <c r="T124" s="33">
        <f t="shared" si="16"/>
        <v>4</v>
      </c>
      <c r="U124" s="33">
        <f t="shared" si="17"/>
        <v>4</v>
      </c>
      <c r="V124" s="34">
        <f t="shared" si="18"/>
        <v>4</v>
      </c>
      <c r="W124" s="33">
        <f t="shared" si="19"/>
        <v>4</v>
      </c>
      <c r="X124" s="33">
        <f t="shared" si="20"/>
        <v>0</v>
      </c>
      <c r="Y124" s="33">
        <f t="shared" si="21"/>
        <v>0</v>
      </c>
      <c r="Z124" s="33">
        <f t="shared" si="22"/>
        <v>0</v>
      </c>
      <c r="AA124" s="33">
        <f t="shared" si="23"/>
        <v>0</v>
      </c>
      <c r="AB124" s="33">
        <f t="shared" si="24"/>
        <v>0</v>
      </c>
      <c r="AC124" s="33">
        <f t="shared" si="25"/>
        <v>0</v>
      </c>
      <c r="AD124" s="33">
        <f t="shared" si="26"/>
        <v>0</v>
      </c>
      <c r="AE124" s="33">
        <f t="shared" si="27"/>
        <v>4</v>
      </c>
      <c r="AF124" s="28">
        <v>99.033100000000005</v>
      </c>
      <c r="AG124" s="28"/>
      <c r="AH124" s="28"/>
      <c r="AI124" s="28">
        <v>0.96689999999999998</v>
      </c>
      <c r="AJ124" s="28">
        <v>0.99809999999999999</v>
      </c>
      <c r="AK124" s="28">
        <v>-0.31869999999999998</v>
      </c>
      <c r="AL124" s="28">
        <v>-8.4900000000000003E-2</v>
      </c>
      <c r="AM124" s="28">
        <v>-0.4153</v>
      </c>
      <c r="AN124" s="28">
        <v>0.9909</v>
      </c>
      <c r="AO124" s="28">
        <v>0.96689999999999998</v>
      </c>
      <c r="AP124" s="35">
        <v>0.92</v>
      </c>
    </row>
    <row r="125" spans="1:42" s="93" customFormat="1">
      <c r="A125" s="48" t="s">
        <v>5046</v>
      </c>
      <c r="B125" s="29">
        <v>46058</v>
      </c>
      <c r="C125" s="30">
        <v>10.832100000000001</v>
      </c>
      <c r="D125" s="31">
        <v>11.3499</v>
      </c>
      <c r="E125" s="28">
        <v>10</v>
      </c>
      <c r="F125" s="28">
        <v>10.2293</v>
      </c>
      <c r="G125" s="28"/>
      <c r="H125" s="28"/>
      <c r="I125" s="32"/>
      <c r="J125" s="28"/>
      <c r="K125" s="28"/>
      <c r="L125" s="28"/>
      <c r="M125" s="28"/>
      <c r="N125" s="28"/>
      <c r="O125" s="28"/>
      <c r="P125" s="28"/>
      <c r="Q125" s="28"/>
      <c r="R125" s="28">
        <v>0</v>
      </c>
      <c r="S125" s="33">
        <f t="shared" si="15"/>
        <v>3</v>
      </c>
      <c r="T125" s="33">
        <f t="shared" si="16"/>
        <v>0</v>
      </c>
      <c r="U125" s="33">
        <f t="shared" si="17"/>
        <v>0</v>
      </c>
      <c r="V125" s="34">
        <f t="shared" si="18"/>
        <v>0</v>
      </c>
      <c r="W125" s="33">
        <f t="shared" si="19"/>
        <v>0</v>
      </c>
      <c r="X125" s="33">
        <f t="shared" si="20"/>
        <v>0</v>
      </c>
      <c r="Y125" s="33">
        <f t="shared" si="21"/>
        <v>0</v>
      </c>
      <c r="Z125" s="33">
        <f t="shared" si="22"/>
        <v>0</v>
      </c>
      <c r="AA125" s="33">
        <f t="shared" si="23"/>
        <v>0</v>
      </c>
      <c r="AB125" s="33">
        <f t="shared" si="24"/>
        <v>0</v>
      </c>
      <c r="AC125" s="33">
        <f t="shared" si="25"/>
        <v>0</v>
      </c>
      <c r="AD125" s="33">
        <f t="shared" si="26"/>
        <v>0</v>
      </c>
      <c r="AE125" s="33">
        <f t="shared" si="27"/>
        <v>3</v>
      </c>
      <c r="AF125" s="28">
        <v>81.709999999999994</v>
      </c>
      <c r="AG125" s="28">
        <v>17.2636</v>
      </c>
      <c r="AH125" s="28">
        <v>1.0679000000000001</v>
      </c>
      <c r="AI125" s="28">
        <v>-4.1399999999999999E-2</v>
      </c>
      <c r="AJ125" s="28">
        <v>0.99039999999999995</v>
      </c>
      <c r="AK125" s="28">
        <v>-0.76149999999999995</v>
      </c>
      <c r="AL125" s="28">
        <v>-2.0899999999999998E-2</v>
      </c>
      <c r="AM125" s="28">
        <v>-0.93899999999999995</v>
      </c>
      <c r="AN125" s="28">
        <v>0.92930000000000001</v>
      </c>
      <c r="AO125" s="28">
        <v>-4.1399999999999999E-2</v>
      </c>
      <c r="AP125" s="35">
        <v>0.52</v>
      </c>
    </row>
    <row r="126" spans="1:42" s="93" customFormat="1">
      <c r="A126" s="48" t="s">
        <v>4999</v>
      </c>
      <c r="B126" s="29">
        <v>46002</v>
      </c>
      <c r="C126" s="30">
        <v>17.040299999999998</v>
      </c>
      <c r="D126" s="31">
        <v>16.9161</v>
      </c>
      <c r="E126" s="28">
        <v>9.7550000000000008</v>
      </c>
      <c r="F126" s="28">
        <v>12.5014</v>
      </c>
      <c r="G126" s="28">
        <v>1.8480000000000001</v>
      </c>
      <c r="H126" s="28"/>
      <c r="I126" s="32">
        <v>-1.9204000000000001</v>
      </c>
      <c r="J126" s="28"/>
      <c r="K126" s="28"/>
      <c r="L126" s="28"/>
      <c r="M126" s="28"/>
      <c r="N126" s="28"/>
      <c r="O126" s="28"/>
      <c r="P126" s="28"/>
      <c r="Q126" s="28"/>
      <c r="R126" s="28">
        <v>-6.2624000000000004</v>
      </c>
      <c r="S126" s="33">
        <f t="shared" si="15"/>
        <v>2</v>
      </c>
      <c r="T126" s="33">
        <f t="shared" si="16"/>
        <v>2</v>
      </c>
      <c r="U126" s="33">
        <f t="shared" si="17"/>
        <v>0</v>
      </c>
      <c r="V126" s="34">
        <f t="shared" si="18"/>
        <v>2</v>
      </c>
      <c r="W126" s="33">
        <f t="shared" si="19"/>
        <v>0</v>
      </c>
      <c r="X126" s="33">
        <f t="shared" si="20"/>
        <v>0</v>
      </c>
      <c r="Y126" s="33">
        <f t="shared" si="21"/>
        <v>0</v>
      </c>
      <c r="Z126" s="33">
        <f t="shared" si="22"/>
        <v>0</v>
      </c>
      <c r="AA126" s="33">
        <f t="shared" si="23"/>
        <v>0</v>
      </c>
      <c r="AB126" s="33">
        <f t="shared" si="24"/>
        <v>0</v>
      </c>
      <c r="AC126" s="33">
        <f t="shared" si="25"/>
        <v>0</v>
      </c>
      <c r="AD126" s="33">
        <f t="shared" si="26"/>
        <v>0</v>
      </c>
      <c r="AE126" s="33">
        <f t="shared" si="27"/>
        <v>4</v>
      </c>
      <c r="AF126" s="28">
        <v>56.401899999999998</v>
      </c>
      <c r="AG126" s="28">
        <v>31.906300000000002</v>
      </c>
      <c r="AH126" s="28">
        <v>8.4594000000000005</v>
      </c>
      <c r="AI126" s="28">
        <v>3.2324000000000002</v>
      </c>
      <c r="AJ126" s="28">
        <v>0.99990000000000001</v>
      </c>
      <c r="AK126" s="28">
        <v>-0.49930000000000002</v>
      </c>
      <c r="AL126" s="28">
        <v>-4.9000000000000002E-2</v>
      </c>
      <c r="AM126" s="28">
        <v>-0.69010000000000005</v>
      </c>
      <c r="AN126" s="28">
        <v>0.96870000000000001</v>
      </c>
      <c r="AO126" s="28">
        <v>0.159</v>
      </c>
      <c r="AP126" s="35">
        <v>0.52</v>
      </c>
    </row>
    <row r="127" spans="1:42" s="93" customFormat="1">
      <c r="A127" s="48" t="s">
        <v>3703</v>
      </c>
      <c r="B127" s="29">
        <v>45589</v>
      </c>
      <c r="C127" s="30">
        <v>35.086300000000001</v>
      </c>
      <c r="D127" s="31">
        <v>32.877000000000002</v>
      </c>
      <c r="E127" s="28">
        <v>10.148400000000001</v>
      </c>
      <c r="F127" s="28">
        <v>10.933299999999999</v>
      </c>
      <c r="G127" s="28">
        <v>-0.88390000000000002</v>
      </c>
      <c r="H127" s="28">
        <v>-3.6659999999999999</v>
      </c>
      <c r="I127" s="32">
        <v>-4.1528</v>
      </c>
      <c r="J127" s="28">
        <v>5.1788999999999996</v>
      </c>
      <c r="K127" s="28"/>
      <c r="L127" s="28"/>
      <c r="M127" s="28"/>
      <c r="N127" s="28"/>
      <c r="O127" s="28"/>
      <c r="P127" s="28"/>
      <c r="Q127" s="28"/>
      <c r="R127" s="28">
        <v>0.97699999999999998</v>
      </c>
      <c r="S127" s="33">
        <f t="shared" si="15"/>
        <v>3</v>
      </c>
      <c r="T127" s="33">
        <f t="shared" si="16"/>
        <v>3</v>
      </c>
      <c r="U127" s="33">
        <f t="shared" si="17"/>
        <v>2</v>
      </c>
      <c r="V127" s="34">
        <f t="shared" si="18"/>
        <v>3</v>
      </c>
      <c r="W127" s="33">
        <f t="shared" si="19"/>
        <v>2</v>
      </c>
      <c r="X127" s="33">
        <f t="shared" si="20"/>
        <v>0</v>
      </c>
      <c r="Y127" s="33">
        <f t="shared" si="21"/>
        <v>0</v>
      </c>
      <c r="Z127" s="33">
        <f t="shared" si="22"/>
        <v>0</v>
      </c>
      <c r="AA127" s="33">
        <f t="shared" si="23"/>
        <v>0</v>
      </c>
      <c r="AB127" s="33">
        <f t="shared" si="24"/>
        <v>0</v>
      </c>
      <c r="AC127" s="33">
        <f t="shared" si="25"/>
        <v>0</v>
      </c>
      <c r="AD127" s="33">
        <f t="shared" si="26"/>
        <v>0</v>
      </c>
      <c r="AE127" s="33">
        <f t="shared" si="27"/>
        <v>3</v>
      </c>
      <c r="AF127" s="28">
        <v>51.237299999999998</v>
      </c>
      <c r="AG127" s="28">
        <v>45.932699999999997</v>
      </c>
      <c r="AH127" s="28">
        <v>1.8152999999999999</v>
      </c>
      <c r="AI127" s="28">
        <v>1.0146999999999999</v>
      </c>
      <c r="AJ127" s="28">
        <v>0.99529999999999996</v>
      </c>
      <c r="AK127" s="28">
        <v>-5.9700000000000003E-2</v>
      </c>
      <c r="AL127" s="28">
        <v>-0.09</v>
      </c>
      <c r="AM127" s="28">
        <v>-9.4899999999999998E-2</v>
      </c>
      <c r="AN127" s="28">
        <v>0.99409999999999998</v>
      </c>
      <c r="AO127" s="28">
        <v>0.13539999999999999</v>
      </c>
      <c r="AP127" s="35">
        <v>0.92</v>
      </c>
    </row>
    <row r="128" spans="1:42" s="93" customFormat="1">
      <c r="A128" s="48" t="s">
        <v>3704</v>
      </c>
      <c r="B128" s="29">
        <v>45593</v>
      </c>
      <c r="C128" s="30">
        <v>48.1693</v>
      </c>
      <c r="D128" s="31">
        <v>44.635599999999997</v>
      </c>
      <c r="E128" s="28">
        <v>9.9916</v>
      </c>
      <c r="F128" s="28">
        <v>10.779</v>
      </c>
      <c r="G128" s="28">
        <v>-1.5024</v>
      </c>
      <c r="H128" s="28">
        <v>-5.0598000000000001</v>
      </c>
      <c r="I128" s="32">
        <v>-4.8780999999999999</v>
      </c>
      <c r="J128" s="28">
        <v>3.1572</v>
      </c>
      <c r="K128" s="28"/>
      <c r="L128" s="28"/>
      <c r="M128" s="28"/>
      <c r="N128" s="28"/>
      <c r="O128" s="28"/>
      <c r="P128" s="28"/>
      <c r="Q128" s="28"/>
      <c r="R128" s="28">
        <v>-5.5899999999999998E-2</v>
      </c>
      <c r="S128" s="33">
        <f t="shared" si="15"/>
        <v>3</v>
      </c>
      <c r="T128" s="33">
        <f t="shared" si="16"/>
        <v>3</v>
      </c>
      <c r="U128" s="33">
        <f t="shared" si="17"/>
        <v>3</v>
      </c>
      <c r="V128" s="34">
        <f t="shared" si="18"/>
        <v>3</v>
      </c>
      <c r="W128" s="33">
        <f t="shared" si="19"/>
        <v>3</v>
      </c>
      <c r="X128" s="33">
        <f t="shared" si="20"/>
        <v>0</v>
      </c>
      <c r="Y128" s="33">
        <f t="shared" si="21"/>
        <v>0</v>
      </c>
      <c r="Z128" s="33">
        <f t="shared" si="22"/>
        <v>0</v>
      </c>
      <c r="AA128" s="33">
        <f t="shared" si="23"/>
        <v>0</v>
      </c>
      <c r="AB128" s="33">
        <f t="shared" si="24"/>
        <v>0</v>
      </c>
      <c r="AC128" s="33">
        <f t="shared" si="25"/>
        <v>0</v>
      </c>
      <c r="AD128" s="33">
        <f t="shared" si="26"/>
        <v>0</v>
      </c>
      <c r="AE128" s="33">
        <f t="shared" si="27"/>
        <v>3</v>
      </c>
      <c r="AF128" s="28">
        <v>67.718400000000003</v>
      </c>
      <c r="AG128" s="28">
        <v>18.622599999999998</v>
      </c>
      <c r="AH128" s="28">
        <v>13.139699999999999</v>
      </c>
      <c r="AI128" s="28">
        <v>0.51929999999999998</v>
      </c>
      <c r="AJ128" s="28">
        <v>0.99560000000000004</v>
      </c>
      <c r="AK128" s="28">
        <v>-9.8900000000000002E-2</v>
      </c>
      <c r="AL128" s="28">
        <v>-7.9200000000000007E-2</v>
      </c>
      <c r="AM128" s="28">
        <v>-0.1537</v>
      </c>
      <c r="AN128" s="28">
        <v>0.99399999999999999</v>
      </c>
      <c r="AO128" s="28">
        <v>0.18060000000000001</v>
      </c>
      <c r="AP128" s="35">
        <v>0.97</v>
      </c>
    </row>
    <row r="129" spans="1:42" s="93" customFormat="1">
      <c r="A129" s="48" t="s">
        <v>3705</v>
      </c>
      <c r="B129" s="29">
        <v>45833</v>
      </c>
      <c r="C129" s="30">
        <v>57.018500000000003</v>
      </c>
      <c r="D129" s="31">
        <v>52.337499999999999</v>
      </c>
      <c r="E129" s="28">
        <v>9.6921999999999997</v>
      </c>
      <c r="F129" s="28">
        <v>10.7553</v>
      </c>
      <c r="G129" s="28">
        <v>-1.5601</v>
      </c>
      <c r="H129" s="28">
        <v>-5.3449999999999998</v>
      </c>
      <c r="I129" s="32">
        <v>-5.0510000000000002</v>
      </c>
      <c r="J129" s="28"/>
      <c r="K129" s="28"/>
      <c r="L129" s="28"/>
      <c r="M129" s="28"/>
      <c r="N129" s="28"/>
      <c r="O129" s="28"/>
      <c r="P129" s="28"/>
      <c r="Q129" s="28"/>
      <c r="R129" s="28">
        <v>-3.6255999999999999</v>
      </c>
      <c r="S129" s="33">
        <f t="shared" si="15"/>
        <v>3</v>
      </c>
      <c r="T129" s="33">
        <f t="shared" si="16"/>
        <v>3</v>
      </c>
      <c r="U129" s="33">
        <f t="shared" si="17"/>
        <v>3</v>
      </c>
      <c r="V129" s="34">
        <f t="shared" si="18"/>
        <v>3</v>
      </c>
      <c r="W129" s="33">
        <f t="shared" si="19"/>
        <v>0</v>
      </c>
      <c r="X129" s="33">
        <f t="shared" si="20"/>
        <v>0</v>
      </c>
      <c r="Y129" s="33">
        <f t="shared" si="21"/>
        <v>0</v>
      </c>
      <c r="Z129" s="33">
        <f t="shared" si="22"/>
        <v>0</v>
      </c>
      <c r="AA129" s="33">
        <f t="shared" si="23"/>
        <v>0</v>
      </c>
      <c r="AB129" s="33">
        <f t="shared" si="24"/>
        <v>0</v>
      </c>
      <c r="AC129" s="33">
        <f t="shared" si="25"/>
        <v>0</v>
      </c>
      <c r="AD129" s="33">
        <f t="shared" si="26"/>
        <v>0</v>
      </c>
      <c r="AE129" s="33">
        <f t="shared" si="27"/>
        <v>4</v>
      </c>
      <c r="AF129" s="28">
        <v>67.078500000000005</v>
      </c>
      <c r="AG129" s="28">
        <v>17.651800000000001</v>
      </c>
      <c r="AH129" s="28">
        <v>14.540800000000001</v>
      </c>
      <c r="AI129" s="28">
        <v>0.72889999999999999</v>
      </c>
      <c r="AJ129" s="28">
        <v>0.9637</v>
      </c>
      <c r="AK129" s="28">
        <v>-0.33579999999999999</v>
      </c>
      <c r="AL129" s="28">
        <v>-0.1767</v>
      </c>
      <c r="AM129" s="28">
        <v>-0.42270000000000002</v>
      </c>
      <c r="AN129" s="28">
        <v>0.93740000000000001</v>
      </c>
      <c r="AO129" s="28">
        <v>0.38919999999999999</v>
      </c>
      <c r="AP129" s="35">
        <v>1.06</v>
      </c>
    </row>
    <row r="130" spans="1:42" s="93" customFormat="1">
      <c r="A130" s="48" t="s">
        <v>3706</v>
      </c>
      <c r="B130" s="29">
        <v>44795</v>
      </c>
      <c r="C130" s="30">
        <v>1748.8359</v>
      </c>
      <c r="D130" s="31">
        <v>1570.4087999999999</v>
      </c>
      <c r="E130" s="28">
        <v>27.758700000000001</v>
      </c>
      <c r="F130" s="28">
        <v>10.945600000000001</v>
      </c>
      <c r="G130" s="28">
        <v>-2.2738999999999998</v>
      </c>
      <c r="H130" s="28">
        <v>3.6173999999999999</v>
      </c>
      <c r="I130" s="32">
        <v>2.2700000000000001E-2</v>
      </c>
      <c r="J130" s="28">
        <v>18.63</v>
      </c>
      <c r="K130" s="28">
        <v>7.3186</v>
      </c>
      <c r="L130" s="28">
        <v>30.667999999999999</v>
      </c>
      <c r="M130" s="28"/>
      <c r="N130" s="28"/>
      <c r="O130" s="28"/>
      <c r="P130" s="28"/>
      <c r="Q130" s="28"/>
      <c r="R130" s="28">
        <v>31.870899999999999</v>
      </c>
      <c r="S130" s="33">
        <f t="shared" si="15"/>
        <v>3</v>
      </c>
      <c r="T130" s="33">
        <f t="shared" si="16"/>
        <v>3</v>
      </c>
      <c r="U130" s="33">
        <f t="shared" si="17"/>
        <v>1</v>
      </c>
      <c r="V130" s="34">
        <f t="shared" si="18"/>
        <v>1</v>
      </c>
      <c r="W130" s="33">
        <f t="shared" si="19"/>
        <v>1</v>
      </c>
      <c r="X130" s="33">
        <f t="shared" si="20"/>
        <v>1</v>
      </c>
      <c r="Y130" s="33">
        <f t="shared" si="21"/>
        <v>1</v>
      </c>
      <c r="Z130" s="33">
        <f t="shared" si="22"/>
        <v>0</v>
      </c>
      <c r="AA130" s="33">
        <f t="shared" si="23"/>
        <v>0</v>
      </c>
      <c r="AB130" s="33">
        <f t="shared" si="24"/>
        <v>0</v>
      </c>
      <c r="AC130" s="33">
        <f t="shared" si="25"/>
        <v>0</v>
      </c>
      <c r="AD130" s="33">
        <f t="shared" si="26"/>
        <v>0</v>
      </c>
      <c r="AE130" s="33">
        <f t="shared" si="27"/>
        <v>1</v>
      </c>
      <c r="AF130" s="28">
        <v>77.011300000000006</v>
      </c>
      <c r="AG130" s="28">
        <v>18.4389</v>
      </c>
      <c r="AH130" s="28">
        <v>4.2558999999999996</v>
      </c>
      <c r="AI130" s="28">
        <v>0.29389999999999999</v>
      </c>
      <c r="AJ130" s="28">
        <v>1.2202</v>
      </c>
      <c r="AK130" s="28">
        <v>0.3856</v>
      </c>
      <c r="AL130" s="28">
        <v>1.3098000000000001</v>
      </c>
      <c r="AM130" s="28">
        <v>0.75890000000000002</v>
      </c>
      <c r="AN130" s="28">
        <v>0.56679999999999997</v>
      </c>
      <c r="AO130" s="28">
        <v>0.29389999999999999</v>
      </c>
      <c r="AP130" s="35">
        <v>1.06</v>
      </c>
    </row>
    <row r="131" spans="1:42" s="93" customFormat="1">
      <c r="A131" s="48" t="s">
        <v>3707</v>
      </c>
      <c r="B131" s="29">
        <v>44771</v>
      </c>
      <c r="C131" s="30">
        <v>31.496300000000002</v>
      </c>
      <c r="D131" s="31">
        <v>26.6206</v>
      </c>
      <c r="E131" s="28">
        <v>16.682700000000001</v>
      </c>
      <c r="F131" s="28">
        <v>11.8024</v>
      </c>
      <c r="G131" s="28">
        <v>-3.3828</v>
      </c>
      <c r="H131" s="28">
        <v>-5.8506</v>
      </c>
      <c r="I131" s="32">
        <v>-7.1223000000000001</v>
      </c>
      <c r="J131" s="28">
        <v>7.3257000000000003</v>
      </c>
      <c r="K131" s="28">
        <v>8.9077000000000002</v>
      </c>
      <c r="L131" s="28">
        <v>19.3811</v>
      </c>
      <c r="M131" s="28"/>
      <c r="N131" s="28"/>
      <c r="O131" s="28"/>
      <c r="P131" s="28"/>
      <c r="Q131" s="28"/>
      <c r="R131" s="28">
        <v>14.597099999999999</v>
      </c>
      <c r="S131" s="33">
        <f t="shared" si="15"/>
        <v>2</v>
      </c>
      <c r="T131" s="33">
        <f t="shared" si="16"/>
        <v>3</v>
      </c>
      <c r="U131" s="33">
        <f t="shared" si="17"/>
        <v>4</v>
      </c>
      <c r="V131" s="34">
        <f t="shared" si="18"/>
        <v>4</v>
      </c>
      <c r="W131" s="33">
        <f t="shared" si="19"/>
        <v>2</v>
      </c>
      <c r="X131" s="33">
        <f t="shared" si="20"/>
        <v>1</v>
      </c>
      <c r="Y131" s="33">
        <f t="shared" si="21"/>
        <v>2</v>
      </c>
      <c r="Z131" s="33">
        <f t="shared" si="22"/>
        <v>0</v>
      </c>
      <c r="AA131" s="33">
        <f t="shared" si="23"/>
        <v>0</v>
      </c>
      <c r="AB131" s="33">
        <f t="shared" si="24"/>
        <v>0</v>
      </c>
      <c r="AC131" s="33">
        <f t="shared" si="25"/>
        <v>0</v>
      </c>
      <c r="AD131" s="33">
        <f t="shared" si="26"/>
        <v>0</v>
      </c>
      <c r="AE131" s="33">
        <f t="shared" si="27"/>
        <v>1</v>
      </c>
      <c r="AF131" s="28">
        <v>66.146100000000004</v>
      </c>
      <c r="AG131" s="28">
        <v>28.3596</v>
      </c>
      <c r="AH131" s="28">
        <v>1.1029</v>
      </c>
      <c r="AI131" s="28">
        <v>4.3913000000000002</v>
      </c>
      <c r="AJ131" s="28">
        <v>1.1256999999999999</v>
      </c>
      <c r="AK131" s="28">
        <v>0.3034</v>
      </c>
      <c r="AL131" s="28">
        <v>0.5655</v>
      </c>
      <c r="AM131" s="28">
        <v>0.55669999999999997</v>
      </c>
      <c r="AN131" s="28">
        <v>0.76170000000000004</v>
      </c>
      <c r="AO131" s="28">
        <v>-0.1777</v>
      </c>
      <c r="AP131" s="35">
        <v>1.01</v>
      </c>
    </row>
    <row r="132" spans="1:42" s="93" customFormat="1">
      <c r="A132" s="48" t="s">
        <v>3708</v>
      </c>
      <c r="B132" s="29">
        <v>44643</v>
      </c>
      <c r="C132" s="30">
        <v>108.7726</v>
      </c>
      <c r="D132" s="31">
        <v>93.515600000000006</v>
      </c>
      <c r="E132" s="28">
        <v>15.7172</v>
      </c>
      <c r="F132" s="28">
        <v>7.0500999999999996</v>
      </c>
      <c r="G132" s="28">
        <v>-3.9420000000000002</v>
      </c>
      <c r="H132" s="28">
        <v>-5.7042999999999999</v>
      </c>
      <c r="I132" s="32">
        <v>-6.8411999999999997</v>
      </c>
      <c r="J132" s="28">
        <v>-1.0644</v>
      </c>
      <c r="K132" s="28">
        <v>0.65500000000000003</v>
      </c>
      <c r="L132" s="28">
        <v>11.8842</v>
      </c>
      <c r="M132" s="28">
        <v>11.378399999999999</v>
      </c>
      <c r="N132" s="28"/>
      <c r="O132" s="28"/>
      <c r="P132" s="28"/>
      <c r="Q132" s="28"/>
      <c r="R132" s="28">
        <v>11.639099999999999</v>
      </c>
      <c r="S132" s="33">
        <f t="shared" si="15"/>
        <v>4</v>
      </c>
      <c r="T132" s="33">
        <f t="shared" si="16"/>
        <v>4</v>
      </c>
      <c r="U132" s="33">
        <f t="shared" si="17"/>
        <v>3</v>
      </c>
      <c r="V132" s="34">
        <f t="shared" si="18"/>
        <v>4</v>
      </c>
      <c r="W132" s="33">
        <f t="shared" si="19"/>
        <v>4</v>
      </c>
      <c r="X132" s="33">
        <f t="shared" si="20"/>
        <v>4</v>
      </c>
      <c r="Y132" s="33">
        <f t="shared" si="21"/>
        <v>4</v>
      </c>
      <c r="Z132" s="33">
        <f t="shared" si="22"/>
        <v>3</v>
      </c>
      <c r="AA132" s="33">
        <f t="shared" si="23"/>
        <v>0</v>
      </c>
      <c r="AB132" s="33">
        <f t="shared" si="24"/>
        <v>0</v>
      </c>
      <c r="AC132" s="33">
        <f t="shared" si="25"/>
        <v>0</v>
      </c>
      <c r="AD132" s="33">
        <f t="shared" si="26"/>
        <v>0</v>
      </c>
      <c r="AE132" s="33">
        <f t="shared" si="27"/>
        <v>2</v>
      </c>
      <c r="AF132" s="28">
        <v>83.734099999999998</v>
      </c>
      <c r="AG132" s="28">
        <v>13.289899999999999</v>
      </c>
      <c r="AH132" s="28">
        <v>3.1981000000000002</v>
      </c>
      <c r="AI132" s="28">
        <v>-0.222</v>
      </c>
      <c r="AJ132" s="28">
        <v>0.91539999999999999</v>
      </c>
      <c r="AK132" s="28">
        <v>0.2109</v>
      </c>
      <c r="AL132" s="28">
        <v>9.8599999999999993E-2</v>
      </c>
      <c r="AM132" s="28">
        <v>0.36399999999999999</v>
      </c>
      <c r="AN132" s="28">
        <v>0.81289999999999996</v>
      </c>
      <c r="AO132" s="28">
        <v>-0.222</v>
      </c>
      <c r="AP132" s="35">
        <v>1.04</v>
      </c>
    </row>
    <row r="133" spans="1:42" s="93" customFormat="1">
      <c r="A133" s="48" t="s">
        <v>3709</v>
      </c>
      <c r="B133" s="29">
        <v>44795</v>
      </c>
      <c r="C133" s="30">
        <v>58.4358</v>
      </c>
      <c r="D133" s="31">
        <v>53.222200000000001</v>
      </c>
      <c r="E133" s="28">
        <v>17.280100000000001</v>
      </c>
      <c r="F133" s="28">
        <v>13.824199999999999</v>
      </c>
      <c r="G133" s="28">
        <v>1.6075999999999999</v>
      </c>
      <c r="H133" s="28">
        <v>2.4704000000000002</v>
      </c>
      <c r="I133" s="32">
        <v>0.86329999999999996</v>
      </c>
      <c r="J133" s="28">
        <v>9.7274999999999991</v>
      </c>
      <c r="K133" s="28">
        <v>5.5464000000000002</v>
      </c>
      <c r="L133" s="28">
        <v>17.719799999999999</v>
      </c>
      <c r="M133" s="28"/>
      <c r="N133" s="28"/>
      <c r="O133" s="28"/>
      <c r="P133" s="28"/>
      <c r="Q133" s="28"/>
      <c r="R133" s="28">
        <v>15.976100000000001</v>
      </c>
      <c r="S133" s="33">
        <f t="shared" si="15"/>
        <v>1</v>
      </c>
      <c r="T133" s="33">
        <f t="shared" si="16"/>
        <v>2</v>
      </c>
      <c r="U133" s="33">
        <f t="shared" si="17"/>
        <v>1</v>
      </c>
      <c r="V133" s="34">
        <f t="shared" si="18"/>
        <v>1</v>
      </c>
      <c r="W133" s="33">
        <f t="shared" si="19"/>
        <v>1</v>
      </c>
      <c r="X133" s="33">
        <f t="shared" si="20"/>
        <v>2</v>
      </c>
      <c r="Y133" s="33">
        <f t="shared" si="21"/>
        <v>3</v>
      </c>
      <c r="Z133" s="33">
        <f t="shared" si="22"/>
        <v>0</v>
      </c>
      <c r="AA133" s="33">
        <f t="shared" si="23"/>
        <v>0</v>
      </c>
      <c r="AB133" s="33">
        <f t="shared" si="24"/>
        <v>0</v>
      </c>
      <c r="AC133" s="33">
        <f t="shared" si="25"/>
        <v>0</v>
      </c>
      <c r="AD133" s="33">
        <f t="shared" si="26"/>
        <v>0</v>
      </c>
      <c r="AE133" s="33">
        <f t="shared" si="27"/>
        <v>1</v>
      </c>
      <c r="AF133" s="28">
        <v>62.650700000000001</v>
      </c>
      <c r="AG133" s="28">
        <v>35.057200000000002</v>
      </c>
      <c r="AH133" s="28">
        <v>2.1722000000000001</v>
      </c>
      <c r="AI133" s="28">
        <v>0.11990000000000001</v>
      </c>
      <c r="AJ133" s="28">
        <v>1.0657000000000001</v>
      </c>
      <c r="AK133" s="28">
        <v>0.25969999999999999</v>
      </c>
      <c r="AL133" s="28">
        <v>0.39829999999999999</v>
      </c>
      <c r="AM133" s="28">
        <v>0.52370000000000005</v>
      </c>
      <c r="AN133" s="28">
        <v>0.69940000000000002</v>
      </c>
      <c r="AO133" s="28">
        <v>0.11990000000000001</v>
      </c>
      <c r="AP133" s="35">
        <v>1.06</v>
      </c>
    </row>
    <row r="134" spans="1:42" s="93" customFormat="1">
      <c r="A134" s="48" t="s">
        <v>3710</v>
      </c>
      <c r="B134" s="29">
        <v>44602</v>
      </c>
      <c r="C134" s="30">
        <v>974.40150000000006</v>
      </c>
      <c r="D134" s="31">
        <v>840.36170000000004</v>
      </c>
      <c r="E134" s="28">
        <v>14.6098</v>
      </c>
      <c r="F134" s="28">
        <v>11.3162</v>
      </c>
      <c r="G134" s="28">
        <v>-0.68179999999999996</v>
      </c>
      <c r="H134" s="28">
        <v>-5.3762999999999996</v>
      </c>
      <c r="I134" s="32">
        <v>-3.3711000000000002</v>
      </c>
      <c r="J134" s="28">
        <v>1.7912999999999999</v>
      </c>
      <c r="K134" s="28">
        <v>-4.3533999999999997</v>
      </c>
      <c r="L134" s="28">
        <v>15.351800000000001</v>
      </c>
      <c r="M134" s="28">
        <v>11.177099999999999</v>
      </c>
      <c r="N134" s="28"/>
      <c r="O134" s="28"/>
      <c r="P134" s="28"/>
      <c r="Q134" s="28"/>
      <c r="R134" s="28">
        <v>9.4014000000000006</v>
      </c>
      <c r="S134" s="33">
        <f t="shared" si="15"/>
        <v>2</v>
      </c>
      <c r="T134" s="33">
        <f t="shared" si="16"/>
        <v>3</v>
      </c>
      <c r="U134" s="33">
        <f t="shared" si="17"/>
        <v>3</v>
      </c>
      <c r="V134" s="34">
        <f t="shared" si="18"/>
        <v>3</v>
      </c>
      <c r="W134" s="33">
        <f t="shared" si="19"/>
        <v>3</v>
      </c>
      <c r="X134" s="33">
        <f t="shared" si="20"/>
        <v>4</v>
      </c>
      <c r="Y134" s="33">
        <f t="shared" si="21"/>
        <v>3</v>
      </c>
      <c r="Z134" s="33">
        <f t="shared" si="22"/>
        <v>3</v>
      </c>
      <c r="AA134" s="33">
        <f t="shared" si="23"/>
        <v>0</v>
      </c>
      <c r="AB134" s="33">
        <f t="shared" si="24"/>
        <v>0</v>
      </c>
      <c r="AC134" s="33">
        <f t="shared" si="25"/>
        <v>0</v>
      </c>
      <c r="AD134" s="33">
        <f t="shared" si="26"/>
        <v>0</v>
      </c>
      <c r="AE134" s="33">
        <f t="shared" si="27"/>
        <v>2</v>
      </c>
      <c r="AF134" s="28">
        <v>67.242800000000003</v>
      </c>
      <c r="AG134" s="28">
        <v>32.5914</v>
      </c>
      <c r="AH134" s="28"/>
      <c r="AI134" s="28">
        <v>0.1658</v>
      </c>
      <c r="AJ134" s="28">
        <v>1.0002</v>
      </c>
      <c r="AK134" s="28">
        <v>0.20660000000000001</v>
      </c>
      <c r="AL134" s="28">
        <v>-0.1019</v>
      </c>
      <c r="AM134" s="28">
        <v>0.35809999999999997</v>
      </c>
      <c r="AN134" s="28">
        <v>0.99670000000000003</v>
      </c>
      <c r="AO134" s="28">
        <v>0.1658</v>
      </c>
      <c r="AP134" s="35">
        <v>1.01</v>
      </c>
    </row>
    <row r="135" spans="1:42" s="93" customFormat="1">
      <c r="A135" s="48" t="s">
        <v>3711</v>
      </c>
      <c r="B135" s="29">
        <v>43714</v>
      </c>
      <c r="C135" s="30">
        <v>2897.8026</v>
      </c>
      <c r="D135" s="31">
        <v>2638.8679999999999</v>
      </c>
      <c r="E135" s="28">
        <v>25.219799999999999</v>
      </c>
      <c r="F135" s="28">
        <v>10.4344</v>
      </c>
      <c r="G135" s="28">
        <v>-1.8085</v>
      </c>
      <c r="H135" s="28">
        <v>-5.0384000000000002</v>
      </c>
      <c r="I135" s="32">
        <v>-5.0831</v>
      </c>
      <c r="J135" s="28">
        <v>3.0663</v>
      </c>
      <c r="K135" s="28">
        <v>4.0011999999999999</v>
      </c>
      <c r="L135" s="28">
        <v>14.160299999999999</v>
      </c>
      <c r="M135" s="28">
        <v>11.2563</v>
      </c>
      <c r="N135" s="28">
        <v>12.853400000000001</v>
      </c>
      <c r="O135" s="28"/>
      <c r="P135" s="28"/>
      <c r="Q135" s="28"/>
      <c r="R135" s="28">
        <v>14.919499999999999</v>
      </c>
      <c r="S135" s="33">
        <f t="shared" si="15"/>
        <v>3</v>
      </c>
      <c r="T135" s="33">
        <f t="shared" si="16"/>
        <v>3</v>
      </c>
      <c r="U135" s="33">
        <f t="shared" si="17"/>
        <v>3</v>
      </c>
      <c r="V135" s="34">
        <f t="shared" si="18"/>
        <v>3</v>
      </c>
      <c r="W135" s="33">
        <f t="shared" si="19"/>
        <v>3</v>
      </c>
      <c r="X135" s="33">
        <f t="shared" si="20"/>
        <v>3</v>
      </c>
      <c r="Y135" s="33">
        <f t="shared" si="21"/>
        <v>3</v>
      </c>
      <c r="Z135" s="33">
        <f t="shared" si="22"/>
        <v>3</v>
      </c>
      <c r="AA135" s="33">
        <f t="shared" si="23"/>
        <v>3</v>
      </c>
      <c r="AB135" s="33">
        <f t="shared" si="24"/>
        <v>0</v>
      </c>
      <c r="AC135" s="33">
        <f t="shared" si="25"/>
        <v>0</v>
      </c>
      <c r="AD135" s="33">
        <f t="shared" si="26"/>
        <v>0</v>
      </c>
      <c r="AE135" s="33">
        <f t="shared" si="27"/>
        <v>1</v>
      </c>
      <c r="AF135" s="28">
        <v>70.390699999999995</v>
      </c>
      <c r="AG135" s="28">
        <v>19.357199999999999</v>
      </c>
      <c r="AH135" s="28">
        <v>9.8963000000000001</v>
      </c>
      <c r="AI135" s="28">
        <v>0.35580000000000001</v>
      </c>
      <c r="AJ135" s="28">
        <v>0.99770000000000003</v>
      </c>
      <c r="AK135" s="28">
        <v>0.23499999999999999</v>
      </c>
      <c r="AL135" s="28">
        <v>-7.6799999999999993E-2</v>
      </c>
      <c r="AM135" s="28">
        <v>0.41909999999999997</v>
      </c>
      <c r="AN135" s="28">
        <v>0.99709999999999999</v>
      </c>
      <c r="AO135" s="28">
        <v>8.2000000000000007E-3</v>
      </c>
      <c r="AP135" s="35">
        <v>0.94</v>
      </c>
    </row>
    <row r="136" spans="1:42" s="93" customFormat="1">
      <c r="A136" s="48" t="s">
        <v>3712</v>
      </c>
      <c r="B136" s="29">
        <v>45559</v>
      </c>
      <c r="C136" s="30">
        <v>725.18769999999995</v>
      </c>
      <c r="D136" s="31">
        <v>657.59699999999998</v>
      </c>
      <c r="E136" s="28">
        <v>7.9283000000000001</v>
      </c>
      <c r="F136" s="28">
        <v>12.4709</v>
      </c>
      <c r="G136" s="28">
        <v>1.7465999999999999</v>
      </c>
      <c r="H136" s="28">
        <v>-4.5910000000000002</v>
      </c>
      <c r="I136" s="32">
        <v>-2.0581</v>
      </c>
      <c r="J136" s="28">
        <v>2.7461000000000002</v>
      </c>
      <c r="K136" s="28"/>
      <c r="L136" s="28"/>
      <c r="M136" s="28"/>
      <c r="N136" s="28"/>
      <c r="O136" s="28"/>
      <c r="P136" s="28"/>
      <c r="Q136" s="28"/>
      <c r="R136" s="28">
        <v>-13.527200000000001</v>
      </c>
      <c r="S136" s="33">
        <f t="shared" si="15"/>
        <v>2</v>
      </c>
      <c r="T136" s="33">
        <f t="shared" si="16"/>
        <v>2</v>
      </c>
      <c r="U136" s="33">
        <f t="shared" si="17"/>
        <v>3</v>
      </c>
      <c r="V136" s="34">
        <f t="shared" si="18"/>
        <v>2</v>
      </c>
      <c r="W136" s="33">
        <f t="shared" si="19"/>
        <v>3</v>
      </c>
      <c r="X136" s="33">
        <f t="shared" si="20"/>
        <v>0</v>
      </c>
      <c r="Y136" s="33">
        <f t="shared" si="21"/>
        <v>0</v>
      </c>
      <c r="Z136" s="33">
        <f t="shared" si="22"/>
        <v>0</v>
      </c>
      <c r="AA136" s="33">
        <f t="shared" si="23"/>
        <v>0</v>
      </c>
      <c r="AB136" s="33">
        <f t="shared" si="24"/>
        <v>0</v>
      </c>
      <c r="AC136" s="33">
        <f t="shared" si="25"/>
        <v>0</v>
      </c>
      <c r="AD136" s="33">
        <f t="shared" si="26"/>
        <v>0</v>
      </c>
      <c r="AE136" s="33">
        <f t="shared" si="27"/>
        <v>4</v>
      </c>
      <c r="AF136" s="28">
        <v>56.470100000000002</v>
      </c>
      <c r="AG136" s="28">
        <v>31.9541</v>
      </c>
      <c r="AH136" s="28">
        <v>8.4986999999999995</v>
      </c>
      <c r="AI136" s="28">
        <v>3.077</v>
      </c>
      <c r="AJ136" s="28">
        <v>0.99880000000000002</v>
      </c>
      <c r="AK136" s="28">
        <v>-0.24959999999999999</v>
      </c>
      <c r="AL136" s="28">
        <v>-0.11459999999999999</v>
      </c>
      <c r="AM136" s="28">
        <v>-0.36180000000000001</v>
      </c>
      <c r="AN136" s="28">
        <v>0.99409999999999998</v>
      </c>
      <c r="AO136" s="28">
        <v>3.0000000000000001E-3</v>
      </c>
      <c r="AP136" s="35">
        <v>1.1100000000000001</v>
      </c>
    </row>
    <row r="137" spans="1:42" s="93" customFormat="1">
      <c r="A137" s="48" t="s">
        <v>3713</v>
      </c>
      <c r="B137" s="29">
        <v>43714</v>
      </c>
      <c r="C137" s="30">
        <v>680.39350000000002</v>
      </c>
      <c r="D137" s="31">
        <v>577.77869999999996</v>
      </c>
      <c r="E137" s="28">
        <v>19.373999999999999</v>
      </c>
      <c r="F137" s="28">
        <v>9.0092999999999996</v>
      </c>
      <c r="G137" s="28">
        <v>-8.2184000000000008</v>
      </c>
      <c r="H137" s="28">
        <v>-5.9783999999999997</v>
      </c>
      <c r="I137" s="32">
        <v>-8.2614000000000001</v>
      </c>
      <c r="J137" s="28">
        <v>-0.6502</v>
      </c>
      <c r="K137" s="28">
        <v>5.2293000000000003</v>
      </c>
      <c r="L137" s="28">
        <v>8.0656999999999996</v>
      </c>
      <c r="M137" s="28">
        <v>10.856299999999999</v>
      </c>
      <c r="N137" s="28">
        <v>10.5489</v>
      </c>
      <c r="O137" s="28"/>
      <c r="P137" s="28"/>
      <c r="Q137" s="28"/>
      <c r="R137" s="28">
        <v>10.452999999999999</v>
      </c>
      <c r="S137" s="33">
        <f t="shared" si="15"/>
        <v>4</v>
      </c>
      <c r="T137" s="33">
        <f t="shared" si="16"/>
        <v>4</v>
      </c>
      <c r="U137" s="33">
        <f t="shared" si="17"/>
        <v>4</v>
      </c>
      <c r="V137" s="34">
        <f t="shared" si="18"/>
        <v>4</v>
      </c>
      <c r="W137" s="33">
        <f t="shared" si="19"/>
        <v>4</v>
      </c>
      <c r="X137" s="33">
        <f t="shared" si="20"/>
        <v>2</v>
      </c>
      <c r="Y137" s="33">
        <f t="shared" si="21"/>
        <v>4</v>
      </c>
      <c r="Z137" s="33">
        <f t="shared" si="22"/>
        <v>4</v>
      </c>
      <c r="AA137" s="33">
        <f t="shared" si="23"/>
        <v>4</v>
      </c>
      <c r="AB137" s="33">
        <f t="shared" si="24"/>
        <v>0</v>
      </c>
      <c r="AC137" s="33">
        <f t="shared" si="25"/>
        <v>0</v>
      </c>
      <c r="AD137" s="33">
        <f t="shared" si="26"/>
        <v>0</v>
      </c>
      <c r="AE137" s="33">
        <f t="shared" si="27"/>
        <v>2</v>
      </c>
      <c r="AF137" s="28">
        <v>77.412800000000004</v>
      </c>
      <c r="AG137" s="28">
        <v>22.122</v>
      </c>
      <c r="AH137" s="28"/>
      <c r="AI137" s="28">
        <v>0.4652</v>
      </c>
      <c r="AJ137" s="28">
        <v>0.99819999999999998</v>
      </c>
      <c r="AK137" s="28">
        <v>0.1239</v>
      </c>
      <c r="AL137" s="28">
        <v>-7.9399999999999998E-2</v>
      </c>
      <c r="AM137" s="28">
        <v>0.2084</v>
      </c>
      <c r="AN137" s="28">
        <v>0.99709999999999999</v>
      </c>
      <c r="AO137" s="28">
        <v>0.4652</v>
      </c>
      <c r="AP137" s="35">
        <v>0.99</v>
      </c>
    </row>
    <row r="138" spans="1:42" s="93" customFormat="1">
      <c r="A138" s="48" t="s">
        <v>3714</v>
      </c>
      <c r="B138" s="29">
        <v>45642</v>
      </c>
      <c r="C138" s="30">
        <v>346.53559999999999</v>
      </c>
      <c r="D138" s="31">
        <v>333.66340000000002</v>
      </c>
      <c r="E138" s="28">
        <v>12.327999999999999</v>
      </c>
      <c r="F138" s="28">
        <v>23.0732</v>
      </c>
      <c r="G138" s="28">
        <v>12.435600000000001</v>
      </c>
      <c r="H138" s="28">
        <v>14.9292</v>
      </c>
      <c r="I138" s="32">
        <v>12.3086</v>
      </c>
      <c r="J138" s="28">
        <v>39.7622</v>
      </c>
      <c r="K138" s="28"/>
      <c r="L138" s="28"/>
      <c r="M138" s="28"/>
      <c r="N138" s="28"/>
      <c r="O138" s="28"/>
      <c r="P138" s="28"/>
      <c r="Q138" s="28"/>
      <c r="R138" s="28">
        <v>16.506900000000002</v>
      </c>
      <c r="S138" s="33">
        <f t="shared" si="15"/>
        <v>1</v>
      </c>
      <c r="T138" s="33">
        <f t="shared" si="16"/>
        <v>1</v>
      </c>
      <c r="U138" s="33">
        <f t="shared" si="17"/>
        <v>1</v>
      </c>
      <c r="V138" s="34">
        <f t="shared" si="18"/>
        <v>1</v>
      </c>
      <c r="W138" s="33">
        <f t="shared" si="19"/>
        <v>1</v>
      </c>
      <c r="X138" s="33">
        <f t="shared" si="20"/>
        <v>0</v>
      </c>
      <c r="Y138" s="33">
        <f t="shared" si="21"/>
        <v>0</v>
      </c>
      <c r="Z138" s="33">
        <f t="shared" si="22"/>
        <v>0</v>
      </c>
      <c r="AA138" s="33">
        <f t="shared" si="23"/>
        <v>0</v>
      </c>
      <c r="AB138" s="33">
        <f t="shared" si="24"/>
        <v>0</v>
      </c>
      <c r="AC138" s="33">
        <f t="shared" si="25"/>
        <v>0</v>
      </c>
      <c r="AD138" s="33">
        <f t="shared" si="26"/>
        <v>0</v>
      </c>
      <c r="AE138" s="33">
        <f t="shared" si="27"/>
        <v>1</v>
      </c>
      <c r="AF138" s="28">
        <v>15.920500000000001</v>
      </c>
      <c r="AG138" s="28">
        <v>36.555900000000001</v>
      </c>
      <c r="AH138" s="28">
        <v>29.775500000000001</v>
      </c>
      <c r="AI138" s="28">
        <v>17.748100000000001</v>
      </c>
      <c r="AJ138" s="28">
        <v>0.99670000000000003</v>
      </c>
      <c r="AK138" s="28">
        <v>0.13139999999999999</v>
      </c>
      <c r="AL138" s="28">
        <v>-1.7403</v>
      </c>
      <c r="AM138" s="28">
        <v>0.27700000000000002</v>
      </c>
      <c r="AN138" s="28">
        <v>0.4597</v>
      </c>
      <c r="AO138" s="28">
        <v>8.1500000000000003E-2</v>
      </c>
      <c r="AP138" s="35">
        <v>1.1200000000000001</v>
      </c>
    </row>
    <row r="139" spans="1:42" s="93" customFormat="1">
      <c r="A139" s="48" t="s">
        <v>3715</v>
      </c>
      <c r="B139" s="29">
        <v>45476</v>
      </c>
      <c r="C139" s="30">
        <v>4086.9524000000001</v>
      </c>
      <c r="D139" s="31">
        <v>3697.6332000000002</v>
      </c>
      <c r="E139" s="28">
        <v>11.617000000000001</v>
      </c>
      <c r="F139" s="28">
        <v>24.277899999999999</v>
      </c>
      <c r="G139" s="28">
        <v>9.6646999999999998</v>
      </c>
      <c r="H139" s="28">
        <v>11.190899999999999</v>
      </c>
      <c r="I139" s="32">
        <v>15.7325</v>
      </c>
      <c r="J139" s="28">
        <v>25.086099999999998</v>
      </c>
      <c r="K139" s="28"/>
      <c r="L139" s="28"/>
      <c r="M139" s="28"/>
      <c r="N139" s="28"/>
      <c r="O139" s="28"/>
      <c r="P139" s="28"/>
      <c r="Q139" s="28"/>
      <c r="R139" s="28">
        <v>8.5611999999999995</v>
      </c>
      <c r="S139" s="33">
        <f t="shared" si="15"/>
        <v>1</v>
      </c>
      <c r="T139" s="33">
        <f t="shared" si="16"/>
        <v>1</v>
      </c>
      <c r="U139" s="33">
        <f t="shared" si="17"/>
        <v>1</v>
      </c>
      <c r="V139" s="34">
        <f t="shared" si="18"/>
        <v>1</v>
      </c>
      <c r="W139" s="33">
        <f t="shared" si="19"/>
        <v>1</v>
      </c>
      <c r="X139" s="33">
        <f t="shared" si="20"/>
        <v>0</v>
      </c>
      <c r="Y139" s="33">
        <f t="shared" si="21"/>
        <v>0</v>
      </c>
      <c r="Z139" s="33">
        <f t="shared" si="22"/>
        <v>0</v>
      </c>
      <c r="AA139" s="33">
        <f t="shared" si="23"/>
        <v>0</v>
      </c>
      <c r="AB139" s="33">
        <f t="shared" si="24"/>
        <v>0</v>
      </c>
      <c r="AC139" s="33">
        <f t="shared" si="25"/>
        <v>0</v>
      </c>
      <c r="AD139" s="33">
        <f t="shared" si="26"/>
        <v>0</v>
      </c>
      <c r="AE139" s="33">
        <f t="shared" si="27"/>
        <v>2</v>
      </c>
      <c r="AF139" s="28">
        <v>56.773099999999999</v>
      </c>
      <c r="AG139" s="28">
        <v>23.733799999999999</v>
      </c>
      <c r="AH139" s="28">
        <v>19.630600000000001</v>
      </c>
      <c r="AI139" s="28">
        <v>-0.13750000000000001</v>
      </c>
      <c r="AJ139" s="28">
        <v>0.9889</v>
      </c>
      <c r="AK139" s="28">
        <v>3.56E-2</v>
      </c>
      <c r="AL139" s="28">
        <v>-2.3900000000000001E-2</v>
      </c>
      <c r="AM139" s="28">
        <v>8.0500000000000002E-2</v>
      </c>
      <c r="AN139" s="28">
        <v>0.99009999999999998</v>
      </c>
      <c r="AO139" s="28">
        <v>-0.13750000000000001</v>
      </c>
      <c r="AP139" s="35">
        <v>1.1299999999999999</v>
      </c>
    </row>
    <row r="140" spans="1:42" s="93" customFormat="1">
      <c r="A140" s="48" t="s">
        <v>3716</v>
      </c>
      <c r="B140" s="29">
        <v>45112</v>
      </c>
      <c r="C140" s="30">
        <v>2292.2694000000001</v>
      </c>
      <c r="D140" s="31">
        <v>1962.6858999999999</v>
      </c>
      <c r="E140" s="28">
        <v>16.477599999999999</v>
      </c>
      <c r="F140" s="28">
        <v>21.470500000000001</v>
      </c>
      <c r="G140" s="28">
        <v>7.6228999999999996</v>
      </c>
      <c r="H140" s="28">
        <v>-4.3379000000000003</v>
      </c>
      <c r="I140" s="32">
        <v>1.4218</v>
      </c>
      <c r="J140" s="28">
        <v>8.2563999999999993</v>
      </c>
      <c r="K140" s="28">
        <v>3.2252999999999998</v>
      </c>
      <c r="L140" s="28"/>
      <c r="M140" s="28"/>
      <c r="N140" s="28"/>
      <c r="O140" s="28"/>
      <c r="P140" s="28"/>
      <c r="Q140" s="28"/>
      <c r="R140" s="28">
        <v>19.360499999999998</v>
      </c>
      <c r="S140" s="33">
        <f t="shared" si="15"/>
        <v>1</v>
      </c>
      <c r="T140" s="33">
        <f t="shared" si="16"/>
        <v>1</v>
      </c>
      <c r="U140" s="33">
        <f t="shared" si="17"/>
        <v>3</v>
      </c>
      <c r="V140" s="34">
        <f t="shared" si="18"/>
        <v>1</v>
      </c>
      <c r="W140" s="33">
        <f t="shared" si="19"/>
        <v>2</v>
      </c>
      <c r="X140" s="33">
        <f t="shared" si="20"/>
        <v>3</v>
      </c>
      <c r="Y140" s="33">
        <f t="shared" si="21"/>
        <v>0</v>
      </c>
      <c r="Z140" s="33">
        <f t="shared" si="22"/>
        <v>0</v>
      </c>
      <c r="AA140" s="33">
        <f t="shared" si="23"/>
        <v>0</v>
      </c>
      <c r="AB140" s="33">
        <f t="shared" si="24"/>
        <v>0</v>
      </c>
      <c r="AC140" s="33">
        <f t="shared" si="25"/>
        <v>0</v>
      </c>
      <c r="AD140" s="33">
        <f t="shared" si="26"/>
        <v>0</v>
      </c>
      <c r="AE140" s="33">
        <f t="shared" si="27"/>
        <v>1</v>
      </c>
      <c r="AF140" s="28"/>
      <c r="AG140" s="28"/>
      <c r="AH140" s="28">
        <v>100.28319999999999</v>
      </c>
      <c r="AI140" s="28">
        <v>-0.28320000000000001</v>
      </c>
      <c r="AJ140" s="28">
        <v>0.99639999999999995</v>
      </c>
      <c r="AK140" s="28">
        <v>0.16600000000000001</v>
      </c>
      <c r="AL140" s="28">
        <v>-0.1348</v>
      </c>
      <c r="AM140" s="28">
        <v>0.3044</v>
      </c>
      <c r="AN140" s="28">
        <v>0.99619999999999997</v>
      </c>
      <c r="AO140" s="28">
        <v>-0.41770000000000002</v>
      </c>
      <c r="AP140" s="35">
        <v>1.1299999999999999</v>
      </c>
    </row>
    <row r="141" spans="1:42" s="93" customFormat="1">
      <c r="A141" s="48" t="s">
        <v>3717</v>
      </c>
      <c r="B141" s="29">
        <v>43714</v>
      </c>
      <c r="C141" s="30">
        <v>3134.7736</v>
      </c>
      <c r="D141" s="31">
        <v>2900.7885000000001</v>
      </c>
      <c r="E141" s="28">
        <v>37.953899999999997</v>
      </c>
      <c r="F141" s="28">
        <v>13.138500000000001</v>
      </c>
      <c r="G141" s="28">
        <v>2.2808999999999999</v>
      </c>
      <c r="H141" s="28">
        <v>-0.87519999999999998</v>
      </c>
      <c r="I141" s="32">
        <v>-1.3623000000000001</v>
      </c>
      <c r="J141" s="28">
        <v>10.343</v>
      </c>
      <c r="K141" s="28">
        <v>7.5541</v>
      </c>
      <c r="L141" s="28">
        <v>22.120999999999999</v>
      </c>
      <c r="M141" s="28">
        <v>18.004000000000001</v>
      </c>
      <c r="N141" s="28">
        <v>18.842600000000001</v>
      </c>
      <c r="O141" s="28"/>
      <c r="P141" s="28"/>
      <c r="Q141" s="28"/>
      <c r="R141" s="28">
        <v>22.202300000000001</v>
      </c>
      <c r="S141" s="33">
        <f t="shared" ref="S141:S191" si="28">IF(F141="",0,IF(F141&lt;=CC$3,4,IF(F141&gt;=CC$5,1,IF(F141&gt;=CC$4,2,3))))</f>
        <v>2</v>
      </c>
      <c r="T141" s="33">
        <f t="shared" ref="T141:T191" si="29">IF(G141="",0,IF(G141&lt;=CD$3,4,IF(G141&gt;=CD$5,1,IF(G141&gt;=CD$4,2,3))))</f>
        <v>2</v>
      </c>
      <c r="U141" s="33">
        <f t="shared" ref="U141:U191" si="30">IF(H141="",0,IF(H141&lt;=CE$3,4,IF(H141&gt;=CE$5,1,IF(H141&gt;=CE$4,2,3))))</f>
        <v>1</v>
      </c>
      <c r="V141" s="34">
        <f t="shared" ref="V141:V191" si="31">IF(I141="",0,IF(I141&lt;=CF$3,4,IF(I141&gt;=CF$5,1,IF(I141&gt;=CF$4,2,3))))</f>
        <v>2</v>
      </c>
      <c r="W141" s="33">
        <f t="shared" ref="W141:W191" si="32">IF(J141="",0,IF(J141&lt;=CG$3,4,IF(J141&gt;=CG$5,1,IF(J141&gt;=CG$4,2,3))))</f>
        <v>1</v>
      </c>
      <c r="X141" s="33">
        <f t="shared" ref="X141:X191" si="33">IF(K141="",0,IF(K141&lt;=CH$3,4,IF(K141&gt;=CH$5,1,IF(K141&gt;=CH$4,2,3))))</f>
        <v>1</v>
      </c>
      <c r="Y141" s="33">
        <f t="shared" ref="Y141:Y191" si="34">IF(L141="",0,IF(L141&lt;=CI$3,4,IF(L141&gt;=CI$5,1,IF(L141&gt;=CI$4,2,3))))</f>
        <v>1</v>
      </c>
      <c r="Z141" s="33">
        <f t="shared" ref="Z141:Z191" si="35">IF(M141="",0,IF(M141&lt;=CJ$3,4,IF(M141&gt;=CJ$5,1,IF(M141&gt;=CJ$4,2,3))))</f>
        <v>1</v>
      </c>
      <c r="AA141" s="33">
        <f t="shared" ref="AA141:AA191" si="36">IF(N141="",0,IF(N141&lt;=CK$3,4,IF(N141&gt;=CK$5,1,IF(N141&gt;=CK$4,2,3))))</f>
        <v>1</v>
      </c>
      <c r="AB141" s="33">
        <f t="shared" ref="AB141:AB191" si="37">IF(O141="",0,IF(O141&lt;=CL$3,4,IF(O141&gt;=CL$5,1,IF(O141&gt;=CL$4,2,3))))</f>
        <v>0</v>
      </c>
      <c r="AC141" s="33">
        <f t="shared" ref="AC141:AC191" si="38">IF(P141="",0,IF(P141&lt;=CM$3,4,IF(P141&gt;=CM$5,1,IF(P141&gt;=CM$4,2,3))))</f>
        <v>0</v>
      </c>
      <c r="AD141" s="33">
        <f t="shared" ref="AD141:AD191" si="39">IF(Q141="",0,IF(Q141&lt;=CN$3,4,IF(Q141&gt;=CN$5,1,IF(Q141&gt;=CN$4,2,3))))</f>
        <v>0</v>
      </c>
      <c r="AE141" s="33">
        <f t="shared" ref="AE141:AE191" si="40">IF(R141="",0,IF(R141&lt;=CO$3,4,IF(R141&gt;=CO$5,1,IF(R141&gt;=CO$4,2,3))))</f>
        <v>1</v>
      </c>
      <c r="AF141" s="28">
        <v>4.0469999999999997</v>
      </c>
      <c r="AG141" s="28">
        <v>90.501099999999994</v>
      </c>
      <c r="AH141" s="28">
        <v>3.6412</v>
      </c>
      <c r="AI141" s="28">
        <v>1.8108</v>
      </c>
      <c r="AJ141" s="28">
        <v>0.99929999999999997</v>
      </c>
      <c r="AK141" s="28">
        <v>0.32069999999999999</v>
      </c>
      <c r="AL141" s="28">
        <v>-7.0599999999999996E-2</v>
      </c>
      <c r="AM141" s="28">
        <v>0.59509999999999996</v>
      </c>
      <c r="AN141" s="28">
        <v>0.99709999999999999</v>
      </c>
      <c r="AO141" s="28">
        <v>5.16E-2</v>
      </c>
      <c r="AP141" s="35">
        <v>1</v>
      </c>
    </row>
    <row r="142" spans="1:42" s="93" customFormat="1">
      <c r="A142" s="48" t="s">
        <v>3718</v>
      </c>
      <c r="B142" s="29">
        <v>45615</v>
      </c>
      <c r="C142" s="30">
        <v>82.937799999999996</v>
      </c>
      <c r="D142" s="31">
        <v>74.333200000000005</v>
      </c>
      <c r="E142" s="28">
        <v>13.7841</v>
      </c>
      <c r="F142" s="28">
        <v>17.313500000000001</v>
      </c>
      <c r="G142" s="28">
        <v>2.6541999999999999</v>
      </c>
      <c r="H142" s="28">
        <v>7.0701000000000001</v>
      </c>
      <c r="I142" s="32">
        <v>2.0221</v>
      </c>
      <c r="J142" s="28">
        <v>30.0473</v>
      </c>
      <c r="K142" s="28"/>
      <c r="L142" s="28"/>
      <c r="M142" s="28"/>
      <c r="N142" s="28"/>
      <c r="O142" s="28"/>
      <c r="P142" s="28"/>
      <c r="Q142" s="28"/>
      <c r="R142" s="28">
        <v>24.8917</v>
      </c>
      <c r="S142" s="33">
        <f t="shared" si="28"/>
        <v>1</v>
      </c>
      <c r="T142" s="33">
        <f t="shared" si="29"/>
        <v>2</v>
      </c>
      <c r="U142" s="33">
        <f t="shared" si="30"/>
        <v>1</v>
      </c>
      <c r="V142" s="34">
        <f t="shared" si="31"/>
        <v>1</v>
      </c>
      <c r="W142" s="33">
        <f t="shared" si="32"/>
        <v>1</v>
      </c>
      <c r="X142" s="33">
        <f t="shared" si="33"/>
        <v>0</v>
      </c>
      <c r="Y142" s="33">
        <f t="shared" si="34"/>
        <v>0</v>
      </c>
      <c r="Z142" s="33">
        <f t="shared" si="35"/>
        <v>0</v>
      </c>
      <c r="AA142" s="33">
        <f t="shared" si="36"/>
        <v>0</v>
      </c>
      <c r="AB142" s="33">
        <f t="shared" si="37"/>
        <v>0</v>
      </c>
      <c r="AC142" s="33">
        <f t="shared" si="38"/>
        <v>0</v>
      </c>
      <c r="AD142" s="33">
        <f t="shared" si="39"/>
        <v>0</v>
      </c>
      <c r="AE142" s="33">
        <f t="shared" si="40"/>
        <v>1</v>
      </c>
      <c r="AF142" s="28">
        <v>1.8004</v>
      </c>
      <c r="AG142" s="28">
        <v>75.216099999999997</v>
      </c>
      <c r="AH142" s="28">
        <v>16.036999999999999</v>
      </c>
      <c r="AI142" s="28">
        <v>6.9466000000000001</v>
      </c>
      <c r="AJ142" s="28">
        <v>0.99380000000000002</v>
      </c>
      <c r="AK142" s="28">
        <v>0.18110000000000001</v>
      </c>
      <c r="AL142" s="28">
        <v>-9.8599999999999993E-2</v>
      </c>
      <c r="AM142" s="28">
        <v>0.36330000000000001</v>
      </c>
      <c r="AN142" s="28">
        <v>0.99380000000000002</v>
      </c>
      <c r="AO142" s="28">
        <v>0.13289999999999999</v>
      </c>
      <c r="AP142" s="35">
        <v>1.0900000000000001</v>
      </c>
    </row>
    <row r="143" spans="1:42" s="93" customFormat="1">
      <c r="A143" s="48" t="s">
        <v>3719</v>
      </c>
      <c r="B143" s="29">
        <v>45615</v>
      </c>
      <c r="C143" s="30">
        <v>28.419799999999999</v>
      </c>
      <c r="D143" s="31">
        <v>27.756399999999999</v>
      </c>
      <c r="E143" s="28">
        <v>10.797800000000001</v>
      </c>
      <c r="F143" s="28">
        <v>7.7431000000000001</v>
      </c>
      <c r="G143" s="28">
        <v>7.5692000000000004</v>
      </c>
      <c r="H143" s="28">
        <v>0.86219999999999997</v>
      </c>
      <c r="I143" s="32">
        <v>2.2258</v>
      </c>
      <c r="J143" s="28">
        <v>9.4113000000000007</v>
      </c>
      <c r="K143" s="28"/>
      <c r="L143" s="28"/>
      <c r="M143" s="28"/>
      <c r="N143" s="28"/>
      <c r="O143" s="28"/>
      <c r="P143" s="28"/>
      <c r="Q143" s="28"/>
      <c r="R143" s="28">
        <v>5.4600999999999997</v>
      </c>
      <c r="S143" s="33">
        <f t="shared" si="28"/>
        <v>4</v>
      </c>
      <c r="T143" s="33">
        <f t="shared" si="29"/>
        <v>1</v>
      </c>
      <c r="U143" s="33">
        <f t="shared" si="30"/>
        <v>1</v>
      </c>
      <c r="V143" s="34">
        <f t="shared" si="31"/>
        <v>1</v>
      </c>
      <c r="W143" s="33">
        <f t="shared" si="32"/>
        <v>2</v>
      </c>
      <c r="X143" s="33">
        <f t="shared" si="33"/>
        <v>0</v>
      </c>
      <c r="Y143" s="33">
        <f t="shared" si="34"/>
        <v>0</v>
      </c>
      <c r="Z143" s="33">
        <f t="shared" si="35"/>
        <v>0</v>
      </c>
      <c r="AA143" s="33">
        <f t="shared" si="36"/>
        <v>0</v>
      </c>
      <c r="AB143" s="33">
        <f t="shared" si="37"/>
        <v>0</v>
      </c>
      <c r="AC143" s="33">
        <f t="shared" si="38"/>
        <v>0</v>
      </c>
      <c r="AD143" s="33">
        <f t="shared" si="39"/>
        <v>0</v>
      </c>
      <c r="AE143" s="33">
        <f t="shared" si="40"/>
        <v>3</v>
      </c>
      <c r="AF143" s="28"/>
      <c r="AG143" s="28">
        <v>66.259</v>
      </c>
      <c r="AH143" s="28">
        <v>33.554099999999998</v>
      </c>
      <c r="AI143" s="28">
        <v>0.187</v>
      </c>
      <c r="AJ143" s="28">
        <v>0.99539999999999995</v>
      </c>
      <c r="AK143" s="28">
        <v>-5.2200000000000003E-2</v>
      </c>
      <c r="AL143" s="28">
        <v>-9.1999999999999998E-2</v>
      </c>
      <c r="AM143" s="28">
        <v>-8.8300000000000003E-2</v>
      </c>
      <c r="AN143" s="28">
        <v>0.99360000000000004</v>
      </c>
      <c r="AO143" s="28">
        <v>0.187</v>
      </c>
      <c r="AP143" s="35">
        <v>1.1499999999999999</v>
      </c>
    </row>
    <row r="144" spans="1:42" s="93" customFormat="1">
      <c r="A144" s="48" t="s">
        <v>3720</v>
      </c>
      <c r="B144" s="29">
        <v>45615</v>
      </c>
      <c r="C144" s="30">
        <v>21.9786</v>
      </c>
      <c r="D144" s="31">
        <v>19.531500000000001</v>
      </c>
      <c r="E144" s="28">
        <v>9.2348999999999997</v>
      </c>
      <c r="F144" s="28">
        <v>11.657999999999999</v>
      </c>
      <c r="G144" s="28">
        <v>1.3888</v>
      </c>
      <c r="H144" s="28">
        <v>-10.9932</v>
      </c>
      <c r="I144" s="32">
        <v>-6.0834999999999999</v>
      </c>
      <c r="J144" s="28">
        <v>-7.4120999999999997</v>
      </c>
      <c r="K144" s="28"/>
      <c r="L144" s="28"/>
      <c r="M144" s="28"/>
      <c r="N144" s="28"/>
      <c r="O144" s="28"/>
      <c r="P144" s="28"/>
      <c r="Q144" s="28"/>
      <c r="R144" s="28">
        <v>-5.3635999999999999</v>
      </c>
      <c r="S144" s="33">
        <f t="shared" si="28"/>
        <v>2</v>
      </c>
      <c r="T144" s="33">
        <f t="shared" si="29"/>
        <v>2</v>
      </c>
      <c r="U144" s="33">
        <f t="shared" si="30"/>
        <v>4</v>
      </c>
      <c r="V144" s="34">
        <f t="shared" si="31"/>
        <v>3</v>
      </c>
      <c r="W144" s="33">
        <f t="shared" si="32"/>
        <v>4</v>
      </c>
      <c r="X144" s="33">
        <f t="shared" si="33"/>
        <v>0</v>
      </c>
      <c r="Y144" s="33">
        <f t="shared" si="34"/>
        <v>0</v>
      </c>
      <c r="Z144" s="33">
        <f t="shared" si="35"/>
        <v>0</v>
      </c>
      <c r="AA144" s="33">
        <f t="shared" si="36"/>
        <v>0</v>
      </c>
      <c r="AB144" s="33">
        <f t="shared" si="37"/>
        <v>0</v>
      </c>
      <c r="AC144" s="33">
        <f t="shared" si="38"/>
        <v>0</v>
      </c>
      <c r="AD144" s="33">
        <f t="shared" si="39"/>
        <v>0</v>
      </c>
      <c r="AE144" s="33">
        <f t="shared" si="40"/>
        <v>4</v>
      </c>
      <c r="AF144" s="28">
        <v>8.4817</v>
      </c>
      <c r="AG144" s="28">
        <v>89.679199999999994</v>
      </c>
      <c r="AH144" s="28">
        <v>1.8539000000000001</v>
      </c>
      <c r="AI144" s="28">
        <v>-1.4800000000000001E-2</v>
      </c>
      <c r="AJ144" s="28">
        <v>0.99639999999999995</v>
      </c>
      <c r="AK144" s="28">
        <v>-0.28410000000000002</v>
      </c>
      <c r="AL144" s="28">
        <v>-9.1600000000000001E-2</v>
      </c>
      <c r="AM144" s="28">
        <v>-0.40379999999999999</v>
      </c>
      <c r="AN144" s="28">
        <v>0.99299999999999999</v>
      </c>
      <c r="AO144" s="28">
        <v>-1.4800000000000001E-2</v>
      </c>
      <c r="AP144" s="35">
        <v>1.1100000000000001</v>
      </c>
    </row>
    <row r="145" spans="1:42" s="93" customFormat="1">
      <c r="A145" s="48" t="s">
        <v>3721</v>
      </c>
      <c r="B145" s="29">
        <v>45615</v>
      </c>
      <c r="C145" s="30">
        <v>32.920999999999999</v>
      </c>
      <c r="D145" s="31">
        <v>32.457700000000003</v>
      </c>
      <c r="E145" s="28">
        <v>8.2010000000000005</v>
      </c>
      <c r="F145" s="28">
        <v>9.5775000000000006</v>
      </c>
      <c r="G145" s="28">
        <v>-13.357200000000001</v>
      </c>
      <c r="H145" s="28">
        <v>-15.313000000000001</v>
      </c>
      <c r="I145" s="32">
        <v>-15.8164</v>
      </c>
      <c r="J145" s="28">
        <v>-9.0817999999999994</v>
      </c>
      <c r="K145" s="28"/>
      <c r="L145" s="28"/>
      <c r="M145" s="28"/>
      <c r="N145" s="28"/>
      <c r="O145" s="28"/>
      <c r="P145" s="28"/>
      <c r="Q145" s="28"/>
      <c r="R145" s="28">
        <v>-12.8346</v>
      </c>
      <c r="S145" s="33">
        <f t="shared" si="28"/>
        <v>3</v>
      </c>
      <c r="T145" s="33">
        <f t="shared" si="29"/>
        <v>4</v>
      </c>
      <c r="U145" s="33">
        <f t="shared" si="30"/>
        <v>4</v>
      </c>
      <c r="V145" s="34">
        <f t="shared" si="31"/>
        <v>4</v>
      </c>
      <c r="W145" s="33">
        <f t="shared" si="32"/>
        <v>4</v>
      </c>
      <c r="X145" s="33">
        <f t="shared" si="33"/>
        <v>0</v>
      </c>
      <c r="Y145" s="33">
        <f t="shared" si="34"/>
        <v>0</v>
      </c>
      <c r="Z145" s="33">
        <f t="shared" si="35"/>
        <v>0</v>
      </c>
      <c r="AA145" s="33">
        <f t="shared" si="36"/>
        <v>0</v>
      </c>
      <c r="AB145" s="33">
        <f t="shared" si="37"/>
        <v>0</v>
      </c>
      <c r="AC145" s="33">
        <f t="shared" si="38"/>
        <v>0</v>
      </c>
      <c r="AD145" s="33">
        <f t="shared" si="39"/>
        <v>0</v>
      </c>
      <c r="AE145" s="33">
        <f t="shared" si="40"/>
        <v>4</v>
      </c>
      <c r="AF145" s="28"/>
      <c r="AG145" s="28">
        <v>75.962900000000005</v>
      </c>
      <c r="AH145" s="28">
        <v>23.887699999999999</v>
      </c>
      <c r="AI145" s="28">
        <v>0.14940000000000001</v>
      </c>
      <c r="AJ145" s="28">
        <v>0.99270000000000003</v>
      </c>
      <c r="AK145" s="28">
        <v>-0.2298</v>
      </c>
      <c r="AL145" s="28">
        <v>-0.10780000000000001</v>
      </c>
      <c r="AM145" s="28">
        <v>-0.34860000000000002</v>
      </c>
      <c r="AN145" s="28">
        <v>0.99370000000000003</v>
      </c>
      <c r="AO145" s="28">
        <v>0.14940000000000001</v>
      </c>
      <c r="AP145" s="35">
        <v>1.1200000000000001</v>
      </c>
    </row>
    <row r="146" spans="1:42" s="93" customFormat="1">
      <c r="A146" s="48" t="s">
        <v>3722</v>
      </c>
      <c r="B146" s="29">
        <v>43714</v>
      </c>
      <c r="C146" s="30">
        <v>997.89660000000003</v>
      </c>
      <c r="D146" s="31">
        <v>931.81700000000001</v>
      </c>
      <c r="E146" s="28">
        <v>35.740699999999997</v>
      </c>
      <c r="F146" s="28">
        <v>16.983599999999999</v>
      </c>
      <c r="G146" s="28">
        <v>5.8795000000000002</v>
      </c>
      <c r="H146" s="28">
        <v>-4.2930999999999999</v>
      </c>
      <c r="I146" s="32">
        <v>-1.9900000000000001E-2</v>
      </c>
      <c r="J146" s="28">
        <v>8.3651999999999997</v>
      </c>
      <c r="K146" s="28">
        <v>2.2618999999999998</v>
      </c>
      <c r="L146" s="28">
        <v>20.522600000000001</v>
      </c>
      <c r="M146" s="28">
        <v>14.6061</v>
      </c>
      <c r="N146" s="28">
        <v>17.430599999999998</v>
      </c>
      <c r="O146" s="28"/>
      <c r="P146" s="28"/>
      <c r="Q146" s="28"/>
      <c r="R146" s="28">
        <v>21.1035</v>
      </c>
      <c r="S146" s="33">
        <f t="shared" si="28"/>
        <v>1</v>
      </c>
      <c r="T146" s="33">
        <f t="shared" si="29"/>
        <v>1</v>
      </c>
      <c r="U146" s="33">
        <f t="shared" si="30"/>
        <v>3</v>
      </c>
      <c r="V146" s="34">
        <f t="shared" si="31"/>
        <v>2</v>
      </c>
      <c r="W146" s="33">
        <f t="shared" si="32"/>
        <v>2</v>
      </c>
      <c r="X146" s="33">
        <f t="shared" si="33"/>
        <v>3</v>
      </c>
      <c r="Y146" s="33">
        <f t="shared" si="34"/>
        <v>2</v>
      </c>
      <c r="Z146" s="33">
        <f t="shared" si="35"/>
        <v>2</v>
      </c>
      <c r="AA146" s="33">
        <f t="shared" si="36"/>
        <v>1</v>
      </c>
      <c r="AB146" s="33">
        <f t="shared" si="37"/>
        <v>0</v>
      </c>
      <c r="AC146" s="33">
        <f t="shared" si="38"/>
        <v>0</v>
      </c>
      <c r="AD146" s="33">
        <f t="shared" si="39"/>
        <v>0</v>
      </c>
      <c r="AE146" s="33">
        <f t="shared" si="40"/>
        <v>1</v>
      </c>
      <c r="AF146" s="28"/>
      <c r="AG146" s="28">
        <v>5.3666999999999998</v>
      </c>
      <c r="AH146" s="28">
        <v>94.651499999999999</v>
      </c>
      <c r="AI146" s="28">
        <v>-1.8100000000000002E-2</v>
      </c>
      <c r="AJ146" s="28">
        <v>0.99880000000000002</v>
      </c>
      <c r="AK146" s="28">
        <v>0.24299999999999999</v>
      </c>
      <c r="AL146" s="28">
        <v>-8.3799999999999999E-2</v>
      </c>
      <c r="AM146" s="28">
        <v>0.44579999999999997</v>
      </c>
      <c r="AN146" s="28">
        <v>0.99690000000000001</v>
      </c>
      <c r="AO146" s="28">
        <v>-1.8100000000000002E-2</v>
      </c>
      <c r="AP146" s="35">
        <v>1.05</v>
      </c>
    </row>
    <row r="147" spans="1:42" s="93" customFormat="1">
      <c r="A147" s="48" t="s">
        <v>3483</v>
      </c>
      <c r="B147" s="29">
        <v>43949</v>
      </c>
      <c r="C147" s="30">
        <v>4055.8348999999998</v>
      </c>
      <c r="D147" s="31">
        <v>3935.8258000000001</v>
      </c>
      <c r="E147" s="28">
        <v>30.468499999999999</v>
      </c>
      <c r="F147" s="28">
        <v>13.966100000000001</v>
      </c>
      <c r="G147" s="28">
        <v>7.2144000000000004</v>
      </c>
      <c r="H147" s="28">
        <v>12.9396</v>
      </c>
      <c r="I147" s="32">
        <v>11.1259</v>
      </c>
      <c r="J147" s="28">
        <v>44.861800000000002</v>
      </c>
      <c r="K147" s="28">
        <v>27.178599999999999</v>
      </c>
      <c r="L147" s="28">
        <v>26.091799999999999</v>
      </c>
      <c r="M147" s="28">
        <v>20.001100000000001</v>
      </c>
      <c r="N147" s="28">
        <v>16.783799999999999</v>
      </c>
      <c r="O147" s="28"/>
      <c r="P147" s="28"/>
      <c r="Q147" s="28"/>
      <c r="R147" s="28">
        <v>20.373699999999999</v>
      </c>
      <c r="S147" s="33">
        <f t="shared" si="28"/>
        <v>1</v>
      </c>
      <c r="T147" s="33">
        <f t="shared" si="29"/>
        <v>1</v>
      </c>
      <c r="U147" s="33">
        <f t="shared" si="30"/>
        <v>1</v>
      </c>
      <c r="V147" s="34">
        <f t="shared" si="31"/>
        <v>1</v>
      </c>
      <c r="W147" s="33">
        <f t="shared" si="32"/>
        <v>1</v>
      </c>
      <c r="X147" s="33">
        <f t="shared" si="33"/>
        <v>1</v>
      </c>
      <c r="Y147" s="33">
        <f t="shared" si="34"/>
        <v>1</v>
      </c>
      <c r="Z147" s="33">
        <f t="shared" si="35"/>
        <v>1</v>
      </c>
      <c r="AA147" s="33">
        <f t="shared" si="36"/>
        <v>2</v>
      </c>
      <c r="AB147" s="33">
        <f t="shared" si="37"/>
        <v>0</v>
      </c>
      <c r="AC147" s="33">
        <f t="shared" si="38"/>
        <v>0</v>
      </c>
      <c r="AD147" s="33">
        <f t="shared" si="39"/>
        <v>0</v>
      </c>
      <c r="AE147" s="33">
        <f t="shared" si="40"/>
        <v>1</v>
      </c>
      <c r="AF147" s="28"/>
      <c r="AG147" s="28"/>
      <c r="AH147" s="28"/>
      <c r="AI147" s="28">
        <v>100</v>
      </c>
      <c r="AJ147" s="28">
        <v>0.3296</v>
      </c>
      <c r="AK147" s="28">
        <v>0.44519999999999998</v>
      </c>
      <c r="AL147" s="28">
        <v>1.3556999999999999</v>
      </c>
      <c r="AM147" s="28">
        <v>0.80740000000000001</v>
      </c>
      <c r="AN147" s="28">
        <v>0.10290000000000001</v>
      </c>
      <c r="AO147" s="28">
        <v>0.13300000000000001</v>
      </c>
      <c r="AP147" s="35">
        <v>1.1499999999999999</v>
      </c>
    </row>
    <row r="148" spans="1:42" s="93" customFormat="1">
      <c r="A148" s="48" t="s">
        <v>3723</v>
      </c>
      <c r="B148" s="29">
        <v>45505</v>
      </c>
      <c r="C148" s="30">
        <v>26.0944</v>
      </c>
      <c r="D148" s="31">
        <v>23.5761</v>
      </c>
      <c r="E148" s="28">
        <v>9.6918000000000006</v>
      </c>
      <c r="F148" s="28">
        <v>11.764799999999999</v>
      </c>
      <c r="G148" s="28">
        <v>-8.3000000000000001E-3</v>
      </c>
      <c r="H148" s="28">
        <v>-4.2728000000000002</v>
      </c>
      <c r="I148" s="32">
        <v>-3.7155999999999998</v>
      </c>
      <c r="J148" s="28">
        <v>4.8624000000000001</v>
      </c>
      <c r="K148" s="28"/>
      <c r="L148" s="28"/>
      <c r="M148" s="28"/>
      <c r="N148" s="28"/>
      <c r="O148" s="28"/>
      <c r="P148" s="28"/>
      <c r="Q148" s="28"/>
      <c r="R148" s="28">
        <v>-1.7778</v>
      </c>
      <c r="S148" s="33">
        <f t="shared" si="28"/>
        <v>2</v>
      </c>
      <c r="T148" s="33">
        <f t="shared" si="29"/>
        <v>2</v>
      </c>
      <c r="U148" s="33">
        <f t="shared" si="30"/>
        <v>3</v>
      </c>
      <c r="V148" s="34">
        <f t="shared" si="31"/>
        <v>3</v>
      </c>
      <c r="W148" s="33">
        <f t="shared" si="32"/>
        <v>3</v>
      </c>
      <c r="X148" s="33">
        <f t="shared" si="33"/>
        <v>0</v>
      </c>
      <c r="Y148" s="33">
        <f t="shared" si="34"/>
        <v>0</v>
      </c>
      <c r="Z148" s="33">
        <f t="shared" si="35"/>
        <v>0</v>
      </c>
      <c r="AA148" s="33">
        <f t="shared" si="36"/>
        <v>0</v>
      </c>
      <c r="AB148" s="33">
        <f t="shared" si="37"/>
        <v>0</v>
      </c>
      <c r="AC148" s="33">
        <f t="shared" si="38"/>
        <v>0</v>
      </c>
      <c r="AD148" s="33">
        <f t="shared" si="39"/>
        <v>0</v>
      </c>
      <c r="AE148" s="33">
        <f t="shared" si="40"/>
        <v>4</v>
      </c>
      <c r="AF148" s="28">
        <v>49.567700000000002</v>
      </c>
      <c r="AG148" s="28">
        <v>24.313300000000002</v>
      </c>
      <c r="AH148" s="28">
        <v>24.575600000000001</v>
      </c>
      <c r="AI148" s="28">
        <v>1.5432999999999999</v>
      </c>
      <c r="AJ148" s="28">
        <v>0.98370000000000002</v>
      </c>
      <c r="AK148" s="28">
        <v>-0.1244</v>
      </c>
      <c r="AL148" s="28">
        <v>-0.10489999999999999</v>
      </c>
      <c r="AM148" s="28">
        <v>-0.19500000000000001</v>
      </c>
      <c r="AN148" s="28">
        <v>0.99480000000000002</v>
      </c>
      <c r="AO148" s="28">
        <v>1.1094999999999999</v>
      </c>
      <c r="AP148" s="35">
        <v>0.98</v>
      </c>
    </row>
    <row r="149" spans="1:42" s="93" customFormat="1">
      <c r="A149" s="48" t="s">
        <v>3724</v>
      </c>
      <c r="B149" s="29">
        <v>44596</v>
      </c>
      <c r="C149" s="30">
        <v>669.50900000000001</v>
      </c>
      <c r="D149" s="31">
        <v>557.32629999999995</v>
      </c>
      <c r="E149" s="28">
        <v>13.9656</v>
      </c>
      <c r="F149" s="28">
        <v>9.0381</v>
      </c>
      <c r="G149" s="28">
        <v>-8.2363999999999997</v>
      </c>
      <c r="H149" s="28">
        <v>-6.0042999999999997</v>
      </c>
      <c r="I149" s="32">
        <v>-8.2743000000000002</v>
      </c>
      <c r="J149" s="28">
        <v>-0.68340000000000001</v>
      </c>
      <c r="K149" s="28">
        <v>5.2133000000000003</v>
      </c>
      <c r="L149" s="28">
        <v>8.0234000000000005</v>
      </c>
      <c r="M149" s="28">
        <v>10.776899999999999</v>
      </c>
      <c r="N149" s="28"/>
      <c r="O149" s="28"/>
      <c r="P149" s="28"/>
      <c r="Q149" s="28"/>
      <c r="R149" s="28">
        <v>8.2050999999999998</v>
      </c>
      <c r="S149" s="33">
        <f t="shared" si="28"/>
        <v>4</v>
      </c>
      <c r="T149" s="33">
        <f t="shared" si="29"/>
        <v>4</v>
      </c>
      <c r="U149" s="33">
        <f t="shared" si="30"/>
        <v>4</v>
      </c>
      <c r="V149" s="34">
        <f t="shared" si="31"/>
        <v>4</v>
      </c>
      <c r="W149" s="33">
        <f t="shared" si="32"/>
        <v>4</v>
      </c>
      <c r="X149" s="33">
        <f t="shared" si="33"/>
        <v>2</v>
      </c>
      <c r="Y149" s="33">
        <f t="shared" si="34"/>
        <v>4</v>
      </c>
      <c r="Z149" s="33">
        <f t="shared" si="35"/>
        <v>4</v>
      </c>
      <c r="AA149" s="33">
        <f t="shared" si="36"/>
        <v>0</v>
      </c>
      <c r="AB149" s="33">
        <f t="shared" si="37"/>
        <v>0</v>
      </c>
      <c r="AC149" s="33">
        <f t="shared" si="38"/>
        <v>0</v>
      </c>
      <c r="AD149" s="33">
        <f t="shared" si="39"/>
        <v>0</v>
      </c>
      <c r="AE149" s="33">
        <f t="shared" si="40"/>
        <v>2</v>
      </c>
      <c r="AF149" s="28">
        <v>77.890100000000004</v>
      </c>
      <c r="AG149" s="28">
        <v>22.258400000000002</v>
      </c>
      <c r="AH149" s="28"/>
      <c r="AI149" s="28">
        <v>-0.14849999999999999</v>
      </c>
      <c r="AJ149" s="28">
        <v>1.0004</v>
      </c>
      <c r="AK149" s="28">
        <v>0.12379999999999999</v>
      </c>
      <c r="AL149" s="28">
        <v>-8.3799999999999999E-2</v>
      </c>
      <c r="AM149" s="28">
        <v>0.2082</v>
      </c>
      <c r="AN149" s="28">
        <v>0.99709999999999999</v>
      </c>
      <c r="AO149" s="28">
        <v>-0.14849999999999999</v>
      </c>
      <c r="AP149" s="35">
        <v>0.9</v>
      </c>
    </row>
    <row r="150" spans="1:42" s="93" customFormat="1">
      <c r="A150" s="48" t="s">
        <v>3725</v>
      </c>
      <c r="B150" s="29">
        <v>44799</v>
      </c>
      <c r="C150" s="30">
        <v>71.039599999999993</v>
      </c>
      <c r="D150" s="31">
        <v>67.241399999999999</v>
      </c>
      <c r="E150" s="28">
        <v>18.343499999999999</v>
      </c>
      <c r="F150" s="28">
        <v>10.714399999999999</v>
      </c>
      <c r="G150" s="28">
        <v>3.3571</v>
      </c>
      <c r="H150" s="28">
        <v>1.5146999999999999</v>
      </c>
      <c r="I150" s="32">
        <v>0.88880000000000003</v>
      </c>
      <c r="J150" s="28">
        <v>14.9558</v>
      </c>
      <c r="K150" s="28">
        <v>8.9641999999999999</v>
      </c>
      <c r="L150" s="28">
        <v>22.400300000000001</v>
      </c>
      <c r="M150" s="28"/>
      <c r="N150" s="28"/>
      <c r="O150" s="28"/>
      <c r="P150" s="28"/>
      <c r="Q150" s="28"/>
      <c r="R150" s="28">
        <v>17.925899999999999</v>
      </c>
      <c r="S150" s="33">
        <f t="shared" si="28"/>
        <v>3</v>
      </c>
      <c r="T150" s="33">
        <f t="shared" si="29"/>
        <v>1</v>
      </c>
      <c r="U150" s="33">
        <f t="shared" si="30"/>
        <v>1</v>
      </c>
      <c r="V150" s="34">
        <f t="shared" si="31"/>
        <v>1</v>
      </c>
      <c r="W150" s="33">
        <f t="shared" si="32"/>
        <v>1</v>
      </c>
      <c r="X150" s="33">
        <f t="shared" si="33"/>
        <v>1</v>
      </c>
      <c r="Y150" s="33">
        <f t="shared" si="34"/>
        <v>1</v>
      </c>
      <c r="Z150" s="33">
        <f t="shared" si="35"/>
        <v>0</v>
      </c>
      <c r="AA150" s="33">
        <f t="shared" si="36"/>
        <v>0</v>
      </c>
      <c r="AB150" s="33">
        <f t="shared" si="37"/>
        <v>0</v>
      </c>
      <c r="AC150" s="33">
        <f t="shared" si="38"/>
        <v>0</v>
      </c>
      <c r="AD150" s="33">
        <f t="shared" si="39"/>
        <v>0</v>
      </c>
      <c r="AE150" s="33">
        <f t="shared" si="40"/>
        <v>1</v>
      </c>
      <c r="AF150" s="28">
        <v>71.562200000000004</v>
      </c>
      <c r="AG150" s="28">
        <v>25.304200000000002</v>
      </c>
      <c r="AH150" s="28">
        <v>3.0962999999999998</v>
      </c>
      <c r="AI150" s="28">
        <v>3.73E-2</v>
      </c>
      <c r="AJ150" s="28">
        <v>0.998</v>
      </c>
      <c r="AK150" s="28">
        <v>0.35170000000000001</v>
      </c>
      <c r="AL150" s="28">
        <v>-9.4600000000000004E-2</v>
      </c>
      <c r="AM150" s="28">
        <v>0.66159999999999997</v>
      </c>
      <c r="AN150" s="28">
        <v>0.99680000000000002</v>
      </c>
      <c r="AO150" s="28">
        <v>3.73E-2</v>
      </c>
      <c r="AP150" s="35">
        <v>1</v>
      </c>
    </row>
    <row r="151" spans="1:42" s="93" customFormat="1">
      <c r="A151" s="48" t="s">
        <v>3726</v>
      </c>
      <c r="B151" s="29">
        <v>45377</v>
      </c>
      <c r="C151" s="30">
        <v>22.62</v>
      </c>
      <c r="D151" s="31">
        <v>22.185300000000002</v>
      </c>
      <c r="E151" s="28">
        <v>8.6020000000000003</v>
      </c>
      <c r="F151" s="28">
        <v>1.1001000000000001</v>
      </c>
      <c r="G151" s="28">
        <v>-22.7057</v>
      </c>
      <c r="H151" s="28">
        <v>-17.951899999999998</v>
      </c>
      <c r="I151" s="32">
        <v>-22.0869</v>
      </c>
      <c r="J151" s="28">
        <v>-16.777100000000001</v>
      </c>
      <c r="K151" s="28">
        <v>-4.6944999999999997</v>
      </c>
      <c r="L151" s="28"/>
      <c r="M151" s="28"/>
      <c r="N151" s="28"/>
      <c r="O151" s="28"/>
      <c r="P151" s="28"/>
      <c r="Q151" s="28"/>
      <c r="R151" s="28">
        <v>-6.9329999999999998</v>
      </c>
      <c r="S151" s="33">
        <f t="shared" si="28"/>
        <v>4</v>
      </c>
      <c r="T151" s="33">
        <f t="shared" si="29"/>
        <v>4</v>
      </c>
      <c r="U151" s="33">
        <f t="shared" si="30"/>
        <v>4</v>
      </c>
      <c r="V151" s="34">
        <f t="shared" si="31"/>
        <v>4</v>
      </c>
      <c r="W151" s="33">
        <f t="shared" si="32"/>
        <v>4</v>
      </c>
      <c r="X151" s="33">
        <f t="shared" si="33"/>
        <v>4</v>
      </c>
      <c r="Y151" s="33">
        <f t="shared" si="34"/>
        <v>0</v>
      </c>
      <c r="Z151" s="33">
        <f t="shared" si="35"/>
        <v>0</v>
      </c>
      <c r="AA151" s="33">
        <f t="shared" si="36"/>
        <v>0</v>
      </c>
      <c r="AB151" s="33">
        <f t="shared" si="37"/>
        <v>0</v>
      </c>
      <c r="AC151" s="33">
        <f t="shared" si="38"/>
        <v>0</v>
      </c>
      <c r="AD151" s="33">
        <f t="shared" si="39"/>
        <v>0</v>
      </c>
      <c r="AE151" s="33">
        <f t="shared" si="40"/>
        <v>4</v>
      </c>
      <c r="AF151" s="28">
        <v>83.0304</v>
      </c>
      <c r="AG151" s="28">
        <v>16.140899999999998</v>
      </c>
      <c r="AH151" s="28"/>
      <c r="AI151" s="28">
        <v>0.82869999999999999</v>
      </c>
      <c r="AJ151" s="28">
        <v>0.99080000000000001</v>
      </c>
      <c r="AK151" s="28">
        <v>-2.5700000000000001E-2</v>
      </c>
      <c r="AL151" s="28">
        <v>-9.8199999999999996E-2</v>
      </c>
      <c r="AM151" s="28">
        <v>-4.0899999999999999E-2</v>
      </c>
      <c r="AN151" s="28">
        <v>0.99590000000000001</v>
      </c>
      <c r="AO151" s="28">
        <v>0.82869999999999999</v>
      </c>
      <c r="AP151" s="35">
        <v>0.99</v>
      </c>
    </row>
    <row r="152" spans="1:42" s="93" customFormat="1">
      <c r="A152" s="48" t="s">
        <v>3727</v>
      </c>
      <c r="B152" s="29">
        <v>44631</v>
      </c>
      <c r="C152" s="30">
        <v>354.25139999999999</v>
      </c>
      <c r="D152" s="31">
        <v>319.18439999999998</v>
      </c>
      <c r="E152" s="28">
        <v>20.088799999999999</v>
      </c>
      <c r="F152" s="28">
        <v>13.117699999999999</v>
      </c>
      <c r="G152" s="28">
        <v>2.2222</v>
      </c>
      <c r="H152" s="28">
        <v>-0.995</v>
      </c>
      <c r="I152" s="32">
        <v>-1.4395</v>
      </c>
      <c r="J152" s="28">
        <v>10.0177</v>
      </c>
      <c r="K152" s="28">
        <v>7.1994999999999996</v>
      </c>
      <c r="L152" s="28">
        <v>21.6418</v>
      </c>
      <c r="M152" s="28">
        <v>17.5593</v>
      </c>
      <c r="N152" s="28"/>
      <c r="O152" s="28"/>
      <c r="P152" s="28"/>
      <c r="Q152" s="28"/>
      <c r="R152" s="28">
        <v>18.3538</v>
      </c>
      <c r="S152" s="33">
        <f t="shared" si="28"/>
        <v>2</v>
      </c>
      <c r="T152" s="33">
        <f t="shared" si="29"/>
        <v>2</v>
      </c>
      <c r="U152" s="33">
        <f t="shared" si="30"/>
        <v>1</v>
      </c>
      <c r="V152" s="34">
        <f t="shared" si="31"/>
        <v>2</v>
      </c>
      <c r="W152" s="33">
        <f t="shared" si="32"/>
        <v>1</v>
      </c>
      <c r="X152" s="33">
        <f t="shared" si="33"/>
        <v>1</v>
      </c>
      <c r="Y152" s="33">
        <f t="shared" si="34"/>
        <v>2</v>
      </c>
      <c r="Z152" s="33">
        <f t="shared" si="35"/>
        <v>1</v>
      </c>
      <c r="AA152" s="33">
        <f t="shared" si="36"/>
        <v>0</v>
      </c>
      <c r="AB152" s="33">
        <f t="shared" si="37"/>
        <v>0</v>
      </c>
      <c r="AC152" s="33">
        <f t="shared" si="38"/>
        <v>0</v>
      </c>
      <c r="AD152" s="33">
        <f t="shared" si="39"/>
        <v>0</v>
      </c>
      <c r="AE152" s="33">
        <f t="shared" si="40"/>
        <v>1</v>
      </c>
      <c r="AF152" s="28">
        <v>4.0468000000000002</v>
      </c>
      <c r="AG152" s="28">
        <v>90.480900000000005</v>
      </c>
      <c r="AH152" s="28">
        <v>3.6402000000000001</v>
      </c>
      <c r="AI152" s="28">
        <v>1.8321000000000001</v>
      </c>
      <c r="AJ152" s="28">
        <v>0.99560000000000004</v>
      </c>
      <c r="AK152" s="28">
        <v>0.31419999999999998</v>
      </c>
      <c r="AL152" s="28">
        <v>-0.1004</v>
      </c>
      <c r="AM152" s="28">
        <v>0.58109999999999995</v>
      </c>
      <c r="AN152" s="28">
        <v>0.997</v>
      </c>
      <c r="AO152" s="28">
        <v>7.1800000000000003E-2</v>
      </c>
      <c r="AP152" s="35">
        <v>0.99</v>
      </c>
    </row>
    <row r="153" spans="1:42" s="93" customFormat="1">
      <c r="A153" s="48" t="s">
        <v>4980</v>
      </c>
      <c r="B153" s="29">
        <v>46000</v>
      </c>
      <c r="C153" s="30">
        <v>10.1073</v>
      </c>
      <c r="D153" s="31">
        <v>7.7690000000000001</v>
      </c>
      <c r="E153" s="28">
        <v>10.1417</v>
      </c>
      <c r="F153" s="28">
        <v>14.0876</v>
      </c>
      <c r="G153" s="28">
        <v>3.2275999999999998</v>
      </c>
      <c r="H153" s="28"/>
      <c r="I153" s="32">
        <v>-1.1434</v>
      </c>
      <c r="J153" s="28"/>
      <c r="K153" s="28"/>
      <c r="L153" s="28"/>
      <c r="M153" s="28"/>
      <c r="N153" s="28"/>
      <c r="O153" s="28"/>
      <c r="P153" s="28"/>
      <c r="Q153" s="28"/>
      <c r="R153" s="28">
        <v>3.6829000000000001</v>
      </c>
      <c r="S153" s="33">
        <f t="shared" si="28"/>
        <v>1</v>
      </c>
      <c r="T153" s="33">
        <f t="shared" si="29"/>
        <v>1</v>
      </c>
      <c r="U153" s="33">
        <f t="shared" si="30"/>
        <v>0</v>
      </c>
      <c r="V153" s="34">
        <f t="shared" si="31"/>
        <v>2</v>
      </c>
      <c r="W153" s="33">
        <f t="shared" si="32"/>
        <v>0</v>
      </c>
      <c r="X153" s="33">
        <f t="shared" si="33"/>
        <v>0</v>
      </c>
      <c r="Y153" s="33">
        <f t="shared" si="34"/>
        <v>0</v>
      </c>
      <c r="Z153" s="33">
        <f t="shared" si="35"/>
        <v>0</v>
      </c>
      <c r="AA153" s="33">
        <f t="shared" si="36"/>
        <v>0</v>
      </c>
      <c r="AB153" s="33">
        <f t="shared" si="37"/>
        <v>0</v>
      </c>
      <c r="AC153" s="33">
        <f t="shared" si="38"/>
        <v>0</v>
      </c>
      <c r="AD153" s="33">
        <f t="shared" si="39"/>
        <v>0</v>
      </c>
      <c r="AE153" s="33">
        <f t="shared" si="40"/>
        <v>3</v>
      </c>
      <c r="AF153" s="28">
        <v>2.8491</v>
      </c>
      <c r="AG153" s="28">
        <v>61.915500000000002</v>
      </c>
      <c r="AH153" s="28">
        <v>33.372</v>
      </c>
      <c r="AI153" s="28">
        <v>1.8633999999999999</v>
      </c>
      <c r="AJ153" s="28">
        <v>0.98499999999999999</v>
      </c>
      <c r="AK153" s="28">
        <v>-0.55420000000000003</v>
      </c>
      <c r="AL153" s="28">
        <v>-0.12939999999999999</v>
      </c>
      <c r="AM153" s="28">
        <v>-0.77829999999999999</v>
      </c>
      <c r="AN153" s="28">
        <v>0.96940000000000004</v>
      </c>
      <c r="AO153" s="28">
        <v>0.71619999999999995</v>
      </c>
      <c r="AP153" s="35">
        <v>1</v>
      </c>
    </row>
    <row r="154" spans="1:42" s="93" customFormat="1">
      <c r="A154" s="48" t="s">
        <v>3728</v>
      </c>
      <c r="B154" s="29">
        <v>45728</v>
      </c>
      <c r="C154" s="30">
        <v>24.7043</v>
      </c>
      <c r="D154" s="31">
        <v>27.145600000000002</v>
      </c>
      <c r="E154" s="28">
        <v>11.004</v>
      </c>
      <c r="F154" s="28">
        <v>16.976700000000001</v>
      </c>
      <c r="G154" s="28">
        <v>4.5064000000000002</v>
      </c>
      <c r="H154" s="28">
        <v>-5.0683999999999996</v>
      </c>
      <c r="I154" s="32">
        <v>-8.5400000000000004E-2</v>
      </c>
      <c r="J154" s="28">
        <v>3.5076000000000001</v>
      </c>
      <c r="K154" s="28"/>
      <c r="L154" s="28"/>
      <c r="M154" s="28"/>
      <c r="N154" s="28"/>
      <c r="O154" s="28"/>
      <c r="P154" s="28"/>
      <c r="Q154" s="28"/>
      <c r="R154" s="28">
        <v>8.8010000000000002</v>
      </c>
      <c r="S154" s="33">
        <f t="shared" si="28"/>
        <v>1</v>
      </c>
      <c r="T154" s="33">
        <f t="shared" si="29"/>
        <v>1</v>
      </c>
      <c r="U154" s="33">
        <f t="shared" si="30"/>
        <v>3</v>
      </c>
      <c r="V154" s="34">
        <f t="shared" si="31"/>
        <v>2</v>
      </c>
      <c r="W154" s="33">
        <f t="shared" si="32"/>
        <v>3</v>
      </c>
      <c r="X154" s="33">
        <f t="shared" si="33"/>
        <v>0</v>
      </c>
      <c r="Y154" s="33">
        <f t="shared" si="34"/>
        <v>0</v>
      </c>
      <c r="Z154" s="33">
        <f t="shared" si="35"/>
        <v>0</v>
      </c>
      <c r="AA154" s="33">
        <f t="shared" si="36"/>
        <v>0</v>
      </c>
      <c r="AB154" s="33">
        <f t="shared" si="37"/>
        <v>0</v>
      </c>
      <c r="AC154" s="33">
        <f t="shared" si="38"/>
        <v>0</v>
      </c>
      <c r="AD154" s="33">
        <f t="shared" si="39"/>
        <v>0</v>
      </c>
      <c r="AE154" s="33">
        <f t="shared" si="40"/>
        <v>2</v>
      </c>
      <c r="AF154" s="28"/>
      <c r="AG154" s="28">
        <v>7.7171000000000003</v>
      </c>
      <c r="AH154" s="28">
        <v>88.339699999999993</v>
      </c>
      <c r="AI154" s="28">
        <v>3.9430999999999998</v>
      </c>
      <c r="AJ154" s="28">
        <v>0.99360000000000004</v>
      </c>
      <c r="AK154" s="28">
        <v>-5.16E-2</v>
      </c>
      <c r="AL154" s="28">
        <v>-0.1394</v>
      </c>
      <c r="AM154" s="28">
        <v>-9.7000000000000003E-2</v>
      </c>
      <c r="AN154" s="28">
        <v>0.99180000000000001</v>
      </c>
      <c r="AO154" s="28">
        <v>0.1855</v>
      </c>
      <c r="AP154" s="35">
        <v>0.98</v>
      </c>
    </row>
    <row r="155" spans="1:42" s="93" customFormat="1">
      <c r="A155" s="48" t="s">
        <v>3729</v>
      </c>
      <c r="B155" s="29">
        <v>45818</v>
      </c>
      <c r="C155" s="30">
        <v>72.557699999999997</v>
      </c>
      <c r="D155" s="31">
        <v>72.490399999999994</v>
      </c>
      <c r="E155" s="28">
        <v>10.7493</v>
      </c>
      <c r="F155" s="28">
        <v>11.908899999999999</v>
      </c>
      <c r="G155" s="28">
        <v>2.8651</v>
      </c>
      <c r="H155" s="28">
        <v>2.6509999999999998</v>
      </c>
      <c r="I155" s="32">
        <v>2.0972</v>
      </c>
      <c r="J155" s="28"/>
      <c r="K155" s="28"/>
      <c r="L155" s="28"/>
      <c r="M155" s="28"/>
      <c r="N155" s="28"/>
      <c r="O155" s="28"/>
      <c r="P155" s="28"/>
      <c r="Q155" s="28"/>
      <c r="R155" s="28">
        <v>8.4803999999999995</v>
      </c>
      <c r="S155" s="33">
        <f t="shared" si="28"/>
        <v>2</v>
      </c>
      <c r="T155" s="33">
        <f t="shared" si="29"/>
        <v>1</v>
      </c>
      <c r="U155" s="33">
        <f t="shared" si="30"/>
        <v>1</v>
      </c>
      <c r="V155" s="34">
        <f t="shared" si="31"/>
        <v>1</v>
      </c>
      <c r="W155" s="33">
        <f t="shared" si="32"/>
        <v>0</v>
      </c>
      <c r="X155" s="33">
        <f t="shared" si="33"/>
        <v>0</v>
      </c>
      <c r="Y155" s="33">
        <f t="shared" si="34"/>
        <v>0</v>
      </c>
      <c r="Z155" s="33">
        <f t="shared" si="35"/>
        <v>0</v>
      </c>
      <c r="AA155" s="33">
        <f t="shared" si="36"/>
        <v>0</v>
      </c>
      <c r="AB155" s="33">
        <f t="shared" si="37"/>
        <v>0</v>
      </c>
      <c r="AC155" s="33">
        <f t="shared" si="38"/>
        <v>0</v>
      </c>
      <c r="AD155" s="33">
        <f t="shared" si="39"/>
        <v>0</v>
      </c>
      <c r="AE155" s="33">
        <f t="shared" si="40"/>
        <v>2</v>
      </c>
      <c r="AF155" s="28">
        <v>97.5715</v>
      </c>
      <c r="AG155" s="28">
        <v>2.0421999999999998</v>
      </c>
      <c r="AH155" s="28"/>
      <c r="AI155" s="28">
        <v>0.38629999999999998</v>
      </c>
      <c r="AJ155" s="28">
        <v>0.81269999999999998</v>
      </c>
      <c r="AK155" s="28">
        <v>-6.13E-2</v>
      </c>
      <c r="AL155" s="28">
        <v>0.64</v>
      </c>
      <c r="AM155" s="28">
        <v>-8.9099999999999999E-2</v>
      </c>
      <c r="AN155" s="28">
        <v>0.78029999999999999</v>
      </c>
      <c r="AO155" s="28">
        <v>0.38629999999999998</v>
      </c>
      <c r="AP155" s="35">
        <v>0.52</v>
      </c>
    </row>
    <row r="156" spans="1:42" s="93" customFormat="1">
      <c r="A156" s="48" t="s">
        <v>3730</v>
      </c>
      <c r="B156" s="29">
        <v>44246</v>
      </c>
      <c r="C156" s="30">
        <v>1020.5971</v>
      </c>
      <c r="D156" s="31">
        <v>912.24260000000004</v>
      </c>
      <c r="E156" s="28">
        <v>17.7013</v>
      </c>
      <c r="F156" s="28">
        <v>5.8</v>
      </c>
      <c r="G156" s="28">
        <v>-7.3647</v>
      </c>
      <c r="H156" s="28">
        <v>-5.9172000000000002</v>
      </c>
      <c r="I156" s="32">
        <v>-7.6281999999999996</v>
      </c>
      <c r="J156" s="28">
        <v>-1.9476</v>
      </c>
      <c r="K156" s="28">
        <v>0.41549999999999998</v>
      </c>
      <c r="L156" s="28">
        <v>10.681800000000001</v>
      </c>
      <c r="M156" s="28">
        <v>9.8513999999999999</v>
      </c>
      <c r="N156" s="28">
        <v>11.7521</v>
      </c>
      <c r="O156" s="28"/>
      <c r="P156" s="28"/>
      <c r="Q156" s="28"/>
      <c r="R156" s="28">
        <v>11.6204</v>
      </c>
      <c r="S156" s="33">
        <f t="shared" si="28"/>
        <v>4</v>
      </c>
      <c r="T156" s="33">
        <f t="shared" si="29"/>
        <v>4</v>
      </c>
      <c r="U156" s="33">
        <f t="shared" si="30"/>
        <v>4</v>
      </c>
      <c r="V156" s="34">
        <f t="shared" si="31"/>
        <v>4</v>
      </c>
      <c r="W156" s="33">
        <f t="shared" si="32"/>
        <v>4</v>
      </c>
      <c r="X156" s="33">
        <f t="shared" si="33"/>
        <v>4</v>
      </c>
      <c r="Y156" s="33">
        <f t="shared" si="34"/>
        <v>4</v>
      </c>
      <c r="Z156" s="33">
        <f t="shared" si="35"/>
        <v>4</v>
      </c>
      <c r="AA156" s="33">
        <f t="shared" si="36"/>
        <v>4</v>
      </c>
      <c r="AB156" s="33">
        <f t="shared" si="37"/>
        <v>0</v>
      </c>
      <c r="AC156" s="33">
        <f t="shared" si="38"/>
        <v>0</v>
      </c>
      <c r="AD156" s="33">
        <f t="shared" si="39"/>
        <v>0</v>
      </c>
      <c r="AE156" s="33">
        <f t="shared" si="40"/>
        <v>2</v>
      </c>
      <c r="AF156" s="28">
        <v>99.451999999999998</v>
      </c>
      <c r="AG156" s="28"/>
      <c r="AH156" s="28"/>
      <c r="AI156" s="28">
        <v>0.54800000000000004</v>
      </c>
      <c r="AJ156" s="28">
        <v>0.99719999999999998</v>
      </c>
      <c r="AK156" s="28">
        <v>0.18959999999999999</v>
      </c>
      <c r="AL156" s="28">
        <v>-7.51E-2</v>
      </c>
      <c r="AM156" s="28">
        <v>0.35110000000000002</v>
      </c>
      <c r="AN156" s="28">
        <v>0.99719999999999998</v>
      </c>
      <c r="AO156" s="28">
        <v>0.54800000000000004</v>
      </c>
      <c r="AP156" s="35">
        <v>0.78</v>
      </c>
    </row>
    <row r="157" spans="1:42" s="93" customFormat="1">
      <c r="A157" s="48" t="s">
        <v>3731</v>
      </c>
      <c r="B157" s="29">
        <v>45545</v>
      </c>
      <c r="C157" s="30">
        <v>396.4119</v>
      </c>
      <c r="D157" s="31">
        <v>362.56119999999999</v>
      </c>
      <c r="E157" s="28">
        <v>9.2813999999999997</v>
      </c>
      <c r="F157" s="28">
        <v>15.715199999999999</v>
      </c>
      <c r="G157" s="28">
        <v>4.1414999999999997</v>
      </c>
      <c r="H157" s="28">
        <v>-3.6109</v>
      </c>
      <c r="I157" s="32">
        <v>-0.91279999999999994</v>
      </c>
      <c r="J157" s="28">
        <v>8.5074000000000005</v>
      </c>
      <c r="K157" s="28"/>
      <c r="L157" s="28"/>
      <c r="M157" s="28"/>
      <c r="N157" s="28"/>
      <c r="O157" s="28"/>
      <c r="P157" s="28"/>
      <c r="Q157" s="28"/>
      <c r="R157" s="28">
        <v>-4.4569000000000001</v>
      </c>
      <c r="S157" s="33">
        <f t="shared" si="28"/>
        <v>1</v>
      </c>
      <c r="T157" s="33">
        <f t="shared" si="29"/>
        <v>1</v>
      </c>
      <c r="U157" s="33">
        <f t="shared" si="30"/>
        <v>2</v>
      </c>
      <c r="V157" s="34">
        <f t="shared" si="31"/>
        <v>2</v>
      </c>
      <c r="W157" s="33">
        <f t="shared" si="32"/>
        <v>2</v>
      </c>
      <c r="X157" s="33">
        <f t="shared" si="33"/>
        <v>0</v>
      </c>
      <c r="Y157" s="33">
        <f t="shared" si="34"/>
        <v>0</v>
      </c>
      <c r="Z157" s="33">
        <f t="shared" si="35"/>
        <v>0</v>
      </c>
      <c r="AA157" s="33">
        <f t="shared" si="36"/>
        <v>0</v>
      </c>
      <c r="AB157" s="33">
        <f t="shared" si="37"/>
        <v>0</v>
      </c>
      <c r="AC157" s="33">
        <f t="shared" si="38"/>
        <v>0</v>
      </c>
      <c r="AD157" s="33">
        <f t="shared" si="39"/>
        <v>0</v>
      </c>
      <c r="AE157" s="33">
        <f t="shared" si="40"/>
        <v>4</v>
      </c>
      <c r="AF157" s="28">
        <v>19.959800000000001</v>
      </c>
      <c r="AG157" s="28">
        <v>29.297699999999999</v>
      </c>
      <c r="AH157" s="28">
        <v>50.2898</v>
      </c>
      <c r="AI157" s="28">
        <v>0.45269999999999999</v>
      </c>
      <c r="AJ157" s="28">
        <v>0.99570000000000003</v>
      </c>
      <c r="AK157" s="28">
        <v>-0.1739</v>
      </c>
      <c r="AL157" s="28">
        <v>-8.9200000000000002E-2</v>
      </c>
      <c r="AM157" s="28">
        <v>-0.28100000000000003</v>
      </c>
      <c r="AN157" s="28">
        <v>0.99450000000000005</v>
      </c>
      <c r="AO157" s="28">
        <v>0.25030000000000002</v>
      </c>
      <c r="AP157" s="35">
        <v>0.97</v>
      </c>
    </row>
    <row r="158" spans="1:42" s="93" customFormat="1">
      <c r="A158" s="48" t="s">
        <v>3732</v>
      </c>
      <c r="B158" s="29">
        <v>45784</v>
      </c>
      <c r="C158" s="30">
        <v>28.1387</v>
      </c>
      <c r="D158" s="31">
        <v>29.976299999999998</v>
      </c>
      <c r="E158" s="28">
        <v>10.6432</v>
      </c>
      <c r="F158" s="28">
        <v>7.5450999999999997</v>
      </c>
      <c r="G158" s="28">
        <v>-1.2983</v>
      </c>
      <c r="H158" s="28">
        <v>-3.0162</v>
      </c>
      <c r="I158" s="32">
        <v>-3.9430999999999998</v>
      </c>
      <c r="J158" s="28"/>
      <c r="K158" s="28"/>
      <c r="L158" s="28"/>
      <c r="M158" s="28"/>
      <c r="N158" s="28"/>
      <c r="O158" s="28"/>
      <c r="P158" s="28"/>
      <c r="Q158" s="28"/>
      <c r="R158" s="28">
        <v>6.5617999999999999</v>
      </c>
      <c r="S158" s="33">
        <f t="shared" si="28"/>
        <v>4</v>
      </c>
      <c r="T158" s="33">
        <f t="shared" si="29"/>
        <v>3</v>
      </c>
      <c r="U158" s="33">
        <f t="shared" si="30"/>
        <v>2</v>
      </c>
      <c r="V158" s="34">
        <f t="shared" si="31"/>
        <v>3</v>
      </c>
      <c r="W158" s="33">
        <f t="shared" si="32"/>
        <v>0</v>
      </c>
      <c r="X158" s="33">
        <f t="shared" si="33"/>
        <v>0</v>
      </c>
      <c r="Y158" s="33">
        <f t="shared" si="34"/>
        <v>0</v>
      </c>
      <c r="Z158" s="33">
        <f t="shared" si="35"/>
        <v>0</v>
      </c>
      <c r="AA158" s="33">
        <f t="shared" si="36"/>
        <v>0</v>
      </c>
      <c r="AB158" s="33">
        <f t="shared" si="37"/>
        <v>0</v>
      </c>
      <c r="AC158" s="33">
        <f t="shared" si="38"/>
        <v>0</v>
      </c>
      <c r="AD158" s="33">
        <f t="shared" si="39"/>
        <v>0</v>
      </c>
      <c r="AE158" s="33">
        <f t="shared" si="40"/>
        <v>2</v>
      </c>
      <c r="AF158" s="28">
        <v>78.410399999999996</v>
      </c>
      <c r="AG158" s="28">
        <v>18.9133</v>
      </c>
      <c r="AH158" s="28">
        <v>2.3191999999999999</v>
      </c>
      <c r="AI158" s="28">
        <v>0.35709999999999997</v>
      </c>
      <c r="AJ158" s="28">
        <v>0.99709999999999999</v>
      </c>
      <c r="AK158" s="28">
        <v>-6.1100000000000002E-2</v>
      </c>
      <c r="AL158" s="28">
        <v>-0.1119</v>
      </c>
      <c r="AM158" s="28">
        <v>-8.8200000000000001E-2</v>
      </c>
      <c r="AN158" s="28">
        <v>0.99029999999999996</v>
      </c>
      <c r="AO158" s="28">
        <v>0.35709999999999997</v>
      </c>
      <c r="AP158" s="35">
        <v>0.95</v>
      </c>
    </row>
    <row r="159" spans="1:42" s="93" customFormat="1">
      <c r="A159" s="48" t="s">
        <v>3733</v>
      </c>
      <c r="B159" s="29">
        <v>45565</v>
      </c>
      <c r="C159" s="30">
        <v>1084.1780000000001</v>
      </c>
      <c r="D159" s="31">
        <v>983.48019999999997</v>
      </c>
      <c r="E159" s="28">
        <v>7.9739000000000004</v>
      </c>
      <c r="F159" s="28">
        <v>12.4589</v>
      </c>
      <c r="G159" s="28">
        <v>1.7909999999999999</v>
      </c>
      <c r="H159" s="28">
        <v>-4.2760999999999996</v>
      </c>
      <c r="I159" s="32">
        <v>-1.9947999999999999</v>
      </c>
      <c r="J159" s="28">
        <v>2.9367999999999999</v>
      </c>
      <c r="K159" s="28"/>
      <c r="L159" s="28"/>
      <c r="M159" s="28"/>
      <c r="N159" s="28"/>
      <c r="O159" s="28"/>
      <c r="P159" s="28"/>
      <c r="Q159" s="28"/>
      <c r="R159" s="28">
        <v>-13.343999999999999</v>
      </c>
      <c r="S159" s="33">
        <f t="shared" si="28"/>
        <v>2</v>
      </c>
      <c r="T159" s="33">
        <f t="shared" si="29"/>
        <v>2</v>
      </c>
      <c r="U159" s="33">
        <f t="shared" si="30"/>
        <v>3</v>
      </c>
      <c r="V159" s="34">
        <f t="shared" si="31"/>
        <v>2</v>
      </c>
      <c r="W159" s="33">
        <f t="shared" si="32"/>
        <v>3</v>
      </c>
      <c r="X159" s="33">
        <f t="shared" si="33"/>
        <v>0</v>
      </c>
      <c r="Y159" s="33">
        <f t="shared" si="34"/>
        <v>0</v>
      </c>
      <c r="Z159" s="33">
        <f t="shared" si="35"/>
        <v>0</v>
      </c>
      <c r="AA159" s="33">
        <f t="shared" si="36"/>
        <v>0</v>
      </c>
      <c r="AB159" s="33">
        <f t="shared" si="37"/>
        <v>0</v>
      </c>
      <c r="AC159" s="33">
        <f t="shared" si="38"/>
        <v>0</v>
      </c>
      <c r="AD159" s="33">
        <f t="shared" si="39"/>
        <v>0</v>
      </c>
      <c r="AE159" s="33">
        <f t="shared" si="40"/>
        <v>4</v>
      </c>
      <c r="AF159" s="28">
        <v>56.120100000000001</v>
      </c>
      <c r="AG159" s="28">
        <v>31.757899999999999</v>
      </c>
      <c r="AH159" s="28">
        <v>8.4488000000000003</v>
      </c>
      <c r="AI159" s="28">
        <v>3.6732</v>
      </c>
      <c r="AJ159" s="28">
        <v>0.99909999999999999</v>
      </c>
      <c r="AK159" s="28">
        <v>-0.23630000000000001</v>
      </c>
      <c r="AL159" s="28">
        <v>-0.1106</v>
      </c>
      <c r="AM159" s="28">
        <v>-0.3427</v>
      </c>
      <c r="AN159" s="28">
        <v>0.99419999999999997</v>
      </c>
      <c r="AO159" s="28">
        <v>0.61839999999999995</v>
      </c>
      <c r="AP159" s="35">
        <v>0.88</v>
      </c>
    </row>
    <row r="160" spans="1:42" s="93" customFormat="1">
      <c r="A160" s="48" t="s">
        <v>3734</v>
      </c>
      <c r="B160" s="29">
        <v>45784</v>
      </c>
      <c r="C160" s="30">
        <v>43.1828</v>
      </c>
      <c r="D160" s="31">
        <v>45.546100000000003</v>
      </c>
      <c r="E160" s="28">
        <v>10.8148</v>
      </c>
      <c r="F160" s="28">
        <v>15.8497</v>
      </c>
      <c r="G160" s="28">
        <v>4.3014000000000001</v>
      </c>
      <c r="H160" s="28">
        <v>-0.93620000000000003</v>
      </c>
      <c r="I160" s="32">
        <v>2.7749000000000001</v>
      </c>
      <c r="J160" s="28"/>
      <c r="K160" s="28"/>
      <c r="L160" s="28"/>
      <c r="M160" s="28"/>
      <c r="N160" s="28"/>
      <c r="O160" s="28"/>
      <c r="P160" s="28"/>
      <c r="Q160" s="28"/>
      <c r="R160" s="28">
        <v>8.3138000000000005</v>
      </c>
      <c r="S160" s="33">
        <f t="shared" si="28"/>
        <v>1</v>
      </c>
      <c r="T160" s="33">
        <f t="shared" si="29"/>
        <v>1</v>
      </c>
      <c r="U160" s="33">
        <f t="shared" si="30"/>
        <v>1</v>
      </c>
      <c r="V160" s="34">
        <f t="shared" si="31"/>
        <v>1</v>
      </c>
      <c r="W160" s="33">
        <f t="shared" si="32"/>
        <v>0</v>
      </c>
      <c r="X160" s="33">
        <f t="shared" si="33"/>
        <v>0</v>
      </c>
      <c r="Y160" s="33">
        <f t="shared" si="34"/>
        <v>0</v>
      </c>
      <c r="Z160" s="33">
        <f t="shared" si="35"/>
        <v>0</v>
      </c>
      <c r="AA160" s="33">
        <f t="shared" si="36"/>
        <v>0</v>
      </c>
      <c r="AB160" s="33">
        <f t="shared" si="37"/>
        <v>0</v>
      </c>
      <c r="AC160" s="33">
        <f t="shared" si="38"/>
        <v>0</v>
      </c>
      <c r="AD160" s="33">
        <f t="shared" si="39"/>
        <v>0</v>
      </c>
      <c r="AE160" s="33">
        <f t="shared" si="40"/>
        <v>2</v>
      </c>
      <c r="AF160" s="28">
        <v>35.898499999999999</v>
      </c>
      <c r="AG160" s="28">
        <v>36.5105</v>
      </c>
      <c r="AH160" s="28">
        <v>27.3872</v>
      </c>
      <c r="AI160" s="28">
        <v>0.20380000000000001</v>
      </c>
      <c r="AJ160" s="28">
        <v>0.98909999999999998</v>
      </c>
      <c r="AK160" s="28">
        <v>-0.2021</v>
      </c>
      <c r="AL160" s="28">
        <v>-0.14949999999999999</v>
      </c>
      <c r="AM160" s="28">
        <v>-0.35930000000000001</v>
      </c>
      <c r="AN160" s="28">
        <v>0.98980000000000001</v>
      </c>
      <c r="AO160" s="28">
        <v>0.20380000000000001</v>
      </c>
      <c r="AP160" s="35">
        <v>0.9</v>
      </c>
    </row>
    <row r="161" spans="1:42" s="93" customFormat="1">
      <c r="A161" s="48" t="s">
        <v>3735</v>
      </c>
      <c r="B161" s="29">
        <v>44792</v>
      </c>
      <c r="C161" s="30">
        <v>1392.3858</v>
      </c>
      <c r="D161" s="31">
        <v>1224.9401</v>
      </c>
      <c r="E161" s="28">
        <v>15.130800000000001</v>
      </c>
      <c r="F161" s="28">
        <v>7.2103000000000002</v>
      </c>
      <c r="G161" s="28">
        <v>-2.3290000000000002</v>
      </c>
      <c r="H161" s="28">
        <v>-5.1235999999999997</v>
      </c>
      <c r="I161" s="32">
        <v>-5.2073999999999998</v>
      </c>
      <c r="J161" s="28">
        <v>-2.2999999999999998</v>
      </c>
      <c r="K161" s="28">
        <v>-1.8734999999999999</v>
      </c>
      <c r="L161" s="28">
        <v>13.1873</v>
      </c>
      <c r="M161" s="28"/>
      <c r="N161" s="28"/>
      <c r="O161" s="28"/>
      <c r="P161" s="28"/>
      <c r="Q161" s="28"/>
      <c r="R161" s="28">
        <v>11.8483</v>
      </c>
      <c r="S161" s="33">
        <f t="shared" si="28"/>
        <v>4</v>
      </c>
      <c r="T161" s="33">
        <f t="shared" si="29"/>
        <v>3</v>
      </c>
      <c r="U161" s="33">
        <f t="shared" si="30"/>
        <v>3</v>
      </c>
      <c r="V161" s="34">
        <f t="shared" si="31"/>
        <v>3</v>
      </c>
      <c r="W161" s="33">
        <f t="shared" si="32"/>
        <v>4</v>
      </c>
      <c r="X161" s="33">
        <f t="shared" si="33"/>
        <v>4</v>
      </c>
      <c r="Y161" s="33">
        <f t="shared" si="34"/>
        <v>4</v>
      </c>
      <c r="Z161" s="33">
        <f t="shared" si="35"/>
        <v>0</v>
      </c>
      <c r="AA161" s="33">
        <f t="shared" si="36"/>
        <v>0</v>
      </c>
      <c r="AB161" s="33">
        <f t="shared" si="37"/>
        <v>0</v>
      </c>
      <c r="AC161" s="33">
        <f t="shared" si="38"/>
        <v>0</v>
      </c>
      <c r="AD161" s="33">
        <f t="shared" si="39"/>
        <v>0</v>
      </c>
      <c r="AE161" s="33">
        <f t="shared" si="40"/>
        <v>2</v>
      </c>
      <c r="AF161" s="28">
        <v>86.240600000000001</v>
      </c>
      <c r="AG161" s="28">
        <v>13.330299999999999</v>
      </c>
      <c r="AH161" s="28"/>
      <c r="AI161" s="28">
        <v>0.42899999999999999</v>
      </c>
      <c r="AJ161" s="28">
        <v>0.99639999999999995</v>
      </c>
      <c r="AK161" s="28">
        <v>0.2152</v>
      </c>
      <c r="AL161" s="28">
        <v>-0.1009</v>
      </c>
      <c r="AM161" s="28">
        <v>0.36620000000000003</v>
      </c>
      <c r="AN161" s="28">
        <v>0.99690000000000001</v>
      </c>
      <c r="AO161" s="28">
        <v>0.42899999999999999</v>
      </c>
      <c r="AP161" s="35">
        <v>0.86</v>
      </c>
    </row>
    <row r="162" spans="1:42" s="93" customFormat="1">
      <c r="A162" s="48" t="s">
        <v>3736</v>
      </c>
      <c r="B162" s="29">
        <v>45630</v>
      </c>
      <c r="C162" s="30">
        <v>43.714199999999998</v>
      </c>
      <c r="D162" s="31">
        <v>36.060600000000001</v>
      </c>
      <c r="E162" s="28">
        <v>10.9575</v>
      </c>
      <c r="F162" s="28">
        <v>8.9258000000000006</v>
      </c>
      <c r="G162" s="28">
        <v>-3.0807000000000002</v>
      </c>
      <c r="H162" s="28">
        <v>-3.5253000000000001</v>
      </c>
      <c r="I162" s="32">
        <v>-8.1286000000000005</v>
      </c>
      <c r="J162" s="28">
        <v>16.2439</v>
      </c>
      <c r="K162" s="28"/>
      <c r="L162" s="28"/>
      <c r="M162" s="28"/>
      <c r="N162" s="28"/>
      <c r="O162" s="28"/>
      <c r="P162" s="28"/>
      <c r="Q162" s="28"/>
      <c r="R162" s="28">
        <v>6.7358000000000002</v>
      </c>
      <c r="S162" s="33">
        <f t="shared" si="28"/>
        <v>4</v>
      </c>
      <c r="T162" s="33">
        <f t="shared" si="29"/>
        <v>3</v>
      </c>
      <c r="U162" s="33">
        <f t="shared" si="30"/>
        <v>2</v>
      </c>
      <c r="V162" s="34">
        <f t="shared" si="31"/>
        <v>4</v>
      </c>
      <c r="W162" s="33">
        <f t="shared" si="32"/>
        <v>1</v>
      </c>
      <c r="X162" s="33">
        <f t="shared" si="33"/>
        <v>0</v>
      </c>
      <c r="Y162" s="33">
        <f t="shared" si="34"/>
        <v>0</v>
      </c>
      <c r="Z162" s="33">
        <f t="shared" si="35"/>
        <v>0</v>
      </c>
      <c r="AA162" s="33">
        <f t="shared" si="36"/>
        <v>0</v>
      </c>
      <c r="AB162" s="33">
        <f t="shared" si="37"/>
        <v>0</v>
      </c>
      <c r="AC162" s="33">
        <f t="shared" si="38"/>
        <v>0</v>
      </c>
      <c r="AD162" s="33">
        <f t="shared" si="39"/>
        <v>0</v>
      </c>
      <c r="AE162" s="33">
        <f t="shared" si="40"/>
        <v>2</v>
      </c>
      <c r="AF162" s="28">
        <v>83.792100000000005</v>
      </c>
      <c r="AG162" s="28">
        <v>12.6279</v>
      </c>
      <c r="AH162" s="28">
        <v>3.2595000000000001</v>
      </c>
      <c r="AI162" s="28">
        <v>0.32050000000000001</v>
      </c>
      <c r="AJ162" s="28">
        <v>0.99419999999999997</v>
      </c>
      <c r="AK162" s="28">
        <v>8.4400000000000003E-2</v>
      </c>
      <c r="AL162" s="28">
        <v>-6.2799999999999995E-2</v>
      </c>
      <c r="AM162" s="28">
        <v>0.1424</v>
      </c>
      <c r="AN162" s="28">
        <v>0.99299999999999999</v>
      </c>
      <c r="AO162" s="28">
        <v>0.32050000000000001</v>
      </c>
      <c r="AP162" s="35">
        <v>0.89</v>
      </c>
    </row>
    <row r="163" spans="1:42" s="93" customFormat="1">
      <c r="A163" s="48" t="s">
        <v>3737</v>
      </c>
      <c r="B163" s="29">
        <v>45344</v>
      </c>
      <c r="C163" s="30">
        <v>188.5754</v>
      </c>
      <c r="D163" s="31">
        <v>168.84819999999999</v>
      </c>
      <c r="E163" s="28">
        <v>11.6412</v>
      </c>
      <c r="F163" s="28">
        <v>9.0286000000000008</v>
      </c>
      <c r="G163" s="28">
        <v>-8.1750000000000007</v>
      </c>
      <c r="H163" s="28">
        <v>-5.9008000000000003</v>
      </c>
      <c r="I163" s="32">
        <v>-8.2062000000000008</v>
      </c>
      <c r="J163" s="28">
        <v>-0.5</v>
      </c>
      <c r="K163" s="28">
        <v>5.2911000000000001</v>
      </c>
      <c r="L163" s="28"/>
      <c r="M163" s="28"/>
      <c r="N163" s="28"/>
      <c r="O163" s="28"/>
      <c r="P163" s="28"/>
      <c r="Q163" s="28"/>
      <c r="R163" s="28">
        <v>7.1981000000000002</v>
      </c>
      <c r="S163" s="33">
        <f t="shared" si="28"/>
        <v>4</v>
      </c>
      <c r="T163" s="33">
        <f t="shared" si="29"/>
        <v>4</v>
      </c>
      <c r="U163" s="33">
        <f t="shared" si="30"/>
        <v>4</v>
      </c>
      <c r="V163" s="34">
        <f t="shared" si="31"/>
        <v>4</v>
      </c>
      <c r="W163" s="33">
        <f t="shared" si="32"/>
        <v>4</v>
      </c>
      <c r="X163" s="33">
        <f t="shared" si="33"/>
        <v>2</v>
      </c>
      <c r="Y163" s="33">
        <f t="shared" si="34"/>
        <v>0</v>
      </c>
      <c r="Z163" s="33">
        <f t="shared" si="35"/>
        <v>0</v>
      </c>
      <c r="AA163" s="33">
        <f t="shared" si="36"/>
        <v>0</v>
      </c>
      <c r="AB163" s="33">
        <f t="shared" si="37"/>
        <v>0</v>
      </c>
      <c r="AC163" s="33">
        <f t="shared" si="38"/>
        <v>0</v>
      </c>
      <c r="AD163" s="33">
        <f t="shared" si="39"/>
        <v>0</v>
      </c>
      <c r="AE163" s="33">
        <f t="shared" si="40"/>
        <v>2</v>
      </c>
      <c r="AF163" s="28">
        <v>77.714699999999993</v>
      </c>
      <c r="AG163" s="28">
        <v>22.208100000000002</v>
      </c>
      <c r="AH163" s="28"/>
      <c r="AI163" s="28">
        <v>7.7200000000000005E-2</v>
      </c>
      <c r="AJ163" s="28">
        <v>0.99690000000000001</v>
      </c>
      <c r="AK163" s="28">
        <v>7.1999999999999995E-2</v>
      </c>
      <c r="AL163" s="28">
        <v>-7.8E-2</v>
      </c>
      <c r="AM163" s="28">
        <v>0.1115</v>
      </c>
      <c r="AN163" s="28">
        <v>0.996</v>
      </c>
      <c r="AO163" s="28">
        <v>7.7200000000000005E-2</v>
      </c>
      <c r="AP163" s="35">
        <v>0.81</v>
      </c>
    </row>
    <row r="164" spans="1:42" s="93" customFormat="1">
      <c r="A164" s="48" t="s">
        <v>3738</v>
      </c>
      <c r="B164" s="29">
        <v>45895</v>
      </c>
      <c r="C164" s="30">
        <v>40.131500000000003</v>
      </c>
      <c r="D164" s="31">
        <v>32.665300000000002</v>
      </c>
      <c r="E164" s="28">
        <v>10.775499999999999</v>
      </c>
      <c r="F164" s="28">
        <v>10.691599999999999</v>
      </c>
      <c r="G164" s="28">
        <v>3.2818999999999998</v>
      </c>
      <c r="H164" s="28">
        <v>1.5417000000000001</v>
      </c>
      <c r="I164" s="32">
        <v>0.83850000000000002</v>
      </c>
      <c r="J164" s="28"/>
      <c r="K164" s="28"/>
      <c r="L164" s="28"/>
      <c r="M164" s="28"/>
      <c r="N164" s="28"/>
      <c r="O164" s="28"/>
      <c r="P164" s="28"/>
      <c r="Q164" s="28"/>
      <c r="R164" s="28">
        <v>11.6693</v>
      </c>
      <c r="S164" s="33">
        <f t="shared" si="28"/>
        <v>3</v>
      </c>
      <c r="T164" s="33">
        <f t="shared" si="29"/>
        <v>1</v>
      </c>
      <c r="U164" s="33">
        <f t="shared" si="30"/>
        <v>1</v>
      </c>
      <c r="V164" s="34">
        <f t="shared" si="31"/>
        <v>1</v>
      </c>
      <c r="W164" s="33">
        <f t="shared" si="32"/>
        <v>0</v>
      </c>
      <c r="X164" s="33">
        <f t="shared" si="33"/>
        <v>0</v>
      </c>
      <c r="Y164" s="33">
        <f t="shared" si="34"/>
        <v>0</v>
      </c>
      <c r="Z164" s="33">
        <f t="shared" si="35"/>
        <v>0</v>
      </c>
      <c r="AA164" s="33">
        <f t="shared" si="36"/>
        <v>0</v>
      </c>
      <c r="AB164" s="33">
        <f t="shared" si="37"/>
        <v>0</v>
      </c>
      <c r="AC164" s="33">
        <f t="shared" si="38"/>
        <v>0</v>
      </c>
      <c r="AD164" s="33">
        <f t="shared" si="39"/>
        <v>0</v>
      </c>
      <c r="AE164" s="33">
        <f t="shared" si="40"/>
        <v>2</v>
      </c>
      <c r="AF164" s="28">
        <v>71.119299999999996</v>
      </c>
      <c r="AG164" s="28">
        <v>25.1601</v>
      </c>
      <c r="AH164" s="28">
        <v>3.0720999999999998</v>
      </c>
      <c r="AI164" s="28">
        <v>0.64859999999999995</v>
      </c>
      <c r="AJ164" s="28">
        <v>0.99270000000000003</v>
      </c>
      <c r="AK164" s="28">
        <v>-0.12540000000000001</v>
      </c>
      <c r="AL164" s="28">
        <v>-7.6899999999999996E-2</v>
      </c>
      <c r="AM164" s="28">
        <v>-0.1784</v>
      </c>
      <c r="AN164" s="28">
        <v>0.98529999999999995</v>
      </c>
      <c r="AO164" s="28">
        <v>0.64859999999999995</v>
      </c>
      <c r="AP164" s="35">
        <v>0.85</v>
      </c>
    </row>
    <row r="165" spans="1:42" s="93" customFormat="1">
      <c r="A165" s="48" t="s">
        <v>3739</v>
      </c>
      <c r="B165" s="29">
        <v>45344</v>
      </c>
      <c r="C165" s="30">
        <v>186.24979999999999</v>
      </c>
      <c r="D165" s="31">
        <v>181.03639999999999</v>
      </c>
      <c r="E165" s="28">
        <v>7.9096000000000002</v>
      </c>
      <c r="F165" s="28">
        <v>1.1160000000000001</v>
      </c>
      <c r="G165" s="28">
        <v>-22.7925</v>
      </c>
      <c r="H165" s="28">
        <v>-17.980799999999999</v>
      </c>
      <c r="I165" s="32">
        <v>-22.147300000000001</v>
      </c>
      <c r="J165" s="28">
        <v>-16.691099999999999</v>
      </c>
      <c r="K165" s="28">
        <v>-4.6172000000000004</v>
      </c>
      <c r="L165" s="28"/>
      <c r="M165" s="28"/>
      <c r="N165" s="28"/>
      <c r="O165" s="28"/>
      <c r="P165" s="28"/>
      <c r="Q165" s="28"/>
      <c r="R165" s="28">
        <v>-10.170999999999999</v>
      </c>
      <c r="S165" s="33">
        <f t="shared" si="28"/>
        <v>4</v>
      </c>
      <c r="T165" s="33">
        <f t="shared" si="29"/>
        <v>4</v>
      </c>
      <c r="U165" s="33">
        <f t="shared" si="30"/>
        <v>4</v>
      </c>
      <c r="V165" s="34">
        <f t="shared" si="31"/>
        <v>4</v>
      </c>
      <c r="W165" s="33">
        <f t="shared" si="32"/>
        <v>4</v>
      </c>
      <c r="X165" s="33">
        <f t="shared" si="33"/>
        <v>4</v>
      </c>
      <c r="Y165" s="33">
        <f t="shared" si="34"/>
        <v>0</v>
      </c>
      <c r="Z165" s="33">
        <f t="shared" si="35"/>
        <v>0</v>
      </c>
      <c r="AA165" s="33">
        <f t="shared" si="36"/>
        <v>0</v>
      </c>
      <c r="AB165" s="33">
        <f t="shared" si="37"/>
        <v>0</v>
      </c>
      <c r="AC165" s="33">
        <f t="shared" si="38"/>
        <v>0</v>
      </c>
      <c r="AD165" s="33">
        <f t="shared" si="39"/>
        <v>0</v>
      </c>
      <c r="AE165" s="33">
        <f t="shared" si="40"/>
        <v>4</v>
      </c>
      <c r="AF165" s="28">
        <v>83.784599999999998</v>
      </c>
      <c r="AG165" s="28">
        <v>16.287700000000001</v>
      </c>
      <c r="AH165" s="28"/>
      <c r="AI165" s="28">
        <v>-7.2300000000000003E-2</v>
      </c>
      <c r="AJ165" s="28">
        <v>0.99539999999999995</v>
      </c>
      <c r="AK165" s="28">
        <v>-6.3799999999999996E-2</v>
      </c>
      <c r="AL165" s="28">
        <v>-8.0799999999999997E-2</v>
      </c>
      <c r="AM165" s="28">
        <v>-0.1018</v>
      </c>
      <c r="AN165" s="28">
        <v>0.99609999999999999</v>
      </c>
      <c r="AO165" s="28">
        <v>-7.2300000000000003E-2</v>
      </c>
      <c r="AP165" s="35">
        <v>0.88</v>
      </c>
    </row>
    <row r="166" spans="1:42" s="93" customFormat="1">
      <c r="A166" s="48" t="s">
        <v>3740</v>
      </c>
      <c r="B166" s="29">
        <v>44246</v>
      </c>
      <c r="C166" s="30">
        <v>2188.1529999999998</v>
      </c>
      <c r="D166" s="31">
        <v>2018.0175999999999</v>
      </c>
      <c r="E166" s="28">
        <v>24.738</v>
      </c>
      <c r="F166" s="28">
        <v>13.1371</v>
      </c>
      <c r="G166" s="28">
        <v>2.3241999999999998</v>
      </c>
      <c r="H166" s="28">
        <v>-0.79200000000000004</v>
      </c>
      <c r="I166" s="32">
        <v>-1.3085</v>
      </c>
      <c r="J166" s="28">
        <v>10.478899999999999</v>
      </c>
      <c r="K166" s="28">
        <v>7.5830000000000002</v>
      </c>
      <c r="L166" s="28">
        <v>22.145700000000001</v>
      </c>
      <c r="M166" s="28">
        <v>18.039100000000001</v>
      </c>
      <c r="N166" s="28">
        <v>18.849299999999999</v>
      </c>
      <c r="O166" s="28"/>
      <c r="P166" s="28"/>
      <c r="Q166" s="28"/>
      <c r="R166" s="28">
        <v>19.049299999999999</v>
      </c>
      <c r="S166" s="33">
        <f t="shared" si="28"/>
        <v>2</v>
      </c>
      <c r="T166" s="33">
        <f t="shared" si="29"/>
        <v>2</v>
      </c>
      <c r="U166" s="33">
        <f t="shared" si="30"/>
        <v>1</v>
      </c>
      <c r="V166" s="34">
        <f t="shared" si="31"/>
        <v>2</v>
      </c>
      <c r="W166" s="33">
        <f t="shared" si="32"/>
        <v>1</v>
      </c>
      <c r="X166" s="33">
        <f t="shared" si="33"/>
        <v>1</v>
      </c>
      <c r="Y166" s="33">
        <f t="shared" si="34"/>
        <v>1</v>
      </c>
      <c r="Z166" s="33">
        <f t="shared" si="35"/>
        <v>1</v>
      </c>
      <c r="AA166" s="33">
        <f t="shared" si="36"/>
        <v>1</v>
      </c>
      <c r="AB166" s="33">
        <f t="shared" si="37"/>
        <v>0</v>
      </c>
      <c r="AC166" s="33">
        <f t="shared" si="38"/>
        <v>0</v>
      </c>
      <c r="AD166" s="33">
        <f t="shared" si="39"/>
        <v>0</v>
      </c>
      <c r="AE166" s="33">
        <f t="shared" si="40"/>
        <v>1</v>
      </c>
      <c r="AF166" s="28">
        <v>4.0585000000000004</v>
      </c>
      <c r="AG166" s="28">
        <v>90.345299999999995</v>
      </c>
      <c r="AH166" s="28">
        <v>3.6513</v>
      </c>
      <c r="AI166" s="28">
        <v>1.9450000000000001</v>
      </c>
      <c r="AJ166" s="28">
        <v>0.99729999999999996</v>
      </c>
      <c r="AK166" s="28">
        <v>0.3216</v>
      </c>
      <c r="AL166" s="28">
        <v>-6.6500000000000004E-2</v>
      </c>
      <c r="AM166" s="28">
        <v>0.59670000000000001</v>
      </c>
      <c r="AN166" s="28">
        <v>0.997</v>
      </c>
      <c r="AO166" s="28">
        <v>0.18079999999999999</v>
      </c>
      <c r="AP166" s="35">
        <v>0.8</v>
      </c>
    </row>
    <row r="167" spans="1:42" s="93" customFormat="1">
      <c r="A167" s="48" t="s">
        <v>3741</v>
      </c>
      <c r="B167" s="29">
        <v>45630</v>
      </c>
      <c r="C167" s="30">
        <v>35.4026</v>
      </c>
      <c r="D167" s="31">
        <v>32.2179</v>
      </c>
      <c r="E167" s="28">
        <v>7.2896000000000001</v>
      </c>
      <c r="F167" s="28">
        <v>21.6495</v>
      </c>
      <c r="G167" s="28">
        <v>1.0858000000000001</v>
      </c>
      <c r="H167" s="28">
        <v>-16.8916</v>
      </c>
      <c r="I167" s="32">
        <v>-9.8356999999999992</v>
      </c>
      <c r="J167" s="28">
        <v>-11.061199999999999</v>
      </c>
      <c r="K167" s="28"/>
      <c r="L167" s="28"/>
      <c r="M167" s="28"/>
      <c r="N167" s="28"/>
      <c r="O167" s="28"/>
      <c r="P167" s="28"/>
      <c r="Q167" s="28"/>
      <c r="R167" s="28">
        <v>-20.178000000000001</v>
      </c>
      <c r="S167" s="33">
        <f t="shared" si="28"/>
        <v>1</v>
      </c>
      <c r="T167" s="33">
        <f t="shared" si="29"/>
        <v>2</v>
      </c>
      <c r="U167" s="33">
        <f t="shared" si="30"/>
        <v>4</v>
      </c>
      <c r="V167" s="34">
        <f t="shared" si="31"/>
        <v>4</v>
      </c>
      <c r="W167" s="33">
        <f t="shared" si="32"/>
        <v>4</v>
      </c>
      <c r="X167" s="33">
        <f t="shared" si="33"/>
        <v>0</v>
      </c>
      <c r="Y167" s="33">
        <f t="shared" si="34"/>
        <v>0</v>
      </c>
      <c r="Z167" s="33">
        <f t="shared" si="35"/>
        <v>0</v>
      </c>
      <c r="AA167" s="33">
        <f t="shared" si="36"/>
        <v>0</v>
      </c>
      <c r="AB167" s="33">
        <f t="shared" si="37"/>
        <v>0</v>
      </c>
      <c r="AC167" s="33">
        <f t="shared" si="38"/>
        <v>0</v>
      </c>
      <c r="AD167" s="33">
        <f t="shared" si="39"/>
        <v>0</v>
      </c>
      <c r="AE167" s="33">
        <f t="shared" si="40"/>
        <v>4</v>
      </c>
      <c r="AF167" s="28">
        <v>31.122499999999999</v>
      </c>
      <c r="AG167" s="28">
        <v>51.8979</v>
      </c>
      <c r="AH167" s="28">
        <v>15.9846</v>
      </c>
      <c r="AI167" s="28">
        <v>0.995</v>
      </c>
      <c r="AJ167" s="28">
        <v>0.99490000000000001</v>
      </c>
      <c r="AK167" s="28">
        <v>-0.3095</v>
      </c>
      <c r="AL167" s="28">
        <v>-9.9599999999999994E-2</v>
      </c>
      <c r="AM167" s="28">
        <v>-0.47199999999999998</v>
      </c>
      <c r="AN167" s="28">
        <v>0.99370000000000003</v>
      </c>
      <c r="AO167" s="28">
        <v>0.995</v>
      </c>
      <c r="AP167" s="35">
        <v>0.9</v>
      </c>
    </row>
    <row r="168" spans="1:42" s="93" customFormat="1">
      <c r="A168" s="48" t="s">
        <v>3742</v>
      </c>
      <c r="B168" s="29">
        <v>44120</v>
      </c>
      <c r="C168" s="30">
        <v>2752.9369000000002</v>
      </c>
      <c r="D168" s="31">
        <v>2523.3038999999999</v>
      </c>
      <c r="E168" s="28">
        <v>31.911899999999999</v>
      </c>
      <c r="F168" s="28">
        <v>16.9984</v>
      </c>
      <c r="G168" s="28">
        <v>5.9161000000000001</v>
      </c>
      <c r="H168" s="28">
        <v>-4.2171000000000003</v>
      </c>
      <c r="I168" s="32">
        <v>3.1699999999999999E-2</v>
      </c>
      <c r="J168" s="28">
        <v>8.4269999999999996</v>
      </c>
      <c r="K168" s="28">
        <v>1.9568000000000001</v>
      </c>
      <c r="L168" s="28">
        <v>20.145499999999998</v>
      </c>
      <c r="M168" s="28">
        <v>14.381600000000001</v>
      </c>
      <c r="N168" s="28">
        <v>17.2441</v>
      </c>
      <c r="O168" s="28"/>
      <c r="P168" s="28"/>
      <c r="Q168" s="28"/>
      <c r="R168" s="28">
        <v>23.302199999999999</v>
      </c>
      <c r="S168" s="33">
        <f t="shared" si="28"/>
        <v>1</v>
      </c>
      <c r="T168" s="33">
        <f t="shared" si="29"/>
        <v>1</v>
      </c>
      <c r="U168" s="33">
        <f t="shared" si="30"/>
        <v>2</v>
      </c>
      <c r="V168" s="34">
        <f t="shared" si="31"/>
        <v>1</v>
      </c>
      <c r="W168" s="33">
        <f t="shared" si="32"/>
        <v>2</v>
      </c>
      <c r="X168" s="33">
        <f t="shared" si="33"/>
        <v>3</v>
      </c>
      <c r="Y168" s="33">
        <f t="shared" si="34"/>
        <v>2</v>
      </c>
      <c r="Z168" s="33">
        <f t="shared" si="35"/>
        <v>2</v>
      </c>
      <c r="AA168" s="33">
        <f t="shared" si="36"/>
        <v>2</v>
      </c>
      <c r="AB168" s="33">
        <f t="shared" si="37"/>
        <v>0</v>
      </c>
      <c r="AC168" s="33">
        <f t="shared" si="38"/>
        <v>0</v>
      </c>
      <c r="AD168" s="33">
        <f t="shared" si="39"/>
        <v>0</v>
      </c>
      <c r="AE168" s="33">
        <f t="shared" si="40"/>
        <v>1</v>
      </c>
      <c r="AF168" s="28"/>
      <c r="AG168" s="28">
        <v>5.3638000000000003</v>
      </c>
      <c r="AH168" s="28">
        <v>94.577799999999996</v>
      </c>
      <c r="AI168" s="28">
        <v>5.8400000000000001E-2</v>
      </c>
      <c r="AJ168" s="28">
        <v>0.99509999999999998</v>
      </c>
      <c r="AK168" s="28">
        <v>0.23949999999999999</v>
      </c>
      <c r="AL168" s="28">
        <v>-0.10299999999999999</v>
      </c>
      <c r="AM168" s="28">
        <v>0.43830000000000002</v>
      </c>
      <c r="AN168" s="28">
        <v>0.99660000000000004</v>
      </c>
      <c r="AO168" s="28">
        <v>5.8400000000000001E-2</v>
      </c>
      <c r="AP168" s="35">
        <v>0.97</v>
      </c>
    </row>
    <row r="169" spans="1:42" s="93" customFormat="1">
      <c r="A169" s="48" t="s">
        <v>3743</v>
      </c>
      <c r="B169" s="29">
        <v>45741</v>
      </c>
      <c r="C169" s="30">
        <v>284.70600000000002</v>
      </c>
      <c r="D169" s="31">
        <v>259.45350000000002</v>
      </c>
      <c r="E169" s="28">
        <v>13.4497</v>
      </c>
      <c r="F169" s="28">
        <v>7.4214000000000002</v>
      </c>
      <c r="G169" s="28">
        <v>-6.8129</v>
      </c>
      <c r="H169" s="28">
        <v>3.6857000000000002</v>
      </c>
      <c r="I169" s="32">
        <v>-1.9764999999999999</v>
      </c>
      <c r="J169" s="28">
        <v>27.833100000000002</v>
      </c>
      <c r="K169" s="28"/>
      <c r="L169" s="28"/>
      <c r="M169" s="28"/>
      <c r="N169" s="28"/>
      <c r="O169" s="28"/>
      <c r="P169" s="28"/>
      <c r="Q169" s="28"/>
      <c r="R169" s="28">
        <v>30.965599999999998</v>
      </c>
      <c r="S169" s="33">
        <f t="shared" si="28"/>
        <v>4</v>
      </c>
      <c r="T169" s="33">
        <f t="shared" si="29"/>
        <v>4</v>
      </c>
      <c r="U169" s="33">
        <f t="shared" si="30"/>
        <v>1</v>
      </c>
      <c r="V169" s="34">
        <f t="shared" si="31"/>
        <v>2</v>
      </c>
      <c r="W169" s="33">
        <f t="shared" si="32"/>
        <v>1</v>
      </c>
      <c r="X169" s="33">
        <f t="shared" si="33"/>
        <v>0</v>
      </c>
      <c r="Y169" s="33">
        <f t="shared" si="34"/>
        <v>0</v>
      </c>
      <c r="Z169" s="33">
        <f t="shared" si="35"/>
        <v>0</v>
      </c>
      <c r="AA169" s="33">
        <f t="shared" si="36"/>
        <v>0</v>
      </c>
      <c r="AB169" s="33">
        <f t="shared" si="37"/>
        <v>0</v>
      </c>
      <c r="AC169" s="33">
        <f t="shared" si="38"/>
        <v>0</v>
      </c>
      <c r="AD169" s="33">
        <f t="shared" si="39"/>
        <v>0</v>
      </c>
      <c r="AE169" s="33">
        <f t="shared" si="40"/>
        <v>1</v>
      </c>
      <c r="AF169" s="28">
        <v>76.64</v>
      </c>
      <c r="AG169" s="28">
        <v>21.958200000000001</v>
      </c>
      <c r="AH169" s="28">
        <v>1.0497000000000001</v>
      </c>
      <c r="AI169" s="28">
        <v>0.35210000000000002</v>
      </c>
      <c r="AJ169" s="28">
        <v>1.2284999999999999</v>
      </c>
      <c r="AK169" s="28">
        <v>0.37659999999999999</v>
      </c>
      <c r="AL169" s="28">
        <v>1.1435999999999999</v>
      </c>
      <c r="AM169" s="28">
        <v>0.65569999999999995</v>
      </c>
      <c r="AN169" s="28">
        <v>0.78580000000000005</v>
      </c>
      <c r="AO169" s="28">
        <v>0.35210000000000002</v>
      </c>
      <c r="AP169" s="35">
        <v>0.72</v>
      </c>
    </row>
    <row r="170" spans="1:42" s="93" customFormat="1">
      <c r="A170" s="48" t="s">
        <v>3744</v>
      </c>
      <c r="B170" s="29">
        <v>45565</v>
      </c>
      <c r="C170" s="30">
        <v>776.67740000000003</v>
      </c>
      <c r="D170" s="31">
        <v>701.90899999999999</v>
      </c>
      <c r="E170" s="28">
        <v>9.3505000000000003</v>
      </c>
      <c r="F170" s="28">
        <v>10.438499999999999</v>
      </c>
      <c r="G170" s="28">
        <v>-1.7948999999999999</v>
      </c>
      <c r="H170" s="28">
        <v>-5.0382999999999996</v>
      </c>
      <c r="I170" s="32">
        <v>-5.0796999999999999</v>
      </c>
      <c r="J170" s="28">
        <v>3.0972</v>
      </c>
      <c r="K170" s="28"/>
      <c r="L170" s="28"/>
      <c r="M170" s="28"/>
      <c r="N170" s="28"/>
      <c r="O170" s="28"/>
      <c r="P170" s="28"/>
      <c r="Q170" s="28"/>
      <c r="R170" s="28">
        <v>-4.1592000000000002</v>
      </c>
      <c r="S170" s="33">
        <f t="shared" si="28"/>
        <v>3</v>
      </c>
      <c r="T170" s="33">
        <f t="shared" si="29"/>
        <v>3</v>
      </c>
      <c r="U170" s="33">
        <f t="shared" si="30"/>
        <v>3</v>
      </c>
      <c r="V170" s="34">
        <f t="shared" si="31"/>
        <v>3</v>
      </c>
      <c r="W170" s="33">
        <f t="shared" si="32"/>
        <v>3</v>
      </c>
      <c r="X170" s="33">
        <f t="shared" si="33"/>
        <v>0</v>
      </c>
      <c r="Y170" s="33">
        <f t="shared" si="34"/>
        <v>0</v>
      </c>
      <c r="Z170" s="33">
        <f t="shared" si="35"/>
        <v>0</v>
      </c>
      <c r="AA170" s="33">
        <f t="shared" si="36"/>
        <v>0</v>
      </c>
      <c r="AB170" s="33">
        <f t="shared" si="37"/>
        <v>0</v>
      </c>
      <c r="AC170" s="33">
        <f t="shared" si="38"/>
        <v>0</v>
      </c>
      <c r="AD170" s="33">
        <f t="shared" si="39"/>
        <v>0</v>
      </c>
      <c r="AE170" s="33">
        <f t="shared" si="40"/>
        <v>4</v>
      </c>
      <c r="AF170" s="28">
        <v>70.434399999999997</v>
      </c>
      <c r="AG170" s="28">
        <v>19.369399999999999</v>
      </c>
      <c r="AH170" s="28">
        <v>9.9024999999999999</v>
      </c>
      <c r="AI170" s="28">
        <v>0.29370000000000002</v>
      </c>
      <c r="AJ170" s="28">
        <v>0.99929999999999997</v>
      </c>
      <c r="AK170" s="28">
        <v>-0.14019999999999999</v>
      </c>
      <c r="AL170" s="28">
        <v>-6.8699999999999997E-2</v>
      </c>
      <c r="AM170" s="28">
        <v>-0.21529999999999999</v>
      </c>
      <c r="AN170" s="28">
        <v>0.99439999999999995</v>
      </c>
      <c r="AO170" s="28">
        <v>-5.3999999999999999E-2</v>
      </c>
      <c r="AP170" s="35">
        <v>0.79</v>
      </c>
    </row>
    <row r="171" spans="1:42" s="93" customFormat="1">
      <c r="A171" s="48" t="s">
        <v>3745</v>
      </c>
      <c r="B171" s="29">
        <v>45694</v>
      </c>
      <c r="C171" s="30">
        <v>143.9778</v>
      </c>
      <c r="D171" s="31">
        <v>139.69220000000001</v>
      </c>
      <c r="E171" s="28">
        <v>10.8947</v>
      </c>
      <c r="F171" s="28">
        <v>9.1599000000000004</v>
      </c>
      <c r="G171" s="28">
        <v>-8.0042000000000009</v>
      </c>
      <c r="H171" s="28">
        <v>-5.6784999999999997</v>
      </c>
      <c r="I171" s="32">
        <v>-8.0205000000000002</v>
      </c>
      <c r="J171" s="28">
        <v>-0.2079</v>
      </c>
      <c r="K171" s="28"/>
      <c r="L171" s="28"/>
      <c r="M171" s="28"/>
      <c r="N171" s="28"/>
      <c r="O171" s="28"/>
      <c r="P171" s="28"/>
      <c r="Q171" s="28"/>
      <c r="R171" s="28">
        <v>7.2309999999999999</v>
      </c>
      <c r="S171" s="33">
        <f t="shared" si="28"/>
        <v>3</v>
      </c>
      <c r="T171" s="33">
        <f t="shared" si="29"/>
        <v>4</v>
      </c>
      <c r="U171" s="33">
        <f t="shared" si="30"/>
        <v>3</v>
      </c>
      <c r="V171" s="34">
        <f t="shared" si="31"/>
        <v>4</v>
      </c>
      <c r="W171" s="33">
        <f t="shared" si="32"/>
        <v>4</v>
      </c>
      <c r="X171" s="33">
        <f t="shared" si="33"/>
        <v>0</v>
      </c>
      <c r="Y171" s="33">
        <f t="shared" si="34"/>
        <v>0</v>
      </c>
      <c r="Z171" s="33">
        <f t="shared" si="35"/>
        <v>0</v>
      </c>
      <c r="AA171" s="33">
        <f t="shared" si="36"/>
        <v>0</v>
      </c>
      <c r="AB171" s="33">
        <f t="shared" si="37"/>
        <v>0</v>
      </c>
      <c r="AC171" s="33">
        <f t="shared" si="38"/>
        <v>0</v>
      </c>
      <c r="AD171" s="33">
        <f t="shared" si="39"/>
        <v>0</v>
      </c>
      <c r="AE171" s="33">
        <f t="shared" si="40"/>
        <v>2</v>
      </c>
      <c r="AF171" s="28">
        <v>68.989699999999999</v>
      </c>
      <c r="AG171" s="28">
        <v>19.715</v>
      </c>
      <c r="AH171" s="28"/>
      <c r="AI171" s="28">
        <v>11.295299999999999</v>
      </c>
      <c r="AJ171" s="28">
        <v>1.0003</v>
      </c>
      <c r="AK171" s="28">
        <v>0.10199999999999999</v>
      </c>
      <c r="AL171" s="28">
        <v>-6.9199999999999998E-2</v>
      </c>
      <c r="AM171" s="28">
        <v>0.14949999999999999</v>
      </c>
      <c r="AN171" s="28">
        <v>0.99219999999999997</v>
      </c>
      <c r="AO171" s="28">
        <v>11.295299999999999</v>
      </c>
      <c r="AP171" s="35">
        <v>0.68</v>
      </c>
    </row>
    <row r="172" spans="1:42" s="93" customFormat="1">
      <c r="A172" s="48" t="s">
        <v>3746</v>
      </c>
      <c r="B172" s="29">
        <v>45595</v>
      </c>
      <c r="C172" s="30">
        <v>275.13249999999999</v>
      </c>
      <c r="D172" s="31">
        <v>246.24799999999999</v>
      </c>
      <c r="E172" s="28">
        <v>9.8603000000000005</v>
      </c>
      <c r="F172" s="28">
        <v>10.400399999999999</v>
      </c>
      <c r="G172" s="28">
        <v>-0.6008</v>
      </c>
      <c r="H172" s="28">
        <v>-8.9547000000000008</v>
      </c>
      <c r="I172" s="32">
        <v>-7.2957999999999998</v>
      </c>
      <c r="J172" s="28">
        <v>0.87470000000000003</v>
      </c>
      <c r="K172" s="28"/>
      <c r="L172" s="28"/>
      <c r="M172" s="28"/>
      <c r="N172" s="28"/>
      <c r="O172" s="28"/>
      <c r="P172" s="28"/>
      <c r="Q172" s="28"/>
      <c r="R172" s="28">
        <v>-0.93440000000000001</v>
      </c>
      <c r="S172" s="33">
        <f t="shared" si="28"/>
        <v>3</v>
      </c>
      <c r="T172" s="33">
        <f t="shared" si="29"/>
        <v>3</v>
      </c>
      <c r="U172" s="33">
        <f t="shared" si="30"/>
        <v>4</v>
      </c>
      <c r="V172" s="34">
        <f t="shared" si="31"/>
        <v>4</v>
      </c>
      <c r="W172" s="33">
        <f t="shared" si="32"/>
        <v>3</v>
      </c>
      <c r="X172" s="33">
        <f t="shared" si="33"/>
        <v>0</v>
      </c>
      <c r="Y172" s="33">
        <f t="shared" si="34"/>
        <v>0</v>
      </c>
      <c r="Z172" s="33">
        <f t="shared" si="35"/>
        <v>0</v>
      </c>
      <c r="AA172" s="33">
        <f t="shared" si="36"/>
        <v>0</v>
      </c>
      <c r="AB172" s="33">
        <f t="shared" si="37"/>
        <v>0</v>
      </c>
      <c r="AC172" s="33">
        <f t="shared" si="38"/>
        <v>0</v>
      </c>
      <c r="AD172" s="33">
        <f t="shared" si="39"/>
        <v>0</v>
      </c>
      <c r="AE172" s="33">
        <f t="shared" si="40"/>
        <v>3</v>
      </c>
      <c r="AF172" s="28">
        <v>95.269300000000001</v>
      </c>
      <c r="AG172" s="28">
        <v>4.8183999999999996</v>
      </c>
      <c r="AH172" s="28"/>
      <c r="AI172" s="28">
        <v>-8.77E-2</v>
      </c>
      <c r="AJ172" s="28">
        <v>0.99950000000000006</v>
      </c>
      <c r="AK172" s="28">
        <v>-0.1265</v>
      </c>
      <c r="AL172" s="28">
        <v>-7.8600000000000003E-2</v>
      </c>
      <c r="AM172" s="28">
        <v>-0.19439999999999999</v>
      </c>
      <c r="AN172" s="28">
        <v>0.99399999999999999</v>
      </c>
      <c r="AO172" s="28">
        <v>-8.77E-2</v>
      </c>
      <c r="AP172" s="35">
        <v>0.87</v>
      </c>
    </row>
    <row r="173" spans="1:42" s="93" customFormat="1">
      <c r="A173" s="48" t="s">
        <v>3747</v>
      </c>
      <c r="B173" s="29">
        <v>45709</v>
      </c>
      <c r="C173" s="30">
        <v>73.103099999999998</v>
      </c>
      <c r="D173" s="31">
        <v>76.978800000000007</v>
      </c>
      <c r="E173" s="28">
        <v>7.3574000000000002</v>
      </c>
      <c r="F173" s="28">
        <v>1.1326000000000001</v>
      </c>
      <c r="G173" s="28">
        <v>-22.7805</v>
      </c>
      <c r="H173" s="28">
        <v>-17.9283</v>
      </c>
      <c r="I173" s="32">
        <v>-22.154599999999999</v>
      </c>
      <c r="J173" s="28">
        <v>-16.674399999999999</v>
      </c>
      <c r="K173" s="28"/>
      <c r="L173" s="28"/>
      <c r="M173" s="28"/>
      <c r="N173" s="28"/>
      <c r="O173" s="28"/>
      <c r="P173" s="28"/>
      <c r="Q173" s="28"/>
      <c r="R173" s="28">
        <v>-22.793399999999998</v>
      </c>
      <c r="S173" s="33">
        <f t="shared" si="28"/>
        <v>4</v>
      </c>
      <c r="T173" s="33">
        <f t="shared" si="29"/>
        <v>4</v>
      </c>
      <c r="U173" s="33">
        <f t="shared" si="30"/>
        <v>4</v>
      </c>
      <c r="V173" s="34">
        <f t="shared" si="31"/>
        <v>4</v>
      </c>
      <c r="W173" s="33">
        <f t="shared" si="32"/>
        <v>4</v>
      </c>
      <c r="X173" s="33">
        <f t="shared" si="33"/>
        <v>0</v>
      </c>
      <c r="Y173" s="33">
        <f t="shared" si="34"/>
        <v>0</v>
      </c>
      <c r="Z173" s="33">
        <f t="shared" si="35"/>
        <v>0</v>
      </c>
      <c r="AA173" s="33">
        <f t="shared" si="36"/>
        <v>0</v>
      </c>
      <c r="AB173" s="33">
        <f t="shared" si="37"/>
        <v>0</v>
      </c>
      <c r="AC173" s="33">
        <f t="shared" si="38"/>
        <v>0</v>
      </c>
      <c r="AD173" s="33">
        <f t="shared" si="39"/>
        <v>0</v>
      </c>
      <c r="AE173" s="33">
        <f t="shared" si="40"/>
        <v>4</v>
      </c>
      <c r="AF173" s="28">
        <v>83.676500000000004</v>
      </c>
      <c r="AG173" s="28">
        <v>16.267299999999999</v>
      </c>
      <c r="AH173" s="28"/>
      <c r="AI173" s="28">
        <v>5.6099999999999997E-2</v>
      </c>
      <c r="AJ173" s="28">
        <v>0.99929999999999997</v>
      </c>
      <c r="AK173" s="28">
        <v>-0.1651</v>
      </c>
      <c r="AL173" s="28">
        <v>-0.1062</v>
      </c>
      <c r="AM173" s="28">
        <v>-0.23680000000000001</v>
      </c>
      <c r="AN173" s="28">
        <v>0.99080000000000001</v>
      </c>
      <c r="AO173" s="28">
        <v>5.6099999999999997E-2</v>
      </c>
      <c r="AP173" s="35">
        <v>0.8</v>
      </c>
    </row>
    <row r="174" spans="1:42" s="93" customFormat="1">
      <c r="A174" s="48" t="s">
        <v>3748</v>
      </c>
      <c r="B174" s="29">
        <v>44837</v>
      </c>
      <c r="C174" s="30">
        <v>963.8972</v>
      </c>
      <c r="D174" s="31">
        <v>885.29859999999996</v>
      </c>
      <c r="E174" s="28">
        <v>18.7896</v>
      </c>
      <c r="F174" s="28">
        <v>13.172599999999999</v>
      </c>
      <c r="G174" s="28">
        <v>2.3437999999999999</v>
      </c>
      <c r="H174" s="28">
        <v>-0.80300000000000005</v>
      </c>
      <c r="I174" s="32">
        <v>-1.3068</v>
      </c>
      <c r="J174" s="28">
        <v>10.5206</v>
      </c>
      <c r="K174" s="28">
        <v>7.5732999999999997</v>
      </c>
      <c r="L174" s="28">
        <v>22.1037</v>
      </c>
      <c r="M174" s="28"/>
      <c r="N174" s="28"/>
      <c r="O174" s="28"/>
      <c r="P174" s="28"/>
      <c r="Q174" s="28"/>
      <c r="R174" s="28">
        <v>19.292400000000001</v>
      </c>
      <c r="S174" s="33">
        <f t="shared" si="28"/>
        <v>1</v>
      </c>
      <c r="T174" s="33">
        <f t="shared" si="29"/>
        <v>2</v>
      </c>
      <c r="U174" s="33">
        <f t="shared" si="30"/>
        <v>1</v>
      </c>
      <c r="V174" s="34">
        <f t="shared" si="31"/>
        <v>2</v>
      </c>
      <c r="W174" s="33">
        <f t="shared" si="32"/>
        <v>1</v>
      </c>
      <c r="X174" s="33">
        <f t="shared" si="33"/>
        <v>1</v>
      </c>
      <c r="Y174" s="33">
        <f t="shared" si="34"/>
        <v>1</v>
      </c>
      <c r="Z174" s="33">
        <f t="shared" si="35"/>
        <v>0</v>
      </c>
      <c r="AA174" s="33">
        <f t="shared" si="36"/>
        <v>0</v>
      </c>
      <c r="AB174" s="33">
        <f t="shared" si="37"/>
        <v>0</v>
      </c>
      <c r="AC174" s="33">
        <f t="shared" si="38"/>
        <v>0</v>
      </c>
      <c r="AD174" s="33">
        <f t="shared" si="39"/>
        <v>0</v>
      </c>
      <c r="AE174" s="33">
        <f t="shared" si="40"/>
        <v>1</v>
      </c>
      <c r="AF174" s="28">
        <v>4.0477999999999996</v>
      </c>
      <c r="AG174" s="28">
        <v>90.523700000000005</v>
      </c>
      <c r="AH174" s="28">
        <v>3.6423000000000001</v>
      </c>
      <c r="AI174" s="28">
        <v>1.7862</v>
      </c>
      <c r="AJ174" s="28">
        <v>0.99839999999999995</v>
      </c>
      <c r="AK174" s="28">
        <v>0.32019999999999998</v>
      </c>
      <c r="AL174" s="28">
        <v>-7.1599999999999997E-2</v>
      </c>
      <c r="AM174" s="28">
        <v>0.59450000000000003</v>
      </c>
      <c r="AN174" s="28">
        <v>0.99709999999999999</v>
      </c>
      <c r="AO174" s="28">
        <v>2.6599999999999999E-2</v>
      </c>
      <c r="AP174" s="35">
        <v>0.8</v>
      </c>
    </row>
    <row r="175" spans="1:42" s="93" customFormat="1">
      <c r="A175" s="48" t="s">
        <v>3749</v>
      </c>
      <c r="B175" s="29">
        <v>44837</v>
      </c>
      <c r="C175" s="30">
        <v>1423.4219000000001</v>
      </c>
      <c r="D175" s="31">
        <v>1305.6786999999999</v>
      </c>
      <c r="E175" s="28">
        <v>17.884399999999999</v>
      </c>
      <c r="F175" s="28">
        <v>17.031500000000001</v>
      </c>
      <c r="G175" s="28">
        <v>5.9596999999999998</v>
      </c>
      <c r="H175" s="28">
        <v>-4.1981000000000002</v>
      </c>
      <c r="I175" s="32">
        <v>5.0900000000000001E-2</v>
      </c>
      <c r="J175" s="28">
        <v>8.5396000000000001</v>
      </c>
      <c r="K175" s="28">
        <v>2.2702</v>
      </c>
      <c r="L175" s="28">
        <v>20.507100000000001</v>
      </c>
      <c r="M175" s="28"/>
      <c r="N175" s="28"/>
      <c r="O175" s="28"/>
      <c r="P175" s="28"/>
      <c r="Q175" s="28"/>
      <c r="R175" s="28">
        <v>17.656400000000001</v>
      </c>
      <c r="S175" s="33">
        <f t="shared" si="28"/>
        <v>1</v>
      </c>
      <c r="T175" s="33">
        <f t="shared" si="29"/>
        <v>1</v>
      </c>
      <c r="U175" s="33">
        <f t="shared" si="30"/>
        <v>2</v>
      </c>
      <c r="V175" s="34">
        <f t="shared" si="31"/>
        <v>1</v>
      </c>
      <c r="W175" s="33">
        <f t="shared" si="32"/>
        <v>2</v>
      </c>
      <c r="X175" s="33">
        <f t="shared" si="33"/>
        <v>3</v>
      </c>
      <c r="Y175" s="33">
        <f t="shared" si="34"/>
        <v>2</v>
      </c>
      <c r="Z175" s="33">
        <f t="shared" si="35"/>
        <v>0</v>
      </c>
      <c r="AA175" s="33">
        <f t="shared" si="36"/>
        <v>0</v>
      </c>
      <c r="AB175" s="33">
        <f t="shared" si="37"/>
        <v>0</v>
      </c>
      <c r="AC175" s="33">
        <f t="shared" si="38"/>
        <v>0</v>
      </c>
      <c r="AD175" s="33">
        <f t="shared" si="39"/>
        <v>0</v>
      </c>
      <c r="AE175" s="33">
        <f t="shared" si="40"/>
        <v>1</v>
      </c>
      <c r="AF175" s="28"/>
      <c r="AG175" s="28">
        <v>5.3699000000000003</v>
      </c>
      <c r="AH175" s="28">
        <v>94.602199999999996</v>
      </c>
      <c r="AI175" s="28">
        <v>2.7900000000000001E-2</v>
      </c>
      <c r="AJ175" s="28">
        <v>0.99790000000000001</v>
      </c>
      <c r="AK175" s="28">
        <v>0.24249999999999999</v>
      </c>
      <c r="AL175" s="28">
        <v>-8.2900000000000001E-2</v>
      </c>
      <c r="AM175" s="28">
        <v>0.44579999999999997</v>
      </c>
      <c r="AN175" s="28">
        <v>0.99690000000000001</v>
      </c>
      <c r="AO175" s="28">
        <v>2.7900000000000001E-2</v>
      </c>
      <c r="AP175" s="35">
        <v>0.81</v>
      </c>
    </row>
    <row r="176" spans="1:42" s="93" customFormat="1">
      <c r="A176" s="48" t="s">
        <v>3750</v>
      </c>
      <c r="B176" s="29">
        <v>45866</v>
      </c>
      <c r="C176" s="30">
        <v>63.586100000000002</v>
      </c>
      <c r="D176" s="31">
        <v>56.2622</v>
      </c>
      <c r="E176" s="28">
        <v>9.8940999999999999</v>
      </c>
      <c r="F176" s="28">
        <v>7.2972999999999999</v>
      </c>
      <c r="G176" s="28">
        <v>-3.9874000000000001</v>
      </c>
      <c r="H176" s="28">
        <v>-5.5914999999999999</v>
      </c>
      <c r="I176" s="32">
        <v>-7.0715000000000003</v>
      </c>
      <c r="J176" s="28"/>
      <c r="K176" s="28"/>
      <c r="L176" s="28"/>
      <c r="M176" s="28"/>
      <c r="N176" s="28"/>
      <c r="O176" s="28"/>
      <c r="P176" s="28"/>
      <c r="Q176" s="28"/>
      <c r="R176" s="28">
        <v>-1.3980999999999999</v>
      </c>
      <c r="S176" s="33">
        <f t="shared" si="28"/>
        <v>4</v>
      </c>
      <c r="T176" s="33">
        <f t="shared" si="29"/>
        <v>4</v>
      </c>
      <c r="U176" s="33">
        <f t="shared" si="30"/>
        <v>3</v>
      </c>
      <c r="V176" s="34">
        <f t="shared" si="31"/>
        <v>4</v>
      </c>
      <c r="W176" s="33">
        <f t="shared" si="32"/>
        <v>0</v>
      </c>
      <c r="X176" s="33">
        <f t="shared" si="33"/>
        <v>0</v>
      </c>
      <c r="Y176" s="33">
        <f t="shared" si="34"/>
        <v>0</v>
      </c>
      <c r="Z176" s="33">
        <f t="shared" si="35"/>
        <v>0</v>
      </c>
      <c r="AA176" s="33">
        <f t="shared" si="36"/>
        <v>0</v>
      </c>
      <c r="AB176" s="33">
        <f t="shared" si="37"/>
        <v>0</v>
      </c>
      <c r="AC176" s="33">
        <f t="shared" si="38"/>
        <v>0</v>
      </c>
      <c r="AD176" s="33">
        <f t="shared" si="39"/>
        <v>0</v>
      </c>
      <c r="AE176" s="33">
        <f t="shared" si="40"/>
        <v>3</v>
      </c>
      <c r="AF176" s="28">
        <v>96.877700000000004</v>
      </c>
      <c r="AG176" s="28">
        <v>3.0154999999999998</v>
      </c>
      <c r="AH176" s="28"/>
      <c r="AI176" s="28">
        <v>0.10680000000000001</v>
      </c>
      <c r="AJ176" s="28">
        <v>1</v>
      </c>
      <c r="AK176" s="28">
        <v>-0.2472</v>
      </c>
      <c r="AL176" s="28">
        <v>-6.6699999999999995E-2</v>
      </c>
      <c r="AM176" s="28">
        <v>-0.31940000000000002</v>
      </c>
      <c r="AN176" s="28">
        <v>0.98729999999999996</v>
      </c>
      <c r="AO176" s="28">
        <v>0.10680000000000001</v>
      </c>
      <c r="AP176" s="35">
        <v>0.79</v>
      </c>
    </row>
    <row r="177" spans="1:42" s="93" customFormat="1">
      <c r="A177" s="48" t="s">
        <v>3751</v>
      </c>
      <c r="B177" s="29">
        <v>45847</v>
      </c>
      <c r="C177" s="30">
        <v>111.7645</v>
      </c>
      <c r="D177" s="31">
        <v>98.068899999999999</v>
      </c>
      <c r="E177" s="28">
        <v>9.5387000000000004</v>
      </c>
      <c r="F177" s="28">
        <v>11.337199999999999</v>
      </c>
      <c r="G177" s="28">
        <v>-0.61270000000000002</v>
      </c>
      <c r="H177" s="28">
        <v>-5.0393999999999997</v>
      </c>
      <c r="I177" s="32">
        <v>-3.3018000000000001</v>
      </c>
      <c r="J177" s="28"/>
      <c r="K177" s="28"/>
      <c r="L177" s="28"/>
      <c r="M177" s="28"/>
      <c r="N177" s="28"/>
      <c r="O177" s="28"/>
      <c r="P177" s="28"/>
      <c r="Q177" s="28"/>
      <c r="R177" s="28">
        <v>-5.6760000000000002</v>
      </c>
      <c r="S177" s="33">
        <f t="shared" si="28"/>
        <v>2</v>
      </c>
      <c r="T177" s="33">
        <f t="shared" si="29"/>
        <v>3</v>
      </c>
      <c r="U177" s="33">
        <f t="shared" si="30"/>
        <v>3</v>
      </c>
      <c r="V177" s="34">
        <f t="shared" si="31"/>
        <v>2</v>
      </c>
      <c r="W177" s="33">
        <f t="shared" si="32"/>
        <v>0</v>
      </c>
      <c r="X177" s="33">
        <f t="shared" si="33"/>
        <v>0</v>
      </c>
      <c r="Y177" s="33">
        <f t="shared" si="34"/>
        <v>0</v>
      </c>
      <c r="Z177" s="33">
        <f t="shared" si="35"/>
        <v>0</v>
      </c>
      <c r="AA177" s="33">
        <f t="shared" si="36"/>
        <v>0</v>
      </c>
      <c r="AB177" s="33">
        <f t="shared" si="37"/>
        <v>0</v>
      </c>
      <c r="AC177" s="33">
        <f t="shared" si="38"/>
        <v>0</v>
      </c>
      <c r="AD177" s="33">
        <f t="shared" si="39"/>
        <v>0</v>
      </c>
      <c r="AE177" s="33">
        <f t="shared" si="40"/>
        <v>4</v>
      </c>
      <c r="AF177" s="28">
        <v>67.284700000000001</v>
      </c>
      <c r="AG177" s="28">
        <v>32.612400000000001</v>
      </c>
      <c r="AH177" s="28"/>
      <c r="AI177" s="28">
        <v>0.10290000000000001</v>
      </c>
      <c r="AJ177" s="28">
        <v>1.0044</v>
      </c>
      <c r="AK177" s="28">
        <v>-0.23400000000000001</v>
      </c>
      <c r="AL177" s="28">
        <v>-0.12180000000000001</v>
      </c>
      <c r="AM177" s="28">
        <v>-0.31159999999999999</v>
      </c>
      <c r="AN177" s="28">
        <v>0.98470000000000002</v>
      </c>
      <c r="AO177" s="28">
        <v>0.10290000000000001</v>
      </c>
      <c r="AP177" s="35">
        <v>0.79</v>
      </c>
    </row>
    <row r="178" spans="1:42" s="93" customFormat="1">
      <c r="A178" s="48" t="s">
        <v>3752</v>
      </c>
      <c r="B178" s="29">
        <v>45813</v>
      </c>
      <c r="C178" s="30">
        <v>291.93119999999999</v>
      </c>
      <c r="D178" s="31">
        <v>275.93090000000001</v>
      </c>
      <c r="E178" s="28">
        <v>9.8734000000000002</v>
      </c>
      <c r="F178" s="28">
        <v>10.7591</v>
      </c>
      <c r="G178" s="28">
        <v>-3.8936000000000002</v>
      </c>
      <c r="H178" s="28">
        <v>-4.3757000000000001</v>
      </c>
      <c r="I178" s="32">
        <v>-5.6395999999999997</v>
      </c>
      <c r="J178" s="28"/>
      <c r="K178" s="28"/>
      <c r="L178" s="28"/>
      <c r="M178" s="28"/>
      <c r="N178" s="28"/>
      <c r="O178" s="28"/>
      <c r="P178" s="28"/>
      <c r="Q178" s="28"/>
      <c r="R178" s="28">
        <v>-1.3237000000000001</v>
      </c>
      <c r="S178" s="33">
        <f t="shared" si="28"/>
        <v>3</v>
      </c>
      <c r="T178" s="33">
        <f t="shared" si="29"/>
        <v>4</v>
      </c>
      <c r="U178" s="33">
        <f t="shared" si="30"/>
        <v>3</v>
      </c>
      <c r="V178" s="34">
        <f t="shared" si="31"/>
        <v>3</v>
      </c>
      <c r="W178" s="33">
        <f t="shared" si="32"/>
        <v>0</v>
      </c>
      <c r="X178" s="33">
        <f t="shared" si="33"/>
        <v>0</v>
      </c>
      <c r="Y178" s="33">
        <f t="shared" si="34"/>
        <v>0</v>
      </c>
      <c r="Z178" s="33">
        <f t="shared" si="35"/>
        <v>0</v>
      </c>
      <c r="AA178" s="33">
        <f t="shared" si="36"/>
        <v>0</v>
      </c>
      <c r="AB178" s="33">
        <f t="shared" si="37"/>
        <v>0</v>
      </c>
      <c r="AC178" s="33">
        <f t="shared" si="38"/>
        <v>0</v>
      </c>
      <c r="AD178" s="33">
        <f t="shared" si="39"/>
        <v>0</v>
      </c>
      <c r="AE178" s="33">
        <f t="shared" si="40"/>
        <v>3</v>
      </c>
      <c r="AF178" s="28">
        <v>75.974699999999999</v>
      </c>
      <c r="AG178" s="28">
        <v>21.359000000000002</v>
      </c>
      <c r="AH178" s="28">
        <v>2.5634000000000001</v>
      </c>
      <c r="AI178" s="28">
        <v>0.10290000000000001</v>
      </c>
      <c r="AJ178" s="28">
        <v>1.0027999999999999</v>
      </c>
      <c r="AK178" s="28">
        <v>-0.28949999999999998</v>
      </c>
      <c r="AL178" s="28">
        <v>-3.8800000000000001E-2</v>
      </c>
      <c r="AM178" s="28">
        <v>-0.41120000000000001</v>
      </c>
      <c r="AN178" s="28">
        <v>0.98740000000000006</v>
      </c>
      <c r="AO178" s="28">
        <v>0.10290000000000001</v>
      </c>
      <c r="AP178" s="35">
        <v>0.82</v>
      </c>
    </row>
    <row r="179" spans="1:42" s="93" customFormat="1">
      <c r="A179" s="48" t="s">
        <v>3753</v>
      </c>
      <c r="B179" s="29">
        <v>45322</v>
      </c>
      <c r="C179" s="30">
        <v>1060.9349</v>
      </c>
      <c r="D179" s="31">
        <v>952.46910000000003</v>
      </c>
      <c r="E179" s="28">
        <v>11.8764</v>
      </c>
      <c r="F179" s="28">
        <v>9.1120000000000001</v>
      </c>
      <c r="G179" s="28">
        <v>-1.4325000000000001</v>
      </c>
      <c r="H179" s="28">
        <v>-2.6747999999999998</v>
      </c>
      <c r="I179" s="32">
        <v>-3.3260000000000001</v>
      </c>
      <c r="J179" s="28">
        <v>6.8098000000000001</v>
      </c>
      <c r="K179" s="28">
        <v>6.4987000000000004</v>
      </c>
      <c r="L179" s="28"/>
      <c r="M179" s="28"/>
      <c r="N179" s="28"/>
      <c r="O179" s="28"/>
      <c r="P179" s="28"/>
      <c r="Q179" s="28"/>
      <c r="R179" s="28">
        <v>7.9553000000000003</v>
      </c>
      <c r="S179" s="33">
        <f t="shared" si="28"/>
        <v>3</v>
      </c>
      <c r="T179" s="33">
        <f t="shared" si="29"/>
        <v>3</v>
      </c>
      <c r="U179" s="33">
        <f t="shared" si="30"/>
        <v>2</v>
      </c>
      <c r="V179" s="34">
        <f t="shared" si="31"/>
        <v>2</v>
      </c>
      <c r="W179" s="33">
        <f t="shared" si="32"/>
        <v>2</v>
      </c>
      <c r="X179" s="33">
        <f t="shared" si="33"/>
        <v>2</v>
      </c>
      <c r="Y179" s="33">
        <f t="shared" si="34"/>
        <v>0</v>
      </c>
      <c r="Z179" s="33">
        <f t="shared" si="35"/>
        <v>0</v>
      </c>
      <c r="AA179" s="33">
        <f t="shared" si="36"/>
        <v>0</v>
      </c>
      <c r="AB179" s="33">
        <f t="shared" si="37"/>
        <v>0</v>
      </c>
      <c r="AC179" s="33">
        <f t="shared" si="38"/>
        <v>0</v>
      </c>
      <c r="AD179" s="33">
        <f t="shared" si="39"/>
        <v>0</v>
      </c>
      <c r="AE179" s="33">
        <f t="shared" si="40"/>
        <v>2</v>
      </c>
      <c r="AF179" s="28">
        <v>100.07250000000001</v>
      </c>
      <c r="AG179" s="28"/>
      <c r="AH179" s="28"/>
      <c r="AI179" s="28">
        <v>-7.2499999999999995E-2</v>
      </c>
      <c r="AJ179" s="28">
        <v>0.99939999999999996</v>
      </c>
      <c r="AK179" s="28">
        <v>6.7699999999999996E-2</v>
      </c>
      <c r="AL179" s="28">
        <v>-8.3699999999999997E-2</v>
      </c>
      <c r="AM179" s="28">
        <v>0.1082</v>
      </c>
      <c r="AN179" s="28">
        <v>0.99590000000000001</v>
      </c>
      <c r="AO179" s="28">
        <v>-7.2499999999999995E-2</v>
      </c>
      <c r="AP179" s="35">
        <v>0.94</v>
      </c>
    </row>
    <row r="180" spans="1:42" s="93" customFormat="1">
      <c r="A180" s="48" t="s">
        <v>3754</v>
      </c>
      <c r="B180" s="29">
        <v>36368</v>
      </c>
      <c r="C180" s="30">
        <v>134.58779999999999</v>
      </c>
      <c r="D180" s="31">
        <v>121.5065</v>
      </c>
      <c r="E180" s="28">
        <v>177.9871</v>
      </c>
      <c r="F180" s="28">
        <v>12.363899999999999</v>
      </c>
      <c r="G180" s="28">
        <v>1.1174999999999999</v>
      </c>
      <c r="H180" s="28">
        <v>-1.4550000000000001</v>
      </c>
      <c r="I180" s="32">
        <v>-1.0952999999999999</v>
      </c>
      <c r="J180" s="28">
        <v>7.8276000000000003</v>
      </c>
      <c r="K180" s="28">
        <v>5.1478000000000002</v>
      </c>
      <c r="L180" s="28">
        <v>17.787800000000001</v>
      </c>
      <c r="M180" s="28">
        <v>13.050800000000001</v>
      </c>
      <c r="N180" s="28">
        <v>14.239800000000001</v>
      </c>
      <c r="O180" s="28">
        <v>13.7264</v>
      </c>
      <c r="P180" s="28">
        <v>12.640599999999999</v>
      </c>
      <c r="Q180" s="28">
        <v>10.612299999999999</v>
      </c>
      <c r="R180" s="28">
        <v>11.351100000000001</v>
      </c>
      <c r="S180" s="33">
        <f t="shared" si="28"/>
        <v>2</v>
      </c>
      <c r="T180" s="33">
        <f t="shared" si="29"/>
        <v>2</v>
      </c>
      <c r="U180" s="33">
        <f t="shared" si="30"/>
        <v>2</v>
      </c>
      <c r="V180" s="34">
        <f t="shared" si="31"/>
        <v>2</v>
      </c>
      <c r="W180" s="33">
        <f t="shared" si="32"/>
        <v>2</v>
      </c>
      <c r="X180" s="33">
        <f t="shared" si="33"/>
        <v>2</v>
      </c>
      <c r="Y180" s="33">
        <f t="shared" si="34"/>
        <v>3</v>
      </c>
      <c r="Z180" s="33">
        <f t="shared" si="35"/>
        <v>3</v>
      </c>
      <c r="AA180" s="33">
        <f t="shared" si="36"/>
        <v>3</v>
      </c>
      <c r="AB180" s="33">
        <f t="shared" si="37"/>
        <v>4</v>
      </c>
      <c r="AC180" s="33">
        <f t="shared" si="38"/>
        <v>4</v>
      </c>
      <c r="AD180" s="33">
        <f t="shared" si="39"/>
        <v>4</v>
      </c>
      <c r="AE180" s="33">
        <f t="shared" si="40"/>
        <v>2</v>
      </c>
      <c r="AF180" s="28">
        <v>89.032799999999995</v>
      </c>
      <c r="AG180" s="28">
        <v>9.9407999999999994</v>
      </c>
      <c r="AH180" s="28"/>
      <c r="AI180" s="28">
        <v>1.0264</v>
      </c>
      <c r="AJ180" s="28">
        <v>0.9798</v>
      </c>
      <c r="AK180" s="28">
        <v>0.2954</v>
      </c>
      <c r="AL180" s="28">
        <v>-7.8299999999999995E-2</v>
      </c>
      <c r="AM180" s="28">
        <v>0.5494</v>
      </c>
      <c r="AN180" s="28">
        <v>0.99650000000000005</v>
      </c>
      <c r="AO180" s="28">
        <v>1.0264</v>
      </c>
      <c r="AP180" s="35">
        <v>1.05</v>
      </c>
    </row>
    <row r="181" spans="1:42" s="93" customFormat="1">
      <c r="A181" s="48" t="s">
        <v>5020</v>
      </c>
      <c r="B181" s="29">
        <v>46020</v>
      </c>
      <c r="C181" s="30">
        <v>49.244199999999999</v>
      </c>
      <c r="D181" s="31">
        <v>40.653500000000001</v>
      </c>
      <c r="E181" s="28">
        <v>9.3626000000000005</v>
      </c>
      <c r="F181" s="28">
        <v>12.316599999999999</v>
      </c>
      <c r="G181" s="28">
        <v>0.70989999999999998</v>
      </c>
      <c r="H181" s="28"/>
      <c r="I181" s="32">
        <v>-6.3739999999999997</v>
      </c>
      <c r="J181" s="28"/>
      <c r="K181" s="28"/>
      <c r="L181" s="28"/>
      <c r="M181" s="28"/>
      <c r="N181" s="28"/>
      <c r="O181" s="28"/>
      <c r="P181" s="28"/>
      <c r="Q181" s="28"/>
      <c r="R181" s="28">
        <v>-17.884699999999999</v>
      </c>
      <c r="S181" s="33">
        <f t="shared" si="28"/>
        <v>2</v>
      </c>
      <c r="T181" s="33">
        <f t="shared" si="29"/>
        <v>2</v>
      </c>
      <c r="U181" s="33">
        <f t="shared" si="30"/>
        <v>0</v>
      </c>
      <c r="V181" s="34">
        <f t="shared" si="31"/>
        <v>3</v>
      </c>
      <c r="W181" s="33">
        <f t="shared" si="32"/>
        <v>0</v>
      </c>
      <c r="X181" s="33">
        <f t="shared" si="33"/>
        <v>0</v>
      </c>
      <c r="Y181" s="33">
        <f t="shared" si="34"/>
        <v>0</v>
      </c>
      <c r="Z181" s="33">
        <f t="shared" si="35"/>
        <v>0</v>
      </c>
      <c r="AA181" s="33">
        <f t="shared" si="36"/>
        <v>0</v>
      </c>
      <c r="AB181" s="33">
        <f t="shared" si="37"/>
        <v>0</v>
      </c>
      <c r="AC181" s="33">
        <f t="shared" si="38"/>
        <v>0</v>
      </c>
      <c r="AD181" s="33">
        <f t="shared" si="39"/>
        <v>0</v>
      </c>
      <c r="AE181" s="33">
        <f t="shared" si="40"/>
        <v>4</v>
      </c>
      <c r="AF181" s="28">
        <v>51.175199999999997</v>
      </c>
      <c r="AG181" s="28">
        <v>28.4618</v>
      </c>
      <c r="AH181" s="28">
        <v>20.317599999999999</v>
      </c>
      <c r="AI181" s="28">
        <v>4.5400000000000003E-2</v>
      </c>
      <c r="AJ181" s="28">
        <v>1.1816</v>
      </c>
      <c r="AK181" s="28">
        <v>-0.67259999999999998</v>
      </c>
      <c r="AL181" s="28">
        <v>0.37069999999999997</v>
      </c>
      <c r="AM181" s="28">
        <v>-0.85819999999999996</v>
      </c>
      <c r="AN181" s="28">
        <v>0.88270000000000004</v>
      </c>
      <c r="AO181" s="28">
        <v>4.5400000000000003E-2</v>
      </c>
      <c r="AP181" s="35">
        <v>1.06</v>
      </c>
    </row>
    <row r="182" spans="1:42" s="93" customFormat="1">
      <c r="A182" s="48" t="s">
        <v>3755</v>
      </c>
      <c r="B182" s="29">
        <v>45750</v>
      </c>
      <c r="C182" s="30">
        <v>52.544699999999999</v>
      </c>
      <c r="D182" s="31">
        <v>50.9587</v>
      </c>
      <c r="E182" s="28">
        <v>11.453099999999999</v>
      </c>
      <c r="F182" s="28">
        <v>13.815099999999999</v>
      </c>
      <c r="G182" s="28">
        <v>1.4815</v>
      </c>
      <c r="H182" s="28">
        <v>2.2597999999999998</v>
      </c>
      <c r="I182" s="32">
        <v>0.73799999999999999</v>
      </c>
      <c r="J182" s="28">
        <v>9.4743999999999993</v>
      </c>
      <c r="K182" s="28"/>
      <c r="L182" s="28"/>
      <c r="M182" s="28"/>
      <c r="N182" s="28"/>
      <c r="O182" s="28"/>
      <c r="P182" s="28"/>
      <c r="Q182" s="28"/>
      <c r="R182" s="28">
        <v>13.4657</v>
      </c>
      <c r="S182" s="33">
        <f t="shared" si="28"/>
        <v>1</v>
      </c>
      <c r="T182" s="33">
        <f t="shared" si="29"/>
        <v>2</v>
      </c>
      <c r="U182" s="33">
        <f t="shared" si="30"/>
        <v>1</v>
      </c>
      <c r="V182" s="34">
        <f t="shared" si="31"/>
        <v>1</v>
      </c>
      <c r="W182" s="33">
        <f t="shared" si="32"/>
        <v>2</v>
      </c>
      <c r="X182" s="33">
        <f t="shared" si="33"/>
        <v>0</v>
      </c>
      <c r="Y182" s="33">
        <f t="shared" si="34"/>
        <v>0</v>
      </c>
      <c r="Z182" s="33">
        <f t="shared" si="35"/>
        <v>0</v>
      </c>
      <c r="AA182" s="33">
        <f t="shared" si="36"/>
        <v>0</v>
      </c>
      <c r="AB182" s="33">
        <f t="shared" si="37"/>
        <v>0</v>
      </c>
      <c r="AC182" s="33">
        <f t="shared" si="38"/>
        <v>0</v>
      </c>
      <c r="AD182" s="33">
        <f t="shared" si="39"/>
        <v>0</v>
      </c>
      <c r="AE182" s="33">
        <f t="shared" si="40"/>
        <v>1</v>
      </c>
      <c r="AF182" s="28">
        <v>62.734099999999998</v>
      </c>
      <c r="AG182" s="28">
        <v>35.1004</v>
      </c>
      <c r="AH182" s="28">
        <v>2.1753</v>
      </c>
      <c r="AI182" s="28">
        <v>-9.7999999999999997E-3</v>
      </c>
      <c r="AJ182" s="28">
        <v>0.97360000000000002</v>
      </c>
      <c r="AK182" s="28">
        <v>8.2100000000000006E-2</v>
      </c>
      <c r="AL182" s="28">
        <v>1.7999999999999999E-2</v>
      </c>
      <c r="AM182" s="28">
        <v>0.1588</v>
      </c>
      <c r="AN182" s="28">
        <v>0.97450000000000003</v>
      </c>
      <c r="AO182" s="28">
        <v>-9.7999999999999997E-3</v>
      </c>
      <c r="AP182" s="35">
        <v>1.06</v>
      </c>
    </row>
    <row r="183" spans="1:42" s="93" customFormat="1">
      <c r="A183" s="48" t="s">
        <v>3756</v>
      </c>
      <c r="B183" s="29">
        <v>45638</v>
      </c>
      <c r="C183" s="30">
        <v>225.19040000000001</v>
      </c>
      <c r="D183" s="31">
        <v>207.4845</v>
      </c>
      <c r="E183" s="28">
        <v>10.1844</v>
      </c>
      <c r="F183" s="28">
        <v>12.134600000000001</v>
      </c>
      <c r="G183" s="28">
        <v>0.93059999999999998</v>
      </c>
      <c r="H183" s="28">
        <v>-1.7849999999999999</v>
      </c>
      <c r="I183" s="32">
        <v>-3.2755999999999998</v>
      </c>
      <c r="J183" s="28">
        <v>9.0197000000000003</v>
      </c>
      <c r="K183" s="28"/>
      <c r="L183" s="28"/>
      <c r="M183" s="28"/>
      <c r="N183" s="28"/>
      <c r="O183" s="28"/>
      <c r="P183" s="28"/>
      <c r="Q183" s="28"/>
      <c r="R183" s="28">
        <v>1.3321000000000001</v>
      </c>
      <c r="S183" s="33">
        <f t="shared" si="28"/>
        <v>2</v>
      </c>
      <c r="T183" s="33">
        <f t="shared" si="29"/>
        <v>2</v>
      </c>
      <c r="U183" s="33">
        <f t="shared" si="30"/>
        <v>2</v>
      </c>
      <c r="V183" s="34">
        <f t="shared" si="31"/>
        <v>2</v>
      </c>
      <c r="W183" s="33">
        <f t="shared" si="32"/>
        <v>2</v>
      </c>
      <c r="X183" s="33">
        <f t="shared" si="33"/>
        <v>0</v>
      </c>
      <c r="Y183" s="33">
        <f t="shared" si="34"/>
        <v>0</v>
      </c>
      <c r="Z183" s="33">
        <f t="shared" si="35"/>
        <v>0</v>
      </c>
      <c r="AA183" s="33">
        <f t="shared" si="36"/>
        <v>0</v>
      </c>
      <c r="AB183" s="33">
        <f t="shared" si="37"/>
        <v>0</v>
      </c>
      <c r="AC183" s="33">
        <f t="shared" si="38"/>
        <v>0</v>
      </c>
      <c r="AD183" s="33">
        <f t="shared" si="39"/>
        <v>0</v>
      </c>
      <c r="AE183" s="33">
        <f t="shared" si="40"/>
        <v>3</v>
      </c>
      <c r="AF183" s="28">
        <v>94.972399999999993</v>
      </c>
      <c r="AG183" s="28">
        <v>4.734</v>
      </c>
      <c r="AH183" s="28">
        <v>0.3372</v>
      </c>
      <c r="AI183" s="28">
        <v>-4.36E-2</v>
      </c>
      <c r="AJ183" s="28">
        <v>1.1388</v>
      </c>
      <c r="AK183" s="28">
        <v>-2.8199999999999999E-2</v>
      </c>
      <c r="AL183" s="28">
        <v>0.14499999999999999</v>
      </c>
      <c r="AM183" s="28">
        <v>-4.7500000000000001E-2</v>
      </c>
      <c r="AN183" s="28">
        <v>0.8659</v>
      </c>
      <c r="AO183" s="28">
        <v>-4.36E-2</v>
      </c>
      <c r="AP183" s="35">
        <v>1.0900000000000001</v>
      </c>
    </row>
    <row r="184" spans="1:42" s="93" customFormat="1">
      <c r="A184" s="48" t="s">
        <v>3757</v>
      </c>
      <c r="B184" s="29">
        <v>45408</v>
      </c>
      <c r="C184" s="30">
        <v>100.8875</v>
      </c>
      <c r="D184" s="31">
        <v>85.897000000000006</v>
      </c>
      <c r="E184" s="28">
        <v>11.5936</v>
      </c>
      <c r="F184" s="28">
        <v>8.9204000000000008</v>
      </c>
      <c r="G184" s="28">
        <v>-3.2480000000000002</v>
      </c>
      <c r="H184" s="28">
        <v>-3.9024000000000001</v>
      </c>
      <c r="I184" s="32">
        <v>-8.2683</v>
      </c>
      <c r="J184" s="28">
        <v>15.941800000000001</v>
      </c>
      <c r="K184" s="28">
        <v>7.0307000000000004</v>
      </c>
      <c r="L184" s="28"/>
      <c r="M184" s="28"/>
      <c r="N184" s="28"/>
      <c r="O184" s="28"/>
      <c r="P184" s="28"/>
      <c r="Q184" s="28"/>
      <c r="R184" s="28">
        <v>7.6302000000000003</v>
      </c>
      <c r="S184" s="33">
        <f t="shared" si="28"/>
        <v>4</v>
      </c>
      <c r="T184" s="33">
        <f t="shared" si="29"/>
        <v>3</v>
      </c>
      <c r="U184" s="33">
        <f t="shared" si="30"/>
        <v>2</v>
      </c>
      <c r="V184" s="34">
        <f t="shared" si="31"/>
        <v>4</v>
      </c>
      <c r="W184" s="33">
        <f t="shared" si="32"/>
        <v>1</v>
      </c>
      <c r="X184" s="33">
        <f t="shared" si="33"/>
        <v>1</v>
      </c>
      <c r="Y184" s="33">
        <f t="shared" si="34"/>
        <v>0</v>
      </c>
      <c r="Z184" s="33">
        <f t="shared" si="35"/>
        <v>0</v>
      </c>
      <c r="AA184" s="33">
        <f t="shared" si="36"/>
        <v>0</v>
      </c>
      <c r="AB184" s="33">
        <f t="shared" si="37"/>
        <v>0</v>
      </c>
      <c r="AC184" s="33">
        <f t="shared" si="38"/>
        <v>0</v>
      </c>
      <c r="AD184" s="33">
        <f t="shared" si="39"/>
        <v>0</v>
      </c>
      <c r="AE184" s="33">
        <f t="shared" si="40"/>
        <v>2</v>
      </c>
      <c r="AF184" s="28">
        <v>84.004000000000005</v>
      </c>
      <c r="AG184" s="28">
        <v>12.6602</v>
      </c>
      <c r="AH184" s="28">
        <v>3.2679999999999998</v>
      </c>
      <c r="AI184" s="28">
        <v>6.7799999999999999E-2</v>
      </c>
      <c r="AJ184" s="28">
        <v>0.99580000000000002</v>
      </c>
      <c r="AK184" s="28">
        <v>6.8099999999999994E-2</v>
      </c>
      <c r="AL184" s="28">
        <v>-9.9199999999999997E-2</v>
      </c>
      <c r="AM184" s="28">
        <v>0.112</v>
      </c>
      <c r="AN184" s="28">
        <v>0.99539999999999995</v>
      </c>
      <c r="AO184" s="28">
        <v>-1.49E-2</v>
      </c>
      <c r="AP184" s="35">
        <v>1.1200000000000001</v>
      </c>
    </row>
    <row r="185" spans="1:42" s="93" customFormat="1">
      <c r="A185" s="48" t="s">
        <v>3758</v>
      </c>
      <c r="B185" s="29">
        <v>45589</v>
      </c>
      <c r="C185" s="30">
        <v>496.3202</v>
      </c>
      <c r="D185" s="31">
        <v>490.44409999999999</v>
      </c>
      <c r="E185" s="28">
        <v>14.106999999999999</v>
      </c>
      <c r="F185" s="28">
        <v>23.1267</v>
      </c>
      <c r="G185" s="28">
        <v>12.3706</v>
      </c>
      <c r="H185" s="28">
        <v>14.752599999999999</v>
      </c>
      <c r="I185" s="32">
        <v>12.191800000000001</v>
      </c>
      <c r="J185" s="28">
        <v>39.281599999999997</v>
      </c>
      <c r="K185" s="28"/>
      <c r="L185" s="28"/>
      <c r="M185" s="28"/>
      <c r="N185" s="28"/>
      <c r="O185" s="28"/>
      <c r="P185" s="28"/>
      <c r="Q185" s="28"/>
      <c r="R185" s="28">
        <v>25.496700000000001</v>
      </c>
      <c r="S185" s="33">
        <f t="shared" si="28"/>
        <v>1</v>
      </c>
      <c r="T185" s="33">
        <f t="shared" si="29"/>
        <v>1</v>
      </c>
      <c r="U185" s="33">
        <f t="shared" si="30"/>
        <v>1</v>
      </c>
      <c r="V185" s="34">
        <f t="shared" si="31"/>
        <v>1</v>
      </c>
      <c r="W185" s="33">
        <f t="shared" si="32"/>
        <v>1</v>
      </c>
      <c r="X185" s="33">
        <f t="shared" si="33"/>
        <v>0</v>
      </c>
      <c r="Y185" s="33">
        <f t="shared" si="34"/>
        <v>0</v>
      </c>
      <c r="Z185" s="33">
        <f t="shared" si="35"/>
        <v>0</v>
      </c>
      <c r="AA185" s="33">
        <f t="shared" si="36"/>
        <v>0</v>
      </c>
      <c r="AB185" s="33">
        <f t="shared" si="37"/>
        <v>0</v>
      </c>
      <c r="AC185" s="33">
        <f t="shared" si="38"/>
        <v>0</v>
      </c>
      <c r="AD185" s="33">
        <f t="shared" si="39"/>
        <v>0</v>
      </c>
      <c r="AE185" s="33">
        <f t="shared" si="40"/>
        <v>1</v>
      </c>
      <c r="AF185" s="28">
        <v>15.9138</v>
      </c>
      <c r="AG185" s="28">
        <v>36.540599999999998</v>
      </c>
      <c r="AH185" s="28">
        <v>29.762899999999998</v>
      </c>
      <c r="AI185" s="28">
        <v>17.782699999999998</v>
      </c>
      <c r="AJ185" s="28">
        <v>0.99709999999999999</v>
      </c>
      <c r="AK185" s="28">
        <v>0.1681</v>
      </c>
      <c r="AL185" s="28">
        <v>-1.4167000000000001</v>
      </c>
      <c r="AM185" s="28">
        <v>0.3533</v>
      </c>
      <c r="AN185" s="28">
        <v>0.36430000000000001</v>
      </c>
      <c r="AO185" s="28">
        <v>0.1235</v>
      </c>
      <c r="AP185" s="35">
        <v>1.07</v>
      </c>
    </row>
    <row r="186" spans="1:42" s="93" customFormat="1">
      <c r="A186" s="48" t="s">
        <v>3759</v>
      </c>
      <c r="B186" s="29">
        <v>45408</v>
      </c>
      <c r="C186" s="30">
        <v>72.504499999999993</v>
      </c>
      <c r="D186" s="31">
        <v>60.411299999999997</v>
      </c>
      <c r="E186" s="28">
        <v>11.855</v>
      </c>
      <c r="F186" s="28">
        <v>8.9893999999999998</v>
      </c>
      <c r="G186" s="28">
        <v>-6.3201000000000001</v>
      </c>
      <c r="H186" s="28">
        <v>-6.8135000000000003</v>
      </c>
      <c r="I186" s="32">
        <v>-7.4038000000000004</v>
      </c>
      <c r="J186" s="28">
        <v>-2.0305</v>
      </c>
      <c r="K186" s="28">
        <v>7.8597999999999999</v>
      </c>
      <c r="L186" s="28"/>
      <c r="M186" s="28"/>
      <c r="N186" s="28"/>
      <c r="O186" s="28"/>
      <c r="P186" s="28"/>
      <c r="Q186" s="28"/>
      <c r="R186" s="28">
        <v>8.8301999999999996</v>
      </c>
      <c r="S186" s="33">
        <f t="shared" si="28"/>
        <v>4</v>
      </c>
      <c r="T186" s="33">
        <f t="shared" si="29"/>
        <v>4</v>
      </c>
      <c r="U186" s="33">
        <f t="shared" si="30"/>
        <v>4</v>
      </c>
      <c r="V186" s="34">
        <f t="shared" si="31"/>
        <v>4</v>
      </c>
      <c r="W186" s="33">
        <f t="shared" si="32"/>
        <v>4</v>
      </c>
      <c r="X186" s="33">
        <f t="shared" si="33"/>
        <v>1</v>
      </c>
      <c r="Y186" s="33">
        <f t="shared" si="34"/>
        <v>0</v>
      </c>
      <c r="Z186" s="33">
        <f t="shared" si="35"/>
        <v>0</v>
      </c>
      <c r="AA186" s="33">
        <f t="shared" si="36"/>
        <v>0</v>
      </c>
      <c r="AB186" s="33">
        <f t="shared" si="37"/>
        <v>0</v>
      </c>
      <c r="AC186" s="33">
        <f t="shared" si="38"/>
        <v>0</v>
      </c>
      <c r="AD186" s="33">
        <f t="shared" si="39"/>
        <v>0</v>
      </c>
      <c r="AE186" s="33">
        <f t="shared" si="40"/>
        <v>2</v>
      </c>
      <c r="AF186" s="28">
        <v>90.493300000000005</v>
      </c>
      <c r="AG186" s="28">
        <v>8.8021999999999991</v>
      </c>
      <c r="AH186" s="28">
        <v>0.74719999999999998</v>
      </c>
      <c r="AI186" s="28">
        <v>-4.2599999999999999E-2</v>
      </c>
      <c r="AJ186" s="28">
        <v>0.99560000000000004</v>
      </c>
      <c r="AK186" s="28">
        <v>0.1008</v>
      </c>
      <c r="AL186" s="28">
        <v>-0.12429999999999999</v>
      </c>
      <c r="AM186" s="28">
        <v>0.16250000000000001</v>
      </c>
      <c r="AN186" s="28">
        <v>0.99509999999999998</v>
      </c>
      <c r="AO186" s="28">
        <v>-4.2599999999999999E-2</v>
      </c>
      <c r="AP186" s="35">
        <v>1.1200000000000001</v>
      </c>
    </row>
    <row r="187" spans="1:42" s="93" customFormat="1">
      <c r="A187" s="48" t="s">
        <v>3760</v>
      </c>
      <c r="B187" s="29">
        <v>45497</v>
      </c>
      <c r="C187" s="30">
        <v>255.9736</v>
      </c>
      <c r="D187" s="31">
        <v>214.74799999999999</v>
      </c>
      <c r="E187" s="28">
        <v>8.2995999999999999</v>
      </c>
      <c r="F187" s="28">
        <v>12.412000000000001</v>
      </c>
      <c r="G187" s="28">
        <v>-5.0594999999999999</v>
      </c>
      <c r="H187" s="28">
        <v>-19.3352</v>
      </c>
      <c r="I187" s="32">
        <v>-15.078799999999999</v>
      </c>
      <c r="J187" s="28">
        <v>-18.976099999999999</v>
      </c>
      <c r="K187" s="28"/>
      <c r="L187" s="28"/>
      <c r="M187" s="28"/>
      <c r="N187" s="28"/>
      <c r="O187" s="28"/>
      <c r="P187" s="28"/>
      <c r="Q187" s="28"/>
      <c r="R187" s="28">
        <v>-10.0098</v>
      </c>
      <c r="S187" s="33">
        <f t="shared" si="28"/>
        <v>2</v>
      </c>
      <c r="T187" s="33">
        <f t="shared" si="29"/>
        <v>4</v>
      </c>
      <c r="U187" s="33">
        <f t="shared" si="30"/>
        <v>4</v>
      </c>
      <c r="V187" s="34">
        <f t="shared" si="31"/>
        <v>4</v>
      </c>
      <c r="W187" s="33">
        <f t="shared" si="32"/>
        <v>4</v>
      </c>
      <c r="X187" s="33">
        <f t="shared" si="33"/>
        <v>0</v>
      </c>
      <c r="Y187" s="33">
        <f t="shared" si="34"/>
        <v>0</v>
      </c>
      <c r="Z187" s="33">
        <f t="shared" si="35"/>
        <v>0</v>
      </c>
      <c r="AA187" s="33">
        <f t="shared" si="36"/>
        <v>0</v>
      </c>
      <c r="AB187" s="33">
        <f t="shared" si="37"/>
        <v>0</v>
      </c>
      <c r="AC187" s="33">
        <f t="shared" si="38"/>
        <v>0</v>
      </c>
      <c r="AD187" s="33">
        <f t="shared" si="39"/>
        <v>0</v>
      </c>
      <c r="AE187" s="33">
        <f t="shared" si="40"/>
        <v>4</v>
      </c>
      <c r="AF187" s="28">
        <v>39.783700000000003</v>
      </c>
      <c r="AG187" s="28">
        <v>41.595999999999997</v>
      </c>
      <c r="AH187" s="28">
        <v>18.687999999999999</v>
      </c>
      <c r="AI187" s="28">
        <v>-6.7799999999999999E-2</v>
      </c>
      <c r="AJ187" s="28">
        <v>1.0009999999999999</v>
      </c>
      <c r="AK187" s="28">
        <v>-0.19969999999999999</v>
      </c>
      <c r="AL187" s="28">
        <v>-0.10730000000000001</v>
      </c>
      <c r="AM187" s="28">
        <v>-0.312</v>
      </c>
      <c r="AN187" s="28">
        <v>0.99460000000000004</v>
      </c>
      <c r="AO187" s="28">
        <v>-6.7799999999999999E-2</v>
      </c>
      <c r="AP187" s="35">
        <v>1.1200000000000001</v>
      </c>
    </row>
    <row r="188" spans="1:42" s="93" customFormat="1">
      <c r="A188" s="48" t="s">
        <v>3761</v>
      </c>
      <c r="B188" s="29">
        <v>45827</v>
      </c>
      <c r="C188" s="30">
        <v>228.28309999999999</v>
      </c>
      <c r="D188" s="31">
        <v>221.26820000000001</v>
      </c>
      <c r="E188" s="28">
        <v>10.366</v>
      </c>
      <c r="F188" s="28">
        <v>13.173400000000001</v>
      </c>
      <c r="G188" s="28">
        <v>2.1602999999999999</v>
      </c>
      <c r="H188" s="28">
        <v>-1.1444000000000001</v>
      </c>
      <c r="I188" s="32">
        <v>-1.5322</v>
      </c>
      <c r="J188" s="28"/>
      <c r="K188" s="28"/>
      <c r="L188" s="28"/>
      <c r="M188" s="28"/>
      <c r="N188" s="28"/>
      <c r="O188" s="28"/>
      <c r="P188" s="28"/>
      <c r="Q188" s="28"/>
      <c r="R188" s="28">
        <v>4.2530999999999999</v>
      </c>
      <c r="S188" s="33">
        <f t="shared" si="28"/>
        <v>1</v>
      </c>
      <c r="T188" s="33">
        <f t="shared" si="29"/>
        <v>2</v>
      </c>
      <c r="U188" s="33">
        <f t="shared" si="30"/>
        <v>1</v>
      </c>
      <c r="V188" s="34">
        <f t="shared" si="31"/>
        <v>2</v>
      </c>
      <c r="W188" s="33">
        <f t="shared" si="32"/>
        <v>0</v>
      </c>
      <c r="X188" s="33">
        <f t="shared" si="33"/>
        <v>0</v>
      </c>
      <c r="Y188" s="33">
        <f t="shared" si="34"/>
        <v>0</v>
      </c>
      <c r="Z188" s="33">
        <f t="shared" si="35"/>
        <v>0</v>
      </c>
      <c r="AA188" s="33">
        <f t="shared" si="36"/>
        <v>0</v>
      </c>
      <c r="AB188" s="33">
        <f t="shared" si="37"/>
        <v>0</v>
      </c>
      <c r="AC188" s="33">
        <f t="shared" si="38"/>
        <v>0</v>
      </c>
      <c r="AD188" s="33">
        <f t="shared" si="39"/>
        <v>0</v>
      </c>
      <c r="AE188" s="33">
        <f t="shared" si="40"/>
        <v>3</v>
      </c>
      <c r="AF188" s="28">
        <v>3.6913999999999998</v>
      </c>
      <c r="AG188" s="28">
        <v>90.629000000000005</v>
      </c>
      <c r="AH188" s="28">
        <v>3.6459000000000001</v>
      </c>
      <c r="AI188" s="28">
        <v>2.0337000000000001</v>
      </c>
      <c r="AJ188" s="28">
        <v>1.0084</v>
      </c>
      <c r="AK188" s="28">
        <v>-0.23369999999999999</v>
      </c>
      <c r="AL188" s="28">
        <v>-8.7499999999999994E-2</v>
      </c>
      <c r="AM188" s="28">
        <v>-0.33100000000000002</v>
      </c>
      <c r="AN188" s="28">
        <v>0.98580000000000001</v>
      </c>
      <c r="AO188" s="28">
        <v>0.27189999999999998</v>
      </c>
      <c r="AP188" s="35">
        <v>1.06</v>
      </c>
    </row>
    <row r="189" spans="1:42" s="93" customFormat="1">
      <c r="A189" s="48" t="s">
        <v>3762</v>
      </c>
      <c r="B189" s="29">
        <v>44854</v>
      </c>
      <c r="C189" s="30">
        <v>1062.9724000000001</v>
      </c>
      <c r="D189" s="31">
        <v>963.63379999999995</v>
      </c>
      <c r="E189" s="28">
        <v>17.528400000000001</v>
      </c>
      <c r="F189" s="28">
        <v>12.1782</v>
      </c>
      <c r="G189" s="28">
        <v>0.91479999999999995</v>
      </c>
      <c r="H189" s="28">
        <v>-2.3509000000000002</v>
      </c>
      <c r="I189" s="32">
        <v>-1.4406000000000001</v>
      </c>
      <c r="J189" s="28">
        <v>4.9440999999999997</v>
      </c>
      <c r="K189" s="28">
        <v>2.1966000000000001</v>
      </c>
      <c r="L189" s="28">
        <v>21.564399999999999</v>
      </c>
      <c r="M189" s="28"/>
      <c r="N189" s="28"/>
      <c r="O189" s="28"/>
      <c r="P189" s="28"/>
      <c r="Q189" s="28"/>
      <c r="R189" s="28">
        <v>17.2392</v>
      </c>
      <c r="S189" s="33">
        <f t="shared" si="28"/>
        <v>2</v>
      </c>
      <c r="T189" s="33">
        <f t="shared" si="29"/>
        <v>2</v>
      </c>
      <c r="U189" s="33">
        <f t="shared" si="30"/>
        <v>2</v>
      </c>
      <c r="V189" s="34">
        <f t="shared" si="31"/>
        <v>2</v>
      </c>
      <c r="W189" s="33">
        <f t="shared" si="32"/>
        <v>3</v>
      </c>
      <c r="X189" s="33">
        <f t="shared" si="33"/>
        <v>3</v>
      </c>
      <c r="Y189" s="33">
        <f t="shared" si="34"/>
        <v>2</v>
      </c>
      <c r="Z189" s="33">
        <f t="shared" si="35"/>
        <v>0</v>
      </c>
      <c r="AA189" s="33">
        <f t="shared" si="36"/>
        <v>0</v>
      </c>
      <c r="AB189" s="33">
        <f t="shared" si="37"/>
        <v>0</v>
      </c>
      <c r="AC189" s="33">
        <f t="shared" si="38"/>
        <v>0</v>
      </c>
      <c r="AD189" s="33">
        <f t="shared" si="39"/>
        <v>0</v>
      </c>
      <c r="AE189" s="33">
        <f t="shared" si="40"/>
        <v>1</v>
      </c>
      <c r="AF189" s="28">
        <v>18.123699999999999</v>
      </c>
      <c r="AG189" s="28">
        <v>81.158000000000001</v>
      </c>
      <c r="AH189" s="28">
        <v>0.95689999999999997</v>
      </c>
      <c r="AI189" s="28">
        <v>-0.2387</v>
      </c>
      <c r="AJ189" s="28">
        <v>0.99690000000000001</v>
      </c>
      <c r="AK189" s="28">
        <v>0.28079999999999999</v>
      </c>
      <c r="AL189" s="28">
        <v>-0.14419999999999999</v>
      </c>
      <c r="AM189" s="28">
        <v>0.49419999999999997</v>
      </c>
      <c r="AN189" s="28">
        <v>0.99650000000000005</v>
      </c>
      <c r="AO189" s="28">
        <v>-0.2387</v>
      </c>
      <c r="AP189" s="35">
        <v>1.05</v>
      </c>
    </row>
    <row r="190" spans="1:42" s="93" customFormat="1">
      <c r="A190" s="48" t="s">
        <v>3763</v>
      </c>
      <c r="B190" s="29">
        <v>45408</v>
      </c>
      <c r="C190" s="30">
        <v>158.3383</v>
      </c>
      <c r="D190" s="31">
        <v>152.58580000000001</v>
      </c>
      <c r="E190" s="28">
        <v>13.036199999999999</v>
      </c>
      <c r="F190" s="28">
        <v>7.7558999999999996</v>
      </c>
      <c r="G190" s="28">
        <v>7.5834000000000001</v>
      </c>
      <c r="H190" s="28">
        <v>0.87280000000000002</v>
      </c>
      <c r="I190" s="32">
        <v>2.2359</v>
      </c>
      <c r="J190" s="28">
        <v>9.3356999999999992</v>
      </c>
      <c r="K190" s="28">
        <v>13.722799999999999</v>
      </c>
      <c r="L190" s="28"/>
      <c r="M190" s="28"/>
      <c r="N190" s="28"/>
      <c r="O190" s="28"/>
      <c r="P190" s="28"/>
      <c r="Q190" s="28"/>
      <c r="R190" s="28">
        <v>14.0937</v>
      </c>
      <c r="S190" s="33">
        <f t="shared" si="28"/>
        <v>4</v>
      </c>
      <c r="T190" s="33">
        <f t="shared" si="29"/>
        <v>1</v>
      </c>
      <c r="U190" s="33">
        <f t="shared" si="30"/>
        <v>1</v>
      </c>
      <c r="V190" s="34">
        <f t="shared" si="31"/>
        <v>1</v>
      </c>
      <c r="W190" s="33">
        <f t="shared" si="32"/>
        <v>2</v>
      </c>
      <c r="X190" s="33">
        <f t="shared" si="33"/>
        <v>1</v>
      </c>
      <c r="Y190" s="33">
        <f t="shared" si="34"/>
        <v>0</v>
      </c>
      <c r="Z190" s="33">
        <f t="shared" si="35"/>
        <v>0</v>
      </c>
      <c r="AA190" s="33">
        <f t="shared" si="36"/>
        <v>0</v>
      </c>
      <c r="AB190" s="33">
        <f t="shared" si="37"/>
        <v>0</v>
      </c>
      <c r="AC190" s="33">
        <f t="shared" si="38"/>
        <v>0</v>
      </c>
      <c r="AD190" s="33">
        <f t="shared" si="39"/>
        <v>0</v>
      </c>
      <c r="AE190" s="33">
        <f t="shared" si="40"/>
        <v>1</v>
      </c>
      <c r="AF190" s="28"/>
      <c r="AG190" s="28">
        <v>66.280699999999996</v>
      </c>
      <c r="AH190" s="28">
        <v>33.566699999999997</v>
      </c>
      <c r="AI190" s="28">
        <v>0.15260000000000001</v>
      </c>
      <c r="AJ190" s="28">
        <v>0.99490000000000001</v>
      </c>
      <c r="AK190" s="28">
        <v>0.18229999999999999</v>
      </c>
      <c r="AL190" s="28">
        <v>-0.1076</v>
      </c>
      <c r="AM190" s="28">
        <v>0.35389999999999999</v>
      </c>
      <c r="AN190" s="28">
        <v>0.99529999999999996</v>
      </c>
      <c r="AO190" s="28">
        <v>0.15260000000000001</v>
      </c>
      <c r="AP190" s="35">
        <v>1.1200000000000001</v>
      </c>
    </row>
    <row r="191" spans="1:42" s="93" customFormat="1">
      <c r="A191" s="48" t="s">
        <v>3764</v>
      </c>
      <c r="B191" s="29">
        <v>45408</v>
      </c>
      <c r="C191" s="30">
        <v>44.497500000000002</v>
      </c>
      <c r="D191" s="31">
        <v>37.898299999999999</v>
      </c>
      <c r="E191" s="28">
        <v>8.0244</v>
      </c>
      <c r="F191" s="28">
        <v>21.7349</v>
      </c>
      <c r="G191" s="28">
        <v>0.98409999999999997</v>
      </c>
      <c r="H191" s="28">
        <v>-17.1221</v>
      </c>
      <c r="I191" s="32">
        <v>-10.0313</v>
      </c>
      <c r="J191" s="28">
        <v>-11.182399999999999</v>
      </c>
      <c r="K191" s="28">
        <v>-10.6907</v>
      </c>
      <c r="L191" s="28"/>
      <c r="M191" s="28"/>
      <c r="N191" s="28"/>
      <c r="O191" s="28"/>
      <c r="P191" s="28"/>
      <c r="Q191" s="28"/>
      <c r="R191" s="28">
        <v>-10.3672</v>
      </c>
      <c r="S191" s="33">
        <f t="shared" si="28"/>
        <v>1</v>
      </c>
      <c r="T191" s="33">
        <f t="shared" si="29"/>
        <v>2</v>
      </c>
      <c r="U191" s="33">
        <f t="shared" si="30"/>
        <v>4</v>
      </c>
      <c r="V191" s="34">
        <f t="shared" si="31"/>
        <v>4</v>
      </c>
      <c r="W191" s="33">
        <f t="shared" si="32"/>
        <v>4</v>
      </c>
      <c r="X191" s="33">
        <f t="shared" si="33"/>
        <v>4</v>
      </c>
      <c r="Y191" s="33">
        <f t="shared" si="34"/>
        <v>0</v>
      </c>
      <c r="Z191" s="33">
        <f t="shared" si="35"/>
        <v>0</v>
      </c>
      <c r="AA191" s="33">
        <f t="shared" si="36"/>
        <v>0</v>
      </c>
      <c r="AB191" s="33">
        <f t="shared" si="37"/>
        <v>0</v>
      </c>
      <c r="AC191" s="33">
        <f t="shared" si="38"/>
        <v>0</v>
      </c>
      <c r="AD191" s="33">
        <f t="shared" si="39"/>
        <v>0</v>
      </c>
      <c r="AE191" s="33">
        <f t="shared" si="40"/>
        <v>4</v>
      </c>
      <c r="AF191" s="28">
        <v>31.448899999999998</v>
      </c>
      <c r="AG191" s="28">
        <v>52.442799999999998</v>
      </c>
      <c r="AH191" s="28">
        <v>16.151900000000001</v>
      </c>
      <c r="AI191" s="28">
        <v>-4.36E-2</v>
      </c>
      <c r="AJ191" s="28">
        <v>0.99760000000000004</v>
      </c>
      <c r="AK191" s="28">
        <v>-0.1522</v>
      </c>
      <c r="AL191" s="28">
        <v>-0.1134</v>
      </c>
      <c r="AM191" s="28">
        <v>-0.25209999999999999</v>
      </c>
      <c r="AN191" s="28">
        <v>0.99509999999999998</v>
      </c>
      <c r="AO191" s="28">
        <v>-4.36E-2</v>
      </c>
      <c r="AP191" s="35">
        <v>1.1200000000000001</v>
      </c>
    </row>
    <row r="192" spans="1:42" s="123" customFormat="1">
      <c r="A192" s="48" t="s">
        <v>3765</v>
      </c>
      <c r="B192" s="29">
        <v>45540</v>
      </c>
      <c r="C192" s="30">
        <v>195.6035</v>
      </c>
      <c r="D192" s="31">
        <v>169.7833</v>
      </c>
      <c r="E192" s="28">
        <v>8.4182000000000006</v>
      </c>
      <c r="F192" s="28">
        <v>13.2803</v>
      </c>
      <c r="G192" s="28">
        <v>2.1143000000000001</v>
      </c>
      <c r="H192" s="28">
        <v>-2.2366999999999999</v>
      </c>
      <c r="I192" s="32">
        <v>-0.3669</v>
      </c>
      <c r="J192" s="28">
        <v>6.1014999999999997</v>
      </c>
      <c r="K192" s="28"/>
      <c r="L192" s="28"/>
      <c r="M192" s="28"/>
      <c r="N192" s="28"/>
      <c r="O192" s="28"/>
      <c r="P192" s="28"/>
      <c r="Q192" s="28"/>
      <c r="R192" s="28">
        <v>-9.9135000000000009</v>
      </c>
      <c r="S192" s="33">
        <f t="shared" ref="S192:AE194" si="41">IF(F192="",0,IF(F192&lt;=CC$3,4,IF(F192&gt;=CC$5,1,IF(F192&gt;=CC$4,2,3))))</f>
        <v>1</v>
      </c>
      <c r="T192" s="33">
        <f t="shared" si="41"/>
        <v>2</v>
      </c>
      <c r="U192" s="33">
        <f t="shared" si="41"/>
        <v>2</v>
      </c>
      <c r="V192" s="34">
        <f t="shared" si="41"/>
        <v>2</v>
      </c>
      <c r="W192" s="33">
        <f t="shared" si="41"/>
        <v>2</v>
      </c>
      <c r="X192" s="33">
        <f t="shared" si="41"/>
        <v>0</v>
      </c>
      <c r="Y192" s="33">
        <f t="shared" si="41"/>
        <v>0</v>
      </c>
      <c r="Z192" s="33">
        <f t="shared" si="41"/>
        <v>0</v>
      </c>
      <c r="AA192" s="33">
        <f t="shared" si="41"/>
        <v>0</v>
      </c>
      <c r="AB192" s="33">
        <f t="shared" si="41"/>
        <v>0</v>
      </c>
      <c r="AC192" s="33">
        <f t="shared" si="41"/>
        <v>0</v>
      </c>
      <c r="AD192" s="33">
        <f t="shared" si="41"/>
        <v>0</v>
      </c>
      <c r="AE192" s="33">
        <f t="shared" si="41"/>
        <v>4</v>
      </c>
      <c r="AF192" s="28">
        <v>36.026000000000003</v>
      </c>
      <c r="AG192" s="28">
        <v>58.995100000000001</v>
      </c>
      <c r="AH192" s="28"/>
      <c r="AI192" s="28">
        <v>4.9787999999999997</v>
      </c>
      <c r="AJ192" s="28">
        <v>0.99850000000000005</v>
      </c>
      <c r="AK192" s="28">
        <v>-0.20710000000000001</v>
      </c>
      <c r="AL192" s="28">
        <v>-0.16689999999999999</v>
      </c>
      <c r="AM192" s="28">
        <v>-0.3009</v>
      </c>
      <c r="AN192" s="28">
        <v>0.99209999999999998</v>
      </c>
      <c r="AO192" s="28">
        <v>-0.11749999999999999</v>
      </c>
      <c r="AP192" s="35">
        <v>1.1200000000000001</v>
      </c>
    </row>
    <row r="193" spans="1:42" s="123" customFormat="1">
      <c r="A193" s="48" t="s">
        <v>3766</v>
      </c>
      <c r="B193" s="29">
        <v>45408</v>
      </c>
      <c r="C193" s="30">
        <v>125.9311</v>
      </c>
      <c r="D193" s="31">
        <v>113.5436</v>
      </c>
      <c r="E193" s="28">
        <v>11.7195</v>
      </c>
      <c r="F193" s="28">
        <v>11.4445</v>
      </c>
      <c r="G193" s="28">
        <v>4.5814000000000004</v>
      </c>
      <c r="H193" s="28">
        <v>-0.1593</v>
      </c>
      <c r="I193" s="32">
        <v>-8.5000000000000006E-3</v>
      </c>
      <c r="J193" s="28">
        <v>11.8764</v>
      </c>
      <c r="K193" s="28">
        <v>8.0595999999999997</v>
      </c>
      <c r="L193" s="28"/>
      <c r="M193" s="28"/>
      <c r="N193" s="28"/>
      <c r="O193" s="28"/>
      <c r="P193" s="28"/>
      <c r="Q193" s="28"/>
      <c r="R193" s="28">
        <v>8.2097999999999995</v>
      </c>
      <c r="S193" s="33">
        <f t="shared" si="41"/>
        <v>2</v>
      </c>
      <c r="T193" s="33">
        <f t="shared" si="41"/>
        <v>1</v>
      </c>
      <c r="U193" s="33">
        <f t="shared" si="41"/>
        <v>1</v>
      </c>
      <c r="V193" s="34">
        <f t="shared" si="41"/>
        <v>1</v>
      </c>
      <c r="W193" s="33">
        <f t="shared" si="41"/>
        <v>1</v>
      </c>
      <c r="X193" s="33">
        <f t="shared" si="41"/>
        <v>1</v>
      </c>
      <c r="Y193" s="33">
        <f t="shared" si="41"/>
        <v>0</v>
      </c>
      <c r="Z193" s="33">
        <f t="shared" si="41"/>
        <v>0</v>
      </c>
      <c r="AA193" s="33">
        <f t="shared" si="41"/>
        <v>0</v>
      </c>
      <c r="AB193" s="33">
        <f t="shared" si="41"/>
        <v>0</v>
      </c>
      <c r="AC193" s="33">
        <f t="shared" si="41"/>
        <v>0</v>
      </c>
      <c r="AD193" s="33">
        <f t="shared" si="41"/>
        <v>0</v>
      </c>
      <c r="AE193" s="33">
        <f t="shared" si="41"/>
        <v>2</v>
      </c>
      <c r="AF193" s="28">
        <v>53.532200000000003</v>
      </c>
      <c r="AG193" s="28">
        <v>26.3994</v>
      </c>
      <c r="AH193" s="28">
        <v>20.098700000000001</v>
      </c>
      <c r="AI193" s="28">
        <v>-3.0300000000000001E-2</v>
      </c>
      <c r="AJ193" s="28">
        <v>0.99909999999999999</v>
      </c>
      <c r="AK193" s="28">
        <v>5.7200000000000001E-2</v>
      </c>
      <c r="AL193" s="28">
        <v>-0.1002</v>
      </c>
      <c r="AM193" s="28">
        <v>0.1017</v>
      </c>
      <c r="AN193" s="28">
        <v>0.99539999999999995</v>
      </c>
      <c r="AO193" s="28">
        <v>-3.0300000000000001E-2</v>
      </c>
      <c r="AP193" s="35">
        <v>1.1200000000000001</v>
      </c>
    </row>
    <row r="194" spans="1:42" s="124" customFormat="1">
      <c r="A194" s="48" t="s">
        <v>3767</v>
      </c>
      <c r="B194" s="29">
        <v>45408</v>
      </c>
      <c r="C194" s="30">
        <v>72.314300000000003</v>
      </c>
      <c r="D194" s="31">
        <v>64.467399999999998</v>
      </c>
      <c r="E194" s="28">
        <v>10.8718</v>
      </c>
      <c r="F194" s="28">
        <v>13.460699999999999</v>
      </c>
      <c r="G194" s="28">
        <v>4.8916000000000004</v>
      </c>
      <c r="H194" s="28">
        <v>-2.0169999999999999</v>
      </c>
      <c r="I194" s="32">
        <v>-0.65969999999999995</v>
      </c>
      <c r="J194" s="28">
        <v>6.9890999999999996</v>
      </c>
      <c r="K194" s="28">
        <v>3.9451999999999998</v>
      </c>
      <c r="L194" s="28"/>
      <c r="M194" s="28"/>
      <c r="N194" s="28"/>
      <c r="O194" s="28"/>
      <c r="P194" s="28"/>
      <c r="Q194" s="28"/>
      <c r="R194" s="28">
        <v>4.2442000000000002</v>
      </c>
      <c r="S194" s="33">
        <f t="shared" si="41"/>
        <v>1</v>
      </c>
      <c r="T194" s="33">
        <f t="shared" si="41"/>
        <v>1</v>
      </c>
      <c r="U194" s="33">
        <f t="shared" si="41"/>
        <v>2</v>
      </c>
      <c r="V194" s="34">
        <f t="shared" si="41"/>
        <v>2</v>
      </c>
      <c r="W194" s="33">
        <f t="shared" si="41"/>
        <v>2</v>
      </c>
      <c r="X194" s="33">
        <f t="shared" si="41"/>
        <v>3</v>
      </c>
      <c r="Y194" s="33">
        <f t="shared" si="41"/>
        <v>0</v>
      </c>
      <c r="Z194" s="33">
        <f t="shared" si="41"/>
        <v>0</v>
      </c>
      <c r="AA194" s="33">
        <f t="shared" si="41"/>
        <v>0</v>
      </c>
      <c r="AB194" s="33">
        <f t="shared" si="41"/>
        <v>0</v>
      </c>
      <c r="AC194" s="33">
        <f t="shared" si="41"/>
        <v>0</v>
      </c>
      <c r="AD194" s="33">
        <f t="shared" si="41"/>
        <v>0</v>
      </c>
      <c r="AE194" s="33">
        <f t="shared" si="41"/>
        <v>3</v>
      </c>
      <c r="AF194" s="28">
        <v>50.2363</v>
      </c>
      <c r="AG194" s="28">
        <v>30.515599999999999</v>
      </c>
      <c r="AH194" s="28">
        <v>19.369199999999999</v>
      </c>
      <c r="AI194" s="28">
        <v>-0.1211</v>
      </c>
      <c r="AJ194" s="28">
        <v>1.0012000000000001</v>
      </c>
      <c r="AK194" s="28">
        <v>-1.8700000000000001E-2</v>
      </c>
      <c r="AL194" s="28">
        <v>-8.4900000000000003E-2</v>
      </c>
      <c r="AM194" s="28">
        <v>-3.2000000000000001E-2</v>
      </c>
      <c r="AN194" s="28">
        <v>0.99539999999999995</v>
      </c>
      <c r="AO194" s="28">
        <v>-0.1211</v>
      </c>
      <c r="AP194" s="35">
        <v>1.1200000000000001</v>
      </c>
    </row>
    <row r="195" spans="1:42" s="124" customFormat="1">
      <c r="A195" s="48" t="s">
        <v>3768</v>
      </c>
      <c r="B195" s="29">
        <v>45084</v>
      </c>
      <c r="C195" s="30">
        <v>24.2378</v>
      </c>
      <c r="D195" s="31">
        <v>21.307200000000002</v>
      </c>
      <c r="E195" s="28">
        <v>13.284800000000001</v>
      </c>
      <c r="F195" s="28">
        <v>12.547800000000001</v>
      </c>
      <c r="G195" s="28">
        <v>0.43240000000000001</v>
      </c>
      <c r="H195" s="28">
        <v>-10.6736</v>
      </c>
      <c r="I195" s="32">
        <v>-5.4153000000000002</v>
      </c>
      <c r="J195" s="28">
        <v>-3.6118000000000001</v>
      </c>
      <c r="K195" s="28">
        <v>-2.0962999999999998</v>
      </c>
      <c r="L195" s="28"/>
      <c r="M195" s="28"/>
      <c r="N195" s="28"/>
      <c r="O195" s="28"/>
      <c r="P195" s="28"/>
      <c r="Q195" s="28"/>
      <c r="R195" s="28">
        <v>10.2951</v>
      </c>
      <c r="S195" s="33">
        <f t="shared" ref="S195:AE195" si="42">IF(F195="",0,IF(F195&lt;=CC$3,4,IF(F195&gt;=CC$5,1,IF(F195&gt;=CC$4,2,3))))</f>
        <v>2</v>
      </c>
      <c r="T195" s="33">
        <f t="shared" si="42"/>
        <v>2</v>
      </c>
      <c r="U195" s="33">
        <f t="shared" si="42"/>
        <v>4</v>
      </c>
      <c r="V195" s="34">
        <f t="shared" si="42"/>
        <v>3</v>
      </c>
      <c r="W195" s="33">
        <f t="shared" si="42"/>
        <v>4</v>
      </c>
      <c r="X195" s="33">
        <f t="shared" si="42"/>
        <v>4</v>
      </c>
      <c r="Y195" s="33">
        <f t="shared" si="42"/>
        <v>0</v>
      </c>
      <c r="Z195" s="33">
        <f t="shared" si="42"/>
        <v>0</v>
      </c>
      <c r="AA195" s="33">
        <f t="shared" si="42"/>
        <v>0</v>
      </c>
      <c r="AB195" s="33">
        <f t="shared" si="42"/>
        <v>0</v>
      </c>
      <c r="AC195" s="33">
        <f t="shared" si="42"/>
        <v>0</v>
      </c>
      <c r="AD195" s="33">
        <f t="shared" si="42"/>
        <v>0</v>
      </c>
      <c r="AE195" s="33">
        <f t="shared" si="42"/>
        <v>2</v>
      </c>
      <c r="AF195" s="28">
        <v>33.536999999999999</v>
      </c>
      <c r="AG195" s="28">
        <v>62.130600000000001</v>
      </c>
      <c r="AH195" s="28">
        <v>4.0999999999999996</v>
      </c>
      <c r="AI195" s="28">
        <v>0.23230000000000001</v>
      </c>
      <c r="AJ195" s="28">
        <v>1.1959</v>
      </c>
      <c r="AK195" s="28">
        <v>9.9299999999999999E-2</v>
      </c>
      <c r="AL195" s="28">
        <v>-9.0399999999999994E-2</v>
      </c>
      <c r="AM195" s="28">
        <v>0.17180000000000001</v>
      </c>
      <c r="AN195" s="28">
        <v>0.64129999999999998</v>
      </c>
      <c r="AO195" s="28">
        <v>0.23230000000000001</v>
      </c>
      <c r="AP195" s="35">
        <v>1.04</v>
      </c>
    </row>
    <row r="196" spans="1:42" s="124" customFormat="1">
      <c r="A196" s="48" t="s">
        <v>3769</v>
      </c>
      <c r="B196" s="29">
        <v>44623</v>
      </c>
      <c r="C196" s="30">
        <v>531.61120000000005</v>
      </c>
      <c r="D196" s="31">
        <v>467.40879999999999</v>
      </c>
      <c r="E196" s="28">
        <v>15.9534</v>
      </c>
      <c r="F196" s="28">
        <v>7.0934999999999997</v>
      </c>
      <c r="G196" s="28">
        <v>-3.7774999999999999</v>
      </c>
      <c r="H196" s="28">
        <v>-5.5167999999999999</v>
      </c>
      <c r="I196" s="32">
        <v>-6.6746999999999996</v>
      </c>
      <c r="J196" s="28">
        <v>-0.80030000000000001</v>
      </c>
      <c r="K196" s="28">
        <v>0.92700000000000005</v>
      </c>
      <c r="L196" s="28">
        <v>12.202</v>
      </c>
      <c r="M196" s="28">
        <v>11.6218</v>
      </c>
      <c r="N196" s="28"/>
      <c r="O196" s="28"/>
      <c r="P196" s="28"/>
      <c r="Q196" s="28"/>
      <c r="R196" s="28">
        <v>11.877700000000001</v>
      </c>
      <c r="S196" s="33">
        <f t="shared" ref="S196:AE197" si="43">IF(F196="",0,IF(F196&lt;=CC$3,4,IF(F196&gt;=CC$5,1,IF(F196&gt;=CC$4,2,3))))</f>
        <v>4</v>
      </c>
      <c r="T196" s="33">
        <f t="shared" si="43"/>
        <v>4</v>
      </c>
      <c r="U196" s="33">
        <f t="shared" si="43"/>
        <v>3</v>
      </c>
      <c r="V196" s="34">
        <f t="shared" si="43"/>
        <v>3</v>
      </c>
      <c r="W196" s="33">
        <f t="shared" si="43"/>
        <v>4</v>
      </c>
      <c r="X196" s="33">
        <f t="shared" si="43"/>
        <v>4</v>
      </c>
      <c r="Y196" s="33">
        <f t="shared" si="43"/>
        <v>4</v>
      </c>
      <c r="Z196" s="33">
        <f t="shared" si="43"/>
        <v>3</v>
      </c>
      <c r="AA196" s="33">
        <f t="shared" si="43"/>
        <v>0</v>
      </c>
      <c r="AB196" s="33">
        <f t="shared" si="43"/>
        <v>0</v>
      </c>
      <c r="AC196" s="33">
        <f t="shared" si="43"/>
        <v>0</v>
      </c>
      <c r="AD196" s="33">
        <f t="shared" si="43"/>
        <v>0</v>
      </c>
      <c r="AE196" s="33">
        <f t="shared" si="43"/>
        <v>2</v>
      </c>
      <c r="AF196" s="28">
        <v>83.510300000000001</v>
      </c>
      <c r="AG196" s="28">
        <v>13.254099999999999</v>
      </c>
      <c r="AH196" s="28">
        <v>3.1897000000000002</v>
      </c>
      <c r="AI196" s="28">
        <v>4.5900000000000003E-2</v>
      </c>
      <c r="AJ196" s="28">
        <v>0.91469999999999996</v>
      </c>
      <c r="AK196" s="28">
        <v>0.21779999999999999</v>
      </c>
      <c r="AL196" s="28">
        <v>0.1222</v>
      </c>
      <c r="AM196" s="28">
        <v>0.37640000000000001</v>
      </c>
      <c r="AN196" s="28">
        <v>0.81379999999999997</v>
      </c>
      <c r="AO196" s="28">
        <v>4.5900000000000003E-2</v>
      </c>
      <c r="AP196" s="35">
        <v>0.9</v>
      </c>
    </row>
    <row r="197" spans="1:42" s="124" customFormat="1">
      <c r="A197" s="48" t="s">
        <v>3770</v>
      </c>
      <c r="B197" s="29">
        <v>45056</v>
      </c>
      <c r="C197" s="30">
        <v>642.44690000000003</v>
      </c>
      <c r="D197" s="31">
        <v>614.93600000000004</v>
      </c>
      <c r="E197" s="28">
        <v>22.626999999999999</v>
      </c>
      <c r="F197" s="28">
        <v>10.7126</v>
      </c>
      <c r="G197" s="28">
        <v>3.8283</v>
      </c>
      <c r="H197" s="28">
        <v>9.1509999999999998</v>
      </c>
      <c r="I197" s="32">
        <v>6.7104999999999997</v>
      </c>
      <c r="J197" s="28">
        <v>23.6996</v>
      </c>
      <c r="K197" s="28">
        <v>9.1347000000000005</v>
      </c>
      <c r="L197" s="28"/>
      <c r="M197" s="28"/>
      <c r="N197" s="28"/>
      <c r="O197" s="28"/>
      <c r="P197" s="28"/>
      <c r="Q197" s="28"/>
      <c r="R197" s="28">
        <v>31.579599999999999</v>
      </c>
      <c r="S197" s="33">
        <f t="shared" si="43"/>
        <v>3</v>
      </c>
      <c r="T197" s="33">
        <f t="shared" si="43"/>
        <v>1</v>
      </c>
      <c r="U197" s="33">
        <f t="shared" si="43"/>
        <v>1</v>
      </c>
      <c r="V197" s="34">
        <f t="shared" si="43"/>
        <v>1</v>
      </c>
      <c r="W197" s="33">
        <f t="shared" si="43"/>
        <v>1</v>
      </c>
      <c r="X197" s="33">
        <f t="shared" si="43"/>
        <v>1</v>
      </c>
      <c r="Y197" s="33">
        <f t="shared" si="43"/>
        <v>0</v>
      </c>
      <c r="Z197" s="33">
        <f t="shared" si="43"/>
        <v>0</v>
      </c>
      <c r="AA197" s="33">
        <f t="shared" si="43"/>
        <v>0</v>
      </c>
      <c r="AB197" s="33">
        <f t="shared" si="43"/>
        <v>0</v>
      </c>
      <c r="AC197" s="33">
        <f t="shared" si="43"/>
        <v>0</v>
      </c>
      <c r="AD197" s="33">
        <f t="shared" si="43"/>
        <v>0</v>
      </c>
      <c r="AE197" s="33">
        <f t="shared" si="43"/>
        <v>1</v>
      </c>
      <c r="AF197" s="28">
        <v>71.506</v>
      </c>
      <c r="AG197" s="28">
        <v>17.546900000000001</v>
      </c>
      <c r="AH197" s="28">
        <v>10.8491</v>
      </c>
      <c r="AI197" s="28">
        <v>9.8000000000000004E-2</v>
      </c>
      <c r="AJ197" s="28">
        <v>0.99770000000000003</v>
      </c>
      <c r="AK197" s="28">
        <v>0.40210000000000001</v>
      </c>
      <c r="AL197" s="28">
        <v>-7.7399999999999997E-2</v>
      </c>
      <c r="AM197" s="28">
        <v>0.84240000000000004</v>
      </c>
      <c r="AN197" s="28">
        <v>0.99609999999999999</v>
      </c>
      <c r="AO197" s="28">
        <v>9.8000000000000004E-2</v>
      </c>
      <c r="AP197" s="35">
        <v>1.0900000000000001</v>
      </c>
    </row>
    <row r="198" spans="1:42" s="124" customFormat="1">
      <c r="A198" s="48" t="s">
        <v>3771</v>
      </c>
      <c r="B198" s="29">
        <v>45624</v>
      </c>
      <c r="C198" s="30">
        <v>72.128500000000003</v>
      </c>
      <c r="D198" s="31">
        <v>69.591099999999997</v>
      </c>
      <c r="E198" s="28">
        <v>9.2909000000000006</v>
      </c>
      <c r="F198" s="28">
        <v>7.2146999999999997</v>
      </c>
      <c r="G198" s="28">
        <v>-2.3696000000000002</v>
      </c>
      <c r="H198" s="28">
        <v>-5.1135999999999999</v>
      </c>
      <c r="I198" s="32">
        <v>-5.2683999999999997</v>
      </c>
      <c r="J198" s="28">
        <v>-2.1856</v>
      </c>
      <c r="K198" s="28"/>
      <c r="L198" s="28"/>
      <c r="M198" s="28"/>
      <c r="N198" s="28"/>
      <c r="O198" s="28"/>
      <c r="P198" s="28"/>
      <c r="Q198" s="28"/>
      <c r="R198" s="28">
        <v>-5.0505000000000004</v>
      </c>
      <c r="S198" s="33">
        <f t="shared" ref="S198:AE199" si="44">IF(F198="",0,IF(F198&lt;=CC$3,4,IF(F198&gt;=CC$5,1,IF(F198&gt;=CC$4,2,3))))</f>
        <v>4</v>
      </c>
      <c r="T198" s="33">
        <f t="shared" si="44"/>
        <v>3</v>
      </c>
      <c r="U198" s="33">
        <f t="shared" si="44"/>
        <v>3</v>
      </c>
      <c r="V198" s="34">
        <f t="shared" si="44"/>
        <v>3</v>
      </c>
      <c r="W198" s="33">
        <f t="shared" si="44"/>
        <v>4</v>
      </c>
      <c r="X198" s="33">
        <f t="shared" si="44"/>
        <v>0</v>
      </c>
      <c r="Y198" s="33">
        <f t="shared" si="44"/>
        <v>0</v>
      </c>
      <c r="Z198" s="33">
        <f t="shared" si="44"/>
        <v>0</v>
      </c>
      <c r="AA198" s="33">
        <f t="shared" si="44"/>
        <v>0</v>
      </c>
      <c r="AB198" s="33">
        <f t="shared" si="44"/>
        <v>0</v>
      </c>
      <c r="AC198" s="33">
        <f t="shared" si="44"/>
        <v>0</v>
      </c>
      <c r="AD198" s="33">
        <f t="shared" si="44"/>
        <v>0</v>
      </c>
      <c r="AE198" s="33">
        <f t="shared" si="44"/>
        <v>4</v>
      </c>
      <c r="AF198" s="28">
        <v>86.516199999999998</v>
      </c>
      <c r="AG198" s="28">
        <v>13.3741</v>
      </c>
      <c r="AH198" s="28"/>
      <c r="AI198" s="28">
        <v>0.1096</v>
      </c>
      <c r="AJ198" s="28">
        <v>0.99790000000000001</v>
      </c>
      <c r="AK198" s="28">
        <v>-0.23330000000000001</v>
      </c>
      <c r="AL198" s="28">
        <v>-8.1799999999999998E-2</v>
      </c>
      <c r="AM198" s="28">
        <v>-0.32300000000000001</v>
      </c>
      <c r="AN198" s="28">
        <v>0.99299999999999999</v>
      </c>
      <c r="AO198" s="28">
        <v>0.1096</v>
      </c>
      <c r="AP198" s="35">
        <v>1.1200000000000001</v>
      </c>
    </row>
    <row r="199" spans="1:42" s="124" customFormat="1">
      <c r="A199" s="48" t="s">
        <v>3772</v>
      </c>
      <c r="B199" s="29">
        <v>45701</v>
      </c>
      <c r="C199" s="30">
        <v>27.369800000000001</v>
      </c>
      <c r="D199" s="31">
        <v>24.641100000000002</v>
      </c>
      <c r="E199" s="28">
        <v>11.9931</v>
      </c>
      <c r="F199" s="28">
        <v>10.71</v>
      </c>
      <c r="G199" s="28">
        <v>3.2037</v>
      </c>
      <c r="H199" s="28">
        <v>1.3777999999999999</v>
      </c>
      <c r="I199" s="32">
        <v>0.7349</v>
      </c>
      <c r="J199" s="28">
        <v>14.7621</v>
      </c>
      <c r="K199" s="28"/>
      <c r="L199" s="28"/>
      <c r="M199" s="28"/>
      <c r="N199" s="28"/>
      <c r="O199" s="28"/>
      <c r="P199" s="28"/>
      <c r="Q199" s="28"/>
      <c r="R199" s="28">
        <v>16.232800000000001</v>
      </c>
      <c r="S199" s="33">
        <f t="shared" si="44"/>
        <v>3</v>
      </c>
      <c r="T199" s="33">
        <f t="shared" si="44"/>
        <v>1</v>
      </c>
      <c r="U199" s="33">
        <f t="shared" si="44"/>
        <v>1</v>
      </c>
      <c r="V199" s="34">
        <f t="shared" si="44"/>
        <v>1</v>
      </c>
      <c r="W199" s="33">
        <f t="shared" si="44"/>
        <v>1</v>
      </c>
      <c r="X199" s="33">
        <f t="shared" si="44"/>
        <v>0</v>
      </c>
      <c r="Y199" s="33">
        <f t="shared" si="44"/>
        <v>0</v>
      </c>
      <c r="Z199" s="33">
        <f t="shared" si="44"/>
        <v>0</v>
      </c>
      <c r="AA199" s="33">
        <f t="shared" si="44"/>
        <v>0</v>
      </c>
      <c r="AB199" s="33">
        <f t="shared" si="44"/>
        <v>0</v>
      </c>
      <c r="AC199" s="33">
        <f t="shared" si="44"/>
        <v>0</v>
      </c>
      <c r="AD199" s="33">
        <f t="shared" si="44"/>
        <v>0</v>
      </c>
      <c r="AE199" s="33">
        <f t="shared" si="44"/>
        <v>1</v>
      </c>
      <c r="AF199" s="28">
        <v>71.311800000000005</v>
      </c>
      <c r="AG199" s="28">
        <v>25.202999999999999</v>
      </c>
      <c r="AH199" s="28">
        <v>3.081</v>
      </c>
      <c r="AI199" s="28">
        <v>0.4042</v>
      </c>
      <c r="AJ199" s="28">
        <v>0.99780000000000002</v>
      </c>
      <c r="AK199" s="28">
        <v>0.26979999999999998</v>
      </c>
      <c r="AL199" s="28">
        <v>-0.10150000000000001</v>
      </c>
      <c r="AM199" s="28">
        <v>0.49930000000000002</v>
      </c>
      <c r="AN199" s="28">
        <v>0.99180000000000001</v>
      </c>
      <c r="AO199" s="28">
        <v>0.4042</v>
      </c>
      <c r="AP199" s="35">
        <v>1.1100000000000001</v>
      </c>
    </row>
    <row r="200" spans="1:42" s="124" customFormat="1">
      <c r="A200" s="48" t="s">
        <v>3773</v>
      </c>
      <c r="B200" s="29">
        <v>45624</v>
      </c>
      <c r="C200" s="30">
        <v>62.656500000000001</v>
      </c>
      <c r="D200" s="31">
        <v>57.679900000000004</v>
      </c>
      <c r="E200" s="28">
        <v>10.468500000000001</v>
      </c>
      <c r="F200" s="28">
        <v>13.1546</v>
      </c>
      <c r="G200" s="28">
        <v>2.2953999999999999</v>
      </c>
      <c r="H200" s="28">
        <v>-0.8881</v>
      </c>
      <c r="I200" s="32">
        <v>-1.3577999999999999</v>
      </c>
      <c r="J200" s="28">
        <v>10.3027</v>
      </c>
      <c r="K200" s="28"/>
      <c r="L200" s="28"/>
      <c r="M200" s="28"/>
      <c r="N200" s="28"/>
      <c r="O200" s="28"/>
      <c r="P200" s="28"/>
      <c r="Q200" s="28"/>
      <c r="R200" s="28">
        <v>3.2787999999999999</v>
      </c>
      <c r="S200" s="33">
        <f t="shared" ref="S200:AE200" si="45">IF(F200="",0,IF(F200&lt;=CC$3,4,IF(F200&gt;=CC$5,1,IF(F200&gt;=CC$4,2,3))))</f>
        <v>1</v>
      </c>
      <c r="T200" s="33">
        <f t="shared" si="45"/>
        <v>2</v>
      </c>
      <c r="U200" s="33">
        <f t="shared" si="45"/>
        <v>1</v>
      </c>
      <c r="V200" s="34">
        <f t="shared" si="45"/>
        <v>2</v>
      </c>
      <c r="W200" s="33">
        <f t="shared" si="45"/>
        <v>1</v>
      </c>
      <c r="X200" s="33">
        <f t="shared" si="45"/>
        <v>0</v>
      </c>
      <c r="Y200" s="33">
        <f t="shared" si="45"/>
        <v>0</v>
      </c>
      <c r="Z200" s="33">
        <f t="shared" si="45"/>
        <v>0</v>
      </c>
      <c r="AA200" s="33">
        <f t="shared" si="45"/>
        <v>0</v>
      </c>
      <c r="AB200" s="33">
        <f t="shared" si="45"/>
        <v>0</v>
      </c>
      <c r="AC200" s="33">
        <f t="shared" si="45"/>
        <v>0</v>
      </c>
      <c r="AD200" s="33">
        <f t="shared" si="45"/>
        <v>0</v>
      </c>
      <c r="AE200" s="33">
        <f t="shared" si="45"/>
        <v>3</v>
      </c>
      <c r="AF200" s="28">
        <v>4.0444000000000004</v>
      </c>
      <c r="AG200" s="28">
        <v>90.441900000000004</v>
      </c>
      <c r="AH200" s="28">
        <v>3.6400999999999999</v>
      </c>
      <c r="AI200" s="28">
        <v>1.8735999999999999</v>
      </c>
      <c r="AJ200" s="28">
        <v>0.99790000000000001</v>
      </c>
      <c r="AK200" s="28">
        <v>-7.51E-2</v>
      </c>
      <c r="AL200" s="28">
        <v>-8.3799999999999999E-2</v>
      </c>
      <c r="AM200" s="28">
        <v>-0.1227</v>
      </c>
      <c r="AN200" s="28">
        <v>0.99360000000000004</v>
      </c>
      <c r="AO200" s="28">
        <v>0.11550000000000001</v>
      </c>
      <c r="AP200" s="35">
        <v>1.1000000000000001</v>
      </c>
    </row>
    <row r="201" spans="1:42" s="124" customFormat="1">
      <c r="A201" s="48" t="s">
        <v>3774</v>
      </c>
      <c r="B201" s="29">
        <v>44662</v>
      </c>
      <c r="C201" s="30">
        <v>237.08629999999999</v>
      </c>
      <c r="D201" s="31">
        <v>210.77809999999999</v>
      </c>
      <c r="E201" s="28">
        <v>13.5433</v>
      </c>
      <c r="F201" s="28">
        <v>12.210900000000001</v>
      </c>
      <c r="G201" s="28">
        <v>0.72209999999999996</v>
      </c>
      <c r="H201" s="28">
        <v>-4.7755000000000001</v>
      </c>
      <c r="I201" s="32">
        <v>-3.2448999999999999</v>
      </c>
      <c r="J201" s="28">
        <v>1.6909000000000001</v>
      </c>
      <c r="K201" s="28">
        <v>4.3982000000000001</v>
      </c>
      <c r="L201" s="28">
        <v>13.3047</v>
      </c>
      <c r="M201" s="28">
        <v>8.9772999999999996</v>
      </c>
      <c r="N201" s="28"/>
      <c r="O201" s="28"/>
      <c r="P201" s="28"/>
      <c r="Q201" s="28"/>
      <c r="R201" s="28">
        <v>7.7671000000000001</v>
      </c>
      <c r="S201" s="33">
        <f t="shared" ref="S201:AE201" si="46">IF(F201="",0,IF(F201&lt;=CC$3,4,IF(F201&gt;=CC$5,1,IF(F201&gt;=CC$4,2,3))))</f>
        <v>2</v>
      </c>
      <c r="T201" s="33">
        <f t="shared" si="46"/>
        <v>2</v>
      </c>
      <c r="U201" s="33">
        <f t="shared" si="46"/>
        <v>3</v>
      </c>
      <c r="V201" s="34">
        <f t="shared" si="46"/>
        <v>2</v>
      </c>
      <c r="W201" s="33">
        <f t="shared" si="46"/>
        <v>3</v>
      </c>
      <c r="X201" s="33">
        <f t="shared" si="46"/>
        <v>2</v>
      </c>
      <c r="Y201" s="33">
        <f t="shared" si="46"/>
        <v>3</v>
      </c>
      <c r="Z201" s="33">
        <f t="shared" si="46"/>
        <v>4</v>
      </c>
      <c r="AA201" s="33">
        <f t="shared" si="46"/>
        <v>0</v>
      </c>
      <c r="AB201" s="33">
        <f t="shared" si="46"/>
        <v>0</v>
      </c>
      <c r="AC201" s="33">
        <f t="shared" si="46"/>
        <v>0</v>
      </c>
      <c r="AD201" s="33">
        <f t="shared" si="46"/>
        <v>0</v>
      </c>
      <c r="AE201" s="33">
        <f t="shared" si="46"/>
        <v>2</v>
      </c>
      <c r="AF201" s="28">
        <v>16.662600000000001</v>
      </c>
      <c r="AG201" s="28">
        <v>71.625399999999999</v>
      </c>
      <c r="AH201" s="28">
        <v>11.6366</v>
      </c>
      <c r="AI201" s="28">
        <v>7.5300000000000006E-2</v>
      </c>
      <c r="AJ201" s="28">
        <v>1.0002</v>
      </c>
      <c r="AK201" s="28">
        <v>0.1925</v>
      </c>
      <c r="AL201" s="28">
        <v>-7.17E-2</v>
      </c>
      <c r="AM201" s="28">
        <v>0.35899999999999999</v>
      </c>
      <c r="AN201" s="28">
        <v>0.99709999999999999</v>
      </c>
      <c r="AO201" s="28">
        <v>7.5300000000000006E-2</v>
      </c>
      <c r="AP201" s="35">
        <v>1.04</v>
      </c>
    </row>
    <row r="202" spans="1:42" s="124" customFormat="1">
      <c r="A202" s="48" t="s">
        <v>3775</v>
      </c>
      <c r="B202" s="29">
        <v>45701</v>
      </c>
      <c r="C202" s="30">
        <v>96.239099999999993</v>
      </c>
      <c r="D202" s="31">
        <v>89.333799999999997</v>
      </c>
      <c r="E202" s="28">
        <v>11.231</v>
      </c>
      <c r="F202" s="28">
        <v>15.372</v>
      </c>
      <c r="G202" s="28">
        <v>5.3140000000000001</v>
      </c>
      <c r="H202" s="28">
        <v>0.67679999999999996</v>
      </c>
      <c r="I202" s="32">
        <v>3.6442999999999999</v>
      </c>
      <c r="J202" s="28">
        <v>7.0945</v>
      </c>
      <c r="K202" s="28"/>
      <c r="L202" s="28"/>
      <c r="M202" s="28"/>
      <c r="N202" s="28"/>
      <c r="O202" s="28"/>
      <c r="P202" s="28"/>
      <c r="Q202" s="28"/>
      <c r="R202" s="28">
        <v>10.0854</v>
      </c>
      <c r="S202" s="33">
        <f t="shared" ref="S202:AE202" si="47">IF(F202="",0,IF(F202&lt;=CC$3,4,IF(F202&gt;=CC$5,1,IF(F202&gt;=CC$4,2,3))))</f>
        <v>1</v>
      </c>
      <c r="T202" s="33">
        <f t="shared" si="47"/>
        <v>1</v>
      </c>
      <c r="U202" s="33">
        <f t="shared" si="47"/>
        <v>1</v>
      </c>
      <c r="V202" s="34">
        <f t="shared" si="47"/>
        <v>1</v>
      </c>
      <c r="W202" s="33">
        <f t="shared" si="47"/>
        <v>2</v>
      </c>
      <c r="X202" s="33">
        <f t="shared" si="47"/>
        <v>0</v>
      </c>
      <c r="Y202" s="33">
        <f t="shared" si="47"/>
        <v>0</v>
      </c>
      <c r="Z202" s="33">
        <f t="shared" si="47"/>
        <v>0</v>
      </c>
      <c r="AA202" s="33">
        <f t="shared" si="47"/>
        <v>0</v>
      </c>
      <c r="AB202" s="33">
        <f t="shared" si="47"/>
        <v>0</v>
      </c>
      <c r="AC202" s="33">
        <f t="shared" si="47"/>
        <v>0</v>
      </c>
      <c r="AD202" s="33">
        <f t="shared" si="47"/>
        <v>0</v>
      </c>
      <c r="AE202" s="33">
        <f t="shared" si="47"/>
        <v>2</v>
      </c>
      <c r="AF202" s="28">
        <v>15.7867</v>
      </c>
      <c r="AG202" s="28">
        <v>57.896799999999999</v>
      </c>
      <c r="AH202" s="28">
        <v>21.5505</v>
      </c>
      <c r="AI202" s="28">
        <v>4.7659000000000002</v>
      </c>
      <c r="AJ202" s="28">
        <v>0.999</v>
      </c>
      <c r="AK202" s="28">
        <v>0.1022</v>
      </c>
      <c r="AL202" s="28">
        <v>-9.5000000000000001E-2</v>
      </c>
      <c r="AM202" s="28">
        <v>0.22189999999999999</v>
      </c>
      <c r="AN202" s="28">
        <v>0.99170000000000003</v>
      </c>
      <c r="AO202" s="28">
        <v>0.11650000000000001</v>
      </c>
      <c r="AP202" s="35">
        <v>1.1000000000000001</v>
      </c>
    </row>
    <row r="203" spans="1:42" s="124" customFormat="1">
      <c r="A203" s="48" t="s">
        <v>3776</v>
      </c>
      <c r="B203" s="29">
        <v>45555</v>
      </c>
      <c r="C203" s="30">
        <v>224.28360000000001</v>
      </c>
      <c r="D203" s="31">
        <v>189.94880000000001</v>
      </c>
      <c r="E203" s="28">
        <v>9.6450999999999993</v>
      </c>
      <c r="F203" s="28">
        <v>8.7581000000000007</v>
      </c>
      <c r="G203" s="28">
        <v>-8.1960999999999995</v>
      </c>
      <c r="H203" s="28">
        <v>-7.5086000000000004</v>
      </c>
      <c r="I203" s="32">
        <v>-8.8124000000000002</v>
      </c>
      <c r="J203" s="28">
        <v>-4.7321999999999997</v>
      </c>
      <c r="K203" s="28"/>
      <c r="L203" s="28"/>
      <c r="M203" s="28"/>
      <c r="N203" s="28"/>
      <c r="O203" s="28"/>
      <c r="P203" s="28"/>
      <c r="Q203" s="28"/>
      <c r="R203" s="28">
        <v>-2.2218</v>
      </c>
      <c r="S203" s="33">
        <f t="shared" ref="S203:AE204" si="48">IF(F203="",0,IF(F203&lt;=CC$3,4,IF(F203&gt;=CC$5,1,IF(F203&gt;=CC$4,2,3))))</f>
        <v>4</v>
      </c>
      <c r="T203" s="33">
        <f t="shared" si="48"/>
        <v>4</v>
      </c>
      <c r="U203" s="33">
        <f t="shared" si="48"/>
        <v>4</v>
      </c>
      <c r="V203" s="34">
        <f t="shared" si="48"/>
        <v>4</v>
      </c>
      <c r="W203" s="33">
        <f t="shared" si="48"/>
        <v>4</v>
      </c>
      <c r="X203" s="33">
        <f t="shared" si="48"/>
        <v>0</v>
      </c>
      <c r="Y203" s="33">
        <f t="shared" si="48"/>
        <v>0</v>
      </c>
      <c r="Z203" s="33">
        <f t="shared" si="48"/>
        <v>0</v>
      </c>
      <c r="AA203" s="33">
        <f t="shared" si="48"/>
        <v>0</v>
      </c>
      <c r="AB203" s="33">
        <f t="shared" si="48"/>
        <v>0</v>
      </c>
      <c r="AC203" s="33">
        <f t="shared" si="48"/>
        <v>0</v>
      </c>
      <c r="AD203" s="33">
        <f t="shared" si="48"/>
        <v>0</v>
      </c>
      <c r="AE203" s="33">
        <f t="shared" si="48"/>
        <v>4</v>
      </c>
      <c r="AF203" s="28">
        <v>82.156099999999995</v>
      </c>
      <c r="AG203" s="28">
        <v>15.272600000000001</v>
      </c>
      <c r="AH203" s="28">
        <v>2.5148999999999999</v>
      </c>
      <c r="AI203" s="28">
        <v>5.6300000000000003E-2</v>
      </c>
      <c r="AJ203" s="28">
        <v>0.99680000000000002</v>
      </c>
      <c r="AK203" s="28">
        <v>-7.6399999999999996E-2</v>
      </c>
      <c r="AL203" s="28">
        <v>-8.5699999999999998E-2</v>
      </c>
      <c r="AM203" s="28">
        <v>-0.11310000000000001</v>
      </c>
      <c r="AN203" s="28">
        <v>0.99439999999999995</v>
      </c>
      <c r="AO203" s="28">
        <v>5.6300000000000003E-2</v>
      </c>
      <c r="AP203" s="35">
        <v>1.06</v>
      </c>
    </row>
    <row r="204" spans="1:42" s="124" customFormat="1">
      <c r="A204" s="48" t="s">
        <v>3777</v>
      </c>
      <c r="B204" s="29">
        <v>44265</v>
      </c>
      <c r="C204" s="30">
        <v>8711.8911000000007</v>
      </c>
      <c r="D204" s="31">
        <v>7475.5769</v>
      </c>
      <c r="E204" s="28">
        <v>20.3507</v>
      </c>
      <c r="F204" s="28">
        <v>11.36</v>
      </c>
      <c r="G204" s="28">
        <v>-0.58909999999999996</v>
      </c>
      <c r="H204" s="28">
        <v>-5.0391000000000004</v>
      </c>
      <c r="I204" s="32">
        <v>-3.2826</v>
      </c>
      <c r="J204" s="28">
        <v>2.4821</v>
      </c>
      <c r="K204" s="28">
        <v>-3.7875000000000001</v>
      </c>
      <c r="L204" s="28">
        <v>15.991199999999999</v>
      </c>
      <c r="M204" s="28">
        <v>11.7067</v>
      </c>
      <c r="N204" s="28">
        <v>13.0341</v>
      </c>
      <c r="O204" s="28"/>
      <c r="P204" s="28"/>
      <c r="Q204" s="28"/>
      <c r="R204" s="28">
        <v>14.817</v>
      </c>
      <c r="S204" s="33">
        <f t="shared" si="48"/>
        <v>2</v>
      </c>
      <c r="T204" s="33">
        <f t="shared" si="48"/>
        <v>3</v>
      </c>
      <c r="U204" s="33">
        <f t="shared" si="48"/>
        <v>3</v>
      </c>
      <c r="V204" s="34">
        <f t="shared" si="48"/>
        <v>2</v>
      </c>
      <c r="W204" s="33">
        <f t="shared" si="48"/>
        <v>3</v>
      </c>
      <c r="X204" s="33">
        <f t="shared" si="48"/>
        <v>4</v>
      </c>
      <c r="Y204" s="33">
        <f t="shared" si="48"/>
        <v>3</v>
      </c>
      <c r="Z204" s="33">
        <f t="shared" si="48"/>
        <v>3</v>
      </c>
      <c r="AA204" s="33">
        <f t="shared" si="48"/>
        <v>3</v>
      </c>
      <c r="AB204" s="33">
        <f t="shared" si="48"/>
        <v>0</v>
      </c>
      <c r="AC204" s="33">
        <f t="shared" si="48"/>
        <v>0</v>
      </c>
      <c r="AD204" s="33">
        <f t="shared" si="48"/>
        <v>0</v>
      </c>
      <c r="AE204" s="33">
        <f t="shared" si="48"/>
        <v>1</v>
      </c>
      <c r="AF204" s="28">
        <v>67.344700000000003</v>
      </c>
      <c r="AG204" s="28">
        <v>32.639800000000001</v>
      </c>
      <c r="AH204" s="28"/>
      <c r="AI204" s="28">
        <v>1.5599999999999999E-2</v>
      </c>
      <c r="AJ204" s="28">
        <v>0.99750000000000005</v>
      </c>
      <c r="AK204" s="28">
        <v>0.2157</v>
      </c>
      <c r="AL204" s="28">
        <v>-5.2200000000000003E-2</v>
      </c>
      <c r="AM204" s="28">
        <v>0.37519999999999998</v>
      </c>
      <c r="AN204" s="28">
        <v>0.99690000000000001</v>
      </c>
      <c r="AO204" s="28">
        <v>1.5599999999999999E-2</v>
      </c>
      <c r="AP204" s="35">
        <v>0.9</v>
      </c>
    </row>
    <row r="205" spans="1:42" s="124" customFormat="1">
      <c r="A205" s="48" t="s">
        <v>3778</v>
      </c>
      <c r="B205" s="29">
        <v>45555</v>
      </c>
      <c r="C205" s="30">
        <v>621.11659999999995</v>
      </c>
      <c r="D205" s="31">
        <v>534.42449999999997</v>
      </c>
      <c r="E205" s="28">
        <v>8.7575000000000003</v>
      </c>
      <c r="F205" s="28">
        <v>10.7563</v>
      </c>
      <c r="G205" s="28">
        <v>-3.9295</v>
      </c>
      <c r="H205" s="28">
        <v>-4.4608999999999996</v>
      </c>
      <c r="I205" s="32">
        <v>-5.6943999999999999</v>
      </c>
      <c r="J205" s="28">
        <v>2.5419999999999998</v>
      </c>
      <c r="K205" s="28"/>
      <c r="L205" s="28"/>
      <c r="M205" s="28"/>
      <c r="N205" s="28"/>
      <c r="O205" s="28"/>
      <c r="P205" s="28"/>
      <c r="Q205" s="28"/>
      <c r="R205" s="28">
        <v>-7.9187000000000003</v>
      </c>
      <c r="S205" s="33">
        <f t="shared" ref="S205:AE205" si="49">IF(F205="",0,IF(F205&lt;=CC$3,4,IF(F205&gt;=CC$5,1,IF(F205&gt;=CC$4,2,3))))</f>
        <v>3</v>
      </c>
      <c r="T205" s="33">
        <f t="shared" si="49"/>
        <v>4</v>
      </c>
      <c r="U205" s="33">
        <f t="shared" si="49"/>
        <v>3</v>
      </c>
      <c r="V205" s="34">
        <f t="shared" si="49"/>
        <v>3</v>
      </c>
      <c r="W205" s="33">
        <f t="shared" si="49"/>
        <v>3</v>
      </c>
      <c r="X205" s="33">
        <f t="shared" si="49"/>
        <v>0</v>
      </c>
      <c r="Y205" s="33">
        <f t="shared" si="49"/>
        <v>0</v>
      </c>
      <c r="Z205" s="33">
        <f t="shared" si="49"/>
        <v>0</v>
      </c>
      <c r="AA205" s="33">
        <f t="shared" si="49"/>
        <v>0</v>
      </c>
      <c r="AB205" s="33">
        <f t="shared" si="49"/>
        <v>0</v>
      </c>
      <c r="AC205" s="33">
        <f t="shared" si="49"/>
        <v>0</v>
      </c>
      <c r="AD205" s="33">
        <f t="shared" si="49"/>
        <v>0</v>
      </c>
      <c r="AE205" s="33">
        <f t="shared" si="49"/>
        <v>4</v>
      </c>
      <c r="AF205" s="28">
        <v>76.101200000000006</v>
      </c>
      <c r="AG205" s="28">
        <v>21.3948</v>
      </c>
      <c r="AH205" s="28">
        <v>2.5682999999999998</v>
      </c>
      <c r="AI205" s="28">
        <v>-6.4299999999999996E-2</v>
      </c>
      <c r="AJ205" s="28">
        <v>0.99890000000000001</v>
      </c>
      <c r="AK205" s="28">
        <v>-0.26300000000000001</v>
      </c>
      <c r="AL205" s="28">
        <v>-8.7499999999999994E-2</v>
      </c>
      <c r="AM205" s="28">
        <v>-0.39739999999999998</v>
      </c>
      <c r="AN205" s="28">
        <v>0.99439999999999995</v>
      </c>
      <c r="AO205" s="28">
        <v>-6.4299999999999996E-2</v>
      </c>
      <c r="AP205" s="35">
        <v>1.1000000000000001</v>
      </c>
    </row>
    <row r="206" spans="1:42" s="124" customFormat="1">
      <c r="A206" s="48" t="s">
        <v>3779</v>
      </c>
      <c r="B206" s="29">
        <v>45084</v>
      </c>
      <c r="C206" s="30">
        <v>127.5145</v>
      </c>
      <c r="D206" s="31">
        <v>120.3522</v>
      </c>
      <c r="E206" s="28">
        <v>14.690300000000001</v>
      </c>
      <c r="F206" s="28">
        <v>9.1176999999999992</v>
      </c>
      <c r="G206" s="28">
        <v>-1.4020999999999999</v>
      </c>
      <c r="H206" s="28">
        <v>-2.6093999999999999</v>
      </c>
      <c r="I206" s="32">
        <v>-3.282</v>
      </c>
      <c r="J206" s="28">
        <v>6.9154999999999998</v>
      </c>
      <c r="K206" s="28">
        <v>6.5050999999999997</v>
      </c>
      <c r="L206" s="28"/>
      <c r="M206" s="28"/>
      <c r="N206" s="28"/>
      <c r="O206" s="28"/>
      <c r="P206" s="28"/>
      <c r="Q206" s="28"/>
      <c r="R206" s="28">
        <v>14.1889</v>
      </c>
      <c r="S206" s="33">
        <f t="shared" ref="S206:AE206" si="50">IF(F206="",0,IF(F206&lt;=CC$3,4,IF(F206&gt;=CC$5,1,IF(F206&gt;=CC$4,2,3))))</f>
        <v>3</v>
      </c>
      <c r="T206" s="33">
        <f t="shared" si="50"/>
        <v>3</v>
      </c>
      <c r="U206" s="33">
        <f t="shared" si="50"/>
        <v>2</v>
      </c>
      <c r="V206" s="34">
        <f t="shared" si="50"/>
        <v>2</v>
      </c>
      <c r="W206" s="33">
        <f t="shared" si="50"/>
        <v>2</v>
      </c>
      <c r="X206" s="33">
        <f t="shared" si="50"/>
        <v>2</v>
      </c>
      <c r="Y206" s="33">
        <f t="shared" si="50"/>
        <v>0</v>
      </c>
      <c r="Z206" s="33">
        <f t="shared" si="50"/>
        <v>0</v>
      </c>
      <c r="AA206" s="33">
        <f t="shared" si="50"/>
        <v>0</v>
      </c>
      <c r="AB206" s="33">
        <f t="shared" si="50"/>
        <v>0</v>
      </c>
      <c r="AC206" s="33">
        <f t="shared" si="50"/>
        <v>0</v>
      </c>
      <c r="AD206" s="33">
        <f t="shared" si="50"/>
        <v>0</v>
      </c>
      <c r="AE206" s="33">
        <f t="shared" si="50"/>
        <v>1</v>
      </c>
      <c r="AF206" s="28">
        <v>99.896600000000007</v>
      </c>
      <c r="AG206" s="28"/>
      <c r="AH206" s="28"/>
      <c r="AI206" s="28">
        <v>0.10340000000000001</v>
      </c>
      <c r="AJ206" s="28">
        <v>0.99580000000000002</v>
      </c>
      <c r="AK206" s="28">
        <v>0.22059999999999999</v>
      </c>
      <c r="AL206" s="28">
        <v>-9.0200000000000002E-2</v>
      </c>
      <c r="AM206" s="28">
        <v>0.38740000000000002</v>
      </c>
      <c r="AN206" s="28">
        <v>0.99690000000000001</v>
      </c>
      <c r="AO206" s="28">
        <v>0.10340000000000001</v>
      </c>
      <c r="AP206" s="35">
        <v>0.78</v>
      </c>
    </row>
    <row r="207" spans="1:42" s="124" customFormat="1">
      <c r="A207" s="48" t="s">
        <v>5060</v>
      </c>
      <c r="B207" s="29">
        <v>46076</v>
      </c>
      <c r="C207" s="30">
        <v>67.753299999999996</v>
      </c>
      <c r="D207" s="31">
        <v>65.066999999999993</v>
      </c>
      <c r="E207" s="28">
        <v>9.9037000000000006</v>
      </c>
      <c r="F207" s="28">
        <v>9.6281999999999996</v>
      </c>
      <c r="G207" s="28"/>
      <c r="H207" s="28"/>
      <c r="I207" s="32"/>
      <c r="J207" s="28"/>
      <c r="K207" s="28"/>
      <c r="L207" s="28"/>
      <c r="M207" s="28"/>
      <c r="N207" s="28"/>
      <c r="O207" s="28"/>
      <c r="P207" s="28"/>
      <c r="Q207" s="28"/>
      <c r="R207" s="28">
        <v>-5.2107999999999999</v>
      </c>
      <c r="S207" s="33">
        <f t="shared" ref="S207:AE207" si="51">IF(F207="",0,IF(F207&lt;=CC$3,4,IF(F207&gt;=CC$5,1,IF(F207&gt;=CC$4,2,3))))</f>
        <v>3</v>
      </c>
      <c r="T207" s="33">
        <f t="shared" si="51"/>
        <v>0</v>
      </c>
      <c r="U207" s="33">
        <f t="shared" si="51"/>
        <v>0</v>
      </c>
      <c r="V207" s="34">
        <f t="shared" si="51"/>
        <v>0</v>
      </c>
      <c r="W207" s="33">
        <f t="shared" si="51"/>
        <v>0</v>
      </c>
      <c r="X207" s="33">
        <f t="shared" si="51"/>
        <v>0</v>
      </c>
      <c r="Y207" s="33">
        <f t="shared" si="51"/>
        <v>0</v>
      </c>
      <c r="Z207" s="33">
        <f t="shared" si="51"/>
        <v>0</v>
      </c>
      <c r="AA207" s="33">
        <f t="shared" si="51"/>
        <v>0</v>
      </c>
      <c r="AB207" s="33">
        <f t="shared" si="51"/>
        <v>0</v>
      </c>
      <c r="AC207" s="33">
        <f t="shared" si="51"/>
        <v>0</v>
      </c>
      <c r="AD207" s="33">
        <f t="shared" si="51"/>
        <v>0</v>
      </c>
      <c r="AE207" s="33">
        <f t="shared" si="51"/>
        <v>4</v>
      </c>
      <c r="AF207" s="28">
        <v>56.725499999999997</v>
      </c>
      <c r="AG207" s="28">
        <v>28.028199999999998</v>
      </c>
      <c r="AH207" s="28">
        <v>13.6744</v>
      </c>
      <c r="AI207" s="28">
        <v>1.5719000000000001</v>
      </c>
      <c r="AJ207" s="28">
        <v>1.0028999999999999</v>
      </c>
      <c r="AK207" s="28">
        <v>-0.43469999999999998</v>
      </c>
      <c r="AL207" s="28">
        <v>-0.1182</v>
      </c>
      <c r="AM207" s="28">
        <v>-0.67279999999999995</v>
      </c>
      <c r="AN207" s="28">
        <v>0.89100000000000001</v>
      </c>
      <c r="AO207" s="28">
        <v>1.5719000000000001</v>
      </c>
      <c r="AP207" s="35">
        <v>1.05</v>
      </c>
    </row>
    <row r="208" spans="1:42" s="124" customFormat="1">
      <c r="A208" s="48" t="s">
        <v>5051</v>
      </c>
      <c r="B208" s="29">
        <v>45238</v>
      </c>
      <c r="C208" s="30">
        <v>1322.242</v>
      </c>
      <c r="D208" s="31">
        <v>1234.1808000000001</v>
      </c>
      <c r="E208" s="28">
        <v>13.9185</v>
      </c>
      <c r="F208" s="28">
        <v>11.095599999999999</v>
      </c>
      <c r="G208" s="28">
        <v>-0.5615</v>
      </c>
      <c r="H208" s="28">
        <v>-3.0535999999999999</v>
      </c>
      <c r="I208" s="32">
        <v>-3.7202000000000002</v>
      </c>
      <c r="J208" s="28">
        <v>6.4912000000000001</v>
      </c>
      <c r="K208" s="28">
        <v>6.5772000000000004</v>
      </c>
      <c r="L208" s="28"/>
      <c r="M208" s="28"/>
      <c r="N208" s="28"/>
      <c r="O208" s="28"/>
      <c r="P208" s="28"/>
      <c r="Q208" s="28"/>
      <c r="R208" s="28">
        <v>14.2818</v>
      </c>
      <c r="S208" s="33">
        <f t="shared" ref="S208:AE209" si="52">IF(F208="",0,IF(F208&lt;=CC$3,4,IF(F208&gt;=CC$5,1,IF(F208&gt;=CC$4,2,3))))</f>
        <v>2</v>
      </c>
      <c r="T208" s="33">
        <f t="shared" si="52"/>
        <v>3</v>
      </c>
      <c r="U208" s="33">
        <f t="shared" si="52"/>
        <v>2</v>
      </c>
      <c r="V208" s="34">
        <f t="shared" si="52"/>
        <v>3</v>
      </c>
      <c r="W208" s="33">
        <f t="shared" si="52"/>
        <v>2</v>
      </c>
      <c r="X208" s="33">
        <f t="shared" si="52"/>
        <v>2</v>
      </c>
      <c r="Y208" s="33">
        <f t="shared" si="52"/>
        <v>0</v>
      </c>
      <c r="Z208" s="33">
        <f t="shared" si="52"/>
        <v>0</v>
      </c>
      <c r="AA208" s="33">
        <f t="shared" si="52"/>
        <v>0</v>
      </c>
      <c r="AB208" s="33">
        <f t="shared" si="52"/>
        <v>0</v>
      </c>
      <c r="AC208" s="33">
        <f t="shared" si="52"/>
        <v>0</v>
      </c>
      <c r="AD208" s="33">
        <f t="shared" si="52"/>
        <v>0</v>
      </c>
      <c r="AE208" s="33">
        <f t="shared" si="52"/>
        <v>1</v>
      </c>
      <c r="AF208" s="28">
        <v>51.319200000000002</v>
      </c>
      <c r="AG208" s="28">
        <v>45.982100000000003</v>
      </c>
      <c r="AH208" s="28">
        <v>1.8225</v>
      </c>
      <c r="AI208" s="28">
        <v>0.87619999999999998</v>
      </c>
      <c r="AJ208" s="28">
        <v>0.99839999999999995</v>
      </c>
      <c r="AK208" s="28">
        <v>0.17150000000000001</v>
      </c>
      <c r="AL208" s="28">
        <v>8.6999999999999994E-3</v>
      </c>
      <c r="AM208" s="28">
        <v>0.30270000000000002</v>
      </c>
      <c r="AN208" s="28">
        <v>0.99629999999999996</v>
      </c>
      <c r="AO208" s="28">
        <v>-4.5999999999999999E-3</v>
      </c>
      <c r="AP208" s="35">
        <v>0.28000000000000003</v>
      </c>
    </row>
    <row r="209" spans="1:42" s="93" customFormat="1">
      <c r="A209" s="48" t="s">
        <v>5104</v>
      </c>
      <c r="B209" s="29">
        <v>46121</v>
      </c>
      <c r="C209" s="30"/>
      <c r="D209" s="31"/>
      <c r="E209" s="28">
        <v>10.619</v>
      </c>
      <c r="F209" s="28"/>
      <c r="G209" s="28"/>
      <c r="H209" s="28"/>
      <c r="I209" s="32"/>
      <c r="J209" s="28"/>
      <c r="K209" s="28"/>
      <c r="L209" s="28"/>
      <c r="M209" s="28"/>
      <c r="N209" s="28"/>
      <c r="O209" s="28"/>
      <c r="P209" s="28"/>
      <c r="Q209" s="28"/>
      <c r="R209" s="28">
        <v>184.02600000000001</v>
      </c>
      <c r="S209" s="33">
        <f t="shared" si="52"/>
        <v>0</v>
      </c>
      <c r="T209" s="33">
        <f t="shared" si="52"/>
        <v>0</v>
      </c>
      <c r="U209" s="33">
        <f t="shared" si="52"/>
        <v>0</v>
      </c>
      <c r="V209" s="34">
        <f t="shared" si="52"/>
        <v>0</v>
      </c>
      <c r="W209" s="33">
        <f t="shared" si="52"/>
        <v>0</v>
      </c>
      <c r="X209" s="33">
        <f t="shared" si="52"/>
        <v>0</v>
      </c>
      <c r="Y209" s="33">
        <f t="shared" si="52"/>
        <v>0</v>
      </c>
      <c r="Z209" s="33">
        <f t="shared" si="52"/>
        <v>0</v>
      </c>
      <c r="AA209" s="33">
        <f t="shared" si="52"/>
        <v>0</v>
      </c>
      <c r="AB209" s="33">
        <f t="shared" si="52"/>
        <v>0</v>
      </c>
      <c r="AC209" s="33">
        <f t="shared" si="52"/>
        <v>0</v>
      </c>
      <c r="AD209" s="33">
        <f t="shared" si="52"/>
        <v>0</v>
      </c>
      <c r="AE209" s="33">
        <f t="shared" si="52"/>
        <v>1</v>
      </c>
      <c r="AF209" s="28"/>
      <c r="AG209" s="28"/>
      <c r="AH209" s="28"/>
      <c r="AI209" s="28"/>
      <c r="AJ209" s="28"/>
      <c r="AK209" s="28"/>
      <c r="AL209" s="28"/>
      <c r="AM209" s="28"/>
      <c r="AN209" s="28"/>
      <c r="AO209" s="28"/>
      <c r="AP209" s="35"/>
    </row>
    <row r="210" spans="1:42">
      <c r="A210" s="58" t="s">
        <v>235</v>
      </c>
      <c r="B210" s="59"/>
      <c r="C210" s="60"/>
      <c r="D210" s="60"/>
      <c r="E210" s="60"/>
      <c r="F210" s="60">
        <f>SUMPRODUCT($D12:$D209,F12:F209)/SUMIF(F12:F209,"&lt;&gt;"&amp;"",$D12:$D209)</f>
        <v>12.779514854703091</v>
      </c>
      <c r="G210" s="60">
        <f t="shared" ref="G210:R210" si="53">SUMPRODUCT($D12:$D209,G12:G209)/SUMIF(G12:G209,"&lt;&gt;"&amp;"",$D12:$D209)</f>
        <v>1.0781074296852982</v>
      </c>
      <c r="H210" s="60">
        <f t="shared" si="53"/>
        <v>-1.3863277108820857</v>
      </c>
      <c r="I210" s="60">
        <f t="shared" si="53"/>
        <v>-0.75563327200853336</v>
      </c>
      <c r="J210" s="60">
        <f t="shared" si="53"/>
        <v>10.403251707641775</v>
      </c>
      <c r="K210" s="60">
        <f t="shared" si="53"/>
        <v>5.8378109452803182</v>
      </c>
      <c r="L210" s="60">
        <f t="shared" si="53"/>
        <v>19.004024482292838</v>
      </c>
      <c r="M210" s="60">
        <f t="shared" si="53"/>
        <v>14.94547123361856</v>
      </c>
      <c r="N210" s="60">
        <f t="shared" si="53"/>
        <v>15.052726734001137</v>
      </c>
      <c r="O210" s="60">
        <f t="shared" si="53"/>
        <v>14.075679540840396</v>
      </c>
      <c r="P210" s="60">
        <f t="shared" si="53"/>
        <v>12.640599999999999</v>
      </c>
      <c r="Q210" s="60">
        <f t="shared" si="53"/>
        <v>10.612299999999999</v>
      </c>
      <c r="R210" s="60">
        <f t="shared" si="53"/>
        <v>12.553026202715346</v>
      </c>
      <c r="S210" s="61"/>
      <c r="T210" s="61"/>
      <c r="U210" s="61"/>
      <c r="V210" s="61"/>
      <c r="W210" s="61"/>
      <c r="X210" s="61"/>
      <c r="Y210" s="61"/>
      <c r="Z210" s="61"/>
      <c r="AA210" s="61"/>
      <c r="AB210" s="61"/>
      <c r="AC210" s="61"/>
      <c r="AD210" s="61"/>
      <c r="AE210" s="61"/>
      <c r="AF210" s="60"/>
      <c r="AG210" s="60"/>
      <c r="AH210" s="60"/>
      <c r="AI210" s="60"/>
      <c r="AJ210" s="60"/>
      <c r="AK210" s="60"/>
      <c r="AL210" s="60"/>
      <c r="AM210" s="60"/>
      <c r="AN210" s="60"/>
      <c r="AO210" s="60"/>
      <c r="AP210" s="62"/>
    </row>
    <row r="211" spans="1:42">
      <c r="A211" s="56" t="s">
        <v>236</v>
      </c>
      <c r="B211" s="51"/>
      <c r="C211" s="52"/>
      <c r="D211" s="53"/>
      <c r="E211" s="54"/>
      <c r="F211" s="54">
        <f>MIN(F12:F209)</f>
        <v>1.0949</v>
      </c>
      <c r="G211" s="54">
        <f t="shared" ref="G211:Q211" si="54">MIN(G12:G209)</f>
        <v>-22.892499999999998</v>
      </c>
      <c r="H211" s="54">
        <f t="shared" si="54"/>
        <v>-19.3352</v>
      </c>
      <c r="I211" s="54">
        <f t="shared" si="54"/>
        <v>-22.267299999999999</v>
      </c>
      <c r="J211" s="54">
        <f t="shared" si="54"/>
        <v>-18.976099999999999</v>
      </c>
      <c r="K211" s="54">
        <f t="shared" si="54"/>
        <v>-10.6907</v>
      </c>
      <c r="L211" s="54">
        <f t="shared" si="54"/>
        <v>3.1888999999999998</v>
      </c>
      <c r="M211" s="54">
        <f t="shared" si="54"/>
        <v>8.9772999999999996</v>
      </c>
      <c r="N211" s="54">
        <f t="shared" si="54"/>
        <v>10.5489</v>
      </c>
      <c r="O211" s="54">
        <f t="shared" si="54"/>
        <v>13.7264</v>
      </c>
      <c r="P211" s="54">
        <f t="shared" si="54"/>
        <v>12.640599999999999</v>
      </c>
      <c r="Q211" s="54">
        <f t="shared" si="54"/>
        <v>10.612299999999999</v>
      </c>
      <c r="R211" s="54">
        <f>MIN(R12:R209)</f>
        <v>-27.2254</v>
      </c>
      <c r="S211" s="55"/>
      <c r="T211" s="55"/>
      <c r="U211" s="55"/>
      <c r="V211" s="55"/>
      <c r="W211" s="55"/>
      <c r="X211" s="55"/>
      <c r="Y211" s="55"/>
      <c r="Z211" s="55"/>
      <c r="AA211" s="55"/>
      <c r="AB211" s="55"/>
      <c r="AC211" s="55"/>
      <c r="AD211" s="55"/>
      <c r="AE211" s="55"/>
      <c r="AF211" s="54"/>
      <c r="AG211" s="54"/>
      <c r="AH211" s="54"/>
      <c r="AI211" s="54"/>
      <c r="AJ211" s="54"/>
      <c r="AK211" s="54"/>
      <c r="AL211" s="54"/>
      <c r="AM211" s="54"/>
      <c r="AN211" s="54"/>
      <c r="AO211" s="54"/>
      <c r="AP211" s="57"/>
    </row>
    <row r="212" spans="1:42">
      <c r="A212" s="63" t="s">
        <v>237</v>
      </c>
      <c r="B212" s="51"/>
      <c r="C212" s="52"/>
      <c r="D212" s="53"/>
      <c r="E212" s="54"/>
      <c r="F212" s="54">
        <f>MAX(F12:F209)</f>
        <v>24.277899999999999</v>
      </c>
      <c r="G212" s="54">
        <f t="shared" ref="G212:Q212" si="55">MAX(G12:G209)</f>
        <v>12.435600000000001</v>
      </c>
      <c r="H212" s="54">
        <f t="shared" si="55"/>
        <v>14.9292</v>
      </c>
      <c r="I212" s="54">
        <f t="shared" si="55"/>
        <v>15.7325</v>
      </c>
      <c r="J212" s="54">
        <f t="shared" si="55"/>
        <v>53.748100000000001</v>
      </c>
      <c r="K212" s="54">
        <f t="shared" si="55"/>
        <v>31.251100000000001</v>
      </c>
      <c r="L212" s="54">
        <f t="shared" si="55"/>
        <v>32.938499999999998</v>
      </c>
      <c r="M212" s="54">
        <f t="shared" si="55"/>
        <v>26.666399999999999</v>
      </c>
      <c r="N212" s="54">
        <f t="shared" si="55"/>
        <v>18.919499999999999</v>
      </c>
      <c r="O212" s="54">
        <f t="shared" si="55"/>
        <v>14.0945</v>
      </c>
      <c r="P212" s="54">
        <f t="shared" si="55"/>
        <v>12.640599999999999</v>
      </c>
      <c r="Q212" s="54">
        <f t="shared" si="55"/>
        <v>10.612299999999999</v>
      </c>
      <c r="R212" s="54">
        <f>MAX(R12:R209)</f>
        <v>184.02600000000001</v>
      </c>
      <c r="S212" s="55"/>
      <c r="T212" s="55"/>
      <c r="U212" s="55"/>
      <c r="V212" s="55"/>
      <c r="W212" s="55"/>
      <c r="X212" s="55"/>
      <c r="Y212" s="55"/>
      <c r="Z212" s="55"/>
      <c r="AA212" s="55"/>
      <c r="AB212" s="55"/>
      <c r="AC212" s="55"/>
      <c r="AD212" s="55"/>
      <c r="AE212" s="55"/>
      <c r="AF212" s="54"/>
      <c r="AG212" s="54"/>
      <c r="AH212" s="54"/>
      <c r="AI212" s="54"/>
      <c r="AJ212" s="54"/>
      <c r="AK212" s="54"/>
      <c r="AL212" s="54"/>
      <c r="AM212" s="54"/>
      <c r="AN212" s="54"/>
      <c r="AO212" s="54"/>
      <c r="AP212" s="57"/>
    </row>
    <row r="213" spans="1:42">
      <c r="A213" s="56" t="s">
        <v>238</v>
      </c>
      <c r="B213" s="51"/>
      <c r="C213" s="52"/>
      <c r="D213" s="53"/>
      <c r="E213" s="54"/>
      <c r="F213" s="54">
        <f>MEDIAN(F12:F209)</f>
        <v>11.095599999999999</v>
      </c>
      <c r="G213" s="54">
        <f t="shared" ref="G213:Q213" si="56">MEDIAN(G12:G209)</f>
        <v>-0.28489999999999999</v>
      </c>
      <c r="H213" s="54">
        <f t="shared" si="56"/>
        <v>-4.2419000000000002</v>
      </c>
      <c r="I213" s="54">
        <f t="shared" si="56"/>
        <v>-3.3338000000000001</v>
      </c>
      <c r="J213" s="54">
        <f t="shared" si="56"/>
        <v>5.0178000000000003</v>
      </c>
      <c r="K213" s="54">
        <f t="shared" si="56"/>
        <v>4.3982000000000001</v>
      </c>
      <c r="L213" s="54">
        <f t="shared" si="56"/>
        <v>17.931650000000001</v>
      </c>
      <c r="M213" s="54">
        <f t="shared" si="56"/>
        <v>13.410550000000001</v>
      </c>
      <c r="N213" s="54">
        <f t="shared" si="56"/>
        <v>14.7464</v>
      </c>
      <c r="O213" s="54">
        <f t="shared" si="56"/>
        <v>13.910450000000001</v>
      </c>
      <c r="P213" s="54">
        <f t="shared" si="56"/>
        <v>12.640599999999999</v>
      </c>
      <c r="Q213" s="54">
        <f t="shared" si="56"/>
        <v>10.612299999999999</v>
      </c>
      <c r="R213" s="54">
        <f>MEDIAN(R12:R209)</f>
        <v>6.5605500000000001</v>
      </c>
      <c r="S213" s="55"/>
      <c r="T213" s="55"/>
      <c r="U213" s="55"/>
      <c r="V213" s="55"/>
      <c r="W213" s="55"/>
      <c r="X213" s="55"/>
      <c r="Y213" s="55"/>
      <c r="Z213" s="55"/>
      <c r="AA213" s="55"/>
      <c r="AB213" s="55"/>
      <c r="AC213" s="55"/>
      <c r="AD213" s="55"/>
      <c r="AE213" s="55"/>
      <c r="AF213" s="54"/>
      <c r="AG213" s="54"/>
      <c r="AH213" s="54"/>
      <c r="AI213" s="54"/>
      <c r="AJ213" s="54"/>
      <c r="AK213" s="54"/>
      <c r="AL213" s="54"/>
      <c r="AM213" s="54"/>
      <c r="AN213" s="54"/>
      <c r="AO213" s="54"/>
      <c r="AP213" s="57"/>
    </row>
    <row r="214" spans="1:42">
      <c r="A214" s="66" t="s">
        <v>265</v>
      </c>
      <c r="B214" s="67"/>
      <c r="C214" s="68"/>
      <c r="D214" s="69"/>
      <c r="E214" s="66"/>
      <c r="F214" s="66"/>
      <c r="G214" s="66"/>
      <c r="H214" s="66"/>
      <c r="I214" s="66"/>
      <c r="J214" s="66"/>
      <c r="K214" s="66"/>
      <c r="L214" s="66"/>
      <c r="M214" s="66"/>
      <c r="N214" s="66"/>
      <c r="O214" s="66"/>
      <c r="P214" s="66"/>
      <c r="Q214" s="66"/>
      <c r="R214" s="66"/>
      <c r="S214" s="70"/>
      <c r="T214" s="70"/>
      <c r="U214" s="70"/>
      <c r="V214" s="70"/>
      <c r="W214" s="70"/>
      <c r="X214" s="70"/>
      <c r="Y214" s="70"/>
      <c r="Z214" s="70"/>
      <c r="AA214" s="70"/>
      <c r="AB214" s="70"/>
      <c r="AC214" s="70"/>
      <c r="AD214" s="70"/>
      <c r="AE214" s="70"/>
      <c r="AF214" s="66"/>
      <c r="AG214" s="66"/>
      <c r="AH214" s="66"/>
      <c r="AI214" s="66"/>
      <c r="AJ214" s="66"/>
      <c r="AK214" s="66"/>
      <c r="AL214" s="66"/>
      <c r="AM214" s="66"/>
      <c r="AN214" s="66"/>
      <c r="AO214" s="66"/>
      <c r="AP214" s="71"/>
    </row>
    <row r="215" spans="1:42">
      <c r="A215" s="48"/>
      <c r="B215" s="29"/>
      <c r="C215" s="30"/>
      <c r="D215" s="31"/>
      <c r="E215" s="28"/>
      <c r="F215" s="28"/>
      <c r="G215" s="28"/>
      <c r="H215" s="28"/>
      <c r="I215" s="32"/>
      <c r="J215" s="28"/>
      <c r="K215" s="28"/>
      <c r="L215" s="28"/>
      <c r="M215" s="28"/>
      <c r="N215" s="28"/>
      <c r="O215" s="28"/>
      <c r="P215" s="28"/>
      <c r="Q215" s="28"/>
      <c r="R215" s="28"/>
      <c r="S215" s="33"/>
      <c r="T215" s="33"/>
      <c r="U215" s="33"/>
      <c r="V215" s="34"/>
      <c r="W215" s="33"/>
      <c r="X215" s="33"/>
      <c r="Y215" s="33"/>
      <c r="Z215" s="33"/>
      <c r="AA215" s="33"/>
      <c r="AB215" s="33"/>
      <c r="AC215" s="33"/>
      <c r="AD215" s="33"/>
      <c r="AE215" s="33"/>
      <c r="AF215" s="28"/>
      <c r="AG215" s="28"/>
      <c r="AH215" s="28"/>
      <c r="AI215" s="28"/>
      <c r="AJ215" s="28"/>
      <c r="AK215" s="28"/>
      <c r="AL215" s="28"/>
      <c r="AM215" s="28"/>
      <c r="AN215" s="28"/>
      <c r="AO215" s="28"/>
      <c r="AP215" s="35"/>
    </row>
    <row r="216" spans="1:42" ht="15" thickBot="1">
      <c r="A216" s="49"/>
      <c r="B216" s="37"/>
      <c r="C216" s="38"/>
      <c r="D216" s="39"/>
      <c r="E216" s="36"/>
      <c r="F216" s="36"/>
      <c r="G216" s="36"/>
      <c r="H216" s="36"/>
      <c r="I216" s="40"/>
      <c r="J216" s="36"/>
      <c r="K216" s="36"/>
      <c r="L216" s="36"/>
      <c r="M216" s="36"/>
      <c r="N216" s="36"/>
      <c r="O216" s="36"/>
      <c r="P216" s="36"/>
      <c r="Q216" s="36"/>
      <c r="R216" s="36"/>
      <c r="S216" s="41"/>
      <c r="T216" s="41"/>
      <c r="U216" s="41"/>
      <c r="V216" s="42"/>
      <c r="W216" s="41"/>
      <c r="X216" s="41"/>
      <c r="Y216" s="41"/>
      <c r="Z216" s="41"/>
      <c r="AA216" s="41"/>
      <c r="AB216" s="41"/>
      <c r="AC216" s="41"/>
      <c r="AD216" s="41"/>
      <c r="AE216" s="41"/>
      <c r="AF216" s="36"/>
      <c r="AG216" s="36"/>
      <c r="AH216" s="36"/>
      <c r="AI216" s="36"/>
      <c r="AJ216" s="36"/>
      <c r="AK216" s="36"/>
      <c r="AL216" s="36"/>
      <c r="AM216" s="36"/>
      <c r="AN216" s="36"/>
      <c r="AO216" s="36"/>
      <c r="AP216" s="43"/>
    </row>
    <row r="217" spans="1:42">
      <c r="A217" s="50" t="s">
        <v>239</v>
      </c>
      <c r="B217" s="45"/>
      <c r="C217" s="44"/>
      <c r="D217" s="44"/>
      <c r="E217" s="44"/>
      <c r="F217" s="44"/>
      <c r="G217" s="44"/>
      <c r="H217" s="44"/>
      <c r="I217" s="46"/>
      <c r="J217" s="44"/>
      <c r="K217" s="44"/>
      <c r="L217" s="44"/>
      <c r="M217" s="44"/>
      <c r="N217" s="44"/>
      <c r="O217" s="44"/>
      <c r="P217" s="44"/>
      <c r="Q217" s="44"/>
      <c r="R217" s="44"/>
      <c r="S217" s="45"/>
      <c r="T217" s="45"/>
      <c r="U217" s="45"/>
      <c r="V217" s="47"/>
      <c r="W217" s="45"/>
      <c r="X217" s="45"/>
      <c r="Y217" s="45"/>
      <c r="Z217" s="45"/>
      <c r="AA217" s="45"/>
      <c r="AB217" s="45"/>
      <c r="AC217" s="45"/>
      <c r="AD217" s="45"/>
      <c r="AE217" s="45"/>
      <c r="AF217" s="44"/>
      <c r="AG217" s="44"/>
      <c r="AH217" s="44"/>
      <c r="AI217" s="44"/>
      <c r="AJ217" s="44"/>
      <c r="AK217" s="44"/>
      <c r="AL217" s="44"/>
      <c r="AM217" s="44"/>
      <c r="AN217" s="44"/>
      <c r="AO217" s="44"/>
      <c r="AP217" s="44"/>
    </row>
    <row r="218" spans="1:42">
      <c r="A218" s="50" t="s">
        <v>240</v>
      </c>
      <c r="B218" s="45"/>
      <c r="C218" s="44"/>
      <c r="D218" s="44"/>
      <c r="E218" s="44"/>
      <c r="F218" s="44"/>
      <c r="G218" s="44"/>
      <c r="H218" s="44"/>
      <c r="I218" s="46"/>
      <c r="J218" s="44"/>
      <c r="K218" s="44"/>
      <c r="L218" s="44"/>
      <c r="M218" s="44"/>
      <c r="N218" s="44"/>
      <c r="O218" s="44"/>
      <c r="P218" s="44"/>
      <c r="Q218" s="44"/>
      <c r="R218" s="44"/>
      <c r="S218" s="45"/>
      <c r="T218" s="45"/>
      <c r="U218" s="45"/>
      <c r="V218" s="47"/>
      <c r="W218" s="45"/>
      <c r="X218" s="45"/>
      <c r="Y218" s="45"/>
      <c r="Z218" s="45"/>
      <c r="AA218" s="45"/>
      <c r="AB218" s="45"/>
      <c r="AC218" s="45"/>
      <c r="AD218" s="45"/>
      <c r="AE218" s="45"/>
      <c r="AF218" s="44"/>
      <c r="AG218" s="44"/>
      <c r="AH218" s="44"/>
      <c r="AI218" s="44"/>
      <c r="AJ218" s="44"/>
      <c r="AK218" s="44"/>
      <c r="AL218" s="44"/>
      <c r="AM218" s="44"/>
      <c r="AN218" s="44"/>
      <c r="AO218" s="44"/>
      <c r="AP218" s="44"/>
    </row>
  </sheetData>
  <mergeCells count="8">
    <mergeCell ref="AJ8:AN8"/>
    <mergeCell ref="AP8:AP9"/>
    <mergeCell ref="B8:E8"/>
    <mergeCell ref="F8:I8"/>
    <mergeCell ref="J8:Q8"/>
    <mergeCell ref="R8:R9"/>
    <mergeCell ref="S8:AE8"/>
    <mergeCell ref="AF8:AI8"/>
  </mergeCells>
  <hyperlinks>
    <hyperlink ref="A1" location="'Main Page'!A1" tooltip="E:\ACEMFV2\AceCustomTemplates - #'Main Page'!A1" display="'Main Page'!A1"/>
    <hyperlink ref="A10" location="'Load'!A1" tooltip="E:\ACEMFV2\AceCustomTemplates - #'Load'!A1" display="'Load'!A1"/>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CN76"/>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66"/>
    </sheetView>
  </sheetViews>
  <sheetFormatPr defaultRowHeight="14.4"/>
  <cols>
    <col min="1" max="1" width="31.21875" style="14" customWidth="1"/>
    <col min="2" max="2" width="9.109375" customWidth="1"/>
    <col min="3" max="18" width="9.109375" style="14" customWidth="1"/>
    <col min="19" max="28" width="9.109375" customWidth="1"/>
    <col min="29" max="29" width="9.109375" style="93" customWidth="1"/>
    <col min="30" max="31" width="9.109375" customWidth="1"/>
    <col min="32" max="42"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_xlfn.QUARTILE.INC(F$12:F$66,$CA2)</f>
        <v>0.88639999999999997</v>
      </c>
      <c r="CC2" s="93">
        <f t="shared" ref="CC2:CN2" si="1">_xlfn.QUARTILE.INC(G$12:G$66,$CA2)</f>
        <v>-15.925599999999999</v>
      </c>
      <c r="CD2" s="93">
        <f t="shared" si="1"/>
        <v>21.675799999999999</v>
      </c>
      <c r="CE2" s="93">
        <f t="shared" si="1"/>
        <v>7.0469999999999997</v>
      </c>
      <c r="CF2" s="93">
        <f t="shared" si="1"/>
        <v>53.247</v>
      </c>
      <c r="CG2" s="93">
        <f t="shared" si="1"/>
        <v>40.615699999999997</v>
      </c>
      <c r="CH2" s="93">
        <f t="shared" si="1"/>
        <v>33.065199999999997</v>
      </c>
      <c r="CI2" s="93">
        <f t="shared" si="1"/>
        <v>27.965699999999998</v>
      </c>
      <c r="CJ2" s="93">
        <f t="shared" si="1"/>
        <v>24.188800000000001</v>
      </c>
      <c r="CK2" s="93">
        <f t="shared" si="1"/>
        <v>22.915199999999999</v>
      </c>
      <c r="CL2" s="93">
        <f t="shared" si="1"/>
        <v>15.281700000000001</v>
      </c>
      <c r="CM2" s="93">
        <f t="shared" si="1"/>
        <v>7.6158999999999999</v>
      </c>
      <c r="CN2" s="93">
        <f t="shared" si="1"/>
        <v>-39.1402</v>
      </c>
    </row>
    <row r="3" spans="1:92">
      <c r="CA3" s="93">
        <v>1</v>
      </c>
      <c r="CB3" s="93">
        <f t="shared" si="0"/>
        <v>2.3280250000000002</v>
      </c>
      <c r="CC3" s="93">
        <f t="shared" ref="CC3:CN7" si="2">_xlfn.QUARTILE.INC(G$12:G$66,$CA3)</f>
        <v>-8.9564500000000002</v>
      </c>
      <c r="CD3" s="93">
        <f t="shared" si="2"/>
        <v>23.7209</v>
      </c>
      <c r="CE3" s="93">
        <f t="shared" si="2"/>
        <v>11.019525000000002</v>
      </c>
      <c r="CF3" s="93">
        <f t="shared" si="2"/>
        <v>55.629649999999998</v>
      </c>
      <c r="CG3" s="93">
        <f t="shared" si="2"/>
        <v>41.856999999999999</v>
      </c>
      <c r="CH3" s="93">
        <f t="shared" si="2"/>
        <v>33.608800000000002</v>
      </c>
      <c r="CI3" s="93">
        <f t="shared" si="2"/>
        <v>28.365649999999999</v>
      </c>
      <c r="CJ3" s="93">
        <f t="shared" si="2"/>
        <v>24.486625</v>
      </c>
      <c r="CK3" s="93">
        <f t="shared" si="2"/>
        <v>23.1189</v>
      </c>
      <c r="CL3" s="93">
        <f t="shared" si="2"/>
        <v>15.892775</v>
      </c>
      <c r="CM3" s="93">
        <f t="shared" si="2"/>
        <v>12.14875</v>
      </c>
      <c r="CN3" s="93">
        <f t="shared" si="2"/>
        <v>12.17015</v>
      </c>
    </row>
    <row r="4" spans="1:92">
      <c r="CA4" s="93">
        <v>2</v>
      </c>
      <c r="CB4" s="93">
        <f t="shared" si="0"/>
        <v>2.4016000000000002</v>
      </c>
      <c r="CC4" s="93">
        <f t="shared" si="2"/>
        <v>-8.8168000000000006</v>
      </c>
      <c r="CD4" s="93">
        <f t="shared" si="2"/>
        <v>24.019400000000001</v>
      </c>
      <c r="CE4" s="93">
        <f t="shared" si="2"/>
        <v>12.223850000000001</v>
      </c>
      <c r="CF4" s="93">
        <f t="shared" si="2"/>
        <v>56.333849999999998</v>
      </c>
      <c r="CG4" s="93">
        <f t="shared" si="2"/>
        <v>42.804299999999998</v>
      </c>
      <c r="CH4" s="93">
        <f t="shared" si="2"/>
        <v>34.174300000000002</v>
      </c>
      <c r="CI4" s="93">
        <f t="shared" si="2"/>
        <v>28.682850000000002</v>
      </c>
      <c r="CJ4" s="93">
        <f t="shared" si="2"/>
        <v>24.9053</v>
      </c>
      <c r="CK4" s="93">
        <f t="shared" si="2"/>
        <v>23.518599999999999</v>
      </c>
      <c r="CL4" s="93">
        <f t="shared" si="2"/>
        <v>16.059750000000001</v>
      </c>
      <c r="CM4" s="93">
        <f t="shared" si="2"/>
        <v>12.3962</v>
      </c>
      <c r="CN4" s="93">
        <f t="shared" si="2"/>
        <v>34.102400000000003</v>
      </c>
    </row>
    <row r="5" spans="1:92">
      <c r="CA5" s="93">
        <v>3</v>
      </c>
      <c r="CB5" s="93">
        <f t="shared" si="0"/>
        <v>2.519625</v>
      </c>
      <c r="CC5" s="93">
        <f t="shared" si="2"/>
        <v>-7.2904999999999998</v>
      </c>
      <c r="CD5" s="93">
        <f t="shared" si="2"/>
        <v>24.248649999999998</v>
      </c>
      <c r="CE5" s="93">
        <f t="shared" si="2"/>
        <v>12.471075000000001</v>
      </c>
      <c r="CF5" s="93">
        <f t="shared" si="2"/>
        <v>57.383775</v>
      </c>
      <c r="CG5" s="93">
        <f t="shared" si="2"/>
        <v>43.171300000000002</v>
      </c>
      <c r="CH5" s="93">
        <f t="shared" si="2"/>
        <v>34.309650000000005</v>
      </c>
      <c r="CI5" s="93">
        <f t="shared" si="2"/>
        <v>28.892099999999999</v>
      </c>
      <c r="CJ5" s="93">
        <f t="shared" si="2"/>
        <v>25.148099999999999</v>
      </c>
      <c r="CK5" s="93">
        <f t="shared" si="2"/>
        <v>23.679849999999998</v>
      </c>
      <c r="CL5" s="93">
        <f t="shared" si="2"/>
        <v>16.201025000000001</v>
      </c>
      <c r="CM5" s="93">
        <f t="shared" si="2"/>
        <v>12.435475</v>
      </c>
      <c r="CN5" s="93">
        <f t="shared" si="2"/>
        <v>50.473399999999998</v>
      </c>
    </row>
    <row r="6" spans="1:92" hidden="1">
      <c r="CA6" s="93"/>
      <c r="CB6" s="93">
        <f t="shared" si="0"/>
        <v>0.88639999999999997</v>
      </c>
      <c r="CC6" s="93">
        <f t="shared" si="2"/>
        <v>-15.925599999999999</v>
      </c>
      <c r="CD6" s="93">
        <f t="shared" si="2"/>
        <v>21.675799999999999</v>
      </c>
      <c r="CE6" s="93">
        <f t="shared" si="2"/>
        <v>7.0469999999999997</v>
      </c>
      <c r="CF6" s="93">
        <f t="shared" si="2"/>
        <v>53.247</v>
      </c>
      <c r="CG6" s="93">
        <f t="shared" si="2"/>
        <v>40.615699999999997</v>
      </c>
      <c r="CH6" s="93">
        <f t="shared" si="2"/>
        <v>33.065199999999997</v>
      </c>
      <c r="CI6" s="93">
        <f t="shared" si="2"/>
        <v>27.965699999999998</v>
      </c>
      <c r="CJ6" s="93">
        <f t="shared" si="2"/>
        <v>24.188800000000001</v>
      </c>
      <c r="CK6" s="93">
        <f t="shared" si="2"/>
        <v>22.915199999999999</v>
      </c>
      <c r="CL6" s="93">
        <f t="shared" si="2"/>
        <v>15.281700000000001</v>
      </c>
      <c r="CM6" s="93">
        <f t="shared" si="2"/>
        <v>7.6158999999999999</v>
      </c>
      <c r="CN6" s="93">
        <f t="shared" si="2"/>
        <v>-39.1402</v>
      </c>
    </row>
    <row r="7" spans="1:92" ht="21" thickBot="1">
      <c r="A7" s="16" t="s">
        <v>3806</v>
      </c>
      <c r="CA7" s="93">
        <v>4</v>
      </c>
      <c r="CB7" s="93">
        <f t="shared" si="0"/>
        <v>4.2676999999999996</v>
      </c>
      <c r="CC7" s="93">
        <f t="shared" si="2"/>
        <v>-4.2603999999999997</v>
      </c>
      <c r="CD7" s="93">
        <f t="shared" si="2"/>
        <v>53.71</v>
      </c>
      <c r="CE7" s="93">
        <f t="shared" si="2"/>
        <v>13.649100000000001</v>
      </c>
      <c r="CF7" s="93">
        <f t="shared" si="2"/>
        <v>106.4834</v>
      </c>
      <c r="CG7" s="93">
        <f t="shared" si="2"/>
        <v>76.470500000000001</v>
      </c>
      <c r="CH7" s="93">
        <f t="shared" si="2"/>
        <v>46.252800000000001</v>
      </c>
      <c r="CI7" s="93">
        <f t="shared" si="2"/>
        <v>33.759900000000002</v>
      </c>
      <c r="CJ7" s="93">
        <f t="shared" si="2"/>
        <v>25.616299999999999</v>
      </c>
      <c r="CK7" s="93">
        <f t="shared" si="2"/>
        <v>26.982500000000002</v>
      </c>
      <c r="CL7" s="93">
        <f t="shared" si="2"/>
        <v>16.555900000000001</v>
      </c>
      <c r="CM7" s="93">
        <f t="shared" si="2"/>
        <v>12.516999999999999</v>
      </c>
      <c r="CN7" s="93">
        <f t="shared" si="2"/>
        <v>134.6174</v>
      </c>
    </row>
    <row r="8" spans="1:92" ht="15.6">
      <c r="A8" s="17" t="str">
        <f>'ETFs - Silver'!A8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c r="AJ8" s="136" t="s">
        <v>874</v>
      </c>
      <c r="AK8" s="136"/>
      <c r="AL8" s="136"/>
      <c r="AM8" s="136"/>
      <c r="AN8" s="136"/>
      <c r="AO8" s="18" t="s">
        <v>54</v>
      </c>
      <c r="AP8" s="134"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6" t="s">
        <v>194</v>
      </c>
      <c r="AD9" s="26" t="s">
        <v>2437</v>
      </c>
      <c r="AE9" s="27" t="s">
        <v>174</v>
      </c>
      <c r="AF9" s="26" t="s">
        <v>835</v>
      </c>
      <c r="AG9" s="26" t="s">
        <v>836</v>
      </c>
      <c r="AH9" s="26" t="s">
        <v>837</v>
      </c>
      <c r="AI9" s="26" t="s">
        <v>612</v>
      </c>
      <c r="AJ9" s="26" t="s">
        <v>838</v>
      </c>
      <c r="AK9" s="26" t="s">
        <v>839</v>
      </c>
      <c r="AL9" s="26" t="s">
        <v>3052</v>
      </c>
      <c r="AM9" s="26" t="s">
        <v>2436</v>
      </c>
      <c r="AN9" s="26" t="s">
        <v>3053</v>
      </c>
      <c r="AO9" s="26" t="s">
        <v>840</v>
      </c>
      <c r="AP9" s="135"/>
    </row>
    <row r="10" spans="1:92" ht="15" customHeight="1" thickBot="1">
      <c r="A10" s="20" t="s">
        <v>38</v>
      </c>
    </row>
    <row r="11" spans="1:92" ht="18.600000000000001" thickBot="1">
      <c r="A11" s="21" t="s">
        <v>3807</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3"/>
      <c r="AP11" s="24"/>
    </row>
    <row r="12" spans="1:92">
      <c r="A12" s="48" t="s">
        <v>1652</v>
      </c>
      <c r="B12" s="29">
        <v>45723</v>
      </c>
      <c r="C12" s="30">
        <v>147.88749999999999</v>
      </c>
      <c r="D12" s="31">
        <v>131.16460000000001</v>
      </c>
      <c r="E12" s="28">
        <v>145.7328</v>
      </c>
      <c r="F12" s="28">
        <v>2.3925000000000001</v>
      </c>
      <c r="G12" s="28">
        <v>-8.7866999999999997</v>
      </c>
      <c r="H12" s="28">
        <v>23.8325</v>
      </c>
      <c r="I12" s="32">
        <v>12.368600000000001</v>
      </c>
      <c r="J12" s="28">
        <v>56.359099999999998</v>
      </c>
      <c r="K12" s="28"/>
      <c r="L12" s="28"/>
      <c r="M12" s="28"/>
      <c r="N12" s="28"/>
      <c r="O12" s="28"/>
      <c r="P12" s="28"/>
      <c r="Q12" s="28"/>
      <c r="R12" s="28">
        <v>58.755099999999999</v>
      </c>
      <c r="S12" s="33">
        <f>IF(F12="",0,IF(F12&lt;=CB$3,4,IF(F12&gt;=CB$5,1,IF(F12&gt;=CB$4,2,3))))</f>
        <v>3</v>
      </c>
      <c r="T12" s="33">
        <f t="shared" ref="T12:AE12" si="3">IF(G12="",0,IF(G12&lt;=CC$3,4,IF(G12&gt;=CC$5,1,IF(G12&gt;=CC$4,2,3))))</f>
        <v>2</v>
      </c>
      <c r="U12" s="33">
        <f t="shared" si="3"/>
        <v>3</v>
      </c>
      <c r="V12" s="34">
        <f t="shared" si="3"/>
        <v>2</v>
      </c>
      <c r="W12" s="33">
        <f t="shared" si="3"/>
        <v>2</v>
      </c>
      <c r="X12" s="33">
        <f t="shared" si="3"/>
        <v>0</v>
      </c>
      <c r="Y12" s="33">
        <f t="shared" si="3"/>
        <v>0</v>
      </c>
      <c r="Z12" s="33">
        <f t="shared" si="3"/>
        <v>0</v>
      </c>
      <c r="AA12" s="33">
        <f t="shared" si="3"/>
        <v>0</v>
      </c>
      <c r="AB12" s="33">
        <f t="shared" si="3"/>
        <v>0</v>
      </c>
      <c r="AC12" s="33">
        <f t="shared" si="3"/>
        <v>0</v>
      </c>
      <c r="AD12" s="33">
        <f t="shared" si="3"/>
        <v>0</v>
      </c>
      <c r="AE12" s="33">
        <f t="shared" si="3"/>
        <v>1</v>
      </c>
      <c r="AF12" s="28"/>
      <c r="AG12" s="28"/>
      <c r="AH12" s="28"/>
      <c r="AI12" s="28">
        <v>100</v>
      </c>
      <c r="AJ12" s="28">
        <v>2.3132999999999999</v>
      </c>
      <c r="AK12" s="28">
        <v>0.68989999999999996</v>
      </c>
      <c r="AL12" s="28">
        <v>4.1101000000000001</v>
      </c>
      <c r="AM12" s="28">
        <v>1.5946</v>
      </c>
      <c r="AN12" s="28">
        <v>6.9500000000000006E-2</v>
      </c>
      <c r="AO12" s="28">
        <v>2.6724000000000001</v>
      </c>
      <c r="AP12" s="35">
        <v>0.43</v>
      </c>
    </row>
    <row r="13" spans="1:92">
      <c r="A13" s="48" t="s">
        <v>3782</v>
      </c>
      <c r="B13" s="29">
        <v>40676</v>
      </c>
      <c r="C13" s="30">
        <v>2908.6994</v>
      </c>
      <c r="D13" s="31">
        <v>2675.1563000000001</v>
      </c>
      <c r="E13" s="28">
        <v>131.29849999999999</v>
      </c>
      <c r="F13" s="28">
        <v>2.4220000000000002</v>
      </c>
      <c r="G13" s="28">
        <v>-8.8491</v>
      </c>
      <c r="H13" s="28">
        <v>24.2502</v>
      </c>
      <c r="I13" s="32">
        <v>12.5701</v>
      </c>
      <c r="J13" s="28">
        <v>57.7</v>
      </c>
      <c r="K13" s="28">
        <v>43.197499999999998</v>
      </c>
      <c r="L13" s="28">
        <v>34.252699999999997</v>
      </c>
      <c r="M13" s="28">
        <v>28.890599999999999</v>
      </c>
      <c r="N13" s="28">
        <v>25.160599999999999</v>
      </c>
      <c r="O13" s="28">
        <v>23.758299999999998</v>
      </c>
      <c r="P13" s="28">
        <v>16.283899999999999</v>
      </c>
      <c r="Q13" s="28"/>
      <c r="R13" s="28">
        <v>12.572100000000001</v>
      </c>
      <c r="S13" s="33">
        <f t="shared" ref="S13:S56" si="4">IF(F13="",0,IF(F13&lt;=CB$3,4,IF(F13&gt;=CB$5,1,IF(F13&gt;=CB$4,2,3))))</f>
        <v>2</v>
      </c>
      <c r="T13" s="33">
        <f t="shared" ref="T13:T56" si="5">IF(G13="",0,IF(G13&lt;=CC$3,4,IF(G13&gt;=CC$5,1,IF(G13&gt;=CC$4,2,3))))</f>
        <v>3</v>
      </c>
      <c r="U13" s="33">
        <f t="shared" ref="U13:U56" si="6">IF(H13="",0,IF(H13&lt;=CD$3,4,IF(H13&gt;=CD$5,1,IF(H13&gt;=CD$4,2,3))))</f>
        <v>1</v>
      </c>
      <c r="V13" s="34">
        <f t="shared" ref="V13:V56" si="7">IF(I13="",0,IF(I13&lt;=CE$3,4,IF(I13&gt;=CE$5,1,IF(I13&gt;=CE$4,2,3))))</f>
        <v>1</v>
      </c>
      <c r="W13" s="33">
        <f t="shared" ref="W13:W56" si="8">IF(J13="",0,IF(J13&lt;=CF$3,4,IF(J13&gt;=CF$5,1,IF(J13&gt;=CF$4,2,3))))</f>
        <v>1</v>
      </c>
      <c r="X13" s="33">
        <f t="shared" ref="X13:X56" si="9">IF(K13="",0,IF(K13&lt;=CG$3,4,IF(K13&gt;=CG$5,1,IF(K13&gt;=CG$4,2,3))))</f>
        <v>1</v>
      </c>
      <c r="Y13" s="33">
        <f t="shared" ref="Y13:Y56" si="10">IF(L13="",0,IF(L13&lt;=CH$3,4,IF(L13&gt;=CH$5,1,IF(L13&gt;=CH$4,2,3))))</f>
        <v>2</v>
      </c>
      <c r="Z13" s="33">
        <f t="shared" ref="Z13:Z56" si="11">IF(M13="",0,IF(M13&lt;=CI$3,4,IF(M13&gt;=CI$5,1,IF(M13&gt;=CI$4,2,3))))</f>
        <v>2</v>
      </c>
      <c r="AA13" s="33">
        <f t="shared" ref="AA13:AA56" si="12">IF(N13="",0,IF(N13&lt;=CJ$3,4,IF(N13&gt;=CJ$5,1,IF(N13&gt;=CJ$4,2,3))))</f>
        <v>1</v>
      </c>
      <c r="AB13" s="33">
        <f t="shared" ref="AB13:AB56" si="13">IF(O13="",0,IF(O13&lt;=CK$3,4,IF(O13&gt;=CK$5,1,IF(O13&gt;=CK$4,2,3))))</f>
        <v>1</v>
      </c>
      <c r="AC13" s="33">
        <f t="shared" ref="AC13:AC56" si="14">IF(P13="",0,IF(P13&lt;=CL$3,4,IF(P13&gt;=CL$5,1,IF(P13&gt;=CL$4,2,3))))</f>
        <v>1</v>
      </c>
      <c r="AD13" s="33">
        <f t="shared" ref="AD13:AD56" si="15">IF(Q13="",0,IF(Q13&lt;=CM$3,4,IF(Q13&gt;=CM$5,1,IF(Q13&gt;=CM$4,2,3))))</f>
        <v>0</v>
      </c>
      <c r="AE13" s="33">
        <f t="shared" ref="AE13:AE66" si="16">IF(R13="",0,IF(R13&lt;=CN$3,4,IF(R13&gt;=CN$5,1,IF(R13&gt;=CN$4,2,3))))</f>
        <v>3</v>
      </c>
      <c r="AF13" s="28"/>
      <c r="AG13" s="28"/>
      <c r="AH13" s="28"/>
      <c r="AI13" s="28">
        <v>100</v>
      </c>
      <c r="AJ13" s="28">
        <v>0.42930000000000001</v>
      </c>
      <c r="AK13" s="28">
        <v>0.4869</v>
      </c>
      <c r="AL13" s="28">
        <v>2.1890000000000001</v>
      </c>
      <c r="AM13" s="28">
        <v>1.256</v>
      </c>
      <c r="AN13" s="28">
        <v>2.5999999999999999E-3</v>
      </c>
      <c r="AO13" s="28">
        <v>1.5687</v>
      </c>
      <c r="AP13" s="35">
        <v>0.43</v>
      </c>
    </row>
    <row r="14" spans="1:92">
      <c r="A14" s="48" t="s">
        <v>4974</v>
      </c>
      <c r="B14" s="29">
        <v>40988</v>
      </c>
      <c r="C14" s="30">
        <v>1781.5847000000001</v>
      </c>
      <c r="D14" s="31">
        <v>1667.7378000000001</v>
      </c>
      <c r="E14" s="28">
        <v>43.115200000000002</v>
      </c>
      <c r="F14" s="28">
        <v>2.1604999999999999</v>
      </c>
      <c r="G14" s="28">
        <v>-9.2700999999999993</v>
      </c>
      <c r="H14" s="28">
        <v>24.889399999999998</v>
      </c>
      <c r="I14" s="32">
        <v>11.414</v>
      </c>
      <c r="J14" s="28">
        <v>55.354399999999998</v>
      </c>
      <c r="K14" s="28">
        <v>41.796799999999998</v>
      </c>
      <c r="L14" s="28">
        <v>33.378700000000002</v>
      </c>
      <c r="M14" s="28">
        <v>28.392199999999999</v>
      </c>
      <c r="N14" s="28">
        <v>24.428799999999999</v>
      </c>
      <c r="O14" s="28">
        <v>23.109200000000001</v>
      </c>
      <c r="P14" s="28">
        <v>15.8908</v>
      </c>
      <c r="Q14" s="28"/>
      <c r="R14" s="28">
        <v>10.9031</v>
      </c>
      <c r="S14" s="33">
        <f t="shared" si="4"/>
        <v>4</v>
      </c>
      <c r="T14" s="33">
        <f t="shared" si="5"/>
        <v>4</v>
      </c>
      <c r="U14" s="33">
        <f t="shared" si="6"/>
        <v>1</v>
      </c>
      <c r="V14" s="34">
        <f t="shared" si="7"/>
        <v>3</v>
      </c>
      <c r="W14" s="33">
        <f t="shared" si="8"/>
        <v>4</v>
      </c>
      <c r="X14" s="33">
        <f t="shared" si="9"/>
        <v>4</v>
      </c>
      <c r="Y14" s="33">
        <f t="shared" si="10"/>
        <v>4</v>
      </c>
      <c r="Z14" s="33">
        <f t="shared" si="11"/>
        <v>3</v>
      </c>
      <c r="AA14" s="33">
        <f t="shared" si="12"/>
        <v>4</v>
      </c>
      <c r="AB14" s="33">
        <f t="shared" si="13"/>
        <v>4</v>
      </c>
      <c r="AC14" s="33">
        <f t="shared" si="14"/>
        <v>4</v>
      </c>
      <c r="AD14" s="33">
        <f t="shared" si="15"/>
        <v>0</v>
      </c>
      <c r="AE14" s="33">
        <f t="shared" si="16"/>
        <v>4</v>
      </c>
      <c r="AF14" s="28"/>
      <c r="AG14" s="28"/>
      <c r="AH14" s="28"/>
      <c r="AI14" s="28">
        <v>100</v>
      </c>
      <c r="AJ14" s="28">
        <v>0.52559999999999996</v>
      </c>
      <c r="AK14" s="28">
        <v>0.46460000000000001</v>
      </c>
      <c r="AL14" s="28">
        <v>2.1128</v>
      </c>
      <c r="AM14" s="28">
        <v>1.2121999999999999</v>
      </c>
      <c r="AN14" s="28">
        <v>3.7000000000000002E-3</v>
      </c>
      <c r="AO14" s="28">
        <v>-7.9699999999999993E-2</v>
      </c>
      <c r="AP14" s="35">
        <v>0.52</v>
      </c>
    </row>
    <row r="15" spans="1:92">
      <c r="A15" s="48" t="s">
        <v>1657</v>
      </c>
      <c r="B15" s="29">
        <v>45905</v>
      </c>
      <c r="C15" s="30">
        <v>83.547300000000007</v>
      </c>
      <c r="D15" s="31">
        <v>81.767600000000002</v>
      </c>
      <c r="E15" s="28">
        <v>13.7355</v>
      </c>
      <c r="F15" s="28">
        <v>3.4634999999999998</v>
      </c>
      <c r="G15" s="28">
        <v>-15.564299999999999</v>
      </c>
      <c r="H15" s="28">
        <v>21.675799999999999</v>
      </c>
      <c r="I15" s="32">
        <v>10.7827</v>
      </c>
      <c r="J15" s="28"/>
      <c r="K15" s="28"/>
      <c r="L15" s="28"/>
      <c r="M15" s="28"/>
      <c r="N15" s="28"/>
      <c r="O15" s="28"/>
      <c r="P15" s="28"/>
      <c r="Q15" s="28"/>
      <c r="R15" s="28">
        <v>63.377299999999998</v>
      </c>
      <c r="S15" s="33">
        <f t="shared" si="4"/>
        <v>1</v>
      </c>
      <c r="T15" s="33">
        <f t="shared" si="5"/>
        <v>4</v>
      </c>
      <c r="U15" s="33">
        <f t="shared" si="6"/>
        <v>4</v>
      </c>
      <c r="V15" s="34">
        <f t="shared" si="7"/>
        <v>4</v>
      </c>
      <c r="W15" s="33">
        <f t="shared" si="8"/>
        <v>0</v>
      </c>
      <c r="X15" s="33">
        <f t="shared" si="9"/>
        <v>0</v>
      </c>
      <c r="Y15" s="33">
        <f t="shared" si="10"/>
        <v>0</v>
      </c>
      <c r="Z15" s="33">
        <f t="shared" si="11"/>
        <v>0</v>
      </c>
      <c r="AA15" s="33">
        <f t="shared" si="12"/>
        <v>0</v>
      </c>
      <c r="AB15" s="33">
        <f t="shared" si="13"/>
        <v>0</v>
      </c>
      <c r="AC15" s="33">
        <f t="shared" si="14"/>
        <v>0</v>
      </c>
      <c r="AD15" s="33">
        <f t="shared" si="15"/>
        <v>0</v>
      </c>
      <c r="AE15" s="33">
        <f t="shared" si="16"/>
        <v>1</v>
      </c>
      <c r="AF15" s="28"/>
      <c r="AG15" s="28"/>
      <c r="AH15" s="28"/>
      <c r="AI15" s="28">
        <v>100</v>
      </c>
      <c r="AJ15" s="28">
        <v>5.9165000000000001</v>
      </c>
      <c r="AK15" s="28">
        <v>0.65090000000000003</v>
      </c>
      <c r="AL15" s="28">
        <v>5.4653</v>
      </c>
      <c r="AM15" s="28">
        <v>1.3892</v>
      </c>
      <c r="AN15" s="28">
        <v>0.19409999999999999</v>
      </c>
      <c r="AO15" s="28">
        <v>2.5476000000000001</v>
      </c>
      <c r="AP15" s="35">
        <v>0.35</v>
      </c>
    </row>
    <row r="16" spans="1:92">
      <c r="A16" s="48" t="s">
        <v>3783</v>
      </c>
      <c r="B16" s="29">
        <v>45910</v>
      </c>
      <c r="C16" s="30">
        <v>31.060400000000001</v>
      </c>
      <c r="D16" s="31">
        <v>29.912400000000002</v>
      </c>
      <c r="E16" s="28">
        <v>13.531499999999999</v>
      </c>
      <c r="F16" s="28">
        <v>2.3563000000000001</v>
      </c>
      <c r="G16" s="28">
        <v>-7.8724999999999996</v>
      </c>
      <c r="H16" s="28">
        <v>23.134499999999999</v>
      </c>
      <c r="I16" s="32">
        <v>12.1699</v>
      </c>
      <c r="J16" s="28"/>
      <c r="K16" s="28"/>
      <c r="L16" s="28"/>
      <c r="M16" s="28"/>
      <c r="N16" s="28"/>
      <c r="O16" s="28"/>
      <c r="P16" s="28"/>
      <c r="Q16" s="28"/>
      <c r="R16" s="28">
        <v>60.932400000000001</v>
      </c>
      <c r="S16" s="33">
        <f t="shared" si="4"/>
        <v>3</v>
      </c>
      <c r="T16" s="33">
        <f t="shared" si="5"/>
        <v>2</v>
      </c>
      <c r="U16" s="33">
        <f t="shared" si="6"/>
        <v>4</v>
      </c>
      <c r="V16" s="34">
        <f t="shared" si="7"/>
        <v>3</v>
      </c>
      <c r="W16" s="33">
        <f t="shared" si="8"/>
        <v>0</v>
      </c>
      <c r="X16" s="33">
        <f t="shared" si="9"/>
        <v>0</v>
      </c>
      <c r="Y16" s="33">
        <f t="shared" si="10"/>
        <v>0</v>
      </c>
      <c r="Z16" s="33">
        <f t="shared" si="11"/>
        <v>0</v>
      </c>
      <c r="AA16" s="33">
        <f t="shared" si="12"/>
        <v>0</v>
      </c>
      <c r="AB16" s="33">
        <f t="shared" si="13"/>
        <v>0</v>
      </c>
      <c r="AC16" s="33">
        <f t="shared" si="14"/>
        <v>0</v>
      </c>
      <c r="AD16" s="33">
        <f t="shared" si="15"/>
        <v>0</v>
      </c>
      <c r="AE16" s="33">
        <f t="shared" si="16"/>
        <v>1</v>
      </c>
      <c r="AF16" s="28"/>
      <c r="AG16" s="28"/>
      <c r="AH16" s="28"/>
      <c r="AI16" s="28">
        <v>100</v>
      </c>
      <c r="AJ16" s="28">
        <v>5.6340000000000003</v>
      </c>
      <c r="AK16" s="28">
        <v>0.58799999999999997</v>
      </c>
      <c r="AL16" s="28">
        <v>5.18</v>
      </c>
      <c r="AM16" s="28">
        <v>1.2601</v>
      </c>
      <c r="AN16" s="28">
        <v>0.16639999999999999</v>
      </c>
      <c r="AO16" s="28">
        <v>0.31369999999999998</v>
      </c>
      <c r="AP16" s="35">
        <v>0.68</v>
      </c>
    </row>
    <row r="17" spans="1:42">
      <c r="A17" s="48" t="s">
        <v>5019</v>
      </c>
      <c r="B17" s="29">
        <v>46020</v>
      </c>
      <c r="C17" s="30">
        <v>578.42129999999997</v>
      </c>
      <c r="D17" s="31">
        <v>514.03120000000001</v>
      </c>
      <c r="E17" s="28">
        <v>11.0305</v>
      </c>
      <c r="F17" s="28">
        <v>3.8418999999999999</v>
      </c>
      <c r="G17" s="28">
        <v>-9.9419000000000004</v>
      </c>
      <c r="H17" s="28"/>
      <c r="I17" s="32">
        <v>10.305</v>
      </c>
      <c r="J17" s="28"/>
      <c r="K17" s="28"/>
      <c r="L17" s="28"/>
      <c r="M17" s="28"/>
      <c r="N17" s="28"/>
      <c r="O17" s="28"/>
      <c r="P17" s="28"/>
      <c r="Q17" s="28"/>
      <c r="R17" s="28">
        <v>34.102400000000003</v>
      </c>
      <c r="S17" s="33">
        <f t="shared" si="4"/>
        <v>1</v>
      </c>
      <c r="T17" s="33">
        <f t="shared" si="5"/>
        <v>4</v>
      </c>
      <c r="U17" s="33">
        <f t="shared" si="6"/>
        <v>0</v>
      </c>
      <c r="V17" s="34">
        <f t="shared" si="7"/>
        <v>4</v>
      </c>
      <c r="W17" s="33">
        <f t="shared" si="8"/>
        <v>0</v>
      </c>
      <c r="X17" s="33">
        <f t="shared" si="9"/>
        <v>0</v>
      </c>
      <c r="Y17" s="33">
        <f t="shared" si="10"/>
        <v>0</v>
      </c>
      <c r="Z17" s="33">
        <f t="shared" si="11"/>
        <v>0</v>
      </c>
      <c r="AA17" s="33">
        <f t="shared" si="12"/>
        <v>0</v>
      </c>
      <c r="AB17" s="33">
        <f t="shared" si="13"/>
        <v>0</v>
      </c>
      <c r="AC17" s="33">
        <f t="shared" si="14"/>
        <v>0</v>
      </c>
      <c r="AD17" s="33">
        <f t="shared" si="15"/>
        <v>0</v>
      </c>
      <c r="AE17" s="33">
        <f t="shared" si="16"/>
        <v>2</v>
      </c>
      <c r="AF17" s="28"/>
      <c r="AG17" s="28"/>
      <c r="AH17" s="28"/>
      <c r="AI17" s="28">
        <v>100</v>
      </c>
      <c r="AJ17" s="28">
        <v>4.2271999999999998</v>
      </c>
      <c r="AK17" s="28">
        <v>1.01E-2</v>
      </c>
      <c r="AL17" s="28">
        <v>1.1938</v>
      </c>
      <c r="AM17" s="28">
        <v>2.2599999999999999E-2</v>
      </c>
      <c r="AN17" s="28">
        <v>7.1900000000000006E-2</v>
      </c>
      <c r="AO17" s="28">
        <v>-0.73729999999999996</v>
      </c>
      <c r="AP17" s="35">
        <v>0.6</v>
      </c>
    </row>
    <row r="18" spans="1:42">
      <c r="A18" s="48" t="s">
        <v>1659</v>
      </c>
      <c r="B18" s="29">
        <v>40492</v>
      </c>
      <c r="C18" s="30">
        <v>5389.2601999999997</v>
      </c>
      <c r="D18" s="31">
        <v>5080.6593999999996</v>
      </c>
      <c r="E18" s="28">
        <v>124.4926</v>
      </c>
      <c r="F18" s="28">
        <v>2.3997999999999999</v>
      </c>
      <c r="G18" s="28">
        <v>-8.9564000000000004</v>
      </c>
      <c r="H18" s="28">
        <v>24.058599999999998</v>
      </c>
      <c r="I18" s="32">
        <v>12.413</v>
      </c>
      <c r="J18" s="28">
        <v>57.347999999999999</v>
      </c>
      <c r="K18" s="28">
        <v>43.096200000000003</v>
      </c>
      <c r="L18" s="28">
        <v>34.390500000000003</v>
      </c>
      <c r="M18" s="28">
        <v>28.892600000000002</v>
      </c>
      <c r="N18" s="28">
        <v>25.116900000000001</v>
      </c>
      <c r="O18" s="28">
        <v>23.735700000000001</v>
      </c>
      <c r="P18" s="28">
        <v>15.9697</v>
      </c>
      <c r="Q18" s="28">
        <v>12.239699999999999</v>
      </c>
      <c r="R18" s="28">
        <v>12.441599999999999</v>
      </c>
      <c r="S18" s="33">
        <f t="shared" si="4"/>
        <v>3</v>
      </c>
      <c r="T18" s="33">
        <f t="shared" si="5"/>
        <v>3</v>
      </c>
      <c r="U18" s="33">
        <f t="shared" si="6"/>
        <v>2</v>
      </c>
      <c r="V18" s="34">
        <f t="shared" si="7"/>
        <v>2</v>
      </c>
      <c r="W18" s="33">
        <f t="shared" si="8"/>
        <v>2</v>
      </c>
      <c r="X18" s="33">
        <f t="shared" si="9"/>
        <v>2</v>
      </c>
      <c r="Y18" s="33">
        <f t="shared" si="10"/>
        <v>1</v>
      </c>
      <c r="Z18" s="33">
        <f t="shared" si="11"/>
        <v>1</v>
      </c>
      <c r="AA18" s="33">
        <f t="shared" si="12"/>
        <v>2</v>
      </c>
      <c r="AB18" s="33">
        <f t="shared" si="13"/>
        <v>1</v>
      </c>
      <c r="AC18" s="33">
        <f t="shared" si="14"/>
        <v>3</v>
      </c>
      <c r="AD18" s="33">
        <f t="shared" si="15"/>
        <v>3</v>
      </c>
      <c r="AE18" s="33">
        <f t="shared" si="16"/>
        <v>3</v>
      </c>
      <c r="AF18" s="28"/>
      <c r="AG18" s="28"/>
      <c r="AH18" s="28"/>
      <c r="AI18" s="28">
        <v>100</v>
      </c>
      <c r="AJ18" s="28">
        <v>0.38740000000000002</v>
      </c>
      <c r="AK18" s="28">
        <v>0.48609999999999998</v>
      </c>
      <c r="AL18" s="28">
        <v>2.2454000000000001</v>
      </c>
      <c r="AM18" s="28">
        <v>1.2622</v>
      </c>
      <c r="AN18" s="28">
        <v>2E-3</v>
      </c>
      <c r="AO18" s="28">
        <v>1.8621000000000001</v>
      </c>
      <c r="AP18" s="35">
        <v>0.56000000000000005</v>
      </c>
    </row>
    <row r="19" spans="1:42">
      <c r="A19" s="48" t="s">
        <v>3784</v>
      </c>
      <c r="B19" s="29">
        <v>40836</v>
      </c>
      <c r="C19" s="30">
        <v>2998.078</v>
      </c>
      <c r="D19" s="31">
        <v>2809.3622</v>
      </c>
      <c r="E19" s="28">
        <v>43.2851</v>
      </c>
      <c r="F19" s="28">
        <v>2.4567000000000001</v>
      </c>
      <c r="G19" s="28">
        <v>-4.2603999999999997</v>
      </c>
      <c r="H19" s="28">
        <v>24.1937</v>
      </c>
      <c r="I19" s="32">
        <v>12.568300000000001</v>
      </c>
      <c r="J19" s="28">
        <v>55.698399999999999</v>
      </c>
      <c r="K19" s="28">
        <v>41.669199999999996</v>
      </c>
      <c r="L19" s="28">
        <v>33.516199999999998</v>
      </c>
      <c r="M19" s="28">
        <v>28.3568</v>
      </c>
      <c r="N19" s="28">
        <v>24.535299999999999</v>
      </c>
      <c r="O19" s="28">
        <v>23.348700000000001</v>
      </c>
      <c r="P19" s="28">
        <v>15.5975</v>
      </c>
      <c r="Q19" s="28"/>
      <c r="R19" s="28">
        <v>10.604699999999999</v>
      </c>
      <c r="S19" s="33">
        <f t="shared" si="4"/>
        <v>2</v>
      </c>
      <c r="T19" s="33">
        <f t="shared" si="5"/>
        <v>1</v>
      </c>
      <c r="U19" s="33">
        <f t="shared" si="6"/>
        <v>2</v>
      </c>
      <c r="V19" s="34">
        <f t="shared" si="7"/>
        <v>1</v>
      </c>
      <c r="W19" s="33">
        <f t="shared" si="8"/>
        <v>3</v>
      </c>
      <c r="X19" s="33">
        <f t="shared" si="9"/>
        <v>4</v>
      </c>
      <c r="Y19" s="33">
        <f t="shared" si="10"/>
        <v>4</v>
      </c>
      <c r="Z19" s="33">
        <f t="shared" si="11"/>
        <v>4</v>
      </c>
      <c r="AA19" s="33">
        <f t="shared" si="12"/>
        <v>3</v>
      </c>
      <c r="AB19" s="33">
        <f t="shared" si="13"/>
        <v>3</v>
      </c>
      <c r="AC19" s="33">
        <f t="shared" si="14"/>
        <v>4</v>
      </c>
      <c r="AD19" s="33">
        <f t="shared" si="15"/>
        <v>0</v>
      </c>
      <c r="AE19" s="33">
        <f t="shared" si="16"/>
        <v>4</v>
      </c>
      <c r="AF19" s="28"/>
      <c r="AG19" s="28"/>
      <c r="AH19" s="28"/>
      <c r="AI19" s="28">
        <v>100</v>
      </c>
      <c r="AJ19" s="28">
        <v>0.51719999999999999</v>
      </c>
      <c r="AK19" s="28">
        <v>0.4703</v>
      </c>
      <c r="AL19" s="28">
        <v>2.1259999999999999</v>
      </c>
      <c r="AM19" s="28">
        <v>1.2064999999999999</v>
      </c>
      <c r="AN19" s="28">
        <v>3.7000000000000002E-3</v>
      </c>
      <c r="AO19" s="28">
        <v>-0.36080000000000001</v>
      </c>
      <c r="AP19" s="35">
        <v>0.5</v>
      </c>
    </row>
    <row r="20" spans="1:42">
      <c r="A20" s="48" t="s">
        <v>4984</v>
      </c>
      <c r="B20" s="29">
        <v>45996</v>
      </c>
      <c r="C20" s="30">
        <v>148.67590000000001</v>
      </c>
      <c r="D20" s="31">
        <v>153.7199</v>
      </c>
      <c r="E20" s="28">
        <v>149.13159999999999</v>
      </c>
      <c r="F20" s="28">
        <v>2.3820000000000001</v>
      </c>
      <c r="G20" s="28">
        <v>-8.8072999999999997</v>
      </c>
      <c r="H20" s="28"/>
      <c r="I20" s="32">
        <v>12.4245</v>
      </c>
      <c r="J20" s="28"/>
      <c r="K20" s="28"/>
      <c r="L20" s="28"/>
      <c r="M20" s="28"/>
      <c r="N20" s="28"/>
      <c r="O20" s="28"/>
      <c r="P20" s="28"/>
      <c r="Q20" s="28"/>
      <c r="R20" s="28">
        <v>43.558599999999998</v>
      </c>
      <c r="S20" s="33">
        <f t="shared" si="4"/>
        <v>3</v>
      </c>
      <c r="T20" s="33">
        <f t="shared" si="5"/>
        <v>2</v>
      </c>
      <c r="U20" s="33">
        <f t="shared" si="6"/>
        <v>0</v>
      </c>
      <c r="V20" s="34">
        <f t="shared" si="7"/>
        <v>2</v>
      </c>
      <c r="W20" s="33">
        <f t="shared" si="8"/>
        <v>0</v>
      </c>
      <c r="X20" s="33">
        <f t="shared" si="9"/>
        <v>0</v>
      </c>
      <c r="Y20" s="33">
        <f t="shared" si="10"/>
        <v>0</v>
      </c>
      <c r="Z20" s="33">
        <f t="shared" si="11"/>
        <v>0</v>
      </c>
      <c r="AA20" s="33">
        <f t="shared" si="12"/>
        <v>0</v>
      </c>
      <c r="AB20" s="33">
        <f t="shared" si="13"/>
        <v>0</v>
      </c>
      <c r="AC20" s="33">
        <f t="shared" si="14"/>
        <v>0</v>
      </c>
      <c r="AD20" s="33">
        <f t="shared" si="15"/>
        <v>0</v>
      </c>
      <c r="AE20" s="33">
        <f t="shared" si="16"/>
        <v>2</v>
      </c>
      <c r="AF20" s="28"/>
      <c r="AG20" s="28"/>
      <c r="AH20" s="28"/>
      <c r="AI20" s="28">
        <v>100</v>
      </c>
      <c r="AJ20" s="28">
        <v>4.4420999999999999</v>
      </c>
      <c r="AK20" s="28">
        <v>0.46529999999999999</v>
      </c>
      <c r="AL20" s="28">
        <v>5.3959000000000001</v>
      </c>
      <c r="AM20" s="28">
        <v>1.083</v>
      </c>
      <c r="AN20" s="28">
        <v>9.7299999999999998E-2</v>
      </c>
      <c r="AO20" s="28">
        <v>3.1101999999999999</v>
      </c>
      <c r="AP20" s="35">
        <v>0.45</v>
      </c>
    </row>
    <row r="21" spans="1:42" s="124" customFormat="1">
      <c r="A21" s="48" t="s">
        <v>5029</v>
      </c>
      <c r="B21" s="29">
        <v>46045</v>
      </c>
      <c r="C21" s="30">
        <v>127.4468</v>
      </c>
      <c r="D21" s="31">
        <v>135.4573</v>
      </c>
      <c r="E21" s="28">
        <v>9.7635000000000005</v>
      </c>
      <c r="F21" s="28">
        <v>2.0518000000000001</v>
      </c>
      <c r="G21" s="28">
        <v>-9.1827000000000005</v>
      </c>
      <c r="H21" s="28"/>
      <c r="I21" s="32"/>
      <c r="J21" s="28"/>
      <c r="K21" s="28"/>
      <c r="L21" s="28"/>
      <c r="M21" s="28"/>
      <c r="N21" s="28"/>
      <c r="O21" s="28"/>
      <c r="P21" s="28"/>
      <c r="Q21" s="28"/>
      <c r="R21" s="28">
        <v>-8.6125000000000007</v>
      </c>
      <c r="S21" s="33">
        <f t="shared" ref="S21:AE21" si="17">IF(F21="",0,IF(F21&lt;=CB$3,4,IF(F21&gt;=CB$5,1,IF(F21&gt;=CB$4,2,3))))</f>
        <v>4</v>
      </c>
      <c r="T21" s="33">
        <f t="shared" si="17"/>
        <v>4</v>
      </c>
      <c r="U21" s="33">
        <f t="shared" si="17"/>
        <v>0</v>
      </c>
      <c r="V21" s="34">
        <f t="shared" si="17"/>
        <v>0</v>
      </c>
      <c r="W21" s="33">
        <f t="shared" si="17"/>
        <v>0</v>
      </c>
      <c r="X21" s="33">
        <f t="shared" si="17"/>
        <v>0</v>
      </c>
      <c r="Y21" s="33">
        <f t="shared" si="17"/>
        <v>0</v>
      </c>
      <c r="Z21" s="33">
        <f t="shared" si="17"/>
        <v>0</v>
      </c>
      <c r="AA21" s="33">
        <f t="shared" si="17"/>
        <v>0</v>
      </c>
      <c r="AB21" s="33">
        <f t="shared" si="17"/>
        <v>0</v>
      </c>
      <c r="AC21" s="33">
        <f t="shared" si="17"/>
        <v>0</v>
      </c>
      <c r="AD21" s="33">
        <f t="shared" si="17"/>
        <v>0</v>
      </c>
      <c r="AE21" s="33">
        <f t="shared" si="17"/>
        <v>4</v>
      </c>
      <c r="AF21" s="28"/>
      <c r="AG21" s="28"/>
      <c r="AH21" s="28"/>
      <c r="AI21" s="28">
        <v>100</v>
      </c>
      <c r="AJ21" s="28">
        <v>6.5556999999999999</v>
      </c>
      <c r="AK21" s="28">
        <v>-0.34310000000000002</v>
      </c>
      <c r="AL21" s="28">
        <v>-7.7999999999999996E-3</v>
      </c>
      <c r="AM21" s="28">
        <v>-0.49669999999999997</v>
      </c>
      <c r="AN21" s="28">
        <v>0.65300000000000002</v>
      </c>
      <c r="AO21" s="28">
        <v>-0.14149999999999999</v>
      </c>
      <c r="AP21" s="35">
        <v>0.57999999999999996</v>
      </c>
    </row>
    <row r="22" spans="1:42">
      <c r="A22" s="48" t="s">
        <v>3785</v>
      </c>
      <c r="B22" s="29">
        <v>45273</v>
      </c>
      <c r="C22" s="30">
        <v>349.16699999999997</v>
      </c>
      <c r="D22" s="31">
        <v>324.34829999999999</v>
      </c>
      <c r="E22" s="28">
        <v>144.5635</v>
      </c>
      <c r="F22" s="28">
        <v>2.3896999999999999</v>
      </c>
      <c r="G22" s="28">
        <v>-8.8666</v>
      </c>
      <c r="H22" s="28">
        <v>23.987300000000001</v>
      </c>
      <c r="I22" s="32">
        <v>12.464700000000001</v>
      </c>
      <c r="J22" s="28">
        <v>56.91</v>
      </c>
      <c r="K22" s="28">
        <v>42.751399999999997</v>
      </c>
      <c r="L22" s="28"/>
      <c r="M22" s="28"/>
      <c r="N22" s="28"/>
      <c r="O22" s="28"/>
      <c r="P22" s="28"/>
      <c r="Q22" s="28"/>
      <c r="R22" s="28">
        <v>43.740900000000003</v>
      </c>
      <c r="S22" s="33">
        <f t="shared" si="4"/>
        <v>3</v>
      </c>
      <c r="T22" s="33">
        <f t="shared" si="5"/>
        <v>3</v>
      </c>
      <c r="U22" s="33">
        <f t="shared" si="6"/>
        <v>3</v>
      </c>
      <c r="V22" s="34">
        <f t="shared" si="7"/>
        <v>2</v>
      </c>
      <c r="W22" s="33">
        <f t="shared" si="8"/>
        <v>2</v>
      </c>
      <c r="X22" s="33">
        <f t="shared" si="9"/>
        <v>3</v>
      </c>
      <c r="Y22" s="33">
        <f t="shared" si="10"/>
        <v>0</v>
      </c>
      <c r="Z22" s="33">
        <f t="shared" si="11"/>
        <v>0</v>
      </c>
      <c r="AA22" s="33">
        <f t="shared" si="12"/>
        <v>0</v>
      </c>
      <c r="AB22" s="33">
        <f t="shared" si="13"/>
        <v>0</v>
      </c>
      <c r="AC22" s="33">
        <f t="shared" si="14"/>
        <v>0</v>
      </c>
      <c r="AD22" s="33">
        <f t="shared" si="15"/>
        <v>0</v>
      </c>
      <c r="AE22" s="33">
        <f t="shared" si="16"/>
        <v>2</v>
      </c>
      <c r="AF22" s="28"/>
      <c r="AG22" s="28"/>
      <c r="AH22" s="28"/>
      <c r="AI22" s="28">
        <v>100</v>
      </c>
      <c r="AJ22" s="28">
        <v>0.31559999999999999</v>
      </c>
      <c r="AK22" s="28">
        <v>0.59650000000000003</v>
      </c>
      <c r="AL22" s="28">
        <v>2.9499</v>
      </c>
      <c r="AM22" s="28">
        <v>1.4688000000000001</v>
      </c>
      <c r="AN22" s="28">
        <v>1.2999999999999999E-3</v>
      </c>
      <c r="AO22" s="28">
        <v>1.8293999999999999</v>
      </c>
      <c r="AP22" s="35">
        <v>0.59</v>
      </c>
    </row>
    <row r="23" spans="1:42">
      <c r="A23" s="48" t="s">
        <v>3786</v>
      </c>
      <c r="B23" s="29">
        <v>45889</v>
      </c>
      <c r="C23" s="30">
        <v>199.42320000000001</v>
      </c>
      <c r="D23" s="31">
        <v>196.35910000000001</v>
      </c>
      <c r="E23" s="28">
        <v>14.8535</v>
      </c>
      <c r="F23" s="28">
        <v>2.0943000000000001</v>
      </c>
      <c r="G23" s="28">
        <v>-10.3401</v>
      </c>
      <c r="H23" s="28">
        <v>22.757200000000001</v>
      </c>
      <c r="I23" s="32">
        <v>10.847</v>
      </c>
      <c r="J23" s="28"/>
      <c r="K23" s="28"/>
      <c r="L23" s="28"/>
      <c r="M23" s="28"/>
      <c r="N23" s="28"/>
      <c r="O23" s="28"/>
      <c r="P23" s="28"/>
      <c r="Q23" s="28"/>
      <c r="R23" s="28">
        <v>76.968199999999996</v>
      </c>
      <c r="S23" s="33">
        <f t="shared" si="4"/>
        <v>4</v>
      </c>
      <c r="T23" s="33">
        <f t="shared" si="5"/>
        <v>4</v>
      </c>
      <c r="U23" s="33">
        <f t="shared" si="6"/>
        <v>4</v>
      </c>
      <c r="V23" s="34">
        <f t="shared" si="7"/>
        <v>4</v>
      </c>
      <c r="W23" s="33">
        <f t="shared" si="8"/>
        <v>0</v>
      </c>
      <c r="X23" s="33">
        <f t="shared" si="9"/>
        <v>0</v>
      </c>
      <c r="Y23" s="33">
        <f t="shared" si="10"/>
        <v>0</v>
      </c>
      <c r="Z23" s="33">
        <f t="shared" si="11"/>
        <v>0</v>
      </c>
      <c r="AA23" s="33">
        <f t="shared" si="12"/>
        <v>0</v>
      </c>
      <c r="AB23" s="33">
        <f t="shared" si="13"/>
        <v>0</v>
      </c>
      <c r="AC23" s="33">
        <f t="shared" si="14"/>
        <v>0</v>
      </c>
      <c r="AD23" s="33">
        <f t="shared" si="15"/>
        <v>0</v>
      </c>
      <c r="AE23" s="33">
        <f t="shared" si="16"/>
        <v>1</v>
      </c>
      <c r="AF23" s="28"/>
      <c r="AG23" s="28"/>
      <c r="AH23" s="28"/>
      <c r="AI23" s="28">
        <v>100</v>
      </c>
      <c r="AJ23" s="28">
        <v>6.2893999999999997</v>
      </c>
      <c r="AK23" s="28">
        <v>0.6714</v>
      </c>
      <c r="AL23" s="28">
        <v>5.4878999999999998</v>
      </c>
      <c r="AM23" s="28">
        <v>1.4512</v>
      </c>
      <c r="AN23" s="28">
        <v>0.21859999999999999</v>
      </c>
      <c r="AO23" s="28">
        <v>4.4710000000000001</v>
      </c>
      <c r="AP23" s="35">
        <v>0.55000000000000004</v>
      </c>
    </row>
    <row r="24" spans="1:42">
      <c r="A24" s="48" t="s">
        <v>4912</v>
      </c>
      <c r="B24" s="29">
        <v>45965</v>
      </c>
      <c r="C24" s="30">
        <v>79.365700000000004</v>
      </c>
      <c r="D24" s="31">
        <v>53.041800000000002</v>
      </c>
      <c r="E24" s="28">
        <v>148.21270000000001</v>
      </c>
      <c r="F24" s="28">
        <v>2.3992</v>
      </c>
      <c r="G24" s="28">
        <v>-8.8665000000000003</v>
      </c>
      <c r="H24" s="28"/>
      <c r="I24" s="32">
        <v>12.289099999999999</v>
      </c>
      <c r="J24" s="28"/>
      <c r="K24" s="28"/>
      <c r="L24" s="28"/>
      <c r="M24" s="28"/>
      <c r="N24" s="28"/>
      <c r="O24" s="28"/>
      <c r="P24" s="28"/>
      <c r="Q24" s="28"/>
      <c r="R24" s="28">
        <v>54.712499999999999</v>
      </c>
      <c r="S24" s="33">
        <f t="shared" si="4"/>
        <v>3</v>
      </c>
      <c r="T24" s="33">
        <f t="shared" si="5"/>
        <v>3</v>
      </c>
      <c r="U24" s="33">
        <f t="shared" si="6"/>
        <v>0</v>
      </c>
      <c r="V24" s="34">
        <f t="shared" si="7"/>
        <v>2</v>
      </c>
      <c r="W24" s="33">
        <f t="shared" si="8"/>
        <v>0</v>
      </c>
      <c r="X24" s="33">
        <f t="shared" si="9"/>
        <v>0</v>
      </c>
      <c r="Y24" s="33">
        <f t="shared" si="10"/>
        <v>0</v>
      </c>
      <c r="Z24" s="33">
        <f t="shared" si="11"/>
        <v>0</v>
      </c>
      <c r="AA24" s="33">
        <f t="shared" si="12"/>
        <v>0</v>
      </c>
      <c r="AB24" s="33">
        <f t="shared" si="13"/>
        <v>0</v>
      </c>
      <c r="AC24" s="33">
        <f t="shared" si="14"/>
        <v>0</v>
      </c>
      <c r="AD24" s="33">
        <f t="shared" si="15"/>
        <v>0</v>
      </c>
      <c r="AE24" s="33">
        <f t="shared" si="16"/>
        <v>1</v>
      </c>
      <c r="AF24" s="28"/>
      <c r="AG24" s="28"/>
      <c r="AH24" s="28"/>
      <c r="AI24" s="28">
        <v>100</v>
      </c>
      <c r="AJ24" s="28">
        <v>5.1067999999999998</v>
      </c>
      <c r="AK24" s="28">
        <v>0.58350000000000002</v>
      </c>
      <c r="AL24" s="28">
        <v>5.7746000000000004</v>
      </c>
      <c r="AM24" s="28">
        <v>1.2326999999999999</v>
      </c>
      <c r="AN24" s="28">
        <v>0.1411</v>
      </c>
      <c r="AO24" s="28">
        <v>2.3426999999999998</v>
      </c>
      <c r="AP24" s="35">
        <v>0.51</v>
      </c>
    </row>
    <row r="25" spans="1:42">
      <c r="A25" s="48" t="s">
        <v>1662</v>
      </c>
      <c r="B25" s="29">
        <v>45044</v>
      </c>
      <c r="C25" s="30">
        <v>2221.4117000000001</v>
      </c>
      <c r="D25" s="31">
        <v>2132.4634999999998</v>
      </c>
      <c r="E25" s="28">
        <v>145.0316</v>
      </c>
      <c r="F25" s="28">
        <v>2.4117000000000002</v>
      </c>
      <c r="G25" s="28">
        <v>-8.8490000000000002</v>
      </c>
      <c r="H25" s="28">
        <v>24.1569</v>
      </c>
      <c r="I25" s="32">
        <v>12.519399999999999</v>
      </c>
      <c r="J25" s="28">
        <v>57.463700000000003</v>
      </c>
      <c r="K25" s="28">
        <v>42.994</v>
      </c>
      <c r="L25" s="28">
        <v>34.174300000000002</v>
      </c>
      <c r="M25" s="28"/>
      <c r="N25" s="28"/>
      <c r="O25" s="28"/>
      <c r="P25" s="28"/>
      <c r="Q25" s="28"/>
      <c r="R25" s="28">
        <v>34.174300000000002</v>
      </c>
      <c r="S25" s="33">
        <f t="shared" si="4"/>
        <v>2</v>
      </c>
      <c r="T25" s="33">
        <f t="shared" si="5"/>
        <v>3</v>
      </c>
      <c r="U25" s="33">
        <f t="shared" si="6"/>
        <v>2</v>
      </c>
      <c r="V25" s="34">
        <f t="shared" si="7"/>
        <v>1</v>
      </c>
      <c r="W25" s="33">
        <f t="shared" si="8"/>
        <v>1</v>
      </c>
      <c r="X25" s="33">
        <f t="shared" si="9"/>
        <v>2</v>
      </c>
      <c r="Y25" s="33">
        <f t="shared" si="10"/>
        <v>2</v>
      </c>
      <c r="Z25" s="33">
        <f t="shared" si="11"/>
        <v>0</v>
      </c>
      <c r="AA25" s="33">
        <f t="shared" si="12"/>
        <v>0</v>
      </c>
      <c r="AB25" s="33">
        <f t="shared" si="13"/>
        <v>0</v>
      </c>
      <c r="AC25" s="33">
        <f t="shared" si="14"/>
        <v>0</v>
      </c>
      <c r="AD25" s="33">
        <f t="shared" si="15"/>
        <v>0</v>
      </c>
      <c r="AE25" s="33">
        <f t="shared" si="16"/>
        <v>2</v>
      </c>
      <c r="AF25" s="28"/>
      <c r="AG25" s="28"/>
      <c r="AH25" s="28"/>
      <c r="AI25" s="28">
        <v>100</v>
      </c>
      <c r="AJ25" s="28">
        <v>0.67659999999999998</v>
      </c>
      <c r="AK25" s="28">
        <v>0.49730000000000002</v>
      </c>
      <c r="AL25" s="28">
        <v>2.2141999999999999</v>
      </c>
      <c r="AM25" s="28">
        <v>1.2779</v>
      </c>
      <c r="AN25" s="28">
        <v>6.1000000000000004E-3</v>
      </c>
      <c r="AO25" s="28">
        <v>1.8044</v>
      </c>
      <c r="AP25" s="35">
        <v>0.45</v>
      </c>
    </row>
    <row r="26" spans="1:42">
      <c r="A26" s="48" t="s">
        <v>3787</v>
      </c>
      <c r="B26" s="29">
        <v>45247</v>
      </c>
      <c r="C26" s="30">
        <v>536.31539999999995</v>
      </c>
      <c r="D26" s="31">
        <v>485.99650000000003</v>
      </c>
      <c r="E26" s="28">
        <v>23.298999999999999</v>
      </c>
      <c r="F26" s="28">
        <v>0.88639999999999997</v>
      </c>
      <c r="G26" s="28">
        <v>-6.6673999999999998</v>
      </c>
      <c r="H26" s="28">
        <v>23.7058</v>
      </c>
      <c r="I26" s="32">
        <v>11.5756</v>
      </c>
      <c r="J26" s="28">
        <v>54.929000000000002</v>
      </c>
      <c r="K26" s="28">
        <v>41.665999999999997</v>
      </c>
      <c r="L26" s="28"/>
      <c r="M26" s="28"/>
      <c r="N26" s="28"/>
      <c r="O26" s="28"/>
      <c r="P26" s="28"/>
      <c r="Q26" s="28"/>
      <c r="R26" s="28">
        <v>41.191299999999998</v>
      </c>
      <c r="S26" s="33">
        <f t="shared" si="4"/>
        <v>4</v>
      </c>
      <c r="T26" s="33">
        <f t="shared" si="5"/>
        <v>1</v>
      </c>
      <c r="U26" s="33">
        <f t="shared" si="6"/>
        <v>4</v>
      </c>
      <c r="V26" s="34">
        <f t="shared" si="7"/>
        <v>3</v>
      </c>
      <c r="W26" s="33">
        <f t="shared" si="8"/>
        <v>4</v>
      </c>
      <c r="X26" s="33">
        <f t="shared" si="9"/>
        <v>4</v>
      </c>
      <c r="Y26" s="33">
        <f t="shared" si="10"/>
        <v>0</v>
      </c>
      <c r="Z26" s="33">
        <f t="shared" si="11"/>
        <v>0</v>
      </c>
      <c r="AA26" s="33">
        <f t="shared" si="12"/>
        <v>0</v>
      </c>
      <c r="AB26" s="33">
        <f t="shared" si="13"/>
        <v>0</v>
      </c>
      <c r="AC26" s="33">
        <f t="shared" si="14"/>
        <v>0</v>
      </c>
      <c r="AD26" s="33">
        <f t="shared" si="15"/>
        <v>0</v>
      </c>
      <c r="AE26" s="33">
        <f t="shared" si="16"/>
        <v>2</v>
      </c>
      <c r="AF26" s="28"/>
      <c r="AG26" s="28"/>
      <c r="AH26" s="28"/>
      <c r="AI26" s="28">
        <v>100</v>
      </c>
      <c r="AJ26" s="28">
        <v>0.94389999999999996</v>
      </c>
      <c r="AK26" s="28">
        <v>0.56659999999999999</v>
      </c>
      <c r="AL26" s="28">
        <v>-0.22750000000000001</v>
      </c>
      <c r="AM26" s="28">
        <v>1.3918999999999999</v>
      </c>
      <c r="AN26" s="28">
        <v>0.87680000000000002</v>
      </c>
      <c r="AO26" s="28">
        <v>-1.4255</v>
      </c>
      <c r="AP26" s="35">
        <v>1.02</v>
      </c>
    </row>
    <row r="27" spans="1:42">
      <c r="A27" s="48" t="s">
        <v>3788</v>
      </c>
      <c r="B27" s="29">
        <v>39339</v>
      </c>
      <c r="C27" s="30">
        <v>2190.9576000000002</v>
      </c>
      <c r="D27" s="31">
        <v>1769.3713</v>
      </c>
      <c r="E27" s="28">
        <v>57.768700000000003</v>
      </c>
      <c r="F27" s="28">
        <v>4.2676999999999996</v>
      </c>
      <c r="G27" s="28">
        <v>-5.8765999999999998</v>
      </c>
      <c r="H27" s="28">
        <v>35.5214</v>
      </c>
      <c r="I27" s="32">
        <v>8.4354999999999993</v>
      </c>
      <c r="J27" s="28">
        <v>106.4834</v>
      </c>
      <c r="K27" s="28">
        <v>76.470500000000001</v>
      </c>
      <c r="L27" s="28">
        <v>46.252800000000001</v>
      </c>
      <c r="M27" s="28">
        <v>33.759900000000002</v>
      </c>
      <c r="N27" s="28">
        <v>25.616299999999999</v>
      </c>
      <c r="O27" s="28">
        <v>26.982500000000002</v>
      </c>
      <c r="P27" s="28">
        <v>15.5831</v>
      </c>
      <c r="Q27" s="28">
        <v>7.6158999999999999</v>
      </c>
      <c r="R27" s="28">
        <v>9.8668999999999993</v>
      </c>
      <c r="S27" s="33">
        <f t="shared" si="4"/>
        <v>1</v>
      </c>
      <c r="T27" s="33">
        <f t="shared" si="5"/>
        <v>1</v>
      </c>
      <c r="U27" s="33">
        <f t="shared" si="6"/>
        <v>1</v>
      </c>
      <c r="V27" s="34">
        <f t="shared" si="7"/>
        <v>4</v>
      </c>
      <c r="W27" s="33">
        <f t="shared" si="8"/>
        <v>1</v>
      </c>
      <c r="X27" s="33">
        <f t="shared" si="9"/>
        <v>1</v>
      </c>
      <c r="Y27" s="33">
        <f t="shared" si="10"/>
        <v>1</v>
      </c>
      <c r="Z27" s="33">
        <f t="shared" si="11"/>
        <v>1</v>
      </c>
      <c r="AA27" s="33">
        <f t="shared" si="12"/>
        <v>1</v>
      </c>
      <c r="AB27" s="33">
        <f t="shared" si="13"/>
        <v>1</v>
      </c>
      <c r="AC27" s="33">
        <f t="shared" si="14"/>
        <v>4</v>
      </c>
      <c r="AD27" s="33">
        <f t="shared" si="15"/>
        <v>4</v>
      </c>
      <c r="AE27" s="33">
        <f t="shared" si="16"/>
        <v>4</v>
      </c>
      <c r="AF27" s="28"/>
      <c r="AG27" s="28"/>
      <c r="AH27" s="28"/>
      <c r="AI27" s="28">
        <v>100</v>
      </c>
      <c r="AJ27" s="28">
        <v>0.28070000000000001</v>
      </c>
      <c r="AK27" s="28">
        <v>0.39240000000000003</v>
      </c>
      <c r="AL27" s="28">
        <v>3.3077000000000001</v>
      </c>
      <c r="AM27" s="28">
        <v>0.91869999999999996</v>
      </c>
      <c r="AN27" s="28">
        <v>1.1599999999999999E-2</v>
      </c>
      <c r="AO27" s="28">
        <v>3.1276000000000002</v>
      </c>
      <c r="AP27" s="35">
        <v>2.3199999999999998</v>
      </c>
    </row>
    <row r="28" spans="1:42">
      <c r="A28" s="48" t="s">
        <v>3789</v>
      </c>
      <c r="B28" s="29">
        <v>44818</v>
      </c>
      <c r="C28" s="30">
        <v>2964.7903999999999</v>
      </c>
      <c r="D28" s="31">
        <v>2757.5428999999999</v>
      </c>
      <c r="E28" s="28">
        <v>33.97</v>
      </c>
      <c r="F28" s="28">
        <v>3.177</v>
      </c>
      <c r="G28" s="28">
        <v>-14.6332</v>
      </c>
      <c r="H28" s="28">
        <v>42.551400000000001</v>
      </c>
      <c r="I28" s="32">
        <v>9.1931999999999992</v>
      </c>
      <c r="J28" s="28">
        <v>99.132400000000004</v>
      </c>
      <c r="K28" s="28">
        <v>56.679099999999998</v>
      </c>
      <c r="L28" s="28">
        <v>39.904200000000003</v>
      </c>
      <c r="M28" s="28"/>
      <c r="N28" s="28"/>
      <c r="O28" s="28"/>
      <c r="P28" s="28"/>
      <c r="Q28" s="28"/>
      <c r="R28" s="28">
        <v>40.091700000000003</v>
      </c>
      <c r="S28" s="33">
        <f t="shared" si="4"/>
        <v>1</v>
      </c>
      <c r="T28" s="33">
        <f t="shared" si="5"/>
        <v>4</v>
      </c>
      <c r="U28" s="33">
        <f t="shared" si="6"/>
        <v>1</v>
      </c>
      <c r="V28" s="34">
        <f t="shared" si="7"/>
        <v>4</v>
      </c>
      <c r="W28" s="33">
        <f t="shared" si="8"/>
        <v>1</v>
      </c>
      <c r="X28" s="33">
        <f t="shared" si="9"/>
        <v>1</v>
      </c>
      <c r="Y28" s="33">
        <f t="shared" si="10"/>
        <v>1</v>
      </c>
      <c r="Z28" s="33">
        <f t="shared" si="11"/>
        <v>0</v>
      </c>
      <c r="AA28" s="33">
        <f t="shared" si="12"/>
        <v>0</v>
      </c>
      <c r="AB28" s="33">
        <f t="shared" si="13"/>
        <v>0</v>
      </c>
      <c r="AC28" s="33">
        <f t="shared" si="14"/>
        <v>0</v>
      </c>
      <c r="AD28" s="33">
        <f t="shared" si="15"/>
        <v>0</v>
      </c>
      <c r="AE28" s="33">
        <f t="shared" si="16"/>
        <v>2</v>
      </c>
      <c r="AF28" s="28"/>
      <c r="AG28" s="28"/>
      <c r="AH28" s="28"/>
      <c r="AI28" s="28">
        <v>100</v>
      </c>
      <c r="AJ28" s="28">
        <v>-4.8599999999999997E-2</v>
      </c>
      <c r="AK28" s="28">
        <v>0.40410000000000001</v>
      </c>
      <c r="AL28" s="28">
        <v>2.9165999999999999</v>
      </c>
      <c r="AM28" s="28">
        <v>1.1414</v>
      </c>
      <c r="AN28" s="28">
        <v>5.9999999999999995E-4</v>
      </c>
      <c r="AO28" s="28">
        <v>9.2499999999999999E-2</v>
      </c>
      <c r="AP28" s="35">
        <v>0.61</v>
      </c>
    </row>
    <row r="29" spans="1:42">
      <c r="A29" s="48" t="s">
        <v>1667</v>
      </c>
      <c r="B29" s="29">
        <v>45237</v>
      </c>
      <c r="C29" s="30">
        <v>1590.6733999999999</v>
      </c>
      <c r="D29" s="31">
        <v>1514.8214</v>
      </c>
      <c r="E29" s="28">
        <v>149.1884</v>
      </c>
      <c r="F29" s="28">
        <v>2.3933</v>
      </c>
      <c r="G29" s="28">
        <v>-8.8147000000000002</v>
      </c>
      <c r="H29" s="28">
        <v>23.992000000000001</v>
      </c>
      <c r="I29" s="32">
        <v>12.433299999999999</v>
      </c>
      <c r="J29" s="28">
        <v>56.979900000000001</v>
      </c>
      <c r="K29" s="28">
        <v>42.7271</v>
      </c>
      <c r="L29" s="28"/>
      <c r="M29" s="28"/>
      <c r="N29" s="28"/>
      <c r="O29" s="28"/>
      <c r="P29" s="28"/>
      <c r="Q29" s="28"/>
      <c r="R29" s="28">
        <v>42.1541</v>
      </c>
      <c r="S29" s="33">
        <f t="shared" si="4"/>
        <v>3</v>
      </c>
      <c r="T29" s="33">
        <f t="shared" si="5"/>
        <v>2</v>
      </c>
      <c r="U29" s="33">
        <f t="shared" si="6"/>
        <v>3</v>
      </c>
      <c r="V29" s="34">
        <f t="shared" si="7"/>
        <v>2</v>
      </c>
      <c r="W29" s="33">
        <f t="shared" si="8"/>
        <v>2</v>
      </c>
      <c r="X29" s="33">
        <f t="shared" si="9"/>
        <v>3</v>
      </c>
      <c r="Y29" s="33">
        <f t="shared" si="10"/>
        <v>0</v>
      </c>
      <c r="Z29" s="33">
        <f t="shared" si="11"/>
        <v>0</v>
      </c>
      <c r="AA29" s="33">
        <f t="shared" si="12"/>
        <v>0</v>
      </c>
      <c r="AB29" s="33">
        <f t="shared" si="13"/>
        <v>0</v>
      </c>
      <c r="AC29" s="33">
        <f t="shared" si="14"/>
        <v>0</v>
      </c>
      <c r="AD29" s="33">
        <f t="shared" si="15"/>
        <v>0</v>
      </c>
      <c r="AE29" s="33">
        <f t="shared" si="16"/>
        <v>2</v>
      </c>
      <c r="AF29" s="28"/>
      <c r="AG29" s="28"/>
      <c r="AH29" s="28"/>
      <c r="AI29" s="28">
        <v>100</v>
      </c>
      <c r="AJ29" s="28">
        <v>0.2828</v>
      </c>
      <c r="AK29" s="28">
        <v>0.59379999999999999</v>
      </c>
      <c r="AL29" s="28">
        <v>2.8472</v>
      </c>
      <c r="AM29" s="28">
        <v>1.4530000000000001</v>
      </c>
      <c r="AN29" s="28">
        <v>1.1000000000000001E-3</v>
      </c>
      <c r="AO29" s="28">
        <v>2.3589000000000002</v>
      </c>
      <c r="AP29" s="35">
        <v>0.48</v>
      </c>
    </row>
    <row r="30" spans="1:42">
      <c r="A30" s="48" t="s">
        <v>5072</v>
      </c>
      <c r="B30" s="29">
        <v>46085</v>
      </c>
      <c r="C30" s="30"/>
      <c r="D30" s="31">
        <v>23.3414</v>
      </c>
      <c r="E30" s="28">
        <v>9.2538</v>
      </c>
      <c r="F30" s="28">
        <v>1.9208000000000001</v>
      </c>
      <c r="G30" s="28"/>
      <c r="H30" s="28"/>
      <c r="I30" s="32"/>
      <c r="J30" s="28"/>
      <c r="K30" s="28"/>
      <c r="L30" s="28"/>
      <c r="M30" s="28"/>
      <c r="N30" s="28"/>
      <c r="O30" s="28"/>
      <c r="P30" s="28"/>
      <c r="Q30" s="28"/>
      <c r="R30" s="28">
        <v>-39.1402</v>
      </c>
      <c r="S30" s="33">
        <f t="shared" si="4"/>
        <v>4</v>
      </c>
      <c r="T30" s="33">
        <f t="shared" si="5"/>
        <v>0</v>
      </c>
      <c r="U30" s="33">
        <f t="shared" si="6"/>
        <v>0</v>
      </c>
      <c r="V30" s="34">
        <f t="shared" si="7"/>
        <v>0</v>
      </c>
      <c r="W30" s="33">
        <f t="shared" si="8"/>
        <v>0</v>
      </c>
      <c r="X30" s="33">
        <f t="shared" si="9"/>
        <v>0</v>
      </c>
      <c r="Y30" s="33">
        <f t="shared" si="10"/>
        <v>0</v>
      </c>
      <c r="Z30" s="33">
        <f t="shared" si="11"/>
        <v>0</v>
      </c>
      <c r="AA30" s="33">
        <f t="shared" si="12"/>
        <v>0</v>
      </c>
      <c r="AB30" s="33">
        <f t="shared" si="13"/>
        <v>0</v>
      </c>
      <c r="AC30" s="33">
        <f t="shared" si="14"/>
        <v>0</v>
      </c>
      <c r="AD30" s="33">
        <f t="shared" si="15"/>
        <v>0</v>
      </c>
      <c r="AE30" s="33">
        <f t="shared" si="16"/>
        <v>4</v>
      </c>
      <c r="AF30" s="28"/>
      <c r="AG30" s="28"/>
      <c r="AH30" s="28"/>
      <c r="AI30" s="28">
        <v>100</v>
      </c>
      <c r="AJ30" s="28">
        <v>4.1548999999999996</v>
      </c>
      <c r="AK30" s="28">
        <v>-1.3673</v>
      </c>
      <c r="AL30" s="28">
        <v>-1.7672000000000001</v>
      </c>
      <c r="AM30" s="28">
        <v>-1.5186999999999999</v>
      </c>
      <c r="AN30" s="28">
        <v>0.46</v>
      </c>
      <c r="AO30" s="28">
        <v>1.296</v>
      </c>
      <c r="AP30" s="35">
        <v>0.56000000000000005</v>
      </c>
    </row>
    <row r="31" spans="1:42">
      <c r="A31" s="48" t="s">
        <v>1669</v>
      </c>
      <c r="B31" s="29">
        <v>45587</v>
      </c>
      <c r="C31" s="30">
        <v>452.47620000000001</v>
      </c>
      <c r="D31" s="31">
        <v>430.19850000000002</v>
      </c>
      <c r="E31" s="28">
        <v>14.595000000000001</v>
      </c>
      <c r="F31" s="28">
        <v>2.3751000000000002</v>
      </c>
      <c r="G31" s="28">
        <v>-8.7308000000000003</v>
      </c>
      <c r="H31" s="28">
        <v>23.875499999999999</v>
      </c>
      <c r="I31" s="32">
        <v>12.3531</v>
      </c>
      <c r="J31" s="28">
        <v>56.786499999999997</v>
      </c>
      <c r="K31" s="28"/>
      <c r="L31" s="28"/>
      <c r="M31" s="28"/>
      <c r="N31" s="28"/>
      <c r="O31" s="28"/>
      <c r="P31" s="28"/>
      <c r="Q31" s="28"/>
      <c r="R31" s="28">
        <v>51.133899999999997</v>
      </c>
      <c r="S31" s="33">
        <f t="shared" si="4"/>
        <v>3</v>
      </c>
      <c r="T31" s="33">
        <f t="shared" si="5"/>
        <v>2</v>
      </c>
      <c r="U31" s="33">
        <f t="shared" si="6"/>
        <v>3</v>
      </c>
      <c r="V31" s="34">
        <f t="shared" si="7"/>
        <v>2</v>
      </c>
      <c r="W31" s="33">
        <f t="shared" si="8"/>
        <v>2</v>
      </c>
      <c r="X31" s="33">
        <f t="shared" si="9"/>
        <v>0</v>
      </c>
      <c r="Y31" s="33">
        <f t="shared" si="10"/>
        <v>0</v>
      </c>
      <c r="Z31" s="33">
        <f t="shared" si="11"/>
        <v>0</v>
      </c>
      <c r="AA31" s="33">
        <f t="shared" si="12"/>
        <v>0</v>
      </c>
      <c r="AB31" s="33">
        <f t="shared" si="13"/>
        <v>0</v>
      </c>
      <c r="AC31" s="33">
        <f t="shared" si="14"/>
        <v>0</v>
      </c>
      <c r="AD31" s="33">
        <f t="shared" si="15"/>
        <v>0</v>
      </c>
      <c r="AE31" s="33">
        <f t="shared" si="16"/>
        <v>1</v>
      </c>
      <c r="AF31" s="28"/>
      <c r="AG31" s="28"/>
      <c r="AH31" s="28"/>
      <c r="AI31" s="28">
        <v>100</v>
      </c>
      <c r="AJ31" s="28">
        <v>1.9967999999999999</v>
      </c>
      <c r="AK31" s="28">
        <v>0.68789999999999996</v>
      </c>
      <c r="AL31" s="28">
        <v>3.5823</v>
      </c>
      <c r="AM31" s="28">
        <v>1.6155999999999999</v>
      </c>
      <c r="AN31" s="28">
        <v>5.4899999999999997E-2</v>
      </c>
      <c r="AO31" s="28">
        <v>2.5144000000000002</v>
      </c>
      <c r="AP31" s="35">
        <v>0.67</v>
      </c>
    </row>
    <row r="32" spans="1:42">
      <c r="A32" s="48" t="s">
        <v>3790</v>
      </c>
      <c r="B32" s="29">
        <v>45602</v>
      </c>
      <c r="C32" s="30">
        <v>113.5532</v>
      </c>
      <c r="D32" s="31">
        <v>108.0528</v>
      </c>
      <c r="E32" s="28">
        <v>18.2272</v>
      </c>
      <c r="F32" s="28">
        <v>2.2587000000000002</v>
      </c>
      <c r="G32" s="28">
        <v>-7.3925000000000001</v>
      </c>
      <c r="H32" s="28">
        <v>22.790900000000001</v>
      </c>
      <c r="I32" s="32">
        <v>11.3485</v>
      </c>
      <c r="J32" s="28">
        <v>53.247</v>
      </c>
      <c r="K32" s="28"/>
      <c r="L32" s="28"/>
      <c r="M32" s="28"/>
      <c r="N32" s="28"/>
      <c r="O32" s="28"/>
      <c r="P32" s="28"/>
      <c r="Q32" s="28"/>
      <c r="R32" s="28">
        <v>50.046999999999997</v>
      </c>
      <c r="S32" s="33">
        <f t="shared" si="4"/>
        <v>4</v>
      </c>
      <c r="T32" s="33">
        <f t="shared" si="5"/>
        <v>2</v>
      </c>
      <c r="U32" s="33">
        <f t="shared" si="6"/>
        <v>4</v>
      </c>
      <c r="V32" s="34">
        <f t="shared" si="7"/>
        <v>3</v>
      </c>
      <c r="W32" s="33">
        <f t="shared" si="8"/>
        <v>4</v>
      </c>
      <c r="X32" s="33">
        <f t="shared" si="9"/>
        <v>0</v>
      </c>
      <c r="Y32" s="33">
        <f t="shared" si="10"/>
        <v>0</v>
      </c>
      <c r="Z32" s="33">
        <f t="shared" si="11"/>
        <v>0</v>
      </c>
      <c r="AA32" s="33">
        <f t="shared" si="12"/>
        <v>0</v>
      </c>
      <c r="AB32" s="33">
        <f t="shared" si="13"/>
        <v>0</v>
      </c>
      <c r="AC32" s="33">
        <f t="shared" si="14"/>
        <v>0</v>
      </c>
      <c r="AD32" s="33">
        <f t="shared" si="15"/>
        <v>0</v>
      </c>
      <c r="AE32" s="33">
        <f t="shared" si="16"/>
        <v>2</v>
      </c>
      <c r="AF32" s="28"/>
      <c r="AG32" s="28"/>
      <c r="AH32" s="28"/>
      <c r="AI32" s="28">
        <v>100</v>
      </c>
      <c r="AJ32" s="28">
        <v>2.1817000000000002</v>
      </c>
      <c r="AK32" s="28">
        <v>0.69359999999999999</v>
      </c>
      <c r="AL32" s="28">
        <v>3.5522999999999998</v>
      </c>
      <c r="AM32" s="28">
        <v>1.5425</v>
      </c>
      <c r="AN32" s="28">
        <v>6.9099999999999995E-2</v>
      </c>
      <c r="AO32" s="28">
        <v>1.0993999999999999</v>
      </c>
      <c r="AP32" s="35">
        <v>0.47</v>
      </c>
    </row>
    <row r="33" spans="1:42">
      <c r="A33" s="48" t="s">
        <v>1673</v>
      </c>
      <c r="B33" s="29">
        <v>40403</v>
      </c>
      <c r="C33" s="30">
        <v>24534.224600000001</v>
      </c>
      <c r="D33" s="31">
        <v>22540.549900000002</v>
      </c>
      <c r="E33" s="28">
        <v>127.595</v>
      </c>
      <c r="F33" s="28">
        <v>2.4102999999999999</v>
      </c>
      <c r="G33" s="28">
        <v>-8.9046000000000003</v>
      </c>
      <c r="H33" s="28">
        <v>24.170500000000001</v>
      </c>
      <c r="I33" s="32">
        <v>12.509600000000001</v>
      </c>
      <c r="J33" s="28">
        <v>57.446399999999997</v>
      </c>
      <c r="K33" s="28">
        <v>43.399500000000003</v>
      </c>
      <c r="L33" s="28">
        <v>34.3003</v>
      </c>
      <c r="M33" s="28">
        <v>28.822299999999998</v>
      </c>
      <c r="N33" s="28">
        <v>25.086600000000001</v>
      </c>
      <c r="O33" s="28">
        <v>23.562799999999999</v>
      </c>
      <c r="P33" s="28">
        <v>16.2545</v>
      </c>
      <c r="Q33" s="28">
        <v>12.4337</v>
      </c>
      <c r="R33" s="28">
        <v>13.2637</v>
      </c>
      <c r="S33" s="33">
        <f t="shared" si="4"/>
        <v>2</v>
      </c>
      <c r="T33" s="33">
        <f t="shared" si="5"/>
        <v>3</v>
      </c>
      <c r="U33" s="33">
        <f t="shared" si="6"/>
        <v>2</v>
      </c>
      <c r="V33" s="34">
        <f t="shared" si="7"/>
        <v>1</v>
      </c>
      <c r="W33" s="33">
        <f t="shared" si="8"/>
        <v>1</v>
      </c>
      <c r="X33" s="33">
        <f t="shared" si="9"/>
        <v>1</v>
      </c>
      <c r="Y33" s="33">
        <f t="shared" si="10"/>
        <v>2</v>
      </c>
      <c r="Z33" s="33">
        <f t="shared" si="11"/>
        <v>2</v>
      </c>
      <c r="AA33" s="33">
        <f t="shared" si="12"/>
        <v>2</v>
      </c>
      <c r="AB33" s="33">
        <f t="shared" si="13"/>
        <v>2</v>
      </c>
      <c r="AC33" s="33">
        <f t="shared" si="14"/>
        <v>1</v>
      </c>
      <c r="AD33" s="33">
        <f t="shared" si="15"/>
        <v>2</v>
      </c>
      <c r="AE33" s="33">
        <f t="shared" si="16"/>
        <v>3</v>
      </c>
      <c r="AF33" s="28"/>
      <c r="AG33" s="28"/>
      <c r="AH33" s="28"/>
      <c r="AI33" s="28">
        <v>100</v>
      </c>
      <c r="AJ33" s="28">
        <v>0.5262</v>
      </c>
      <c r="AK33" s="28">
        <v>0.48620000000000002</v>
      </c>
      <c r="AL33" s="28">
        <v>2.1648999999999998</v>
      </c>
      <c r="AM33" s="28">
        <v>1.2237</v>
      </c>
      <c r="AN33" s="28">
        <v>3.8999999999999998E-3</v>
      </c>
      <c r="AO33" s="28">
        <v>1.4343999999999999</v>
      </c>
      <c r="AP33" s="35">
        <v>0.59</v>
      </c>
    </row>
    <row r="34" spans="1:42">
      <c r="A34" s="48" t="s">
        <v>3791</v>
      </c>
      <c r="B34" s="29">
        <v>40848</v>
      </c>
      <c r="C34" s="30">
        <v>11766.0448</v>
      </c>
      <c r="D34" s="31">
        <v>10990.188399999999</v>
      </c>
      <c r="E34" s="28">
        <v>44.357799999999997</v>
      </c>
      <c r="F34" s="28">
        <v>2.1404999999999998</v>
      </c>
      <c r="G34" s="28">
        <v>-6.5609000000000002</v>
      </c>
      <c r="H34" s="28">
        <v>23.771000000000001</v>
      </c>
      <c r="I34" s="32">
        <v>11.9047</v>
      </c>
      <c r="J34" s="28">
        <v>55.273099999999999</v>
      </c>
      <c r="K34" s="28">
        <v>41.706299999999999</v>
      </c>
      <c r="L34" s="28">
        <v>33.500300000000003</v>
      </c>
      <c r="M34" s="28">
        <v>28.325299999999999</v>
      </c>
      <c r="N34" s="28">
        <v>24.470400000000001</v>
      </c>
      <c r="O34" s="28">
        <v>23.148</v>
      </c>
      <c r="P34" s="28">
        <v>15.8987</v>
      </c>
      <c r="Q34" s="28"/>
      <c r="R34" s="28">
        <v>10.8169</v>
      </c>
      <c r="S34" s="33">
        <f t="shared" si="4"/>
        <v>4</v>
      </c>
      <c r="T34" s="33">
        <f t="shared" si="5"/>
        <v>1</v>
      </c>
      <c r="U34" s="33">
        <f t="shared" si="6"/>
        <v>3</v>
      </c>
      <c r="V34" s="34">
        <f t="shared" si="7"/>
        <v>3</v>
      </c>
      <c r="W34" s="33">
        <f t="shared" si="8"/>
        <v>4</v>
      </c>
      <c r="X34" s="33">
        <f t="shared" si="9"/>
        <v>4</v>
      </c>
      <c r="Y34" s="33">
        <f t="shared" si="10"/>
        <v>4</v>
      </c>
      <c r="Z34" s="33">
        <f t="shared" si="11"/>
        <v>4</v>
      </c>
      <c r="AA34" s="33">
        <f t="shared" si="12"/>
        <v>4</v>
      </c>
      <c r="AB34" s="33">
        <f t="shared" si="13"/>
        <v>3</v>
      </c>
      <c r="AC34" s="33">
        <f t="shared" si="14"/>
        <v>3</v>
      </c>
      <c r="AD34" s="33">
        <f t="shared" si="15"/>
        <v>0</v>
      </c>
      <c r="AE34" s="33">
        <f t="shared" si="16"/>
        <v>4</v>
      </c>
      <c r="AF34" s="28"/>
      <c r="AG34" s="28"/>
      <c r="AH34" s="28"/>
      <c r="AI34" s="28">
        <v>100</v>
      </c>
      <c r="AJ34" s="28">
        <v>0.52949999999999997</v>
      </c>
      <c r="AK34" s="28">
        <v>0.4713</v>
      </c>
      <c r="AL34" s="28">
        <v>2.1198999999999999</v>
      </c>
      <c r="AM34" s="28">
        <v>1.2075</v>
      </c>
      <c r="AN34" s="28">
        <v>3.8999999999999998E-3</v>
      </c>
      <c r="AO34" s="28">
        <v>-7.0999999999999994E-2</v>
      </c>
      <c r="AP34" s="35">
        <v>0.47</v>
      </c>
    </row>
    <row r="35" spans="1:42">
      <c r="A35" s="48" t="s">
        <v>5091</v>
      </c>
      <c r="B35" s="29">
        <v>46104</v>
      </c>
      <c r="C35" s="30"/>
      <c r="D35" s="31">
        <v>325.05020000000002</v>
      </c>
      <c r="E35" s="28">
        <v>129.96440000000001</v>
      </c>
      <c r="F35" s="28">
        <v>2.4049</v>
      </c>
      <c r="G35" s="28"/>
      <c r="H35" s="28"/>
      <c r="I35" s="32"/>
      <c r="J35" s="28"/>
      <c r="K35" s="28"/>
      <c r="L35" s="28"/>
      <c r="M35" s="28"/>
      <c r="N35" s="28"/>
      <c r="O35" s="28"/>
      <c r="P35" s="28"/>
      <c r="Q35" s="28"/>
      <c r="R35" s="28">
        <v>129.9812</v>
      </c>
      <c r="S35" s="33">
        <f t="shared" si="4"/>
        <v>2</v>
      </c>
      <c r="T35" s="33">
        <f t="shared" si="5"/>
        <v>0</v>
      </c>
      <c r="U35" s="33">
        <f t="shared" si="6"/>
        <v>0</v>
      </c>
      <c r="V35" s="34">
        <f t="shared" si="7"/>
        <v>0</v>
      </c>
      <c r="W35" s="33">
        <f t="shared" si="8"/>
        <v>0</v>
      </c>
      <c r="X35" s="33">
        <f t="shared" si="9"/>
        <v>0</v>
      </c>
      <c r="Y35" s="33">
        <f t="shared" si="10"/>
        <v>0</v>
      </c>
      <c r="Z35" s="33">
        <f t="shared" si="11"/>
        <v>0</v>
      </c>
      <c r="AA35" s="33">
        <f t="shared" si="12"/>
        <v>0</v>
      </c>
      <c r="AB35" s="33">
        <f t="shared" si="13"/>
        <v>0</v>
      </c>
      <c r="AC35" s="33">
        <f t="shared" si="14"/>
        <v>0</v>
      </c>
      <c r="AD35" s="33">
        <f t="shared" si="15"/>
        <v>0</v>
      </c>
      <c r="AE35" s="33">
        <f t="shared" si="16"/>
        <v>1</v>
      </c>
      <c r="AF35" s="28"/>
      <c r="AG35" s="28"/>
      <c r="AH35" s="28"/>
      <c r="AI35" s="28">
        <v>100</v>
      </c>
      <c r="AJ35" s="28"/>
      <c r="AK35" s="28"/>
      <c r="AL35" s="28"/>
      <c r="AM35" s="28"/>
      <c r="AN35" s="28"/>
      <c r="AO35" s="28">
        <v>3.2115999999999998</v>
      </c>
      <c r="AP35" s="35">
        <v>0.51</v>
      </c>
    </row>
    <row r="36" spans="1:42">
      <c r="A36" s="48" t="s">
        <v>5100</v>
      </c>
      <c r="B36" s="29">
        <v>46111</v>
      </c>
      <c r="C36" s="30"/>
      <c r="D36" s="31">
        <v>355.7867</v>
      </c>
      <c r="E36" s="28">
        <v>10.0648</v>
      </c>
      <c r="F36" s="28"/>
      <c r="G36" s="28"/>
      <c r="H36" s="28"/>
      <c r="I36" s="32"/>
      <c r="J36" s="28"/>
      <c r="K36" s="28"/>
      <c r="L36" s="28"/>
      <c r="M36" s="28"/>
      <c r="N36" s="28"/>
      <c r="O36" s="28"/>
      <c r="P36" s="28"/>
      <c r="Q36" s="28"/>
      <c r="R36" s="28">
        <v>8.1755999999999993</v>
      </c>
      <c r="S36" s="33">
        <f t="shared" si="4"/>
        <v>0</v>
      </c>
      <c r="T36" s="33">
        <f t="shared" si="5"/>
        <v>0</v>
      </c>
      <c r="U36" s="33">
        <f t="shared" si="6"/>
        <v>0</v>
      </c>
      <c r="V36" s="34">
        <f t="shared" si="7"/>
        <v>0</v>
      </c>
      <c r="W36" s="33">
        <f t="shared" si="8"/>
        <v>0</v>
      </c>
      <c r="X36" s="33">
        <f t="shared" si="9"/>
        <v>0</v>
      </c>
      <c r="Y36" s="33">
        <f t="shared" si="10"/>
        <v>0</v>
      </c>
      <c r="Z36" s="33">
        <f t="shared" si="11"/>
        <v>0</v>
      </c>
      <c r="AA36" s="33">
        <f t="shared" si="12"/>
        <v>0</v>
      </c>
      <c r="AB36" s="33">
        <f t="shared" si="13"/>
        <v>0</v>
      </c>
      <c r="AC36" s="33">
        <f t="shared" si="14"/>
        <v>0</v>
      </c>
      <c r="AD36" s="33">
        <f t="shared" si="15"/>
        <v>0</v>
      </c>
      <c r="AE36" s="33">
        <f t="shared" si="16"/>
        <v>4</v>
      </c>
      <c r="AF36" s="28"/>
      <c r="AG36" s="28"/>
      <c r="AH36" s="28"/>
      <c r="AI36" s="28">
        <v>100</v>
      </c>
      <c r="AJ36" s="28"/>
      <c r="AK36" s="28"/>
      <c r="AL36" s="28"/>
      <c r="AM36" s="28"/>
      <c r="AN36" s="28"/>
      <c r="AO36" s="28">
        <v>12.5426</v>
      </c>
      <c r="AP36" s="35">
        <v>0.48</v>
      </c>
    </row>
    <row r="37" spans="1:42">
      <c r="A37" s="48" t="s">
        <v>3792</v>
      </c>
      <c r="B37" s="29">
        <v>40414</v>
      </c>
      <c r="C37" s="30">
        <v>25941.627100000002</v>
      </c>
      <c r="D37" s="31">
        <v>24470.188999999998</v>
      </c>
      <c r="E37" s="28">
        <v>127.8716</v>
      </c>
      <c r="F37" s="28">
        <v>2.4182999999999999</v>
      </c>
      <c r="G37" s="28">
        <v>-8.8632000000000009</v>
      </c>
      <c r="H37" s="28">
        <v>24.209299999999999</v>
      </c>
      <c r="I37" s="32">
        <v>12.531700000000001</v>
      </c>
      <c r="J37" s="28">
        <v>57.654800000000002</v>
      </c>
      <c r="K37" s="28">
        <v>43.220799999999997</v>
      </c>
      <c r="L37" s="28">
        <v>34.319000000000003</v>
      </c>
      <c r="M37" s="28">
        <v>28.940999999999999</v>
      </c>
      <c r="N37" s="28">
        <v>25.1585</v>
      </c>
      <c r="O37" s="28">
        <v>23.655100000000001</v>
      </c>
      <c r="P37" s="28">
        <v>16.113099999999999</v>
      </c>
      <c r="Q37" s="28">
        <v>12.389699999999999</v>
      </c>
      <c r="R37" s="28">
        <v>12.9466</v>
      </c>
      <c r="S37" s="33">
        <f t="shared" si="4"/>
        <v>2</v>
      </c>
      <c r="T37" s="33">
        <f t="shared" si="5"/>
        <v>3</v>
      </c>
      <c r="U37" s="33">
        <f t="shared" si="6"/>
        <v>2</v>
      </c>
      <c r="V37" s="34">
        <f t="shared" si="7"/>
        <v>1</v>
      </c>
      <c r="W37" s="33">
        <f t="shared" si="8"/>
        <v>1</v>
      </c>
      <c r="X37" s="33">
        <f t="shared" si="9"/>
        <v>1</v>
      </c>
      <c r="Y37" s="33">
        <f t="shared" si="10"/>
        <v>1</v>
      </c>
      <c r="Z37" s="33">
        <f t="shared" si="11"/>
        <v>1</v>
      </c>
      <c r="AA37" s="33">
        <f t="shared" si="12"/>
        <v>1</v>
      </c>
      <c r="AB37" s="33">
        <f t="shared" si="13"/>
        <v>2</v>
      </c>
      <c r="AC37" s="33">
        <f t="shared" si="14"/>
        <v>2</v>
      </c>
      <c r="AD37" s="33">
        <f t="shared" si="15"/>
        <v>3</v>
      </c>
      <c r="AE37" s="33">
        <f t="shared" si="16"/>
        <v>3</v>
      </c>
      <c r="AF37" s="28"/>
      <c r="AG37" s="28"/>
      <c r="AH37" s="28"/>
      <c r="AI37" s="28">
        <v>100</v>
      </c>
      <c r="AJ37" s="28">
        <v>0.46489999999999998</v>
      </c>
      <c r="AK37" s="28">
        <v>0.4844</v>
      </c>
      <c r="AL37" s="28">
        <v>2.1959</v>
      </c>
      <c r="AM37" s="28">
        <v>1.2544999999999999</v>
      </c>
      <c r="AN37" s="28">
        <v>3.0000000000000001E-3</v>
      </c>
      <c r="AO37" s="28">
        <v>1.7897000000000001</v>
      </c>
      <c r="AP37" s="35">
        <v>0.5</v>
      </c>
    </row>
    <row r="38" spans="1:42">
      <c r="A38" s="48" t="s">
        <v>5032</v>
      </c>
      <c r="B38" s="29">
        <v>40827</v>
      </c>
      <c r="C38" s="30">
        <v>6534.7219999999998</v>
      </c>
      <c r="D38" s="31">
        <v>6164.3796000000002</v>
      </c>
      <c r="E38" s="28">
        <v>46.054099999999998</v>
      </c>
      <c r="F38" s="28">
        <v>2.0430999999999999</v>
      </c>
      <c r="G38" s="28">
        <v>-8.2853999999999992</v>
      </c>
      <c r="H38" s="28">
        <v>24.282399999999999</v>
      </c>
      <c r="I38" s="32">
        <v>11.8323</v>
      </c>
      <c r="J38" s="28">
        <v>55.975000000000001</v>
      </c>
      <c r="K38" s="28">
        <v>42.137500000000003</v>
      </c>
      <c r="L38" s="28">
        <v>33.7014</v>
      </c>
      <c r="M38" s="28">
        <v>28.501000000000001</v>
      </c>
      <c r="N38" s="28">
        <v>24.556100000000001</v>
      </c>
      <c r="O38" s="28">
        <v>23.016300000000001</v>
      </c>
      <c r="P38" s="28">
        <v>15.9108</v>
      </c>
      <c r="Q38" s="28"/>
      <c r="R38" s="28">
        <v>11.0578</v>
      </c>
      <c r="S38" s="33">
        <f t="shared" si="4"/>
        <v>4</v>
      </c>
      <c r="T38" s="33">
        <f t="shared" si="5"/>
        <v>2</v>
      </c>
      <c r="U38" s="33">
        <f t="shared" si="6"/>
        <v>1</v>
      </c>
      <c r="V38" s="34">
        <f t="shared" si="7"/>
        <v>3</v>
      </c>
      <c r="W38" s="33">
        <f t="shared" si="8"/>
        <v>3</v>
      </c>
      <c r="X38" s="33">
        <f t="shared" si="9"/>
        <v>3</v>
      </c>
      <c r="Y38" s="33">
        <f t="shared" si="10"/>
        <v>3</v>
      </c>
      <c r="Z38" s="33">
        <f t="shared" si="11"/>
        <v>3</v>
      </c>
      <c r="AA38" s="33">
        <f t="shared" si="12"/>
        <v>3</v>
      </c>
      <c r="AB38" s="33">
        <f t="shared" si="13"/>
        <v>4</v>
      </c>
      <c r="AC38" s="33">
        <f t="shared" si="14"/>
        <v>3</v>
      </c>
      <c r="AD38" s="33">
        <f t="shared" si="15"/>
        <v>0</v>
      </c>
      <c r="AE38" s="33">
        <f t="shared" si="16"/>
        <v>4</v>
      </c>
      <c r="AF38" s="28"/>
      <c r="AG38" s="28"/>
      <c r="AH38" s="28"/>
      <c r="AI38" s="28">
        <v>100</v>
      </c>
      <c r="AJ38" s="28">
        <v>0.51</v>
      </c>
      <c r="AK38" s="28">
        <v>0.47</v>
      </c>
      <c r="AL38" s="28">
        <v>2.12</v>
      </c>
      <c r="AM38" s="28">
        <v>1.2005999999999999</v>
      </c>
      <c r="AN38" s="28">
        <v>3.5999999999999999E-3</v>
      </c>
      <c r="AO38" s="28">
        <v>3.6200000000000003E-2</v>
      </c>
      <c r="AP38" s="35">
        <v>0.51</v>
      </c>
    </row>
    <row r="39" spans="1:42">
      <c r="A39" s="48" t="s">
        <v>1681</v>
      </c>
      <c r="B39" s="29">
        <v>40249</v>
      </c>
      <c r="C39" s="30">
        <v>755.53499999999997</v>
      </c>
      <c r="D39" s="31">
        <v>705.14520000000005</v>
      </c>
      <c r="E39" s="28">
        <v>129.83690000000001</v>
      </c>
      <c r="F39" s="28">
        <v>2.6387999999999998</v>
      </c>
      <c r="G39" s="28">
        <v>-9.9449000000000005</v>
      </c>
      <c r="H39" s="28">
        <v>23.976600000000001</v>
      </c>
      <c r="I39" s="32">
        <v>13.4003</v>
      </c>
      <c r="J39" s="28">
        <v>56.193600000000004</v>
      </c>
      <c r="K39" s="28">
        <v>42.740099999999998</v>
      </c>
      <c r="L39" s="28">
        <v>34.246299999999998</v>
      </c>
      <c r="M39" s="28">
        <v>28.9405</v>
      </c>
      <c r="N39" s="28">
        <v>25.175999999999998</v>
      </c>
      <c r="O39" s="28">
        <v>23.8095</v>
      </c>
      <c r="P39" s="28">
        <v>16.319199999999999</v>
      </c>
      <c r="Q39" s="28">
        <v>12.516999999999999</v>
      </c>
      <c r="R39" s="28">
        <v>13.502700000000001</v>
      </c>
      <c r="S39" s="33">
        <f t="shared" si="4"/>
        <v>1</v>
      </c>
      <c r="T39" s="33">
        <f t="shared" si="5"/>
        <v>4</v>
      </c>
      <c r="U39" s="33">
        <f t="shared" si="6"/>
        <v>3</v>
      </c>
      <c r="V39" s="34">
        <f t="shared" si="7"/>
        <v>1</v>
      </c>
      <c r="W39" s="33">
        <f t="shared" si="8"/>
        <v>3</v>
      </c>
      <c r="X39" s="33">
        <f t="shared" si="9"/>
        <v>3</v>
      </c>
      <c r="Y39" s="33">
        <f t="shared" si="10"/>
        <v>2</v>
      </c>
      <c r="Z39" s="33">
        <f t="shared" si="11"/>
        <v>1</v>
      </c>
      <c r="AA39" s="33">
        <f t="shared" si="12"/>
        <v>1</v>
      </c>
      <c r="AB39" s="33">
        <f t="shared" si="13"/>
        <v>1</v>
      </c>
      <c r="AC39" s="33">
        <f t="shared" si="14"/>
        <v>1</v>
      </c>
      <c r="AD39" s="33">
        <f t="shared" si="15"/>
        <v>1</v>
      </c>
      <c r="AE39" s="33">
        <f t="shared" si="16"/>
        <v>3</v>
      </c>
      <c r="AF39" s="28"/>
      <c r="AG39" s="28"/>
      <c r="AH39" s="28"/>
      <c r="AI39" s="28">
        <v>100</v>
      </c>
      <c r="AJ39" s="28">
        <v>0.4597</v>
      </c>
      <c r="AK39" s="28">
        <v>0.48170000000000002</v>
      </c>
      <c r="AL39" s="28">
        <v>2.1932999999999998</v>
      </c>
      <c r="AM39" s="28">
        <v>1.2427999999999999</v>
      </c>
      <c r="AN39" s="28">
        <v>2.8999999999999998E-3</v>
      </c>
      <c r="AO39" s="28">
        <v>1.7949999999999999</v>
      </c>
      <c r="AP39" s="35">
        <v>0.54</v>
      </c>
    </row>
    <row r="40" spans="1:42">
      <c r="A40" s="48" t="s">
        <v>4931</v>
      </c>
      <c r="B40" s="29">
        <v>40882</v>
      </c>
      <c r="C40" s="30">
        <v>485.97480000000002</v>
      </c>
      <c r="D40" s="31">
        <v>462.76029999999997</v>
      </c>
      <c r="E40" s="28">
        <v>41.721899999999998</v>
      </c>
      <c r="F40" s="28">
        <v>2.4411</v>
      </c>
      <c r="G40" s="28">
        <v>-6.6101999999999999</v>
      </c>
      <c r="H40" s="28">
        <v>24.308499999999999</v>
      </c>
      <c r="I40" s="32">
        <v>12.190300000000001</v>
      </c>
      <c r="J40" s="28">
        <v>54.935299999999998</v>
      </c>
      <c r="K40" s="28">
        <v>41.169699999999999</v>
      </c>
      <c r="L40" s="28">
        <v>33.065199999999997</v>
      </c>
      <c r="M40" s="28">
        <v>27.965699999999998</v>
      </c>
      <c r="N40" s="28">
        <v>24.2761</v>
      </c>
      <c r="O40" s="28">
        <v>23.013500000000001</v>
      </c>
      <c r="P40" s="28">
        <v>15.776899999999999</v>
      </c>
      <c r="Q40" s="28"/>
      <c r="R40" s="28">
        <v>10.4201</v>
      </c>
      <c r="S40" s="33">
        <f t="shared" si="4"/>
        <v>2</v>
      </c>
      <c r="T40" s="33">
        <f t="shared" si="5"/>
        <v>1</v>
      </c>
      <c r="U40" s="33">
        <f t="shared" si="6"/>
        <v>1</v>
      </c>
      <c r="V40" s="34">
        <f t="shared" si="7"/>
        <v>3</v>
      </c>
      <c r="W40" s="33">
        <f t="shared" si="8"/>
        <v>4</v>
      </c>
      <c r="X40" s="33">
        <f t="shared" si="9"/>
        <v>4</v>
      </c>
      <c r="Y40" s="33">
        <f t="shared" si="10"/>
        <v>4</v>
      </c>
      <c r="Z40" s="33">
        <f t="shared" si="11"/>
        <v>4</v>
      </c>
      <c r="AA40" s="33">
        <f t="shared" si="12"/>
        <v>4</v>
      </c>
      <c r="AB40" s="33">
        <f t="shared" si="13"/>
        <v>4</v>
      </c>
      <c r="AC40" s="33">
        <f t="shared" si="14"/>
        <v>4</v>
      </c>
      <c r="AD40" s="33">
        <f t="shared" si="15"/>
        <v>0</v>
      </c>
      <c r="AE40" s="33">
        <f t="shared" si="16"/>
        <v>4</v>
      </c>
      <c r="AF40" s="28"/>
      <c r="AG40" s="28"/>
      <c r="AH40" s="28"/>
      <c r="AI40" s="28">
        <v>100</v>
      </c>
      <c r="AJ40" s="28">
        <v>0.56089999999999995</v>
      </c>
      <c r="AK40" s="28">
        <v>0.47120000000000001</v>
      </c>
      <c r="AL40" s="28">
        <v>2.0726</v>
      </c>
      <c r="AM40" s="28">
        <v>1.2135</v>
      </c>
      <c r="AN40" s="28">
        <v>4.4999999999999997E-3</v>
      </c>
      <c r="AO40" s="28">
        <v>1.5805</v>
      </c>
      <c r="AP40" s="35">
        <v>0.55000000000000004</v>
      </c>
    </row>
    <row r="41" spans="1:42">
      <c r="A41" s="48" t="s">
        <v>1683</v>
      </c>
      <c r="B41" s="29">
        <v>39290</v>
      </c>
      <c r="C41" s="30">
        <v>15574.489799999999</v>
      </c>
      <c r="D41" s="31">
        <v>14115.877500000001</v>
      </c>
      <c r="E41" s="28">
        <v>124.6242</v>
      </c>
      <c r="F41" s="28">
        <v>2.4182000000000001</v>
      </c>
      <c r="G41" s="28">
        <v>-8.8969000000000005</v>
      </c>
      <c r="H41" s="28">
        <v>24.191800000000001</v>
      </c>
      <c r="I41" s="32">
        <v>12.539</v>
      </c>
      <c r="J41" s="28">
        <v>57.488199999999999</v>
      </c>
      <c r="K41" s="28">
        <v>43.097999999999999</v>
      </c>
      <c r="L41" s="28">
        <v>34.216299999999997</v>
      </c>
      <c r="M41" s="28">
        <v>28.8491</v>
      </c>
      <c r="N41" s="28">
        <v>25.077500000000001</v>
      </c>
      <c r="O41" s="28">
        <v>23.688099999999999</v>
      </c>
      <c r="P41" s="28">
        <v>16.2166</v>
      </c>
      <c r="Q41" s="28">
        <v>12.4198</v>
      </c>
      <c r="R41" s="28">
        <v>15.1647</v>
      </c>
      <c r="S41" s="33">
        <f t="shared" si="4"/>
        <v>2</v>
      </c>
      <c r="T41" s="33">
        <f t="shared" si="5"/>
        <v>3</v>
      </c>
      <c r="U41" s="33">
        <f t="shared" si="6"/>
        <v>2</v>
      </c>
      <c r="V41" s="34">
        <f t="shared" si="7"/>
        <v>1</v>
      </c>
      <c r="W41" s="33">
        <f t="shared" si="8"/>
        <v>1</v>
      </c>
      <c r="X41" s="33">
        <f t="shared" si="9"/>
        <v>2</v>
      </c>
      <c r="Y41" s="33">
        <f t="shared" si="10"/>
        <v>2</v>
      </c>
      <c r="Z41" s="33">
        <f t="shared" si="11"/>
        <v>2</v>
      </c>
      <c r="AA41" s="33">
        <f t="shared" si="12"/>
        <v>2</v>
      </c>
      <c r="AB41" s="33">
        <f t="shared" si="13"/>
        <v>1</v>
      </c>
      <c r="AC41" s="33">
        <f t="shared" si="14"/>
        <v>1</v>
      </c>
      <c r="AD41" s="33">
        <f t="shared" si="15"/>
        <v>2</v>
      </c>
      <c r="AE41" s="33">
        <f t="shared" si="16"/>
        <v>3</v>
      </c>
      <c r="AF41" s="28"/>
      <c r="AG41" s="28"/>
      <c r="AH41" s="28"/>
      <c r="AI41" s="28">
        <v>100</v>
      </c>
      <c r="AJ41" s="28">
        <v>0.15290000000000001</v>
      </c>
      <c r="AK41" s="28">
        <v>0.48599999999999999</v>
      </c>
      <c r="AL41" s="28">
        <v>2.2719999999999998</v>
      </c>
      <c r="AM41" s="28">
        <v>1.2594000000000001</v>
      </c>
      <c r="AN41" s="28">
        <v>5.9999999999999995E-4</v>
      </c>
      <c r="AO41" s="28">
        <v>1.4032</v>
      </c>
      <c r="AP41" s="35">
        <v>0.55000000000000004</v>
      </c>
    </row>
    <row r="42" spans="1:42">
      <c r="A42" s="48" t="s">
        <v>3793</v>
      </c>
      <c r="B42" s="29">
        <v>40627</v>
      </c>
      <c r="C42" s="30">
        <v>6866.2221</v>
      </c>
      <c r="D42" s="31">
        <v>6439.1755000000003</v>
      </c>
      <c r="E42" s="28">
        <v>57.1175</v>
      </c>
      <c r="F42" s="28">
        <v>2.1057000000000001</v>
      </c>
      <c r="G42" s="28">
        <v>-4.2918000000000003</v>
      </c>
      <c r="H42" s="28">
        <v>23.766200000000001</v>
      </c>
      <c r="I42" s="32">
        <v>12.464399999999999</v>
      </c>
      <c r="J42" s="28">
        <v>55.977800000000002</v>
      </c>
      <c r="K42" s="28">
        <v>41.856999999999999</v>
      </c>
      <c r="L42" s="28">
        <v>33.465299999999999</v>
      </c>
      <c r="M42" s="28">
        <v>28.179099999999998</v>
      </c>
      <c r="N42" s="28">
        <v>24.273599999999998</v>
      </c>
      <c r="O42" s="28">
        <v>22.987100000000002</v>
      </c>
      <c r="P42" s="28">
        <v>16.027999999999999</v>
      </c>
      <c r="Q42" s="28">
        <v>11.8759</v>
      </c>
      <c r="R42" s="28">
        <v>12.2239</v>
      </c>
      <c r="S42" s="33">
        <f t="shared" si="4"/>
        <v>4</v>
      </c>
      <c r="T42" s="33">
        <f t="shared" si="5"/>
        <v>1</v>
      </c>
      <c r="U42" s="33">
        <f t="shared" si="6"/>
        <v>3</v>
      </c>
      <c r="V42" s="34">
        <f t="shared" si="7"/>
        <v>2</v>
      </c>
      <c r="W42" s="33">
        <f t="shared" si="8"/>
        <v>3</v>
      </c>
      <c r="X42" s="33">
        <f t="shared" si="9"/>
        <v>4</v>
      </c>
      <c r="Y42" s="33">
        <f t="shared" si="10"/>
        <v>4</v>
      </c>
      <c r="Z42" s="33">
        <f t="shared" si="11"/>
        <v>4</v>
      </c>
      <c r="AA42" s="33">
        <f t="shared" si="12"/>
        <v>4</v>
      </c>
      <c r="AB42" s="33">
        <f t="shared" si="13"/>
        <v>4</v>
      </c>
      <c r="AC42" s="33">
        <f t="shared" si="14"/>
        <v>3</v>
      </c>
      <c r="AD42" s="33">
        <f t="shared" si="15"/>
        <v>4</v>
      </c>
      <c r="AE42" s="33">
        <f t="shared" si="16"/>
        <v>3</v>
      </c>
      <c r="AF42" s="28"/>
      <c r="AG42" s="28"/>
      <c r="AH42" s="28"/>
      <c r="AI42" s="28">
        <v>100</v>
      </c>
      <c r="AJ42" s="28">
        <v>0.21149999999999999</v>
      </c>
      <c r="AK42" s="28">
        <v>0.47199999999999998</v>
      </c>
      <c r="AL42" s="28">
        <v>2.1819999999999999</v>
      </c>
      <c r="AM42" s="28">
        <v>1.1978</v>
      </c>
      <c r="AN42" s="28">
        <v>1.1000000000000001E-3</v>
      </c>
      <c r="AO42" s="28">
        <v>0.1913</v>
      </c>
      <c r="AP42" s="35">
        <v>0.5</v>
      </c>
    </row>
    <row r="43" spans="1:42">
      <c r="A43" s="48" t="s">
        <v>4911</v>
      </c>
      <c r="B43" s="29">
        <v>45958</v>
      </c>
      <c r="C43" s="30">
        <v>1068.8951999999999</v>
      </c>
      <c r="D43" s="31">
        <v>984.23149999999998</v>
      </c>
      <c r="E43" s="28">
        <v>15.371</v>
      </c>
      <c r="F43" s="28">
        <v>3.0366</v>
      </c>
      <c r="G43" s="28">
        <v>-12.5853</v>
      </c>
      <c r="H43" s="28">
        <v>53.71</v>
      </c>
      <c r="I43" s="32">
        <v>9.9734999999999996</v>
      </c>
      <c r="J43" s="28"/>
      <c r="K43" s="28"/>
      <c r="L43" s="28"/>
      <c r="M43" s="28"/>
      <c r="N43" s="28"/>
      <c r="O43" s="28"/>
      <c r="P43" s="28"/>
      <c r="Q43" s="28"/>
      <c r="R43" s="28">
        <v>134.6174</v>
      </c>
      <c r="S43" s="33">
        <f t="shared" si="4"/>
        <v>1</v>
      </c>
      <c r="T43" s="33">
        <f t="shared" si="5"/>
        <v>4</v>
      </c>
      <c r="U43" s="33">
        <f t="shared" si="6"/>
        <v>1</v>
      </c>
      <c r="V43" s="34">
        <f t="shared" si="7"/>
        <v>4</v>
      </c>
      <c r="W43" s="33">
        <f t="shared" si="8"/>
        <v>0</v>
      </c>
      <c r="X43" s="33">
        <f t="shared" si="9"/>
        <v>0</v>
      </c>
      <c r="Y43" s="33">
        <f t="shared" si="10"/>
        <v>0</v>
      </c>
      <c r="Z43" s="33">
        <f t="shared" si="11"/>
        <v>0</v>
      </c>
      <c r="AA43" s="33">
        <f t="shared" si="12"/>
        <v>0</v>
      </c>
      <c r="AB43" s="33">
        <f t="shared" si="13"/>
        <v>0</v>
      </c>
      <c r="AC43" s="33">
        <f t="shared" si="14"/>
        <v>0</v>
      </c>
      <c r="AD43" s="33">
        <f t="shared" si="15"/>
        <v>0</v>
      </c>
      <c r="AE43" s="33">
        <f t="shared" si="16"/>
        <v>1</v>
      </c>
      <c r="AF43" s="28"/>
      <c r="AG43" s="28"/>
      <c r="AH43" s="28"/>
      <c r="AI43" s="28">
        <v>100</v>
      </c>
      <c r="AJ43" s="28">
        <v>2.9405000000000001</v>
      </c>
      <c r="AK43" s="28">
        <v>0.60029999999999994</v>
      </c>
      <c r="AL43" s="28">
        <v>10.0723</v>
      </c>
      <c r="AM43" s="28">
        <v>1.7602</v>
      </c>
      <c r="AN43" s="28">
        <v>1.09E-2</v>
      </c>
      <c r="AO43" s="28">
        <v>3.8616999999999999</v>
      </c>
      <c r="AP43" s="35">
        <v>0.45</v>
      </c>
    </row>
    <row r="44" spans="1:42">
      <c r="A44" s="48" t="s">
        <v>1687</v>
      </c>
      <c r="B44" s="29">
        <v>40856</v>
      </c>
      <c r="C44" s="30">
        <v>1454.4067</v>
      </c>
      <c r="D44" s="31">
        <v>1346.4303</v>
      </c>
      <c r="E44" s="28">
        <v>134.52709999999999</v>
      </c>
      <c r="F44" s="28">
        <v>3.6949999999999998</v>
      </c>
      <c r="G44" s="28">
        <v>-5.1443000000000003</v>
      </c>
      <c r="H44" s="28">
        <v>23.909099999999999</v>
      </c>
      <c r="I44" s="32">
        <v>13.649100000000001</v>
      </c>
      <c r="J44" s="28">
        <v>56.308599999999998</v>
      </c>
      <c r="K44" s="28">
        <v>43.171300000000002</v>
      </c>
      <c r="L44" s="28">
        <v>34.498199999999997</v>
      </c>
      <c r="M44" s="28">
        <v>29.276700000000002</v>
      </c>
      <c r="N44" s="28">
        <v>25.545999999999999</v>
      </c>
      <c r="O44" s="28">
        <v>23.886800000000001</v>
      </c>
      <c r="P44" s="28">
        <v>16.555900000000001</v>
      </c>
      <c r="Q44" s="28"/>
      <c r="R44" s="28">
        <v>11.1731</v>
      </c>
      <c r="S44" s="33">
        <f t="shared" si="4"/>
        <v>1</v>
      </c>
      <c r="T44" s="33">
        <f t="shared" si="5"/>
        <v>1</v>
      </c>
      <c r="U44" s="33">
        <f t="shared" si="6"/>
        <v>3</v>
      </c>
      <c r="V44" s="34">
        <f t="shared" si="7"/>
        <v>1</v>
      </c>
      <c r="W44" s="33">
        <f t="shared" si="8"/>
        <v>3</v>
      </c>
      <c r="X44" s="33">
        <f t="shared" si="9"/>
        <v>1</v>
      </c>
      <c r="Y44" s="33">
        <f t="shared" si="10"/>
        <v>1</v>
      </c>
      <c r="Z44" s="33">
        <f t="shared" si="11"/>
        <v>1</v>
      </c>
      <c r="AA44" s="33">
        <f t="shared" si="12"/>
        <v>1</v>
      </c>
      <c r="AB44" s="33">
        <f t="shared" si="13"/>
        <v>1</v>
      </c>
      <c r="AC44" s="33">
        <f t="shared" si="14"/>
        <v>1</v>
      </c>
      <c r="AD44" s="33">
        <f t="shared" si="15"/>
        <v>0</v>
      </c>
      <c r="AE44" s="33">
        <f t="shared" si="16"/>
        <v>4</v>
      </c>
      <c r="AF44" s="28"/>
      <c r="AG44" s="28"/>
      <c r="AH44" s="28"/>
      <c r="AI44" s="28">
        <v>100</v>
      </c>
      <c r="AJ44" s="28">
        <v>0.60650000000000004</v>
      </c>
      <c r="AK44" s="28">
        <v>0.47449999999999998</v>
      </c>
      <c r="AL44" s="28">
        <v>2.1530999999999998</v>
      </c>
      <c r="AM44" s="28">
        <v>1.171</v>
      </c>
      <c r="AN44" s="28">
        <v>4.8999999999999998E-3</v>
      </c>
      <c r="AO44" s="28">
        <v>1.8587</v>
      </c>
      <c r="AP44" s="35">
        <v>0.45</v>
      </c>
    </row>
    <row r="45" spans="1:42">
      <c r="A45" s="48" t="s">
        <v>3794</v>
      </c>
      <c r="B45" s="29">
        <v>41135</v>
      </c>
      <c r="C45" s="30">
        <v>795.05499999999995</v>
      </c>
      <c r="D45" s="31">
        <v>740.10310000000004</v>
      </c>
      <c r="E45" s="28">
        <v>38.456299999999999</v>
      </c>
      <c r="F45" s="28">
        <v>2.7584</v>
      </c>
      <c r="G45" s="28">
        <v>-10.121499999999999</v>
      </c>
      <c r="H45" s="28">
        <v>23.2439</v>
      </c>
      <c r="I45" s="32">
        <v>7.0469999999999997</v>
      </c>
      <c r="J45" s="28">
        <v>53.316200000000002</v>
      </c>
      <c r="K45" s="28">
        <v>41.4694</v>
      </c>
      <c r="L45" s="28">
        <v>33.131900000000002</v>
      </c>
      <c r="M45" s="28">
        <v>28.282599999999999</v>
      </c>
      <c r="N45" s="28">
        <v>24.188800000000001</v>
      </c>
      <c r="O45" s="28">
        <v>22.915199999999999</v>
      </c>
      <c r="P45" s="28">
        <v>15.281700000000001</v>
      </c>
      <c r="Q45" s="28"/>
      <c r="R45" s="28">
        <v>10.3171</v>
      </c>
      <c r="S45" s="33">
        <f t="shared" si="4"/>
        <v>1</v>
      </c>
      <c r="T45" s="33">
        <f t="shared" si="5"/>
        <v>4</v>
      </c>
      <c r="U45" s="33">
        <f t="shared" si="6"/>
        <v>4</v>
      </c>
      <c r="V45" s="34">
        <f t="shared" si="7"/>
        <v>4</v>
      </c>
      <c r="W45" s="33">
        <f t="shared" si="8"/>
        <v>4</v>
      </c>
      <c r="X45" s="33">
        <f t="shared" si="9"/>
        <v>4</v>
      </c>
      <c r="Y45" s="33">
        <f t="shared" si="10"/>
        <v>4</v>
      </c>
      <c r="Z45" s="33">
        <f t="shared" si="11"/>
        <v>4</v>
      </c>
      <c r="AA45" s="33">
        <f t="shared" si="12"/>
        <v>4</v>
      </c>
      <c r="AB45" s="33">
        <f t="shared" si="13"/>
        <v>4</v>
      </c>
      <c r="AC45" s="33">
        <f t="shared" si="14"/>
        <v>4</v>
      </c>
      <c r="AD45" s="33">
        <f t="shared" si="15"/>
        <v>0</v>
      </c>
      <c r="AE45" s="33">
        <f t="shared" si="16"/>
        <v>4</v>
      </c>
      <c r="AF45" s="28"/>
      <c r="AG45" s="28"/>
      <c r="AH45" s="28"/>
      <c r="AI45" s="28">
        <v>100</v>
      </c>
      <c r="AJ45" s="28">
        <v>0.42049999999999998</v>
      </c>
      <c r="AK45" s="28">
        <v>0.44890000000000002</v>
      </c>
      <c r="AL45" s="28">
        <v>2.0977999999999999</v>
      </c>
      <c r="AM45" s="28">
        <v>1.1540999999999999</v>
      </c>
      <c r="AN45" s="28">
        <v>2.3E-3</v>
      </c>
      <c r="AO45" s="28">
        <v>0.10349999999999999</v>
      </c>
      <c r="AP45" s="35">
        <v>0.7</v>
      </c>
    </row>
    <row r="46" spans="1:42">
      <c r="A46" s="48" t="s">
        <v>1689</v>
      </c>
      <c r="B46" s="29">
        <v>44977</v>
      </c>
      <c r="C46" s="30">
        <v>3262.2584000000002</v>
      </c>
      <c r="D46" s="31">
        <v>3117.0407</v>
      </c>
      <c r="E46" s="28">
        <v>145.11490000000001</v>
      </c>
      <c r="F46" s="28">
        <v>2.4094000000000002</v>
      </c>
      <c r="G46" s="28">
        <v>-8.7943999999999996</v>
      </c>
      <c r="H46" s="28">
        <v>24.119700000000002</v>
      </c>
      <c r="I46" s="32">
        <v>12.5063</v>
      </c>
      <c r="J46" s="28">
        <v>57.362900000000003</v>
      </c>
      <c r="K46" s="28">
        <v>43.0182</v>
      </c>
      <c r="L46" s="28">
        <v>34.268999999999998</v>
      </c>
      <c r="M46" s="28"/>
      <c r="N46" s="28"/>
      <c r="O46" s="28"/>
      <c r="P46" s="28"/>
      <c r="Q46" s="28"/>
      <c r="R46" s="28">
        <v>34.363100000000003</v>
      </c>
      <c r="S46" s="33">
        <f t="shared" si="4"/>
        <v>2</v>
      </c>
      <c r="T46" s="33">
        <f t="shared" si="5"/>
        <v>2</v>
      </c>
      <c r="U46" s="33">
        <f t="shared" si="6"/>
        <v>2</v>
      </c>
      <c r="V46" s="34">
        <f t="shared" si="7"/>
        <v>1</v>
      </c>
      <c r="W46" s="33">
        <f t="shared" si="8"/>
        <v>2</v>
      </c>
      <c r="X46" s="33">
        <f t="shared" si="9"/>
        <v>2</v>
      </c>
      <c r="Y46" s="33">
        <f t="shared" si="10"/>
        <v>2</v>
      </c>
      <c r="Z46" s="33">
        <f t="shared" si="11"/>
        <v>0</v>
      </c>
      <c r="AA46" s="33">
        <f t="shared" si="12"/>
        <v>0</v>
      </c>
      <c r="AB46" s="33">
        <f t="shared" si="13"/>
        <v>0</v>
      </c>
      <c r="AC46" s="33">
        <f t="shared" si="14"/>
        <v>0</v>
      </c>
      <c r="AD46" s="33">
        <f t="shared" si="15"/>
        <v>0</v>
      </c>
      <c r="AE46" s="33">
        <f t="shared" si="16"/>
        <v>2</v>
      </c>
      <c r="AF46" s="28"/>
      <c r="AG46" s="28"/>
      <c r="AH46" s="28"/>
      <c r="AI46" s="28">
        <v>100</v>
      </c>
      <c r="AJ46" s="28">
        <v>0.4834</v>
      </c>
      <c r="AK46" s="28">
        <v>0.49709999999999999</v>
      </c>
      <c r="AL46" s="28">
        <v>2.2008000000000001</v>
      </c>
      <c r="AM46" s="28">
        <v>1.2746999999999999</v>
      </c>
      <c r="AN46" s="28">
        <v>3.3999999999999998E-3</v>
      </c>
      <c r="AO46" s="28">
        <v>2.1309</v>
      </c>
      <c r="AP46" s="35">
        <v>0.34</v>
      </c>
    </row>
    <row r="47" spans="1:42">
      <c r="A47" s="48" t="s">
        <v>3795</v>
      </c>
      <c r="B47" s="29">
        <v>45590</v>
      </c>
      <c r="C47" s="30">
        <v>493.3279</v>
      </c>
      <c r="D47" s="31">
        <v>482.91640000000001</v>
      </c>
      <c r="E47" s="28">
        <v>18.631</v>
      </c>
      <c r="F47" s="28">
        <v>2.1212</v>
      </c>
      <c r="G47" s="28">
        <v>-6.9844999999999997</v>
      </c>
      <c r="H47" s="28">
        <v>22.9039</v>
      </c>
      <c r="I47" s="32">
        <v>11.011100000000001</v>
      </c>
      <c r="J47" s="28">
        <v>54.473100000000002</v>
      </c>
      <c r="K47" s="28"/>
      <c r="L47" s="28"/>
      <c r="M47" s="28"/>
      <c r="N47" s="28"/>
      <c r="O47" s="28"/>
      <c r="P47" s="28"/>
      <c r="Q47" s="28"/>
      <c r="R47" s="28">
        <v>50.899799999999999</v>
      </c>
      <c r="S47" s="33">
        <f t="shared" si="4"/>
        <v>4</v>
      </c>
      <c r="T47" s="33">
        <f t="shared" si="5"/>
        <v>1</v>
      </c>
      <c r="U47" s="33">
        <f t="shared" si="6"/>
        <v>4</v>
      </c>
      <c r="V47" s="34">
        <f t="shared" si="7"/>
        <v>4</v>
      </c>
      <c r="W47" s="33">
        <f t="shared" si="8"/>
        <v>4</v>
      </c>
      <c r="X47" s="33">
        <f t="shared" si="9"/>
        <v>0</v>
      </c>
      <c r="Y47" s="33">
        <f t="shared" si="10"/>
        <v>0</v>
      </c>
      <c r="Z47" s="33">
        <f t="shared" si="11"/>
        <v>0</v>
      </c>
      <c r="AA47" s="33">
        <f t="shared" si="12"/>
        <v>0</v>
      </c>
      <c r="AB47" s="33">
        <f t="shared" si="13"/>
        <v>0</v>
      </c>
      <c r="AC47" s="33">
        <f t="shared" si="14"/>
        <v>0</v>
      </c>
      <c r="AD47" s="33">
        <f t="shared" si="15"/>
        <v>0</v>
      </c>
      <c r="AE47" s="33">
        <f t="shared" si="16"/>
        <v>1</v>
      </c>
      <c r="AF47" s="28"/>
      <c r="AG47" s="28"/>
      <c r="AH47" s="28"/>
      <c r="AI47" s="28">
        <v>100</v>
      </c>
      <c r="AJ47" s="28">
        <v>2.1252</v>
      </c>
      <c r="AK47" s="28">
        <v>0.66890000000000005</v>
      </c>
      <c r="AL47" s="28">
        <v>3.4872999999999998</v>
      </c>
      <c r="AM47" s="28">
        <v>1.5052000000000001</v>
      </c>
      <c r="AN47" s="28">
        <v>6.1699999999999998E-2</v>
      </c>
      <c r="AO47" s="28">
        <v>4.7500000000000001E-2</v>
      </c>
      <c r="AP47" s="35">
        <v>0.7</v>
      </c>
    </row>
    <row r="48" spans="1:42">
      <c r="A48" s="48" t="s">
        <v>3796</v>
      </c>
      <c r="B48" s="29">
        <v>45898</v>
      </c>
      <c r="C48" s="30">
        <v>1319.4384</v>
      </c>
      <c r="D48" s="31">
        <v>1218.9473</v>
      </c>
      <c r="E48" s="28">
        <v>16.989999999999998</v>
      </c>
      <c r="F48" s="28">
        <v>3.1760000000000002</v>
      </c>
      <c r="G48" s="28">
        <v>-14.3347</v>
      </c>
      <c r="H48" s="28">
        <v>39.342199999999998</v>
      </c>
      <c r="I48" s="32">
        <v>9.2324000000000002</v>
      </c>
      <c r="J48" s="28"/>
      <c r="K48" s="28"/>
      <c r="L48" s="28"/>
      <c r="M48" s="28"/>
      <c r="N48" s="28"/>
      <c r="O48" s="28"/>
      <c r="P48" s="28"/>
      <c r="Q48" s="28"/>
      <c r="R48" s="28">
        <v>120.9768</v>
      </c>
      <c r="S48" s="33">
        <f t="shared" si="4"/>
        <v>1</v>
      </c>
      <c r="T48" s="33">
        <f t="shared" si="5"/>
        <v>4</v>
      </c>
      <c r="U48" s="33">
        <f t="shared" si="6"/>
        <v>1</v>
      </c>
      <c r="V48" s="34">
        <f t="shared" si="7"/>
        <v>4</v>
      </c>
      <c r="W48" s="33">
        <f t="shared" si="8"/>
        <v>0</v>
      </c>
      <c r="X48" s="33">
        <f t="shared" si="9"/>
        <v>0</v>
      </c>
      <c r="Y48" s="33">
        <f t="shared" si="10"/>
        <v>0</v>
      </c>
      <c r="Z48" s="33">
        <f t="shared" si="11"/>
        <v>0</v>
      </c>
      <c r="AA48" s="33">
        <f t="shared" si="12"/>
        <v>0</v>
      </c>
      <c r="AB48" s="33">
        <f t="shared" si="13"/>
        <v>0</v>
      </c>
      <c r="AC48" s="33">
        <f t="shared" si="14"/>
        <v>0</v>
      </c>
      <c r="AD48" s="33">
        <f t="shared" si="15"/>
        <v>0</v>
      </c>
      <c r="AE48" s="33">
        <f t="shared" si="16"/>
        <v>1</v>
      </c>
      <c r="AF48" s="28"/>
      <c r="AG48" s="28"/>
      <c r="AH48" s="28"/>
      <c r="AI48" s="28">
        <v>100</v>
      </c>
      <c r="AJ48" s="28">
        <v>5.2957999999999998</v>
      </c>
      <c r="AK48" s="28">
        <v>0.65859999999999996</v>
      </c>
      <c r="AL48" s="28">
        <v>8.3620000000000001</v>
      </c>
      <c r="AM48" s="28">
        <v>1.7875000000000001</v>
      </c>
      <c r="AN48" s="28">
        <v>5.9499999999999997E-2</v>
      </c>
      <c r="AO48" s="28">
        <v>-0.18140000000000001</v>
      </c>
      <c r="AP48" s="35">
        <v>0.71</v>
      </c>
    </row>
    <row r="49" spans="1:42">
      <c r="A49" s="48" t="s">
        <v>5027</v>
      </c>
      <c r="B49" s="29">
        <v>44847</v>
      </c>
      <c r="C49" s="30">
        <v>2730.1623</v>
      </c>
      <c r="D49" s="31">
        <v>2483.4124000000002</v>
      </c>
      <c r="E49" s="28">
        <v>30.566500000000001</v>
      </c>
      <c r="F49" s="28">
        <v>3.6840999999999999</v>
      </c>
      <c r="G49" s="28">
        <v>-15.925599999999999</v>
      </c>
      <c r="H49" s="28">
        <v>33.848700000000001</v>
      </c>
      <c r="I49" s="32">
        <v>8.4521999999999995</v>
      </c>
      <c r="J49" s="28">
        <v>77.455299999999994</v>
      </c>
      <c r="K49" s="28">
        <v>49.034999999999997</v>
      </c>
      <c r="L49" s="28">
        <v>36.447600000000001</v>
      </c>
      <c r="M49" s="28"/>
      <c r="N49" s="28"/>
      <c r="O49" s="28"/>
      <c r="P49" s="28"/>
      <c r="Q49" s="28"/>
      <c r="R49" s="28">
        <v>37.015000000000001</v>
      </c>
      <c r="S49" s="33">
        <f t="shared" si="4"/>
        <v>1</v>
      </c>
      <c r="T49" s="33">
        <f t="shared" si="5"/>
        <v>4</v>
      </c>
      <c r="U49" s="33">
        <f t="shared" si="6"/>
        <v>1</v>
      </c>
      <c r="V49" s="34">
        <f t="shared" si="7"/>
        <v>4</v>
      </c>
      <c r="W49" s="33">
        <f t="shared" si="8"/>
        <v>1</v>
      </c>
      <c r="X49" s="33">
        <f t="shared" si="9"/>
        <v>1</v>
      </c>
      <c r="Y49" s="33">
        <f t="shared" si="10"/>
        <v>1</v>
      </c>
      <c r="Z49" s="33">
        <f t="shared" si="11"/>
        <v>0</v>
      </c>
      <c r="AA49" s="33">
        <f t="shared" si="12"/>
        <v>0</v>
      </c>
      <c r="AB49" s="33">
        <f t="shared" si="13"/>
        <v>0</v>
      </c>
      <c r="AC49" s="33">
        <f t="shared" si="14"/>
        <v>0</v>
      </c>
      <c r="AD49" s="33">
        <f t="shared" si="15"/>
        <v>0</v>
      </c>
      <c r="AE49" s="33">
        <f t="shared" si="16"/>
        <v>2</v>
      </c>
      <c r="AF49" s="28"/>
      <c r="AG49" s="28"/>
      <c r="AH49" s="28"/>
      <c r="AI49" s="28">
        <v>100</v>
      </c>
      <c r="AJ49" s="28">
        <v>-0.43740000000000001</v>
      </c>
      <c r="AK49" s="28">
        <v>0.41839999999999999</v>
      </c>
      <c r="AL49" s="28">
        <v>2.6836000000000002</v>
      </c>
      <c r="AM49" s="28">
        <v>1.1183000000000001</v>
      </c>
      <c r="AN49" s="28">
        <v>1.6000000000000001E-3</v>
      </c>
      <c r="AO49" s="28">
        <v>-0.1099</v>
      </c>
      <c r="AP49" s="35">
        <v>0.5</v>
      </c>
    </row>
    <row r="50" spans="1:42">
      <c r="A50" s="48" t="s">
        <v>1694</v>
      </c>
      <c r="B50" s="29">
        <v>45866</v>
      </c>
      <c r="C50" s="30">
        <v>1734.9975999999999</v>
      </c>
      <c r="D50" s="31">
        <v>1648.7756999999999</v>
      </c>
      <c r="E50" s="28">
        <v>147.71680000000001</v>
      </c>
      <c r="F50" s="28">
        <v>2.3824000000000001</v>
      </c>
      <c r="G50" s="28">
        <v>-8.8188999999999993</v>
      </c>
      <c r="H50" s="28">
        <v>23.836300000000001</v>
      </c>
      <c r="I50" s="32">
        <v>12.3649</v>
      </c>
      <c r="J50" s="28"/>
      <c r="K50" s="28"/>
      <c r="L50" s="28"/>
      <c r="M50" s="28"/>
      <c r="N50" s="28"/>
      <c r="O50" s="28"/>
      <c r="P50" s="28"/>
      <c r="Q50" s="28"/>
      <c r="R50" s="28">
        <v>71.939300000000003</v>
      </c>
      <c r="S50" s="33">
        <f t="shared" si="4"/>
        <v>3</v>
      </c>
      <c r="T50" s="33">
        <f t="shared" si="5"/>
        <v>3</v>
      </c>
      <c r="U50" s="33">
        <f t="shared" si="6"/>
        <v>3</v>
      </c>
      <c r="V50" s="34">
        <f t="shared" si="7"/>
        <v>2</v>
      </c>
      <c r="W50" s="33">
        <f t="shared" si="8"/>
        <v>0</v>
      </c>
      <c r="X50" s="33">
        <f t="shared" si="9"/>
        <v>0</v>
      </c>
      <c r="Y50" s="33">
        <f t="shared" si="10"/>
        <v>0</v>
      </c>
      <c r="Z50" s="33">
        <f t="shared" si="11"/>
        <v>0</v>
      </c>
      <c r="AA50" s="33">
        <f t="shared" si="12"/>
        <v>0</v>
      </c>
      <c r="AB50" s="33">
        <f t="shared" si="13"/>
        <v>0</v>
      </c>
      <c r="AC50" s="33">
        <f t="shared" si="14"/>
        <v>0</v>
      </c>
      <c r="AD50" s="33">
        <f t="shared" si="15"/>
        <v>0</v>
      </c>
      <c r="AE50" s="33">
        <f t="shared" si="16"/>
        <v>1</v>
      </c>
      <c r="AF50" s="28"/>
      <c r="AG50" s="28"/>
      <c r="AH50" s="28"/>
      <c r="AI50" s="28">
        <v>100</v>
      </c>
      <c r="AJ50" s="28">
        <v>5.4908000000000001</v>
      </c>
      <c r="AK50" s="28">
        <v>0.7782</v>
      </c>
      <c r="AL50" s="28">
        <v>6.1403999999999996</v>
      </c>
      <c r="AM50" s="28">
        <v>1.6358999999999999</v>
      </c>
      <c r="AN50" s="28">
        <v>0.1867</v>
      </c>
      <c r="AO50" s="28">
        <v>2.5489999999999999</v>
      </c>
      <c r="AP50" s="35">
        <v>0.59</v>
      </c>
    </row>
    <row r="51" spans="1:42">
      <c r="A51" s="48" t="s">
        <v>1696</v>
      </c>
      <c r="B51" s="29">
        <v>39149</v>
      </c>
      <c r="C51" s="30">
        <v>58323.182000000001</v>
      </c>
      <c r="D51" s="31">
        <v>54127.5432</v>
      </c>
      <c r="E51" s="28">
        <v>123.5722</v>
      </c>
      <c r="F51" s="28">
        <v>2.3872</v>
      </c>
      <c r="G51" s="28">
        <v>-8.9565999999999999</v>
      </c>
      <c r="H51" s="28">
        <v>24.036100000000001</v>
      </c>
      <c r="I51" s="32">
        <v>12.4335</v>
      </c>
      <c r="J51" s="28">
        <v>57.193300000000001</v>
      </c>
      <c r="K51" s="28">
        <v>42.804299999999998</v>
      </c>
      <c r="L51" s="28">
        <v>33.982700000000001</v>
      </c>
      <c r="M51" s="28">
        <v>28.661899999999999</v>
      </c>
      <c r="N51" s="28">
        <v>24.796600000000002</v>
      </c>
      <c r="O51" s="28">
        <v>23.474399999999999</v>
      </c>
      <c r="P51" s="28">
        <v>16.093299999999999</v>
      </c>
      <c r="Q51" s="28">
        <v>12.351100000000001</v>
      </c>
      <c r="R51" s="28">
        <v>14.355499999999999</v>
      </c>
      <c r="S51" s="33">
        <f t="shared" si="4"/>
        <v>3</v>
      </c>
      <c r="T51" s="33">
        <f t="shared" si="5"/>
        <v>4</v>
      </c>
      <c r="U51" s="33">
        <f t="shared" si="6"/>
        <v>2</v>
      </c>
      <c r="V51" s="34">
        <f t="shared" si="7"/>
        <v>2</v>
      </c>
      <c r="W51" s="33">
        <f t="shared" si="8"/>
        <v>2</v>
      </c>
      <c r="X51" s="33">
        <f t="shared" si="9"/>
        <v>2</v>
      </c>
      <c r="Y51" s="33">
        <f t="shared" si="10"/>
        <v>3</v>
      </c>
      <c r="Z51" s="33">
        <f t="shared" si="11"/>
        <v>3</v>
      </c>
      <c r="AA51" s="33">
        <f t="shared" si="12"/>
        <v>3</v>
      </c>
      <c r="AB51" s="33">
        <f t="shared" si="13"/>
        <v>3</v>
      </c>
      <c r="AC51" s="33">
        <f t="shared" si="14"/>
        <v>2</v>
      </c>
      <c r="AD51" s="33">
        <f t="shared" si="15"/>
        <v>3</v>
      </c>
      <c r="AE51" s="33">
        <f t="shared" si="16"/>
        <v>3</v>
      </c>
      <c r="AF51" s="28"/>
      <c r="AG51" s="28"/>
      <c r="AH51" s="28"/>
      <c r="AI51" s="28">
        <v>100</v>
      </c>
      <c r="AJ51" s="28">
        <v>0.43730000000000002</v>
      </c>
      <c r="AK51" s="28">
        <v>0.48520000000000002</v>
      </c>
      <c r="AL51" s="28">
        <v>2.2059000000000002</v>
      </c>
      <c r="AM51" s="28">
        <v>1.2564</v>
      </c>
      <c r="AN51" s="28">
        <v>2.5999999999999999E-3</v>
      </c>
      <c r="AO51" s="28">
        <v>1.6563000000000001</v>
      </c>
      <c r="AP51" s="35">
        <v>0.8</v>
      </c>
    </row>
    <row r="52" spans="1:42">
      <c r="A52" s="48" t="s">
        <v>3797</v>
      </c>
      <c r="B52" s="29">
        <v>40609</v>
      </c>
      <c r="C52" s="30">
        <v>7222.5910999999996</v>
      </c>
      <c r="D52" s="31">
        <v>6924.4367000000002</v>
      </c>
      <c r="E52" s="28">
        <v>56.804000000000002</v>
      </c>
      <c r="F52" s="28">
        <v>1.8206</v>
      </c>
      <c r="G52" s="28">
        <v>-9.1257000000000001</v>
      </c>
      <c r="H52" s="28">
        <v>23.564900000000002</v>
      </c>
      <c r="I52" s="32">
        <v>11.925800000000001</v>
      </c>
      <c r="J52" s="28">
        <v>55.423400000000001</v>
      </c>
      <c r="K52" s="28">
        <v>41.842700000000001</v>
      </c>
      <c r="L52" s="28">
        <v>33.445700000000002</v>
      </c>
      <c r="M52" s="28">
        <v>28.331499999999998</v>
      </c>
      <c r="N52" s="28">
        <v>24.4252</v>
      </c>
      <c r="O52" s="28">
        <v>23.0501</v>
      </c>
      <c r="P52" s="28">
        <v>15.844099999999999</v>
      </c>
      <c r="Q52" s="28">
        <v>11.788600000000001</v>
      </c>
      <c r="R52" s="28">
        <v>12.1411</v>
      </c>
      <c r="S52" s="33">
        <f t="shared" si="4"/>
        <v>4</v>
      </c>
      <c r="T52" s="33">
        <f t="shared" si="5"/>
        <v>4</v>
      </c>
      <c r="U52" s="33">
        <f t="shared" si="6"/>
        <v>4</v>
      </c>
      <c r="V52" s="34">
        <f t="shared" si="7"/>
        <v>3</v>
      </c>
      <c r="W52" s="33">
        <f t="shared" si="8"/>
        <v>4</v>
      </c>
      <c r="X52" s="33">
        <f t="shared" si="9"/>
        <v>4</v>
      </c>
      <c r="Y52" s="33">
        <f t="shared" si="10"/>
        <v>4</v>
      </c>
      <c r="Z52" s="33">
        <f t="shared" si="11"/>
        <v>4</v>
      </c>
      <c r="AA52" s="33">
        <f t="shared" si="12"/>
        <v>4</v>
      </c>
      <c r="AB52" s="33">
        <f t="shared" si="13"/>
        <v>4</v>
      </c>
      <c r="AC52" s="33">
        <f t="shared" si="14"/>
        <v>4</v>
      </c>
      <c r="AD52" s="33">
        <f t="shared" si="15"/>
        <v>4</v>
      </c>
      <c r="AE52" s="33">
        <f t="shared" si="16"/>
        <v>4</v>
      </c>
      <c r="AF52" s="28"/>
      <c r="AG52" s="28"/>
      <c r="AH52" s="28"/>
      <c r="AI52" s="28">
        <v>100</v>
      </c>
      <c r="AJ52" s="28">
        <v>0.53269999999999995</v>
      </c>
      <c r="AK52" s="28">
        <v>0.47399999999999998</v>
      </c>
      <c r="AL52" s="28">
        <v>2.1151</v>
      </c>
      <c r="AM52" s="28">
        <v>1.2138</v>
      </c>
      <c r="AN52" s="28">
        <v>4.0000000000000001E-3</v>
      </c>
      <c r="AO52" s="28">
        <v>0.29370000000000002</v>
      </c>
      <c r="AP52" s="35">
        <v>0.35</v>
      </c>
    </row>
    <row r="53" spans="1:42">
      <c r="A53" s="48" t="s">
        <v>3798</v>
      </c>
      <c r="B53" s="29">
        <v>39500</v>
      </c>
      <c r="C53" s="30">
        <v>723.40170000000001</v>
      </c>
      <c r="D53" s="31">
        <v>681.76890000000003</v>
      </c>
      <c r="E53" s="28">
        <v>123.74250000000001</v>
      </c>
      <c r="F53" s="28">
        <v>2.4228999999999998</v>
      </c>
      <c r="G53" s="28">
        <v>-8.9276999999999997</v>
      </c>
      <c r="H53" s="28">
        <v>25.107700000000001</v>
      </c>
      <c r="I53" s="32">
        <v>12.585599999999999</v>
      </c>
      <c r="J53" s="28">
        <v>55.984699999999997</v>
      </c>
      <c r="K53" s="28">
        <v>42.954900000000002</v>
      </c>
      <c r="L53" s="28">
        <v>34.192100000000003</v>
      </c>
      <c r="M53" s="28">
        <v>28.869900000000001</v>
      </c>
      <c r="N53" s="28">
        <v>25.057099999999998</v>
      </c>
      <c r="O53" s="28">
        <v>23.582100000000001</v>
      </c>
      <c r="P53" s="28">
        <v>16.154299999999999</v>
      </c>
      <c r="Q53" s="28">
        <v>12.402699999999999</v>
      </c>
      <c r="R53" s="28">
        <v>13.7552</v>
      </c>
      <c r="S53" s="33">
        <f t="shared" si="4"/>
        <v>2</v>
      </c>
      <c r="T53" s="33">
        <f t="shared" si="5"/>
        <v>3</v>
      </c>
      <c r="U53" s="33">
        <f t="shared" si="6"/>
        <v>1</v>
      </c>
      <c r="V53" s="34">
        <f t="shared" si="7"/>
        <v>1</v>
      </c>
      <c r="W53" s="33">
        <f t="shared" si="8"/>
        <v>3</v>
      </c>
      <c r="X53" s="33">
        <f t="shared" si="9"/>
        <v>2</v>
      </c>
      <c r="Y53" s="33">
        <f t="shared" si="10"/>
        <v>2</v>
      </c>
      <c r="Z53" s="33">
        <f t="shared" si="11"/>
        <v>2</v>
      </c>
      <c r="AA53" s="33">
        <f t="shared" si="12"/>
        <v>2</v>
      </c>
      <c r="AB53" s="33">
        <f t="shared" si="13"/>
        <v>2</v>
      </c>
      <c r="AC53" s="33">
        <f t="shared" si="14"/>
        <v>2</v>
      </c>
      <c r="AD53" s="33">
        <f t="shared" si="15"/>
        <v>2</v>
      </c>
      <c r="AE53" s="33">
        <f t="shared" si="16"/>
        <v>3</v>
      </c>
      <c r="AF53" s="28"/>
      <c r="AG53" s="28"/>
      <c r="AH53" s="28"/>
      <c r="AI53" s="28">
        <v>100</v>
      </c>
      <c r="AJ53" s="28">
        <v>0.08</v>
      </c>
      <c r="AK53" s="28">
        <v>0.4768</v>
      </c>
      <c r="AL53" s="28">
        <v>2.2738999999999998</v>
      </c>
      <c r="AM53" s="28">
        <v>1.2488999999999999</v>
      </c>
      <c r="AN53" s="28">
        <v>2.0000000000000001E-4</v>
      </c>
      <c r="AO53" s="28">
        <v>1.1020000000000001</v>
      </c>
      <c r="AP53" s="35">
        <v>0.56000000000000005</v>
      </c>
    </row>
    <row r="54" spans="1:42">
      <c r="A54" s="48" t="s">
        <v>3799</v>
      </c>
      <c r="B54" s="29">
        <v>40682</v>
      </c>
      <c r="C54" s="30">
        <v>512.37720000000002</v>
      </c>
      <c r="D54" s="31">
        <v>484.85640000000001</v>
      </c>
      <c r="E54" s="28">
        <v>56.278399999999998</v>
      </c>
      <c r="F54" s="28">
        <v>1.4262999999999999</v>
      </c>
      <c r="G54" s="28">
        <v>-6.0353000000000003</v>
      </c>
      <c r="H54" s="28">
        <v>23.664899999999999</v>
      </c>
      <c r="I54" s="32">
        <v>11.781499999999999</v>
      </c>
      <c r="J54" s="28">
        <v>55.997799999999998</v>
      </c>
      <c r="K54" s="28">
        <v>42.171100000000003</v>
      </c>
      <c r="L54" s="28">
        <v>33.7136</v>
      </c>
      <c r="M54" s="28">
        <v>28.620899999999999</v>
      </c>
      <c r="N54" s="28">
        <v>24.698399999999999</v>
      </c>
      <c r="O54" s="28">
        <v>23.2379</v>
      </c>
      <c r="P54" s="28">
        <v>16.0915</v>
      </c>
      <c r="Q54" s="28"/>
      <c r="R54" s="28">
        <v>12.199199999999999</v>
      </c>
      <c r="S54" s="33">
        <f t="shared" si="4"/>
        <v>4</v>
      </c>
      <c r="T54" s="33">
        <f t="shared" si="5"/>
        <v>1</v>
      </c>
      <c r="U54" s="33">
        <f t="shared" si="6"/>
        <v>4</v>
      </c>
      <c r="V54" s="34">
        <f t="shared" si="7"/>
        <v>3</v>
      </c>
      <c r="W54" s="33">
        <f t="shared" si="8"/>
        <v>3</v>
      </c>
      <c r="X54" s="33">
        <f t="shared" si="9"/>
        <v>3</v>
      </c>
      <c r="Y54" s="33">
        <f t="shared" si="10"/>
        <v>3</v>
      </c>
      <c r="Z54" s="33">
        <f t="shared" si="11"/>
        <v>3</v>
      </c>
      <c r="AA54" s="33">
        <f t="shared" si="12"/>
        <v>3</v>
      </c>
      <c r="AB54" s="33">
        <f t="shared" si="13"/>
        <v>3</v>
      </c>
      <c r="AC54" s="33">
        <f t="shared" si="14"/>
        <v>2</v>
      </c>
      <c r="AD54" s="33">
        <f t="shared" si="15"/>
        <v>0</v>
      </c>
      <c r="AE54" s="33">
        <f t="shared" si="16"/>
        <v>3</v>
      </c>
      <c r="AF54" s="28"/>
      <c r="AG54" s="28"/>
      <c r="AH54" s="28"/>
      <c r="AI54" s="28">
        <v>100</v>
      </c>
      <c r="AJ54" s="28">
        <v>0.19900000000000001</v>
      </c>
      <c r="AK54" s="28">
        <v>0.47549999999999998</v>
      </c>
      <c r="AL54" s="28">
        <v>2.2166999999999999</v>
      </c>
      <c r="AM54" s="28">
        <v>1.2144999999999999</v>
      </c>
      <c r="AN54" s="28">
        <v>1E-3</v>
      </c>
      <c r="AO54" s="28">
        <v>3.0499999999999999E-2</v>
      </c>
      <c r="AP54" s="35">
        <v>0.49</v>
      </c>
    </row>
    <row r="55" spans="1:42">
      <c r="A55" s="48" t="s">
        <v>1702</v>
      </c>
      <c r="B55" s="29">
        <v>39951</v>
      </c>
      <c r="C55" s="30">
        <v>24897.986199999999</v>
      </c>
      <c r="D55" s="31">
        <v>23579.468499999999</v>
      </c>
      <c r="E55" s="28">
        <v>127.3681</v>
      </c>
      <c r="F55" s="28">
        <v>2.3990999999999998</v>
      </c>
      <c r="G55" s="28">
        <v>-8.9120000000000008</v>
      </c>
      <c r="H55" s="28">
        <v>24.080100000000002</v>
      </c>
      <c r="I55" s="32">
        <v>12.4732</v>
      </c>
      <c r="J55" s="28">
        <v>57.298699999999997</v>
      </c>
      <c r="K55" s="28">
        <v>42.930300000000003</v>
      </c>
      <c r="L55" s="28">
        <v>33.973500000000001</v>
      </c>
      <c r="M55" s="28">
        <v>28.703800000000001</v>
      </c>
      <c r="N55" s="28">
        <v>25.013999999999999</v>
      </c>
      <c r="O55" s="28">
        <v>23.629799999999999</v>
      </c>
      <c r="P55" s="28">
        <v>16.151599999999998</v>
      </c>
      <c r="Q55" s="28">
        <v>12.440799999999999</v>
      </c>
      <c r="R55" s="28">
        <v>13.6075</v>
      </c>
      <c r="S55" s="33">
        <f t="shared" si="4"/>
        <v>3</v>
      </c>
      <c r="T55" s="33">
        <f t="shared" si="5"/>
        <v>3</v>
      </c>
      <c r="U55" s="33">
        <f t="shared" si="6"/>
        <v>2</v>
      </c>
      <c r="V55" s="34">
        <f t="shared" si="7"/>
        <v>1</v>
      </c>
      <c r="W55" s="33">
        <f t="shared" si="8"/>
        <v>2</v>
      </c>
      <c r="X55" s="33">
        <f t="shared" si="9"/>
        <v>2</v>
      </c>
      <c r="Y55" s="33">
        <f t="shared" si="10"/>
        <v>3</v>
      </c>
      <c r="Z55" s="33">
        <f t="shared" si="11"/>
        <v>2</v>
      </c>
      <c r="AA55" s="33">
        <f t="shared" si="12"/>
        <v>2</v>
      </c>
      <c r="AB55" s="33">
        <f t="shared" si="13"/>
        <v>2</v>
      </c>
      <c r="AC55" s="33">
        <f t="shared" si="14"/>
        <v>2</v>
      </c>
      <c r="AD55" s="33">
        <f t="shared" si="15"/>
        <v>1</v>
      </c>
      <c r="AE55" s="33">
        <f t="shared" si="16"/>
        <v>3</v>
      </c>
      <c r="AF55" s="28"/>
      <c r="AG55" s="28"/>
      <c r="AH55" s="28"/>
      <c r="AI55" s="28">
        <v>100</v>
      </c>
      <c r="AJ55" s="28">
        <v>0.30869999999999997</v>
      </c>
      <c r="AK55" s="28">
        <v>0.46899999999999997</v>
      </c>
      <c r="AL55" s="28">
        <v>2.1932</v>
      </c>
      <c r="AM55" s="28">
        <v>1.2345999999999999</v>
      </c>
      <c r="AN55" s="28">
        <v>1.2999999999999999E-3</v>
      </c>
      <c r="AO55" s="28">
        <v>1.7078</v>
      </c>
      <c r="AP55" s="35">
        <v>0.7</v>
      </c>
    </row>
    <row r="56" spans="1:42">
      <c r="A56" s="48" t="s">
        <v>3800</v>
      </c>
      <c r="B56" s="29">
        <v>40798</v>
      </c>
      <c r="C56" s="30">
        <v>15700.393700000001</v>
      </c>
      <c r="D56" s="31">
        <v>14997.6849</v>
      </c>
      <c r="E56" s="28">
        <v>43.566200000000002</v>
      </c>
      <c r="F56" s="28">
        <v>1.8444</v>
      </c>
      <c r="G56" s="28">
        <v>-6.5415999999999999</v>
      </c>
      <c r="H56" s="28">
        <v>24.294499999999999</v>
      </c>
      <c r="I56" s="32">
        <v>12.257400000000001</v>
      </c>
      <c r="J56" s="28">
        <v>56.082999999999998</v>
      </c>
      <c r="K56" s="28">
        <v>42.136000000000003</v>
      </c>
      <c r="L56" s="28">
        <v>33.761699999999998</v>
      </c>
      <c r="M56" s="28">
        <v>28.641100000000002</v>
      </c>
      <c r="N56" s="28">
        <v>24.721</v>
      </c>
      <c r="O56" s="28">
        <v>23.2989</v>
      </c>
      <c r="P56" s="28">
        <v>15.9857</v>
      </c>
      <c r="Q56" s="28"/>
      <c r="R56" s="28">
        <v>10.574400000000001</v>
      </c>
      <c r="S56" s="33">
        <f t="shared" si="4"/>
        <v>4</v>
      </c>
      <c r="T56" s="33">
        <f t="shared" si="5"/>
        <v>1</v>
      </c>
      <c r="U56" s="33">
        <f t="shared" si="6"/>
        <v>1</v>
      </c>
      <c r="V56" s="34">
        <f t="shared" si="7"/>
        <v>2</v>
      </c>
      <c r="W56" s="33">
        <f t="shared" si="8"/>
        <v>3</v>
      </c>
      <c r="X56" s="33">
        <f t="shared" si="9"/>
        <v>3</v>
      </c>
      <c r="Y56" s="33">
        <f t="shared" si="10"/>
        <v>3</v>
      </c>
      <c r="Z56" s="33">
        <f t="shared" si="11"/>
        <v>3</v>
      </c>
      <c r="AA56" s="33">
        <f t="shared" si="12"/>
        <v>3</v>
      </c>
      <c r="AB56" s="33">
        <f t="shared" si="13"/>
        <v>3</v>
      </c>
      <c r="AC56" s="33">
        <f t="shared" si="14"/>
        <v>3</v>
      </c>
      <c r="AD56" s="33">
        <f t="shared" si="15"/>
        <v>0</v>
      </c>
      <c r="AE56" s="33">
        <f t="shared" si="16"/>
        <v>4</v>
      </c>
      <c r="AF56" s="28"/>
      <c r="AG56" s="28"/>
      <c r="AH56" s="28"/>
      <c r="AI56" s="28">
        <v>100</v>
      </c>
      <c r="AJ56" s="28">
        <v>-3.8E-3</v>
      </c>
      <c r="AK56" s="28">
        <v>0.46850000000000003</v>
      </c>
      <c r="AL56" s="28">
        <v>2.2513000000000001</v>
      </c>
      <c r="AM56" s="28">
        <v>1.214</v>
      </c>
      <c r="AN56" s="28">
        <v>0</v>
      </c>
      <c r="AO56" s="28">
        <v>-4.4600000000000001E-2</v>
      </c>
      <c r="AP56" s="35">
        <v>0.41</v>
      </c>
    </row>
    <row r="57" spans="1:42" s="123" customFormat="1">
      <c r="A57" s="48" t="s">
        <v>3801</v>
      </c>
      <c r="B57" s="29">
        <v>45303</v>
      </c>
      <c r="C57" s="30">
        <v>5867.6396999999997</v>
      </c>
      <c r="D57" s="31">
        <v>5634.1217999999999</v>
      </c>
      <c r="E57" s="28">
        <v>14.503500000000001</v>
      </c>
      <c r="F57" s="28">
        <v>2.4034</v>
      </c>
      <c r="G57" s="28">
        <v>-8.3177000000000003</v>
      </c>
      <c r="H57" s="28">
        <v>24.244</v>
      </c>
      <c r="I57" s="32">
        <v>10.866099999999999</v>
      </c>
      <c r="J57" s="28">
        <v>58.041800000000002</v>
      </c>
      <c r="K57" s="28">
        <v>44.026299999999999</v>
      </c>
      <c r="L57" s="28"/>
      <c r="M57" s="28"/>
      <c r="N57" s="28"/>
      <c r="O57" s="28"/>
      <c r="P57" s="28"/>
      <c r="Q57" s="28"/>
      <c r="R57" s="28">
        <v>44.778100000000002</v>
      </c>
      <c r="S57" s="33">
        <f t="shared" ref="S57:AD58" si="18">IF(F57="",0,IF(F57&lt;=CB$3,4,IF(F57&gt;=CB$5,1,IF(F57&gt;=CB$4,2,3))))</f>
        <v>2</v>
      </c>
      <c r="T57" s="33">
        <f t="shared" si="18"/>
        <v>2</v>
      </c>
      <c r="U57" s="33">
        <f t="shared" si="18"/>
        <v>2</v>
      </c>
      <c r="V57" s="34">
        <f t="shared" si="18"/>
        <v>4</v>
      </c>
      <c r="W57" s="33">
        <f t="shared" si="18"/>
        <v>1</v>
      </c>
      <c r="X57" s="33">
        <f t="shared" si="18"/>
        <v>1</v>
      </c>
      <c r="Y57" s="33">
        <f t="shared" si="18"/>
        <v>0</v>
      </c>
      <c r="Z57" s="33">
        <f t="shared" si="18"/>
        <v>0</v>
      </c>
      <c r="AA57" s="33">
        <f t="shared" si="18"/>
        <v>0</v>
      </c>
      <c r="AB57" s="33">
        <f t="shared" si="18"/>
        <v>0</v>
      </c>
      <c r="AC57" s="33">
        <f t="shared" si="18"/>
        <v>0</v>
      </c>
      <c r="AD57" s="33">
        <f t="shared" si="18"/>
        <v>0</v>
      </c>
      <c r="AE57" s="33">
        <f t="shared" si="16"/>
        <v>2</v>
      </c>
      <c r="AF57" s="28"/>
      <c r="AG57" s="28"/>
      <c r="AH57" s="28"/>
      <c r="AI57" s="28">
        <v>100</v>
      </c>
      <c r="AJ57" s="28">
        <v>0.6835</v>
      </c>
      <c r="AK57" s="28">
        <v>0.63990000000000002</v>
      </c>
      <c r="AL57" s="28">
        <v>2.9744999999999999</v>
      </c>
      <c r="AM57" s="28">
        <v>1.5024999999999999</v>
      </c>
      <c r="AN57" s="28">
        <v>6.4999999999999997E-3</v>
      </c>
      <c r="AO57" s="28">
        <v>2.5585</v>
      </c>
      <c r="AP57" s="35">
        <v>0.42</v>
      </c>
    </row>
    <row r="58" spans="1:42" s="124" customFormat="1">
      <c r="A58" s="48" t="s">
        <v>3802</v>
      </c>
      <c r="B58" s="29">
        <v>45310</v>
      </c>
      <c r="C58" s="30">
        <v>1345.191</v>
      </c>
      <c r="D58" s="31">
        <v>1289.5097000000001</v>
      </c>
      <c r="E58" s="28">
        <v>22.642600000000002</v>
      </c>
      <c r="F58" s="28">
        <v>2.3186</v>
      </c>
      <c r="G58" s="28">
        <v>-8.0052000000000003</v>
      </c>
      <c r="H58" s="28">
        <v>22.928699999999999</v>
      </c>
      <c r="I58" s="32">
        <v>11.0448</v>
      </c>
      <c r="J58" s="28">
        <v>53.305399999999999</v>
      </c>
      <c r="K58" s="28">
        <v>40.615699999999997</v>
      </c>
      <c r="L58" s="28"/>
      <c r="M58" s="28"/>
      <c r="N58" s="28"/>
      <c r="O58" s="28"/>
      <c r="P58" s="28"/>
      <c r="Q58" s="28"/>
      <c r="R58" s="28">
        <v>43.122100000000003</v>
      </c>
      <c r="S58" s="33">
        <f t="shared" si="18"/>
        <v>4</v>
      </c>
      <c r="T58" s="33">
        <f t="shared" si="18"/>
        <v>2</v>
      </c>
      <c r="U58" s="33">
        <f t="shared" si="18"/>
        <v>4</v>
      </c>
      <c r="V58" s="34">
        <f t="shared" si="18"/>
        <v>3</v>
      </c>
      <c r="W58" s="33">
        <f t="shared" si="18"/>
        <v>4</v>
      </c>
      <c r="X58" s="33">
        <f t="shared" si="18"/>
        <v>4</v>
      </c>
      <c r="Y58" s="33">
        <f t="shared" si="18"/>
        <v>0</v>
      </c>
      <c r="Z58" s="33">
        <f t="shared" si="18"/>
        <v>0</v>
      </c>
      <c r="AA58" s="33">
        <f t="shared" si="18"/>
        <v>0</v>
      </c>
      <c r="AB58" s="33">
        <f t="shared" si="18"/>
        <v>0</v>
      </c>
      <c r="AC58" s="33">
        <f t="shared" si="18"/>
        <v>0</v>
      </c>
      <c r="AD58" s="33">
        <f t="shared" si="18"/>
        <v>0</v>
      </c>
      <c r="AE58" s="33">
        <f t="shared" si="16"/>
        <v>2</v>
      </c>
      <c r="AF58" s="28"/>
      <c r="AG58" s="28"/>
      <c r="AH58" s="28"/>
      <c r="AI58" s="28">
        <v>100</v>
      </c>
      <c r="AJ58" s="28">
        <v>0.61339999999999995</v>
      </c>
      <c r="AK58" s="28">
        <v>0.59109999999999996</v>
      </c>
      <c r="AL58" s="28">
        <v>2.8896000000000002</v>
      </c>
      <c r="AM58" s="28">
        <v>1.4231</v>
      </c>
      <c r="AN58" s="28">
        <v>4.7999999999999996E-3</v>
      </c>
      <c r="AO58" s="28">
        <v>0.34570000000000001</v>
      </c>
      <c r="AP58" s="35">
        <v>0.69</v>
      </c>
    </row>
    <row r="59" spans="1:42" s="124" customFormat="1">
      <c r="A59" s="48" t="s">
        <v>5021</v>
      </c>
      <c r="B59" s="29">
        <v>46020</v>
      </c>
      <c r="C59" s="30">
        <v>24.904499999999999</v>
      </c>
      <c r="D59" s="31">
        <v>23.0885</v>
      </c>
      <c r="E59" s="28">
        <v>148.49080000000001</v>
      </c>
      <c r="F59" s="28">
        <v>2.3584999999999998</v>
      </c>
      <c r="G59" s="28">
        <v>-8.1811000000000007</v>
      </c>
      <c r="H59" s="28"/>
      <c r="I59" s="32">
        <v>7.4191000000000003</v>
      </c>
      <c r="J59" s="28"/>
      <c r="K59" s="28"/>
      <c r="L59" s="28"/>
      <c r="M59" s="28"/>
      <c r="N59" s="28"/>
      <c r="O59" s="28"/>
      <c r="P59" s="28"/>
      <c r="Q59" s="28"/>
      <c r="R59" s="28">
        <v>23.876799999999999</v>
      </c>
      <c r="S59" s="33">
        <f t="shared" ref="S59:AE59" si="19">IF(F59="",0,IF(F59&lt;=CB$3,4,IF(F59&gt;=CB$5,1,IF(F59&gt;=CB$4,2,3))))</f>
        <v>3</v>
      </c>
      <c r="T59" s="33">
        <f t="shared" si="19"/>
        <v>2</v>
      </c>
      <c r="U59" s="33">
        <f t="shared" si="19"/>
        <v>0</v>
      </c>
      <c r="V59" s="34">
        <f t="shared" si="19"/>
        <v>4</v>
      </c>
      <c r="W59" s="33">
        <f t="shared" si="19"/>
        <v>0</v>
      </c>
      <c r="X59" s="33">
        <f t="shared" si="19"/>
        <v>0</v>
      </c>
      <c r="Y59" s="33">
        <f t="shared" si="19"/>
        <v>0</v>
      </c>
      <c r="Z59" s="33">
        <f t="shared" si="19"/>
        <v>0</v>
      </c>
      <c r="AA59" s="33">
        <f t="shared" si="19"/>
        <v>0</v>
      </c>
      <c r="AB59" s="33">
        <f t="shared" si="19"/>
        <v>0</v>
      </c>
      <c r="AC59" s="33">
        <f t="shared" si="19"/>
        <v>0</v>
      </c>
      <c r="AD59" s="33">
        <f t="shared" si="19"/>
        <v>0</v>
      </c>
      <c r="AE59" s="33">
        <f t="shared" si="19"/>
        <v>3</v>
      </c>
      <c r="AF59" s="28"/>
      <c r="AG59" s="28"/>
      <c r="AH59" s="28"/>
      <c r="AI59" s="28">
        <v>100</v>
      </c>
      <c r="AJ59" s="28">
        <v>5.6174999999999997</v>
      </c>
      <c r="AK59" s="28">
        <v>0.25430000000000003</v>
      </c>
      <c r="AL59" s="28">
        <v>3.6185999999999998</v>
      </c>
      <c r="AM59" s="28">
        <v>0.54610000000000003</v>
      </c>
      <c r="AN59" s="28">
        <v>0.22839999999999999</v>
      </c>
      <c r="AO59" s="28">
        <v>4.6703000000000001</v>
      </c>
      <c r="AP59" s="35">
        <v>0.34</v>
      </c>
    </row>
    <row r="60" spans="1:42" s="124" customFormat="1">
      <c r="A60" s="48" t="s">
        <v>5037</v>
      </c>
      <c r="B60" s="29">
        <v>46052</v>
      </c>
      <c r="C60" s="30">
        <v>13.6258</v>
      </c>
      <c r="D60" s="31">
        <v>13.1889</v>
      </c>
      <c r="E60" s="28">
        <v>9.4781999999999993</v>
      </c>
      <c r="F60" s="28">
        <v>2.5346000000000002</v>
      </c>
      <c r="G60" s="28">
        <v>-5.218</v>
      </c>
      <c r="H60" s="28"/>
      <c r="I60" s="32"/>
      <c r="J60" s="28"/>
      <c r="K60" s="28"/>
      <c r="L60" s="28"/>
      <c r="M60" s="28"/>
      <c r="N60" s="28"/>
      <c r="O60" s="28"/>
      <c r="P60" s="28"/>
      <c r="Q60" s="28"/>
      <c r="R60" s="28">
        <v>-19.534400000000002</v>
      </c>
      <c r="S60" s="33">
        <f t="shared" ref="S60:AE60" si="20">IF(F60="",0,IF(F60&lt;=CB$3,4,IF(F60&gt;=CB$5,1,IF(F60&gt;=CB$4,2,3))))</f>
        <v>1</v>
      </c>
      <c r="T60" s="33">
        <f t="shared" si="20"/>
        <v>1</v>
      </c>
      <c r="U60" s="33">
        <f t="shared" si="20"/>
        <v>0</v>
      </c>
      <c r="V60" s="34">
        <f t="shared" si="20"/>
        <v>0</v>
      </c>
      <c r="W60" s="33">
        <f t="shared" si="20"/>
        <v>0</v>
      </c>
      <c r="X60" s="33">
        <f t="shared" si="20"/>
        <v>0</v>
      </c>
      <c r="Y60" s="33">
        <f t="shared" si="20"/>
        <v>0</v>
      </c>
      <c r="Z60" s="33">
        <f t="shared" si="20"/>
        <v>0</v>
      </c>
      <c r="AA60" s="33">
        <f t="shared" si="20"/>
        <v>0</v>
      </c>
      <c r="AB60" s="33">
        <f t="shared" si="20"/>
        <v>0</v>
      </c>
      <c r="AC60" s="33">
        <f t="shared" si="20"/>
        <v>0</v>
      </c>
      <c r="AD60" s="33">
        <f t="shared" si="20"/>
        <v>0</v>
      </c>
      <c r="AE60" s="33">
        <f t="shared" si="20"/>
        <v>4</v>
      </c>
      <c r="AF60" s="28"/>
      <c r="AG60" s="28"/>
      <c r="AH60" s="28"/>
      <c r="AI60" s="28">
        <v>100</v>
      </c>
      <c r="AJ60" s="28">
        <v>6.2374000000000001</v>
      </c>
      <c r="AK60" s="28">
        <v>-0.52470000000000006</v>
      </c>
      <c r="AL60" s="28">
        <v>0.14929999999999999</v>
      </c>
      <c r="AM60" s="28">
        <v>-0.6956</v>
      </c>
      <c r="AN60" s="28">
        <v>0.66810000000000003</v>
      </c>
      <c r="AO60" s="28">
        <v>5.1982999999999997</v>
      </c>
      <c r="AP60" s="35">
        <v>0.66</v>
      </c>
    </row>
    <row r="61" spans="1:42" s="124" customFormat="1">
      <c r="A61" s="48" t="s">
        <v>1710</v>
      </c>
      <c r="B61" s="29">
        <v>45706</v>
      </c>
      <c r="C61" s="30">
        <v>264.2079</v>
      </c>
      <c r="D61" s="31">
        <v>311.85270000000003</v>
      </c>
      <c r="E61" s="28">
        <v>146.15950000000001</v>
      </c>
      <c r="F61" s="28">
        <v>2.3919999999999999</v>
      </c>
      <c r="G61" s="28">
        <v>-8.8834999999999997</v>
      </c>
      <c r="H61" s="28">
        <v>23.914899999999999</v>
      </c>
      <c r="I61" s="32">
        <v>12.4011</v>
      </c>
      <c r="J61" s="28">
        <v>56.8095</v>
      </c>
      <c r="K61" s="28"/>
      <c r="L61" s="28"/>
      <c r="M61" s="28"/>
      <c r="N61" s="28"/>
      <c r="O61" s="28"/>
      <c r="P61" s="28"/>
      <c r="Q61" s="28"/>
      <c r="R61" s="28">
        <v>56.827300000000001</v>
      </c>
      <c r="S61" s="33">
        <f t="shared" ref="S61:AE61" si="21">IF(F61="",0,IF(F61&lt;=CB$3,4,IF(F61&gt;=CB$5,1,IF(F61&gt;=CB$4,2,3))))</f>
        <v>3</v>
      </c>
      <c r="T61" s="33">
        <f t="shared" si="21"/>
        <v>3</v>
      </c>
      <c r="U61" s="33">
        <f t="shared" si="21"/>
        <v>3</v>
      </c>
      <c r="V61" s="34">
        <f t="shared" si="21"/>
        <v>2</v>
      </c>
      <c r="W61" s="33">
        <f t="shared" si="21"/>
        <v>2</v>
      </c>
      <c r="X61" s="33">
        <f t="shared" si="21"/>
        <v>0</v>
      </c>
      <c r="Y61" s="33">
        <f t="shared" si="21"/>
        <v>0</v>
      </c>
      <c r="Z61" s="33">
        <f t="shared" si="21"/>
        <v>0</v>
      </c>
      <c r="AA61" s="33">
        <f t="shared" si="21"/>
        <v>0</v>
      </c>
      <c r="AB61" s="33">
        <f t="shared" si="21"/>
        <v>0</v>
      </c>
      <c r="AC61" s="33">
        <f t="shared" si="21"/>
        <v>0</v>
      </c>
      <c r="AD61" s="33">
        <f t="shared" si="21"/>
        <v>0</v>
      </c>
      <c r="AE61" s="33">
        <f t="shared" si="21"/>
        <v>1</v>
      </c>
      <c r="AF61" s="28"/>
      <c r="AG61" s="28"/>
      <c r="AH61" s="28"/>
      <c r="AI61" s="28">
        <v>100</v>
      </c>
      <c r="AJ61" s="28">
        <v>2.0545</v>
      </c>
      <c r="AK61" s="28">
        <v>0.70599999999999996</v>
      </c>
      <c r="AL61" s="28">
        <v>3.9996999999999998</v>
      </c>
      <c r="AM61" s="28">
        <v>1.6049</v>
      </c>
      <c r="AN61" s="28">
        <v>6.3500000000000001E-2</v>
      </c>
      <c r="AO61" s="28">
        <v>2.601</v>
      </c>
      <c r="AP61" s="35">
        <v>0.54</v>
      </c>
    </row>
    <row r="62" spans="1:42" s="124" customFormat="1">
      <c r="A62" s="48" t="s">
        <v>3803</v>
      </c>
      <c r="B62" s="29">
        <v>45716</v>
      </c>
      <c r="C62" s="30">
        <v>173.36920000000001</v>
      </c>
      <c r="D62" s="31">
        <v>157.9443</v>
      </c>
      <c r="E62" s="28">
        <v>16.95</v>
      </c>
      <c r="F62" s="28">
        <v>3.1234999999999999</v>
      </c>
      <c r="G62" s="28">
        <v>-5.3887</v>
      </c>
      <c r="H62" s="28">
        <v>22.9696</v>
      </c>
      <c r="I62" s="32">
        <v>11.302300000000001</v>
      </c>
      <c r="J62" s="28">
        <v>53.393700000000003</v>
      </c>
      <c r="K62" s="28"/>
      <c r="L62" s="28"/>
      <c r="M62" s="28"/>
      <c r="N62" s="28"/>
      <c r="O62" s="28"/>
      <c r="P62" s="28"/>
      <c r="Q62" s="28"/>
      <c r="R62" s="28">
        <v>57.164499999999997</v>
      </c>
      <c r="S62" s="33">
        <f t="shared" ref="S62:AE62" si="22">IF(F62="",0,IF(F62&lt;=CB$3,4,IF(F62&gt;=CB$5,1,IF(F62&gt;=CB$4,2,3))))</f>
        <v>1</v>
      </c>
      <c r="T62" s="33">
        <f t="shared" si="22"/>
        <v>1</v>
      </c>
      <c r="U62" s="33">
        <f t="shared" si="22"/>
        <v>4</v>
      </c>
      <c r="V62" s="34">
        <f t="shared" si="22"/>
        <v>3</v>
      </c>
      <c r="W62" s="33">
        <f t="shared" si="22"/>
        <v>4</v>
      </c>
      <c r="X62" s="33">
        <f t="shared" si="22"/>
        <v>0</v>
      </c>
      <c r="Y62" s="33">
        <f t="shared" si="22"/>
        <v>0</v>
      </c>
      <c r="Z62" s="33">
        <f t="shared" si="22"/>
        <v>0</v>
      </c>
      <c r="AA62" s="33">
        <f t="shared" si="22"/>
        <v>0</v>
      </c>
      <c r="AB62" s="33">
        <f t="shared" si="22"/>
        <v>0</v>
      </c>
      <c r="AC62" s="33">
        <f t="shared" si="22"/>
        <v>0</v>
      </c>
      <c r="AD62" s="33">
        <f t="shared" si="22"/>
        <v>0</v>
      </c>
      <c r="AE62" s="33">
        <f t="shared" si="22"/>
        <v>1</v>
      </c>
      <c r="AF62" s="28"/>
      <c r="AG62" s="28"/>
      <c r="AH62" s="28"/>
      <c r="AI62" s="28">
        <v>100</v>
      </c>
      <c r="AJ62" s="28">
        <v>2.2502</v>
      </c>
      <c r="AK62" s="28">
        <v>0.66930000000000001</v>
      </c>
      <c r="AL62" s="28">
        <v>3.8588</v>
      </c>
      <c r="AM62" s="28">
        <v>1.5111000000000001</v>
      </c>
      <c r="AN62" s="28">
        <v>7.4899999999999994E-2</v>
      </c>
      <c r="AO62" s="28">
        <v>-0.25209999999999999</v>
      </c>
      <c r="AP62" s="35">
        <v>0.57999999999999996</v>
      </c>
    </row>
    <row r="63" spans="1:42" s="124" customFormat="1">
      <c r="A63" s="48" t="s">
        <v>1712</v>
      </c>
      <c r="B63" s="29">
        <v>39182</v>
      </c>
      <c r="C63" s="30">
        <v>4439.6635999999999</v>
      </c>
      <c r="D63" s="31">
        <v>4098.9844000000003</v>
      </c>
      <c r="E63" s="28">
        <v>125.67319999999999</v>
      </c>
      <c r="F63" s="28">
        <v>2.8675999999999999</v>
      </c>
      <c r="G63" s="28">
        <v>-8.0335000000000001</v>
      </c>
      <c r="H63" s="28">
        <v>24.1966</v>
      </c>
      <c r="I63" s="32">
        <v>13.512700000000001</v>
      </c>
      <c r="J63" s="28">
        <v>56.468400000000003</v>
      </c>
      <c r="K63" s="28">
        <v>43.417999999999999</v>
      </c>
      <c r="L63" s="28">
        <v>34.585599999999999</v>
      </c>
      <c r="M63" s="28">
        <v>29.132100000000001</v>
      </c>
      <c r="N63" s="28">
        <v>25.256599999999999</v>
      </c>
      <c r="O63" s="28">
        <v>23.6342</v>
      </c>
      <c r="P63" s="28">
        <v>16.273700000000002</v>
      </c>
      <c r="Q63" s="28">
        <v>12.4794</v>
      </c>
      <c r="R63" s="28">
        <v>14.534599999999999</v>
      </c>
      <c r="S63" s="33">
        <f t="shared" ref="S63:AE63" si="23">IF(F63="",0,IF(F63&lt;=CB$3,4,IF(F63&gt;=CB$5,1,IF(F63&gt;=CB$4,2,3))))</f>
        <v>1</v>
      </c>
      <c r="T63" s="33">
        <f t="shared" si="23"/>
        <v>2</v>
      </c>
      <c r="U63" s="33">
        <f t="shared" si="23"/>
        <v>2</v>
      </c>
      <c r="V63" s="34">
        <f t="shared" si="23"/>
        <v>1</v>
      </c>
      <c r="W63" s="33">
        <f t="shared" si="23"/>
        <v>2</v>
      </c>
      <c r="X63" s="33">
        <f t="shared" si="23"/>
        <v>1</v>
      </c>
      <c r="Y63" s="33">
        <f t="shared" si="23"/>
        <v>1</v>
      </c>
      <c r="Z63" s="33">
        <f t="shared" si="23"/>
        <v>1</v>
      </c>
      <c r="AA63" s="33">
        <f t="shared" si="23"/>
        <v>1</v>
      </c>
      <c r="AB63" s="33">
        <f t="shared" si="23"/>
        <v>2</v>
      </c>
      <c r="AC63" s="33">
        <f t="shared" si="23"/>
        <v>1</v>
      </c>
      <c r="AD63" s="33">
        <f t="shared" si="23"/>
        <v>1</v>
      </c>
      <c r="AE63" s="33">
        <f t="shared" si="23"/>
        <v>3</v>
      </c>
      <c r="AF63" s="28"/>
      <c r="AG63" s="28"/>
      <c r="AH63" s="28"/>
      <c r="AI63" s="28">
        <v>100</v>
      </c>
      <c r="AJ63" s="28">
        <v>0.53339999999999999</v>
      </c>
      <c r="AK63" s="28">
        <v>0.47489999999999999</v>
      </c>
      <c r="AL63" s="28">
        <v>2.1802999999999999</v>
      </c>
      <c r="AM63" s="28">
        <v>1.2273000000000001</v>
      </c>
      <c r="AN63" s="28">
        <v>3.8E-3</v>
      </c>
      <c r="AO63" s="28">
        <v>1.1122000000000001</v>
      </c>
      <c r="AP63" s="35">
        <v>0.47</v>
      </c>
    </row>
    <row r="64" spans="1:42" s="124" customFormat="1">
      <c r="A64" s="48" t="s">
        <v>3804</v>
      </c>
      <c r="B64" s="29">
        <v>44862</v>
      </c>
      <c r="C64" s="30">
        <v>1322.2064</v>
      </c>
      <c r="D64" s="31">
        <v>1253.306</v>
      </c>
      <c r="E64" s="28">
        <v>28.306100000000001</v>
      </c>
      <c r="F64" s="28">
        <v>2.5211999999999999</v>
      </c>
      <c r="G64" s="28">
        <v>-5.4863</v>
      </c>
      <c r="H64" s="28">
        <v>23.630600000000001</v>
      </c>
      <c r="I64" s="32">
        <v>8.2624999999999993</v>
      </c>
      <c r="J64" s="28">
        <v>55.762500000000003</v>
      </c>
      <c r="K64" s="28">
        <v>42.160800000000002</v>
      </c>
      <c r="L64" s="28">
        <v>33.815800000000003</v>
      </c>
      <c r="M64" s="28"/>
      <c r="N64" s="28"/>
      <c r="O64" s="28"/>
      <c r="P64" s="28"/>
      <c r="Q64" s="28"/>
      <c r="R64" s="28">
        <v>34.541499999999999</v>
      </c>
      <c r="S64" s="33">
        <f t="shared" ref="S64:AE64" si="24">IF(F64="",0,IF(F64&lt;=CB$3,4,IF(F64&gt;=CB$5,1,IF(F64&gt;=CB$4,2,3))))</f>
        <v>1</v>
      </c>
      <c r="T64" s="33">
        <f t="shared" si="24"/>
        <v>1</v>
      </c>
      <c r="U64" s="33">
        <f t="shared" si="24"/>
        <v>4</v>
      </c>
      <c r="V64" s="34">
        <f t="shared" si="24"/>
        <v>4</v>
      </c>
      <c r="W64" s="33">
        <f t="shared" si="24"/>
        <v>3</v>
      </c>
      <c r="X64" s="33">
        <f t="shared" si="24"/>
        <v>3</v>
      </c>
      <c r="Y64" s="33">
        <f t="shared" si="24"/>
        <v>3</v>
      </c>
      <c r="Z64" s="33">
        <f t="shared" si="24"/>
        <v>0</v>
      </c>
      <c r="AA64" s="33">
        <f t="shared" si="24"/>
        <v>0</v>
      </c>
      <c r="AB64" s="33">
        <f t="shared" si="24"/>
        <v>0</v>
      </c>
      <c r="AC64" s="33">
        <f t="shared" si="24"/>
        <v>0</v>
      </c>
      <c r="AD64" s="33">
        <f t="shared" si="24"/>
        <v>0</v>
      </c>
      <c r="AE64" s="33">
        <f t="shared" si="24"/>
        <v>2</v>
      </c>
      <c r="AF64" s="28"/>
      <c r="AG64" s="28"/>
      <c r="AH64" s="28"/>
      <c r="AI64" s="28">
        <v>100</v>
      </c>
      <c r="AJ64" s="28">
        <v>0.50239999999999996</v>
      </c>
      <c r="AK64" s="28">
        <v>0.4788</v>
      </c>
      <c r="AL64" s="28">
        <v>2.1560000000000001</v>
      </c>
      <c r="AM64" s="28">
        <v>1.2291000000000001</v>
      </c>
      <c r="AN64" s="28">
        <v>3.5000000000000001E-3</v>
      </c>
      <c r="AO64" s="28">
        <v>9.0700000000000003E-2</v>
      </c>
      <c r="AP64" s="35">
        <v>0.56000000000000005</v>
      </c>
    </row>
    <row r="65" spans="1:42" s="124" customFormat="1">
      <c r="A65" s="48" t="s">
        <v>1716</v>
      </c>
      <c r="B65" s="29">
        <v>45348</v>
      </c>
      <c r="C65" s="30">
        <v>2278.4983999999999</v>
      </c>
      <c r="D65" s="31">
        <v>2165.1235000000001</v>
      </c>
      <c r="E65" s="28">
        <v>23.508099999999999</v>
      </c>
      <c r="F65" s="28">
        <v>2.4314</v>
      </c>
      <c r="G65" s="28">
        <v>-8.9207999999999998</v>
      </c>
      <c r="H65" s="28">
        <v>24.294699999999999</v>
      </c>
      <c r="I65" s="32">
        <v>12.559699999999999</v>
      </c>
      <c r="J65" s="28">
        <v>57.5473</v>
      </c>
      <c r="K65" s="28">
        <v>43.113100000000003</v>
      </c>
      <c r="L65" s="28"/>
      <c r="M65" s="28"/>
      <c r="N65" s="28"/>
      <c r="O65" s="28"/>
      <c r="P65" s="28"/>
      <c r="Q65" s="28"/>
      <c r="R65" s="28">
        <v>48.135100000000001</v>
      </c>
      <c r="S65" s="33"/>
      <c r="T65" s="33"/>
      <c r="U65" s="33"/>
      <c r="V65" s="34"/>
      <c r="W65" s="33"/>
      <c r="X65" s="33"/>
      <c r="Y65" s="33"/>
      <c r="Z65" s="33"/>
      <c r="AA65" s="33"/>
      <c r="AB65" s="33"/>
      <c r="AC65" s="33"/>
      <c r="AD65" s="33"/>
      <c r="AE65" s="33"/>
      <c r="AF65" s="28"/>
      <c r="AG65" s="28"/>
      <c r="AH65" s="28"/>
      <c r="AI65" s="28">
        <v>100</v>
      </c>
      <c r="AJ65" s="28">
        <v>0.73770000000000002</v>
      </c>
      <c r="AK65" s="28">
        <v>0.62170000000000003</v>
      </c>
      <c r="AL65" s="28">
        <v>3.0663</v>
      </c>
      <c r="AM65" s="28">
        <v>1.4845999999999999</v>
      </c>
      <c r="AN65" s="28">
        <v>6.8999999999999999E-3</v>
      </c>
      <c r="AO65" s="28">
        <v>1.2813000000000001</v>
      </c>
      <c r="AP65" s="35">
        <v>0.33</v>
      </c>
    </row>
    <row r="66" spans="1:42">
      <c r="A66" s="48" t="s">
        <v>3805</v>
      </c>
      <c r="B66" s="29">
        <v>45609</v>
      </c>
      <c r="C66" s="30">
        <v>318.2235</v>
      </c>
      <c r="D66" s="31">
        <v>307.9246</v>
      </c>
      <c r="E66" s="28">
        <v>19.5091</v>
      </c>
      <c r="F66" s="28">
        <v>2.5148999999999999</v>
      </c>
      <c r="G66" s="28">
        <v>-8.2149000000000001</v>
      </c>
      <c r="H66" s="28">
        <v>24.002700000000001</v>
      </c>
      <c r="I66" s="32">
        <v>11.9283</v>
      </c>
      <c r="J66" s="28">
        <v>55.939300000000003</v>
      </c>
      <c r="K66" s="28"/>
      <c r="L66" s="28"/>
      <c r="M66" s="28"/>
      <c r="N66" s="28"/>
      <c r="O66" s="28"/>
      <c r="P66" s="28"/>
      <c r="Q66" s="28"/>
      <c r="R66" s="28">
        <v>58.035699999999999</v>
      </c>
      <c r="S66" s="33">
        <f t="shared" ref="S66:AD66" si="25">IF(F66="",0,IF(F66&lt;=CB$3,4,IF(F66&gt;=CB$5,1,IF(F66&gt;=CB$4,2,3))))</f>
        <v>2</v>
      </c>
      <c r="T66" s="33">
        <f t="shared" si="25"/>
        <v>2</v>
      </c>
      <c r="U66" s="33">
        <f t="shared" si="25"/>
        <v>3</v>
      </c>
      <c r="V66" s="34">
        <f t="shared" si="25"/>
        <v>3</v>
      </c>
      <c r="W66" s="33">
        <f t="shared" si="25"/>
        <v>3</v>
      </c>
      <c r="X66" s="33">
        <f t="shared" si="25"/>
        <v>0</v>
      </c>
      <c r="Y66" s="33">
        <f t="shared" si="25"/>
        <v>0</v>
      </c>
      <c r="Z66" s="33">
        <f t="shared" si="25"/>
        <v>0</v>
      </c>
      <c r="AA66" s="33">
        <f t="shared" si="25"/>
        <v>0</v>
      </c>
      <c r="AB66" s="33">
        <f t="shared" si="25"/>
        <v>0</v>
      </c>
      <c r="AC66" s="33">
        <f t="shared" si="25"/>
        <v>0</v>
      </c>
      <c r="AD66" s="33">
        <f t="shared" si="25"/>
        <v>0</v>
      </c>
      <c r="AE66" s="33">
        <f t="shared" si="16"/>
        <v>1</v>
      </c>
      <c r="AF66" s="28"/>
      <c r="AG66" s="28"/>
      <c r="AH66" s="28"/>
      <c r="AI66" s="28">
        <v>100</v>
      </c>
      <c r="AJ66" s="28">
        <v>2.2524999999999999</v>
      </c>
      <c r="AK66" s="28">
        <v>0.71419999999999995</v>
      </c>
      <c r="AL66" s="28">
        <v>3.7755000000000001</v>
      </c>
      <c r="AM66" s="28">
        <v>1.6086</v>
      </c>
      <c r="AN66" s="28">
        <v>7.0599999999999996E-2</v>
      </c>
      <c r="AO66" s="28">
        <v>1.7000000000000001E-2</v>
      </c>
      <c r="AP66" s="35">
        <v>0.23</v>
      </c>
    </row>
    <row r="67" spans="1:42">
      <c r="A67" s="58" t="s">
        <v>235</v>
      </c>
      <c r="B67" s="59"/>
      <c r="C67" s="60"/>
      <c r="D67" s="60"/>
      <c r="E67" s="60"/>
      <c r="F67" s="60">
        <f>SUMPRODUCT($D12:$D66,F12:F66)/SUMIF(F12:F66,"&lt;&gt;"&amp;"",$D12:$D66)</f>
        <v>2.3777457377369622</v>
      </c>
      <c r="G67" s="60">
        <f t="shared" ref="G67:R67" si="26">SUMPRODUCT($D12:$D66,G12:G66)/SUMIF(G12:G66,"&lt;&gt;"&amp;"",$D12:$D66)</f>
        <v>-8.5409607826528759</v>
      </c>
      <c r="H67" s="60">
        <f t="shared" si="26"/>
        <v>24.683895201887964</v>
      </c>
      <c r="I67" s="60">
        <f t="shared" si="26"/>
        <v>12.187231558235757</v>
      </c>
      <c r="J67" s="60">
        <f t="shared" si="26"/>
        <v>58.018304219482275</v>
      </c>
      <c r="K67" s="60">
        <f t="shared" si="26"/>
        <v>43.274056177606973</v>
      </c>
      <c r="L67" s="60">
        <f t="shared" si="26"/>
        <v>34.207324370627937</v>
      </c>
      <c r="M67" s="60">
        <f t="shared" si="26"/>
        <v>28.737520259702521</v>
      </c>
      <c r="N67" s="60">
        <f t="shared" si="26"/>
        <v>24.881910778350992</v>
      </c>
      <c r="O67" s="60">
        <f t="shared" si="26"/>
        <v>23.503820602112462</v>
      </c>
      <c r="P67" s="60">
        <f t="shared" si="26"/>
        <v>16.084954493039657</v>
      </c>
      <c r="Q67" s="60">
        <f t="shared" si="26"/>
        <v>12.294394692989005</v>
      </c>
      <c r="R67" s="60">
        <f t="shared" si="26"/>
        <v>17.843729413901475</v>
      </c>
      <c r="S67" s="61"/>
      <c r="T67" s="61"/>
      <c r="U67" s="61"/>
      <c r="V67" s="61"/>
      <c r="W67" s="61"/>
      <c r="X67" s="61"/>
      <c r="Y67" s="61"/>
      <c r="Z67" s="61"/>
      <c r="AA67" s="61"/>
      <c r="AB67" s="61"/>
      <c r="AC67" s="61"/>
      <c r="AD67" s="61"/>
      <c r="AE67" s="61"/>
      <c r="AF67" s="60"/>
      <c r="AG67" s="60"/>
      <c r="AH67" s="60"/>
      <c r="AI67" s="60"/>
      <c r="AJ67" s="60"/>
      <c r="AK67" s="60"/>
      <c r="AL67" s="60"/>
      <c r="AM67" s="60"/>
      <c r="AN67" s="60"/>
      <c r="AO67" s="60"/>
      <c r="AP67" s="62"/>
    </row>
    <row r="68" spans="1:42">
      <c r="A68" s="56" t="s">
        <v>236</v>
      </c>
      <c r="B68" s="51"/>
      <c r="C68" s="52"/>
      <c r="D68" s="53"/>
      <c r="E68" s="54"/>
      <c r="F68" s="54">
        <f>MIN(F12:F66)</f>
        <v>0.88639999999999997</v>
      </c>
      <c r="G68" s="54">
        <f t="shared" ref="G68:R68" si="27">MIN(G12:G66)</f>
        <v>-15.925599999999999</v>
      </c>
      <c r="H68" s="54">
        <f t="shared" si="27"/>
        <v>21.675799999999999</v>
      </c>
      <c r="I68" s="54">
        <f t="shared" si="27"/>
        <v>7.0469999999999997</v>
      </c>
      <c r="J68" s="54">
        <f t="shared" si="27"/>
        <v>53.247</v>
      </c>
      <c r="K68" s="54">
        <f t="shared" si="27"/>
        <v>40.615699999999997</v>
      </c>
      <c r="L68" s="54">
        <f t="shared" si="27"/>
        <v>33.065199999999997</v>
      </c>
      <c r="M68" s="54">
        <f t="shared" si="27"/>
        <v>27.965699999999998</v>
      </c>
      <c r="N68" s="54">
        <f t="shared" si="27"/>
        <v>24.188800000000001</v>
      </c>
      <c r="O68" s="54">
        <f t="shared" si="27"/>
        <v>22.915199999999999</v>
      </c>
      <c r="P68" s="54">
        <f t="shared" si="27"/>
        <v>15.281700000000001</v>
      </c>
      <c r="Q68" s="54">
        <f t="shared" si="27"/>
        <v>7.6158999999999999</v>
      </c>
      <c r="R68" s="54">
        <f t="shared" si="27"/>
        <v>-39.1402</v>
      </c>
      <c r="S68" s="55"/>
      <c r="T68" s="55"/>
      <c r="U68" s="55"/>
      <c r="V68" s="55"/>
      <c r="W68" s="55"/>
      <c r="X68" s="55"/>
      <c r="Y68" s="55"/>
      <c r="Z68" s="55"/>
      <c r="AA68" s="55"/>
      <c r="AB68" s="55"/>
      <c r="AC68" s="55"/>
      <c r="AD68" s="55"/>
      <c r="AE68" s="55"/>
      <c r="AF68" s="54"/>
      <c r="AG68" s="54"/>
      <c r="AH68" s="54"/>
      <c r="AI68" s="54"/>
      <c r="AJ68" s="54"/>
      <c r="AK68" s="54"/>
      <c r="AL68" s="54"/>
      <c r="AM68" s="54"/>
      <c r="AN68" s="54"/>
      <c r="AO68" s="54"/>
      <c r="AP68" s="57"/>
    </row>
    <row r="69" spans="1:42">
      <c r="A69" s="63" t="s">
        <v>237</v>
      </c>
      <c r="B69" s="51"/>
      <c r="C69" s="52"/>
      <c r="D69" s="53"/>
      <c r="E69" s="54"/>
      <c r="F69" s="54">
        <f>MAX(F12:F66)</f>
        <v>4.2676999999999996</v>
      </c>
      <c r="G69" s="54">
        <f t="shared" ref="G69:R69" si="28">MAX(G12:G66)</f>
        <v>-4.2603999999999997</v>
      </c>
      <c r="H69" s="54">
        <f t="shared" si="28"/>
        <v>53.71</v>
      </c>
      <c r="I69" s="54">
        <f t="shared" si="28"/>
        <v>13.649100000000001</v>
      </c>
      <c r="J69" s="54">
        <f t="shared" si="28"/>
        <v>106.4834</v>
      </c>
      <c r="K69" s="54">
        <f t="shared" si="28"/>
        <v>76.470500000000001</v>
      </c>
      <c r="L69" s="54">
        <f t="shared" si="28"/>
        <v>46.252800000000001</v>
      </c>
      <c r="M69" s="54">
        <f t="shared" si="28"/>
        <v>33.759900000000002</v>
      </c>
      <c r="N69" s="54">
        <f t="shared" si="28"/>
        <v>25.616299999999999</v>
      </c>
      <c r="O69" s="54">
        <f t="shared" si="28"/>
        <v>26.982500000000002</v>
      </c>
      <c r="P69" s="54">
        <f t="shared" si="28"/>
        <v>16.555900000000001</v>
      </c>
      <c r="Q69" s="54">
        <f t="shared" si="28"/>
        <v>12.516999999999999</v>
      </c>
      <c r="R69" s="54">
        <f t="shared" si="28"/>
        <v>134.6174</v>
      </c>
      <c r="S69" s="55"/>
      <c r="T69" s="55"/>
      <c r="U69" s="55"/>
      <c r="V69" s="55"/>
      <c r="W69" s="55"/>
      <c r="X69" s="55"/>
      <c r="Y69" s="55"/>
      <c r="Z69" s="55"/>
      <c r="AA69" s="55"/>
      <c r="AB69" s="55"/>
      <c r="AC69" s="55"/>
      <c r="AD69" s="55"/>
      <c r="AE69" s="55"/>
      <c r="AF69" s="54"/>
      <c r="AG69" s="54"/>
      <c r="AH69" s="54"/>
      <c r="AI69" s="54"/>
      <c r="AJ69" s="54"/>
      <c r="AK69" s="54"/>
      <c r="AL69" s="54"/>
      <c r="AM69" s="54"/>
      <c r="AN69" s="54"/>
      <c r="AO69" s="54"/>
      <c r="AP69" s="57"/>
    </row>
    <row r="70" spans="1:42">
      <c r="A70" s="56" t="s">
        <v>238</v>
      </c>
      <c r="B70" s="51"/>
      <c r="C70" s="52"/>
      <c r="D70" s="53"/>
      <c r="E70" s="54"/>
      <c r="F70" s="54">
        <f>MEDIAN(F12:F66)</f>
        <v>2.4016000000000002</v>
      </c>
      <c r="G70" s="54">
        <f t="shared" ref="G70:R70" si="29">MEDIAN(G12:G66)</f>
        <v>-8.8168000000000006</v>
      </c>
      <c r="H70" s="54">
        <f t="shared" si="29"/>
        <v>24.019400000000001</v>
      </c>
      <c r="I70" s="54">
        <f t="shared" si="29"/>
        <v>12.223850000000001</v>
      </c>
      <c r="J70" s="54">
        <f t="shared" si="29"/>
        <v>56.333849999999998</v>
      </c>
      <c r="K70" s="54">
        <f t="shared" si="29"/>
        <v>42.804299999999998</v>
      </c>
      <c r="L70" s="54">
        <f t="shared" si="29"/>
        <v>34.174300000000002</v>
      </c>
      <c r="M70" s="54">
        <f t="shared" si="29"/>
        <v>28.682850000000002</v>
      </c>
      <c r="N70" s="54">
        <f t="shared" si="29"/>
        <v>24.9053</v>
      </c>
      <c r="O70" s="54">
        <f t="shared" si="29"/>
        <v>23.518599999999999</v>
      </c>
      <c r="P70" s="54">
        <f t="shared" si="29"/>
        <v>16.059750000000001</v>
      </c>
      <c r="Q70" s="54">
        <f t="shared" si="29"/>
        <v>12.3962</v>
      </c>
      <c r="R70" s="54">
        <f t="shared" si="29"/>
        <v>34.102400000000003</v>
      </c>
      <c r="S70" s="55"/>
      <c r="T70" s="55"/>
      <c r="U70" s="55"/>
      <c r="V70" s="55"/>
      <c r="W70" s="55"/>
      <c r="X70" s="55"/>
      <c r="Y70" s="55"/>
      <c r="Z70" s="55"/>
      <c r="AA70" s="55"/>
      <c r="AB70" s="55"/>
      <c r="AC70" s="55"/>
      <c r="AD70" s="55"/>
      <c r="AE70" s="55"/>
      <c r="AF70" s="54"/>
      <c r="AG70" s="54"/>
      <c r="AH70" s="54"/>
      <c r="AI70" s="54"/>
      <c r="AJ70" s="54"/>
      <c r="AK70" s="54"/>
      <c r="AL70" s="54"/>
      <c r="AM70" s="54"/>
      <c r="AN70" s="54"/>
      <c r="AO70" s="54"/>
      <c r="AP70" s="57"/>
    </row>
    <row r="71" spans="1:42" ht="15" thickBot="1">
      <c r="A71" s="64"/>
      <c r="B71" s="37"/>
      <c r="C71" s="38"/>
      <c r="D71" s="39"/>
      <c r="E71" s="40"/>
      <c r="F71" s="40"/>
      <c r="G71" s="40"/>
      <c r="H71" s="40"/>
      <c r="I71" s="40"/>
      <c r="J71" s="40"/>
      <c r="K71" s="40"/>
      <c r="L71" s="40"/>
      <c r="M71" s="40"/>
      <c r="N71" s="40"/>
      <c r="O71" s="40"/>
      <c r="P71" s="40"/>
      <c r="Q71" s="40"/>
      <c r="R71" s="40"/>
      <c r="S71" s="42"/>
      <c r="T71" s="42"/>
      <c r="U71" s="42"/>
      <c r="V71" s="42"/>
      <c r="W71" s="42"/>
      <c r="X71" s="42"/>
      <c r="Y71" s="42"/>
      <c r="Z71" s="42"/>
      <c r="AA71" s="42"/>
      <c r="AB71" s="42"/>
      <c r="AC71" s="42"/>
      <c r="AD71" s="42"/>
      <c r="AE71" s="42"/>
      <c r="AF71" s="40"/>
      <c r="AG71" s="40"/>
      <c r="AH71" s="40"/>
      <c r="AI71" s="40"/>
      <c r="AJ71" s="40"/>
      <c r="AK71" s="40"/>
      <c r="AL71" s="40"/>
      <c r="AM71" s="40"/>
      <c r="AN71" s="40"/>
      <c r="AO71" s="40"/>
      <c r="AP71" s="65"/>
    </row>
    <row r="72" spans="1:42">
      <c r="A72" s="50" t="s">
        <v>239</v>
      </c>
      <c r="B72" s="45"/>
      <c r="C72" s="44"/>
      <c r="D72" s="44"/>
      <c r="E72" s="44"/>
      <c r="F72" s="44"/>
      <c r="G72" s="44"/>
      <c r="H72" s="44"/>
      <c r="I72" s="46"/>
      <c r="J72" s="44"/>
      <c r="K72" s="44"/>
      <c r="L72" s="44"/>
      <c r="M72" s="44"/>
      <c r="N72" s="44"/>
      <c r="O72" s="44"/>
      <c r="P72" s="44"/>
      <c r="Q72" s="44"/>
      <c r="R72" s="44"/>
      <c r="S72" s="45"/>
      <c r="T72" s="45"/>
      <c r="U72" s="45"/>
      <c r="V72" s="47"/>
      <c r="W72" s="45"/>
      <c r="X72" s="45"/>
      <c r="Y72" s="45"/>
      <c r="Z72" s="45"/>
      <c r="AA72" s="45"/>
      <c r="AB72" s="45"/>
      <c r="AC72" s="45"/>
      <c r="AD72" s="45"/>
      <c r="AE72" s="45"/>
      <c r="AF72" s="44"/>
      <c r="AG72" s="44"/>
      <c r="AH72" s="44"/>
      <c r="AI72" s="44"/>
      <c r="AJ72" s="44"/>
      <c r="AK72" s="44"/>
      <c r="AL72" s="44"/>
      <c r="AM72" s="44"/>
      <c r="AN72" s="44"/>
      <c r="AO72" s="44"/>
      <c r="AP72" s="44"/>
    </row>
    <row r="73" spans="1:42">
      <c r="A73" s="50" t="s">
        <v>240</v>
      </c>
      <c r="B73" s="45"/>
      <c r="C73" s="44"/>
      <c r="D73" s="44"/>
      <c r="E73" s="44"/>
      <c r="F73" s="44"/>
      <c r="G73" s="44"/>
      <c r="H73" s="44"/>
      <c r="I73" s="46"/>
      <c r="J73" s="44"/>
      <c r="K73" s="44"/>
      <c r="L73" s="44"/>
      <c r="M73" s="44"/>
      <c r="N73" s="44"/>
      <c r="O73" s="44"/>
      <c r="P73" s="44"/>
      <c r="Q73" s="44"/>
      <c r="R73" s="44"/>
      <c r="S73" s="45"/>
      <c r="T73" s="45"/>
      <c r="U73" s="45"/>
      <c r="V73" s="47"/>
      <c r="W73" s="45"/>
      <c r="X73" s="45"/>
      <c r="Y73" s="45"/>
      <c r="Z73" s="45"/>
      <c r="AA73" s="45"/>
      <c r="AB73" s="45"/>
      <c r="AC73" s="45"/>
      <c r="AD73" s="45"/>
      <c r="AE73" s="45"/>
      <c r="AF73" s="44"/>
      <c r="AG73" s="44"/>
      <c r="AH73" s="44"/>
      <c r="AI73" s="44"/>
      <c r="AJ73" s="44"/>
      <c r="AK73" s="44"/>
      <c r="AL73" s="44"/>
      <c r="AM73" s="44"/>
      <c r="AN73" s="44"/>
      <c r="AO73" s="44"/>
      <c r="AP73" s="44"/>
    </row>
    <row r="74" spans="1:42">
      <c r="A74" s="50"/>
      <c r="B74" s="45"/>
      <c r="C74" s="44"/>
      <c r="D74" s="44"/>
      <c r="E74" s="44"/>
      <c r="F74" s="44"/>
      <c r="G74" s="44"/>
      <c r="H74" s="44"/>
      <c r="I74" s="44"/>
      <c r="J74" s="44"/>
      <c r="K74" s="44"/>
      <c r="L74" s="44"/>
      <c r="M74" s="44"/>
      <c r="N74" s="44"/>
      <c r="O74" s="44"/>
      <c r="P74" s="44"/>
      <c r="Q74" s="44"/>
      <c r="R74" s="44"/>
      <c r="S74" s="45"/>
      <c r="T74" s="45"/>
      <c r="U74" s="45"/>
      <c r="V74" s="45"/>
      <c r="W74" s="45"/>
      <c r="X74" s="45"/>
      <c r="Y74" s="45"/>
      <c r="Z74" s="45"/>
      <c r="AA74" s="45"/>
      <c r="AB74" s="45"/>
      <c r="AC74" s="45"/>
      <c r="AD74" s="45"/>
      <c r="AE74" s="45"/>
      <c r="AF74" s="44"/>
      <c r="AG74" s="44"/>
      <c r="AH74" s="44"/>
      <c r="AI74" s="44"/>
      <c r="AJ74" s="44"/>
      <c r="AK74" s="44"/>
      <c r="AL74" s="44"/>
      <c r="AM74" s="44"/>
      <c r="AN74" s="44"/>
      <c r="AO74" s="44"/>
      <c r="AP74" s="44"/>
    </row>
    <row r="75" spans="1:42">
      <c r="A75" s="50"/>
      <c r="B75" s="45"/>
      <c r="C75" s="44"/>
      <c r="D75" s="44"/>
      <c r="E75" s="44"/>
      <c r="F75" s="44"/>
      <c r="G75" s="44"/>
      <c r="H75" s="44"/>
      <c r="I75" s="44"/>
      <c r="J75" s="44"/>
      <c r="K75" s="44"/>
      <c r="L75" s="44"/>
      <c r="M75" s="44"/>
      <c r="N75" s="44"/>
      <c r="O75" s="44"/>
      <c r="P75" s="44"/>
      <c r="Q75" s="44"/>
      <c r="R75" s="44"/>
      <c r="S75" s="45"/>
      <c r="T75" s="45"/>
      <c r="U75" s="45"/>
      <c r="V75" s="45"/>
      <c r="W75" s="45"/>
      <c r="X75" s="45"/>
      <c r="Y75" s="45"/>
      <c r="Z75" s="45"/>
      <c r="AA75" s="45"/>
      <c r="AB75" s="45"/>
      <c r="AC75" s="45"/>
      <c r="AD75" s="45"/>
      <c r="AE75" s="45"/>
      <c r="AF75" s="44"/>
      <c r="AG75" s="44"/>
      <c r="AH75" s="44"/>
      <c r="AI75" s="44"/>
      <c r="AJ75" s="44"/>
      <c r="AK75" s="44"/>
      <c r="AL75" s="44"/>
      <c r="AM75" s="44"/>
      <c r="AN75" s="44"/>
      <c r="AO75" s="44"/>
      <c r="AP75" s="44"/>
    </row>
    <row r="76" spans="1:42">
      <c r="A76" s="50"/>
      <c r="B76" s="45"/>
      <c r="C76" s="44"/>
      <c r="D76" s="44"/>
      <c r="E76" s="44"/>
      <c r="F76" s="44"/>
      <c r="G76" s="44"/>
      <c r="H76" s="44"/>
      <c r="I76" s="44"/>
      <c r="J76" s="44"/>
      <c r="K76" s="44"/>
      <c r="L76" s="44"/>
      <c r="M76" s="44"/>
      <c r="N76" s="44"/>
      <c r="O76" s="44"/>
      <c r="P76" s="44"/>
      <c r="Q76" s="44"/>
      <c r="R76" s="44"/>
      <c r="S76" s="45"/>
      <c r="T76" s="45"/>
      <c r="U76" s="45"/>
      <c r="V76" s="45"/>
      <c r="W76" s="45"/>
      <c r="X76" s="45"/>
      <c r="Y76" s="45"/>
      <c r="Z76" s="45"/>
      <c r="AA76" s="45"/>
      <c r="AB76" s="45"/>
      <c r="AC76" s="45"/>
      <c r="AD76" s="45"/>
      <c r="AE76" s="45"/>
      <c r="AF76" s="44"/>
      <c r="AG76" s="44"/>
      <c r="AH76" s="44"/>
      <c r="AI76" s="44"/>
      <c r="AJ76" s="44"/>
      <c r="AK76" s="44"/>
      <c r="AL76" s="44"/>
      <c r="AM76" s="44"/>
      <c r="AN76" s="44"/>
      <c r="AO76" s="44"/>
      <c r="AP76" s="44"/>
    </row>
  </sheetData>
  <mergeCells count="8">
    <mergeCell ref="B8:E8"/>
    <mergeCell ref="F8:I8"/>
    <mergeCell ref="R8:R9"/>
    <mergeCell ref="AP8:AP9"/>
    <mergeCell ref="AF8:AI8"/>
    <mergeCell ref="AJ8:AN8"/>
    <mergeCell ref="S8:AE8"/>
    <mergeCell ref="J8:Q8"/>
  </mergeCells>
  <hyperlinks>
    <hyperlink ref="A1" location="'Main Page'!A1" tooltip="E:\ACEMFV2\AceCustomTemplates - #'Main Page'!A1" display="'Main Page'!A1"/>
    <hyperlink ref="A10" location="'Load'!A1" tooltip="E:\ACEMFV2\AceCustomTemplates - #'Load'!A1" display="'Load'!A1"/>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54"/>
  <sheetViews>
    <sheetView zoomScale="89" zoomScaleNormal="89" workbookViewId="0">
      <pane xSplit="1" ySplit="11" topLeftCell="B12" activePane="bottomRight" state="frozen"/>
      <selection activeCell="G7" sqref="G7"/>
      <selection pane="topRight" activeCell="G7" sqref="G7"/>
      <selection pane="bottomLeft" activeCell="G7" sqref="G7"/>
      <selection pane="bottomRight" activeCell="A12" sqref="A12:R45"/>
    </sheetView>
  </sheetViews>
  <sheetFormatPr defaultRowHeight="14.4"/>
  <cols>
    <col min="1" max="1" width="38.77734375" customWidth="1"/>
    <col min="2" max="2" width="11.6640625" customWidth="1"/>
    <col min="34" max="34" width="8.77734375" style="93" customWidth="1"/>
    <col min="41" max="41" width="10.88671875" customWidth="1"/>
  </cols>
  <sheetData>
    <row r="1" spans="1:92">
      <c r="A1" s="13" t="s">
        <v>0</v>
      </c>
      <c r="B1" s="93"/>
      <c r="C1" s="14"/>
      <c r="D1" s="14"/>
      <c r="E1" s="15" t="s">
        <v>3953</v>
      </c>
      <c r="F1" s="14"/>
      <c r="G1" s="14"/>
      <c r="H1" s="14"/>
      <c r="I1" s="14"/>
      <c r="J1" s="14"/>
      <c r="K1" s="14"/>
      <c r="L1" s="14"/>
      <c r="M1" s="14"/>
      <c r="N1" s="14"/>
      <c r="O1" s="14"/>
      <c r="P1" s="14"/>
      <c r="Q1" s="14"/>
      <c r="R1" s="14"/>
      <c r="S1" s="93"/>
      <c r="T1" s="93"/>
      <c r="U1" s="93"/>
      <c r="V1" s="93"/>
      <c r="W1" s="93"/>
      <c r="X1" s="93"/>
      <c r="Y1" s="93"/>
      <c r="Z1" s="93"/>
      <c r="AA1" s="93"/>
      <c r="AB1" s="93"/>
      <c r="AC1" s="93"/>
      <c r="AD1" s="93"/>
      <c r="AE1" s="93"/>
      <c r="AF1" s="14"/>
      <c r="AG1" s="14"/>
      <c r="AH1" s="14"/>
      <c r="AI1" s="14"/>
      <c r="AJ1" s="14"/>
      <c r="AK1" s="14"/>
      <c r="AL1" s="14"/>
      <c r="AM1" s="14"/>
      <c r="AN1" s="14"/>
      <c r="AO1" s="14"/>
      <c r="AP1" s="14"/>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A2" s="14"/>
      <c r="B2" s="93"/>
      <c r="C2" s="14"/>
      <c r="D2" s="14"/>
      <c r="E2" s="14"/>
      <c r="F2" s="14"/>
      <c r="G2" s="14"/>
      <c r="H2" s="14"/>
      <c r="I2" s="14"/>
      <c r="J2" s="14"/>
      <c r="K2" s="14"/>
      <c r="L2" s="14"/>
      <c r="M2" s="14"/>
      <c r="N2" s="14"/>
      <c r="O2" s="14"/>
      <c r="P2" s="14"/>
      <c r="Q2" s="14"/>
      <c r="R2" s="14"/>
      <c r="S2" s="93"/>
      <c r="T2" s="93"/>
      <c r="U2" s="93"/>
      <c r="V2" s="93"/>
      <c r="W2" s="93"/>
      <c r="X2" s="93"/>
      <c r="Y2" s="93"/>
      <c r="Z2" s="93"/>
      <c r="AA2" s="93"/>
      <c r="AB2" s="93"/>
      <c r="AC2" s="93"/>
      <c r="AD2" s="93"/>
      <c r="AE2" s="93"/>
      <c r="AF2" s="14"/>
      <c r="AG2" s="14"/>
      <c r="AH2" s="14"/>
      <c r="AI2" s="14"/>
      <c r="AJ2" s="14"/>
      <c r="AK2" s="14"/>
      <c r="AL2" s="14"/>
      <c r="AM2" s="14"/>
      <c r="AN2" s="14"/>
      <c r="AO2" s="14"/>
      <c r="AP2" s="14"/>
      <c r="CA2" s="93">
        <v>0</v>
      </c>
      <c r="CB2" s="93">
        <f t="shared" ref="CB2:CB7" si="0">_xlfn.QUARTILE.INC(F$12:F$45,$CA2)</f>
        <v>3.6722999999999999</v>
      </c>
      <c r="CC2" s="93">
        <f t="shared" ref="CC2:CN2" si="1">_xlfn.QUARTILE.INC(G$12:G$45,$CA2)</f>
        <v>-32.720300000000002</v>
      </c>
      <c r="CD2" s="93">
        <f t="shared" si="1"/>
        <v>59.548699999999997</v>
      </c>
      <c r="CE2" s="93">
        <f t="shared" si="1"/>
        <v>2.0941999999999998</v>
      </c>
      <c r="CF2" s="93">
        <f t="shared" si="1"/>
        <v>139.2551</v>
      </c>
      <c r="CG2" s="93">
        <f t="shared" si="1"/>
        <v>66.701499999999996</v>
      </c>
      <c r="CH2" s="93">
        <f t="shared" si="1"/>
        <v>38.5413</v>
      </c>
      <c r="CI2" s="93">
        <f t="shared" si="1"/>
        <v>35.758800000000001</v>
      </c>
      <c r="CJ2" s="93" t="e">
        <f t="shared" si="1"/>
        <v>#NUM!</v>
      </c>
      <c r="CK2" s="93" t="e">
        <f t="shared" si="1"/>
        <v>#NUM!</v>
      </c>
      <c r="CL2" s="93" t="e">
        <f t="shared" si="1"/>
        <v>#NUM!</v>
      </c>
      <c r="CM2" s="93" t="e">
        <f t="shared" si="1"/>
        <v>#NUM!</v>
      </c>
      <c r="CN2" s="93">
        <f t="shared" si="1"/>
        <v>-70.743300000000005</v>
      </c>
    </row>
    <row r="3" spans="1:92">
      <c r="A3" s="14"/>
      <c r="B3" s="93"/>
      <c r="C3" s="14"/>
      <c r="D3" s="14"/>
      <c r="E3" s="14"/>
      <c r="F3" s="14"/>
      <c r="G3" s="14"/>
      <c r="H3" s="14"/>
      <c r="I3" s="14"/>
      <c r="J3" s="14"/>
      <c r="K3" s="14"/>
      <c r="L3" s="14"/>
      <c r="M3" s="14"/>
      <c r="N3" s="14"/>
      <c r="O3" s="14"/>
      <c r="P3" s="14"/>
      <c r="Q3" s="14"/>
      <c r="R3" s="14"/>
      <c r="S3" s="93"/>
      <c r="T3" s="93"/>
      <c r="U3" s="93"/>
      <c r="V3" s="93"/>
      <c r="W3" s="93"/>
      <c r="X3" s="93"/>
      <c r="Y3" s="93"/>
      <c r="Z3" s="93"/>
      <c r="AA3" s="93"/>
      <c r="AB3" s="93"/>
      <c r="AC3" s="93"/>
      <c r="AD3" s="93"/>
      <c r="AE3" s="93"/>
      <c r="AF3" s="14"/>
      <c r="AG3" s="14"/>
      <c r="AH3" s="14"/>
      <c r="AI3" s="14"/>
      <c r="AJ3" s="14"/>
      <c r="AK3" s="14"/>
      <c r="AL3" s="14"/>
      <c r="AM3" s="14"/>
      <c r="AN3" s="14"/>
      <c r="AO3" s="14"/>
      <c r="AP3" s="14"/>
      <c r="CA3" s="93">
        <v>1</v>
      </c>
      <c r="CB3" s="93">
        <f t="shared" si="0"/>
        <v>4.6466250000000002</v>
      </c>
      <c r="CC3" s="93">
        <f t="shared" ref="CC3:CN7" si="2">_xlfn.QUARTILE.INC(G$12:G$45,$CA3)</f>
        <v>-27.819649999999999</v>
      </c>
      <c r="CD3" s="93">
        <f t="shared" si="2"/>
        <v>60.809725</v>
      </c>
      <c r="CE3" s="93">
        <f t="shared" si="2"/>
        <v>4.302575</v>
      </c>
      <c r="CF3" s="93">
        <f t="shared" si="2"/>
        <v>144.93360000000001</v>
      </c>
      <c r="CG3" s="93">
        <f t="shared" si="2"/>
        <v>68.417750000000012</v>
      </c>
      <c r="CH3" s="93">
        <f t="shared" si="2"/>
        <v>44.658450000000002</v>
      </c>
      <c r="CI3" s="93">
        <f t="shared" si="2"/>
        <v>35.858450000000005</v>
      </c>
      <c r="CJ3" s="93" t="e">
        <f t="shared" si="2"/>
        <v>#NUM!</v>
      </c>
      <c r="CK3" s="93" t="e">
        <f t="shared" si="2"/>
        <v>#NUM!</v>
      </c>
      <c r="CL3" s="93" t="e">
        <f t="shared" si="2"/>
        <v>#NUM!</v>
      </c>
      <c r="CM3" s="93" t="e">
        <f t="shared" si="2"/>
        <v>#NUM!</v>
      </c>
      <c r="CN3" s="93">
        <f t="shared" si="2"/>
        <v>36.537050000000001</v>
      </c>
    </row>
    <row r="4" spans="1:92">
      <c r="A4" s="14"/>
      <c r="B4" s="93"/>
      <c r="C4" s="14"/>
      <c r="D4" s="14"/>
      <c r="E4" s="14"/>
      <c r="F4" s="14"/>
      <c r="G4" s="14"/>
      <c r="H4" s="14"/>
      <c r="I4" s="14"/>
      <c r="J4" s="14"/>
      <c r="K4" s="14"/>
      <c r="L4" s="14"/>
      <c r="M4" s="14"/>
      <c r="N4" s="14"/>
      <c r="O4" s="14"/>
      <c r="P4" s="14"/>
      <c r="Q4" s="14"/>
      <c r="R4" s="14"/>
      <c r="S4" s="93"/>
      <c r="T4" s="93"/>
      <c r="U4" s="93"/>
      <c r="V4" s="93"/>
      <c r="W4" s="93"/>
      <c r="X4" s="93"/>
      <c r="Y4" s="93"/>
      <c r="Z4" s="93"/>
      <c r="AA4" s="93"/>
      <c r="AB4" s="93"/>
      <c r="AC4" s="93"/>
      <c r="AD4" s="93"/>
      <c r="AE4" s="93"/>
      <c r="AF4" s="14"/>
      <c r="AG4" s="14"/>
      <c r="AH4" s="14"/>
      <c r="AI4" s="14"/>
      <c r="AJ4" s="14"/>
      <c r="AK4" s="14"/>
      <c r="AL4" s="14"/>
      <c r="AM4" s="14"/>
      <c r="AN4" s="14"/>
      <c r="AO4" s="14"/>
      <c r="AP4" s="14"/>
      <c r="CA4" s="93">
        <v>2</v>
      </c>
      <c r="CB4" s="93">
        <f t="shared" si="0"/>
        <v>4.6939500000000001</v>
      </c>
      <c r="CC4" s="93">
        <f t="shared" si="2"/>
        <v>-27.628499999999999</v>
      </c>
      <c r="CD4" s="93">
        <f t="shared" si="2"/>
        <v>61.682000000000002</v>
      </c>
      <c r="CE4" s="93">
        <f t="shared" si="2"/>
        <v>4.3697499999999998</v>
      </c>
      <c r="CF4" s="93">
        <f t="shared" si="2"/>
        <v>149.04050000000001</v>
      </c>
      <c r="CG4" s="93">
        <f t="shared" si="2"/>
        <v>70.244299999999996</v>
      </c>
      <c r="CH4" s="93">
        <f t="shared" si="2"/>
        <v>45.389800000000001</v>
      </c>
      <c r="CI4" s="93">
        <f t="shared" si="2"/>
        <v>36.412050000000001</v>
      </c>
      <c r="CJ4" s="93" t="e">
        <f t="shared" si="2"/>
        <v>#NUM!</v>
      </c>
      <c r="CK4" s="93" t="e">
        <f t="shared" si="2"/>
        <v>#NUM!</v>
      </c>
      <c r="CL4" s="93" t="e">
        <f t="shared" si="2"/>
        <v>#NUM!</v>
      </c>
      <c r="CM4" s="93" t="e">
        <f t="shared" si="2"/>
        <v>#NUM!</v>
      </c>
      <c r="CN4" s="93">
        <f t="shared" si="2"/>
        <v>47.522599999999997</v>
      </c>
    </row>
    <row r="5" spans="1:92">
      <c r="A5" s="14"/>
      <c r="B5" s="93"/>
      <c r="C5" s="14"/>
      <c r="D5" s="14"/>
      <c r="E5" s="14"/>
      <c r="F5" s="14"/>
      <c r="G5" s="14"/>
      <c r="H5" s="14"/>
      <c r="I5" s="14"/>
      <c r="J5" s="14"/>
      <c r="K5" s="14"/>
      <c r="L5" s="14"/>
      <c r="M5" s="14"/>
      <c r="N5" s="14"/>
      <c r="O5" s="14"/>
      <c r="P5" s="14"/>
      <c r="Q5" s="14"/>
      <c r="R5" s="14"/>
      <c r="S5" s="93"/>
      <c r="T5" s="93"/>
      <c r="U5" s="93"/>
      <c r="V5" s="93"/>
      <c r="W5" s="93"/>
      <c r="X5" s="93"/>
      <c r="Y5" s="93"/>
      <c r="Z5" s="93"/>
      <c r="AA5" s="93"/>
      <c r="AB5" s="93"/>
      <c r="AC5" s="93"/>
      <c r="AD5" s="93"/>
      <c r="AE5" s="93"/>
      <c r="AF5" s="14"/>
      <c r="AG5" s="14"/>
      <c r="AH5" s="14"/>
      <c r="AI5" s="14"/>
      <c r="AJ5" s="14"/>
      <c r="AK5" s="14"/>
      <c r="AL5" s="14"/>
      <c r="AM5" s="14"/>
      <c r="AN5" s="14"/>
      <c r="AO5" s="14"/>
      <c r="AP5" s="14"/>
      <c r="CA5" s="93">
        <v>3</v>
      </c>
      <c r="CB5" s="93">
        <f t="shared" si="0"/>
        <v>5.1432500000000001</v>
      </c>
      <c r="CC5" s="93">
        <f t="shared" si="2"/>
        <v>-21.0425</v>
      </c>
      <c r="CD5" s="93">
        <f t="shared" si="2"/>
        <v>62.166224999999997</v>
      </c>
      <c r="CE5" s="93">
        <f t="shared" si="2"/>
        <v>5.1313999999999993</v>
      </c>
      <c r="CF5" s="93">
        <f t="shared" si="2"/>
        <v>149.48399999999998</v>
      </c>
      <c r="CG5" s="93">
        <f t="shared" si="2"/>
        <v>70.751900000000006</v>
      </c>
      <c r="CH5" s="93">
        <f t="shared" si="2"/>
        <v>46.143000000000001</v>
      </c>
      <c r="CI5" s="93">
        <f t="shared" si="2"/>
        <v>37.097124999999998</v>
      </c>
      <c r="CJ5" s="93" t="e">
        <f t="shared" si="2"/>
        <v>#NUM!</v>
      </c>
      <c r="CK5" s="93" t="e">
        <f t="shared" si="2"/>
        <v>#NUM!</v>
      </c>
      <c r="CL5" s="93" t="e">
        <f t="shared" si="2"/>
        <v>#NUM!</v>
      </c>
      <c r="CM5" s="93" t="e">
        <f t="shared" si="2"/>
        <v>#NUM!</v>
      </c>
      <c r="CN5" s="93">
        <f t="shared" si="2"/>
        <v>88.051650000000009</v>
      </c>
    </row>
    <row r="6" spans="1:92" hidden="1">
      <c r="A6" s="14"/>
      <c r="B6" s="93"/>
      <c r="C6" s="14"/>
      <c r="D6" s="14"/>
      <c r="E6" s="14"/>
      <c r="F6" s="14"/>
      <c r="G6" s="14"/>
      <c r="H6" s="14"/>
      <c r="I6" s="14"/>
      <c r="J6" s="14"/>
      <c r="K6" s="14"/>
      <c r="L6" s="14"/>
      <c r="M6" s="14"/>
      <c r="N6" s="14"/>
      <c r="O6" s="14"/>
      <c r="P6" s="14"/>
      <c r="Q6" s="14"/>
      <c r="R6" s="14"/>
      <c r="S6" s="93"/>
      <c r="T6" s="93"/>
      <c r="U6" s="93"/>
      <c r="V6" s="93"/>
      <c r="W6" s="93"/>
      <c r="X6" s="93"/>
      <c r="Y6" s="93"/>
      <c r="Z6" s="93"/>
      <c r="AA6" s="93"/>
      <c r="AB6" s="93"/>
      <c r="AC6" s="93"/>
      <c r="AD6" s="93"/>
      <c r="AE6" s="93"/>
      <c r="AF6" s="14"/>
      <c r="AG6" s="14"/>
      <c r="AH6" s="14"/>
      <c r="AI6" s="14"/>
      <c r="AJ6" s="14"/>
      <c r="AK6" s="14"/>
      <c r="AL6" s="14"/>
      <c r="AM6" s="14"/>
      <c r="AN6" s="14"/>
      <c r="AO6" s="14"/>
      <c r="AP6" s="14"/>
      <c r="CA6" s="93"/>
      <c r="CB6" s="93">
        <f t="shared" si="0"/>
        <v>3.6722999999999999</v>
      </c>
      <c r="CC6" s="93">
        <f t="shared" si="2"/>
        <v>-32.720300000000002</v>
      </c>
      <c r="CD6" s="93">
        <f t="shared" si="2"/>
        <v>59.548699999999997</v>
      </c>
      <c r="CE6" s="93">
        <f t="shared" si="2"/>
        <v>2.0941999999999998</v>
      </c>
      <c r="CF6" s="93">
        <f t="shared" si="2"/>
        <v>139.2551</v>
      </c>
      <c r="CG6" s="93">
        <f t="shared" si="2"/>
        <v>66.701499999999996</v>
      </c>
      <c r="CH6" s="93">
        <f t="shared" si="2"/>
        <v>38.5413</v>
      </c>
      <c r="CI6" s="93">
        <f t="shared" si="2"/>
        <v>35.758800000000001</v>
      </c>
      <c r="CJ6" s="93" t="e">
        <f t="shared" si="2"/>
        <v>#NUM!</v>
      </c>
      <c r="CK6" s="93" t="e">
        <f t="shared" si="2"/>
        <v>#NUM!</v>
      </c>
      <c r="CL6" s="93" t="e">
        <f t="shared" si="2"/>
        <v>#NUM!</v>
      </c>
      <c r="CM6" s="93" t="e">
        <f t="shared" si="2"/>
        <v>#NUM!</v>
      </c>
      <c r="CN6" s="93">
        <f t="shared" si="2"/>
        <v>-70.743300000000005</v>
      </c>
    </row>
    <row r="7" spans="1:92" ht="21" thickBot="1">
      <c r="A7" s="16" t="s">
        <v>3824</v>
      </c>
      <c r="B7" s="93"/>
      <c r="C7" s="14"/>
      <c r="D7" s="14"/>
      <c r="E7" s="14"/>
      <c r="F7" s="14"/>
      <c r="G7" s="14"/>
      <c r="H7" s="14"/>
      <c r="I7" s="14"/>
      <c r="J7" s="14"/>
      <c r="K7" s="14"/>
      <c r="L7" s="14"/>
      <c r="M7" s="14"/>
      <c r="N7" s="14"/>
      <c r="O7" s="14"/>
      <c r="P7" s="14"/>
      <c r="Q7" s="14"/>
      <c r="R7" s="14"/>
      <c r="S7" s="93"/>
      <c r="T7" s="93"/>
      <c r="U7" s="93"/>
      <c r="V7" s="93"/>
      <c r="W7" s="93"/>
      <c r="X7" s="93"/>
      <c r="Y7" s="93"/>
      <c r="Z7" s="93"/>
      <c r="AA7" s="93"/>
      <c r="AB7" s="93"/>
      <c r="AC7" s="93"/>
      <c r="AD7" s="93"/>
      <c r="AE7" s="93"/>
      <c r="AF7" s="14"/>
      <c r="AG7" s="14"/>
      <c r="AH7" s="14"/>
      <c r="AI7" s="14"/>
      <c r="AJ7" s="14"/>
      <c r="AK7" s="14"/>
      <c r="AL7" s="14"/>
      <c r="AM7" s="14"/>
      <c r="AN7" s="14"/>
      <c r="AO7" s="14"/>
      <c r="AP7" s="14"/>
      <c r="CA7" s="93">
        <v>4</v>
      </c>
      <c r="CB7" s="93">
        <f t="shared" si="0"/>
        <v>6.3695000000000004</v>
      </c>
      <c r="CC7" s="93">
        <f t="shared" si="2"/>
        <v>-17.9772</v>
      </c>
      <c r="CD7" s="93">
        <f t="shared" si="2"/>
        <v>62.528399999999998</v>
      </c>
      <c r="CE7" s="93">
        <f t="shared" si="2"/>
        <v>6.3758999999999997</v>
      </c>
      <c r="CF7" s="93">
        <f t="shared" si="2"/>
        <v>150.3648</v>
      </c>
      <c r="CG7" s="93">
        <f t="shared" si="2"/>
        <v>72.223299999999995</v>
      </c>
      <c r="CH7" s="93">
        <f t="shared" si="2"/>
        <v>46.417000000000002</v>
      </c>
      <c r="CI7" s="93">
        <f t="shared" si="2"/>
        <v>37.164000000000001</v>
      </c>
      <c r="CJ7" s="93" t="e">
        <f t="shared" si="2"/>
        <v>#NUM!</v>
      </c>
      <c r="CK7" s="93" t="e">
        <f t="shared" si="2"/>
        <v>#NUM!</v>
      </c>
      <c r="CL7" s="93" t="e">
        <f t="shared" si="2"/>
        <v>#NUM!</v>
      </c>
      <c r="CM7" s="93" t="e">
        <f t="shared" si="2"/>
        <v>#NUM!</v>
      </c>
      <c r="CN7" s="93">
        <f t="shared" si="2"/>
        <v>174.30680000000001</v>
      </c>
    </row>
    <row r="8" spans="1:92" ht="15.6">
      <c r="A8" s="17" t="str">
        <f>'FOF-Debt Oriented'!A8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c r="AJ8" s="136" t="s">
        <v>874</v>
      </c>
      <c r="AK8" s="136"/>
      <c r="AL8" s="136"/>
      <c r="AM8" s="136"/>
      <c r="AN8" s="136"/>
      <c r="AO8" s="18" t="s">
        <v>54</v>
      </c>
      <c r="AP8" s="134" t="s">
        <v>179</v>
      </c>
    </row>
    <row r="9" spans="1:92" ht="38.549999999999997"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835</v>
      </c>
      <c r="AG9" s="26" t="s">
        <v>836</v>
      </c>
      <c r="AH9" s="26" t="s">
        <v>837</v>
      </c>
      <c r="AI9" s="26" t="s">
        <v>612</v>
      </c>
      <c r="AJ9" s="26" t="s">
        <v>838</v>
      </c>
      <c r="AK9" s="26" t="s">
        <v>839</v>
      </c>
      <c r="AL9" s="26" t="s">
        <v>3052</v>
      </c>
      <c r="AM9" s="26" t="s">
        <v>2436</v>
      </c>
      <c r="AN9" s="26" t="s">
        <v>3053</v>
      </c>
      <c r="AO9" s="26" t="s">
        <v>840</v>
      </c>
      <c r="AP9" s="135"/>
    </row>
    <row r="10" spans="1:92" ht="15" thickBot="1">
      <c r="A10" s="20" t="s">
        <v>38</v>
      </c>
      <c r="B10" s="93"/>
      <c r="C10" s="14"/>
      <c r="D10" s="14"/>
      <c r="E10" s="14"/>
      <c r="F10" s="14"/>
      <c r="G10" s="14"/>
      <c r="H10" s="14"/>
      <c r="I10" s="14"/>
      <c r="J10" s="14"/>
      <c r="K10" s="14"/>
      <c r="L10" s="14"/>
      <c r="M10" s="14"/>
      <c r="N10" s="14"/>
      <c r="O10" s="14"/>
      <c r="P10" s="14"/>
      <c r="Q10" s="14"/>
      <c r="R10" s="14"/>
      <c r="S10" s="93"/>
      <c r="T10" s="93"/>
      <c r="U10" s="93"/>
      <c r="V10" s="93"/>
      <c r="W10" s="93"/>
      <c r="X10" s="93"/>
      <c r="Y10" s="93"/>
      <c r="Z10" s="93"/>
      <c r="AA10" s="93"/>
      <c r="AB10" s="93"/>
      <c r="AC10" s="93"/>
      <c r="AD10" s="93"/>
      <c r="AE10" s="93"/>
      <c r="AF10" s="14"/>
      <c r="AG10" s="14"/>
      <c r="AH10" s="14"/>
      <c r="AI10" s="14"/>
      <c r="AJ10" s="14"/>
      <c r="AK10" s="14"/>
      <c r="AL10" s="14"/>
      <c r="AM10" s="14"/>
      <c r="AN10" s="14"/>
      <c r="AO10" s="14"/>
      <c r="AP10" s="14"/>
    </row>
    <row r="11" spans="1:92" ht="18.600000000000001" thickBot="1">
      <c r="A11" s="21" t="s">
        <v>3825</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3"/>
      <c r="AP11" s="24"/>
    </row>
    <row r="12" spans="1:92">
      <c r="A12" s="48" t="s">
        <v>1653</v>
      </c>
      <c r="B12" s="29">
        <v>45744</v>
      </c>
      <c r="C12" s="30">
        <v>54.384399999999999</v>
      </c>
      <c r="D12" s="31">
        <v>49.341999999999999</v>
      </c>
      <c r="E12" s="28">
        <v>233.99039999999999</v>
      </c>
      <c r="F12" s="28">
        <v>4.6905999999999999</v>
      </c>
      <c r="G12" s="28">
        <v>-27.633099999999999</v>
      </c>
      <c r="H12" s="28">
        <v>61.745399999999997</v>
      </c>
      <c r="I12" s="32">
        <v>4.8353000000000002</v>
      </c>
      <c r="J12" s="28">
        <v>148.56899999999999</v>
      </c>
      <c r="K12" s="28"/>
      <c r="L12" s="28"/>
      <c r="M12" s="28"/>
      <c r="N12" s="28"/>
      <c r="O12" s="28"/>
      <c r="P12" s="28"/>
      <c r="Q12" s="28"/>
      <c r="R12" s="28">
        <v>116.6883</v>
      </c>
      <c r="S12" s="33">
        <f>IF(F12="",0,IF(F12&lt;=CB$3,4,IF(F12&gt;=CB$5,1,IF(F12&gt;=CB$4,2,3))))</f>
        <v>3</v>
      </c>
      <c r="T12" s="33">
        <f t="shared" ref="T12:AE12" si="3">IF(G12="",0,IF(G12&lt;=CC$3,4,IF(G12&gt;=CC$5,1,IF(G12&gt;=CC$4,2,3))))</f>
        <v>3</v>
      </c>
      <c r="U12" s="33">
        <f t="shared" si="3"/>
        <v>2</v>
      </c>
      <c r="V12" s="34">
        <f t="shared" si="3"/>
        <v>2</v>
      </c>
      <c r="W12" s="33">
        <f t="shared" si="3"/>
        <v>3</v>
      </c>
      <c r="X12" s="33">
        <f t="shared" si="3"/>
        <v>0</v>
      </c>
      <c r="Y12" s="33">
        <f t="shared" si="3"/>
        <v>0</v>
      </c>
      <c r="Z12" s="33">
        <f t="shared" si="3"/>
        <v>0</v>
      </c>
      <c r="AA12" s="33">
        <f t="shared" si="3"/>
        <v>0</v>
      </c>
      <c r="AB12" s="33">
        <f t="shared" si="3"/>
        <v>0</v>
      </c>
      <c r="AC12" s="33">
        <f t="shared" si="3"/>
        <v>0</v>
      </c>
      <c r="AD12" s="33">
        <f t="shared" si="3"/>
        <v>0</v>
      </c>
      <c r="AE12" s="33">
        <f t="shared" si="3"/>
        <v>1</v>
      </c>
      <c r="AF12" s="28"/>
      <c r="AG12" s="28"/>
      <c r="AH12" s="28"/>
      <c r="AI12" s="28">
        <v>100</v>
      </c>
      <c r="AJ12" s="28">
        <v>5.2200000000000003E-2</v>
      </c>
      <c r="AK12" s="28">
        <v>0.5766</v>
      </c>
      <c r="AL12" s="28">
        <v>9.1653000000000002</v>
      </c>
      <c r="AM12" s="28">
        <v>1.5025999999999999</v>
      </c>
      <c r="AN12" s="28">
        <v>0</v>
      </c>
      <c r="AO12" s="28">
        <v>1.3354999999999999</v>
      </c>
      <c r="AP12" s="35">
        <v>0.41</v>
      </c>
    </row>
    <row r="13" spans="1:92">
      <c r="A13" s="48" t="s">
        <v>3808</v>
      </c>
      <c r="B13" s="29">
        <v>44592</v>
      </c>
      <c r="C13" s="30">
        <v>3452.5576999999998</v>
      </c>
      <c r="D13" s="31">
        <v>2853.692</v>
      </c>
      <c r="E13" s="28">
        <v>237.52369999999999</v>
      </c>
      <c r="F13" s="28">
        <v>4.6973000000000003</v>
      </c>
      <c r="G13" s="28">
        <v>-27.8079</v>
      </c>
      <c r="H13" s="28">
        <v>62.3919</v>
      </c>
      <c r="I13" s="32">
        <v>4.3789999999999996</v>
      </c>
      <c r="J13" s="28">
        <v>150.06809999999999</v>
      </c>
      <c r="K13" s="28">
        <v>70.821899999999999</v>
      </c>
      <c r="L13" s="28">
        <v>45.389800000000001</v>
      </c>
      <c r="M13" s="28">
        <v>37.164000000000001</v>
      </c>
      <c r="N13" s="28"/>
      <c r="O13" s="28"/>
      <c r="P13" s="28"/>
      <c r="Q13" s="28"/>
      <c r="R13" s="28">
        <v>36.629899999999999</v>
      </c>
      <c r="S13" s="33">
        <f t="shared" ref="S13:S45" si="4">IF(F13="",0,IF(F13&lt;=CB$3,4,IF(F13&gt;=CB$5,1,IF(F13&gt;=CB$4,2,3))))</f>
        <v>2</v>
      </c>
      <c r="T13" s="33">
        <f t="shared" ref="T13:T45" si="5">IF(G13="",0,IF(G13&lt;=CC$3,4,IF(G13&gt;=CC$5,1,IF(G13&gt;=CC$4,2,3))))</f>
        <v>3</v>
      </c>
      <c r="U13" s="33">
        <f t="shared" ref="U13:U45" si="6">IF(H13="",0,IF(H13&lt;=CD$3,4,IF(H13&gt;=CD$5,1,IF(H13&gt;=CD$4,2,3))))</f>
        <v>1</v>
      </c>
      <c r="V13" s="34">
        <f t="shared" ref="V13:V45" si="7">IF(I13="",0,IF(I13&lt;=CE$3,4,IF(I13&gt;=CE$5,1,IF(I13&gt;=CE$4,2,3))))</f>
        <v>2</v>
      </c>
      <c r="W13" s="33">
        <f t="shared" ref="W13:W45" si="8">IF(J13="",0,IF(J13&lt;=CF$3,4,IF(J13&gt;=CF$5,1,IF(J13&gt;=CF$4,2,3))))</f>
        <v>1</v>
      </c>
      <c r="X13" s="33">
        <f t="shared" ref="X13:X45" si="9">IF(K13="",0,IF(K13&lt;=CG$3,4,IF(K13&gt;=CG$5,1,IF(K13&gt;=CG$4,2,3))))</f>
        <v>1</v>
      </c>
      <c r="Y13" s="33">
        <f t="shared" ref="Y13:Y45" si="10">IF(L13="",0,IF(L13&lt;=CH$3,4,IF(L13&gt;=CH$5,1,IF(L13&gt;=CH$4,2,3))))</f>
        <v>2</v>
      </c>
      <c r="Z13" s="33">
        <f t="shared" ref="Z13:Z45" si="11">IF(M13="",0,IF(M13&lt;=CI$3,4,IF(M13&gt;=CI$5,1,IF(M13&gt;=CI$4,2,3))))</f>
        <v>1</v>
      </c>
      <c r="AA13" s="33">
        <f t="shared" ref="AA13:AA45" si="12">IF(N13="",0,IF(N13&lt;=CJ$3,4,IF(N13&gt;=CJ$5,1,IF(N13&gt;=CJ$4,2,3))))</f>
        <v>0</v>
      </c>
      <c r="AB13" s="33">
        <f t="shared" ref="AB13:AB45" si="13">IF(O13="",0,IF(O13&lt;=CK$3,4,IF(O13&gt;=CK$5,1,IF(O13&gt;=CK$4,2,3))))</f>
        <v>0</v>
      </c>
      <c r="AC13" s="33">
        <f t="shared" ref="AC13:AC45" si="14">IF(P13="",0,IF(P13&lt;=CL$3,4,IF(P13&gt;=CL$5,1,IF(P13&gt;=CL$4,2,3))))</f>
        <v>0</v>
      </c>
      <c r="AD13" s="33">
        <f t="shared" ref="AD13:AD45" si="15">IF(Q13="",0,IF(Q13&lt;=CM$3,4,IF(Q13&gt;=CM$5,1,IF(Q13&gt;=CM$4,2,3))))</f>
        <v>0</v>
      </c>
      <c r="AE13" s="33">
        <f t="shared" ref="AE13:AE45" si="16">IF(R13="",0,IF(R13&lt;=CN$3,4,IF(R13&gt;=CN$5,1,IF(R13&gt;=CN$4,2,3))))</f>
        <v>3</v>
      </c>
      <c r="AF13" s="28"/>
      <c r="AG13" s="28"/>
      <c r="AH13" s="28"/>
      <c r="AI13" s="28">
        <v>100</v>
      </c>
      <c r="AJ13" s="28">
        <v>-8.8300000000000003E-2</v>
      </c>
      <c r="AK13" s="28">
        <v>0.33489999999999998</v>
      </c>
      <c r="AL13" s="28">
        <v>3.6781000000000001</v>
      </c>
      <c r="AM13" s="28">
        <v>0.95979999999999999</v>
      </c>
      <c r="AN13" s="28">
        <v>8.0000000000000004E-4</v>
      </c>
      <c r="AO13" s="28">
        <v>1.5762</v>
      </c>
      <c r="AP13" s="35">
        <v>0.35</v>
      </c>
    </row>
    <row r="14" spans="1:92">
      <c r="A14" s="48" t="s">
        <v>3809</v>
      </c>
      <c r="B14" s="29">
        <v>44595</v>
      </c>
      <c r="C14" s="30">
        <v>1431.3570999999999</v>
      </c>
      <c r="D14" s="31">
        <v>1189.1665</v>
      </c>
      <c r="E14" s="28">
        <v>36.212000000000003</v>
      </c>
      <c r="F14" s="28">
        <v>5.3299000000000003</v>
      </c>
      <c r="G14" s="28">
        <v>-20.9818</v>
      </c>
      <c r="H14" s="28">
        <v>60.716500000000003</v>
      </c>
      <c r="I14" s="32">
        <v>4.1029</v>
      </c>
      <c r="J14" s="28">
        <v>143.7681</v>
      </c>
      <c r="K14" s="28">
        <v>68.3416</v>
      </c>
      <c r="L14" s="28">
        <v>44.601799999999997</v>
      </c>
      <c r="M14" s="28">
        <v>35.8613</v>
      </c>
      <c r="N14" s="28"/>
      <c r="O14" s="28"/>
      <c r="P14" s="28"/>
      <c r="Q14" s="28"/>
      <c r="R14" s="28">
        <v>35.473999999999997</v>
      </c>
      <c r="S14" s="33">
        <f t="shared" si="4"/>
        <v>1</v>
      </c>
      <c r="T14" s="33">
        <f t="shared" si="5"/>
        <v>1</v>
      </c>
      <c r="U14" s="33">
        <f t="shared" si="6"/>
        <v>4</v>
      </c>
      <c r="V14" s="34">
        <f t="shared" si="7"/>
        <v>4</v>
      </c>
      <c r="W14" s="33">
        <f t="shared" si="8"/>
        <v>4</v>
      </c>
      <c r="X14" s="33">
        <f t="shared" si="9"/>
        <v>4</v>
      </c>
      <c r="Y14" s="33">
        <f t="shared" si="10"/>
        <v>4</v>
      </c>
      <c r="Z14" s="33">
        <f t="shared" si="11"/>
        <v>3</v>
      </c>
      <c r="AA14" s="33">
        <f t="shared" si="12"/>
        <v>0</v>
      </c>
      <c r="AB14" s="33">
        <f t="shared" si="13"/>
        <v>0</v>
      </c>
      <c r="AC14" s="33">
        <f t="shared" si="14"/>
        <v>0</v>
      </c>
      <c r="AD14" s="33">
        <f t="shared" si="15"/>
        <v>0</v>
      </c>
      <c r="AE14" s="33">
        <f t="shared" si="16"/>
        <v>4</v>
      </c>
      <c r="AF14" s="28"/>
      <c r="AG14" s="28"/>
      <c r="AH14" s="28"/>
      <c r="AI14" s="28">
        <v>100</v>
      </c>
      <c r="AJ14" s="28">
        <v>-2.5485000000000002</v>
      </c>
      <c r="AK14" s="28">
        <v>0.3296</v>
      </c>
      <c r="AL14" s="28">
        <v>4.1319999999999997</v>
      </c>
      <c r="AM14" s="28">
        <v>0.94840000000000002</v>
      </c>
      <c r="AN14" s="28">
        <v>1.78E-2</v>
      </c>
      <c r="AO14" s="28">
        <v>9.6799999999999997E-2</v>
      </c>
      <c r="AP14" s="35">
        <v>0.67</v>
      </c>
    </row>
    <row r="15" spans="1:92" s="124" customFormat="1">
      <c r="A15" s="48" t="s">
        <v>5067</v>
      </c>
      <c r="B15" s="29">
        <v>46077</v>
      </c>
      <c r="C15" s="30">
        <v>5.4730999999999996</v>
      </c>
      <c r="D15" s="31">
        <v>22.143899999999999</v>
      </c>
      <c r="E15" s="28">
        <v>8.9711999999999996</v>
      </c>
      <c r="F15" s="28">
        <v>6.3695000000000004</v>
      </c>
      <c r="G15" s="28"/>
      <c r="H15" s="28"/>
      <c r="I15" s="32"/>
      <c r="J15" s="28"/>
      <c r="K15" s="28"/>
      <c r="L15" s="28"/>
      <c r="M15" s="28"/>
      <c r="N15" s="28"/>
      <c r="O15" s="28"/>
      <c r="P15" s="28"/>
      <c r="Q15" s="28"/>
      <c r="R15" s="28">
        <v>-46.160499999999999</v>
      </c>
      <c r="S15" s="33">
        <f t="shared" ref="S15:AE16" si="17">IF(F15="",0,IF(F15&lt;=CB$3,4,IF(F15&gt;=CB$5,1,IF(F15&gt;=CB$4,2,3))))</f>
        <v>1</v>
      </c>
      <c r="T15" s="33">
        <f t="shared" si="17"/>
        <v>0</v>
      </c>
      <c r="U15" s="33">
        <f t="shared" si="17"/>
        <v>0</v>
      </c>
      <c r="V15" s="34">
        <f t="shared" si="17"/>
        <v>0</v>
      </c>
      <c r="W15" s="33">
        <f t="shared" si="17"/>
        <v>0</v>
      </c>
      <c r="X15" s="33">
        <f t="shared" si="17"/>
        <v>0</v>
      </c>
      <c r="Y15" s="33">
        <f t="shared" si="17"/>
        <v>0</v>
      </c>
      <c r="Z15" s="33">
        <f t="shared" si="17"/>
        <v>0</v>
      </c>
      <c r="AA15" s="33">
        <f t="shared" si="17"/>
        <v>0</v>
      </c>
      <c r="AB15" s="33">
        <f t="shared" si="17"/>
        <v>0</v>
      </c>
      <c r="AC15" s="33">
        <f t="shared" si="17"/>
        <v>0</v>
      </c>
      <c r="AD15" s="33">
        <f t="shared" si="17"/>
        <v>0</v>
      </c>
      <c r="AE15" s="33">
        <f t="shared" si="17"/>
        <v>4</v>
      </c>
      <c r="AF15" s="28"/>
      <c r="AG15" s="28"/>
      <c r="AH15" s="28"/>
      <c r="AI15" s="28">
        <v>100</v>
      </c>
      <c r="AJ15" s="28">
        <v>8.4210999999999991</v>
      </c>
      <c r="AK15" s="28">
        <v>-1.2945</v>
      </c>
      <c r="AL15" s="28">
        <v>-0.70269999999999999</v>
      </c>
      <c r="AM15" s="28">
        <v>-1.4064000000000001</v>
      </c>
      <c r="AN15" s="28">
        <v>0.58640000000000003</v>
      </c>
      <c r="AO15" s="28">
        <v>3.1996000000000002</v>
      </c>
      <c r="AP15" s="35">
        <v>0.35</v>
      </c>
    </row>
    <row r="16" spans="1:92" s="124" customFormat="1">
      <c r="A16" s="48" t="s">
        <v>5070</v>
      </c>
      <c r="B16" s="29">
        <v>46083</v>
      </c>
      <c r="C16" s="30"/>
      <c r="D16" s="31">
        <v>9.1066000000000003</v>
      </c>
      <c r="E16" s="28">
        <v>8.1981999999999999</v>
      </c>
      <c r="F16" s="28">
        <v>3.6722999999999999</v>
      </c>
      <c r="G16" s="28"/>
      <c r="H16" s="28"/>
      <c r="I16" s="32"/>
      <c r="J16" s="28"/>
      <c r="K16" s="28"/>
      <c r="L16" s="28"/>
      <c r="M16" s="28"/>
      <c r="N16" s="28"/>
      <c r="O16" s="28"/>
      <c r="P16" s="28"/>
      <c r="Q16" s="28"/>
      <c r="R16" s="28">
        <v>-70.743300000000005</v>
      </c>
      <c r="S16" s="33">
        <f t="shared" si="17"/>
        <v>4</v>
      </c>
      <c r="T16" s="33">
        <f t="shared" si="17"/>
        <v>0</v>
      </c>
      <c r="U16" s="33">
        <f t="shared" si="17"/>
        <v>0</v>
      </c>
      <c r="V16" s="34">
        <f t="shared" si="17"/>
        <v>0</v>
      </c>
      <c r="W16" s="33">
        <f t="shared" si="17"/>
        <v>0</v>
      </c>
      <c r="X16" s="33">
        <f t="shared" si="17"/>
        <v>0</v>
      </c>
      <c r="Y16" s="33">
        <f t="shared" si="17"/>
        <v>0</v>
      </c>
      <c r="Z16" s="33">
        <f t="shared" si="17"/>
        <v>0</v>
      </c>
      <c r="AA16" s="33">
        <f t="shared" si="17"/>
        <v>0</v>
      </c>
      <c r="AB16" s="33">
        <f t="shared" si="17"/>
        <v>0</v>
      </c>
      <c r="AC16" s="33">
        <f t="shared" si="17"/>
        <v>0</v>
      </c>
      <c r="AD16" s="33">
        <f t="shared" si="17"/>
        <v>0</v>
      </c>
      <c r="AE16" s="33">
        <f t="shared" si="17"/>
        <v>4</v>
      </c>
      <c r="AF16" s="28"/>
      <c r="AG16" s="28"/>
      <c r="AH16" s="28"/>
      <c r="AI16" s="28">
        <v>100</v>
      </c>
      <c r="AJ16" s="28">
        <v>9.5782000000000007</v>
      </c>
      <c r="AK16" s="28">
        <v>-0.91590000000000005</v>
      </c>
      <c r="AL16" s="28">
        <v>5.2400000000000002E-2</v>
      </c>
      <c r="AM16" s="28">
        <v>-1.0397000000000001</v>
      </c>
      <c r="AN16" s="28">
        <v>0.62009999999999998</v>
      </c>
      <c r="AO16" s="28">
        <v>0.58689999999999998</v>
      </c>
      <c r="AP16" s="35"/>
    </row>
    <row r="17" spans="1:42">
      <c r="A17" s="48" t="s">
        <v>1660</v>
      </c>
      <c r="B17" s="29">
        <v>44825</v>
      </c>
      <c r="C17" s="30">
        <v>2060.9333999999999</v>
      </c>
      <c r="D17" s="31">
        <v>1853.2370000000001</v>
      </c>
      <c r="E17" s="28">
        <v>236.46709999999999</v>
      </c>
      <c r="F17" s="28">
        <v>4.6646000000000001</v>
      </c>
      <c r="G17" s="28">
        <v>-27.7651</v>
      </c>
      <c r="H17" s="28">
        <v>62.115600000000001</v>
      </c>
      <c r="I17" s="32">
        <v>4.3254999999999999</v>
      </c>
      <c r="J17" s="28">
        <v>149.4623</v>
      </c>
      <c r="K17" s="28">
        <v>71.998800000000003</v>
      </c>
      <c r="L17" s="28">
        <v>45.936199999999999</v>
      </c>
      <c r="M17" s="28"/>
      <c r="N17" s="28"/>
      <c r="O17" s="28"/>
      <c r="P17" s="28"/>
      <c r="Q17" s="28"/>
      <c r="R17" s="28">
        <v>47.802</v>
      </c>
      <c r="S17" s="33">
        <f t="shared" si="4"/>
        <v>3</v>
      </c>
      <c r="T17" s="33">
        <f t="shared" si="5"/>
        <v>3</v>
      </c>
      <c r="U17" s="33">
        <f t="shared" si="6"/>
        <v>2</v>
      </c>
      <c r="V17" s="34">
        <f t="shared" si="7"/>
        <v>3</v>
      </c>
      <c r="W17" s="33">
        <f t="shared" si="8"/>
        <v>2</v>
      </c>
      <c r="X17" s="33">
        <f t="shared" si="9"/>
        <v>1</v>
      </c>
      <c r="Y17" s="33">
        <f t="shared" si="10"/>
        <v>2</v>
      </c>
      <c r="Z17" s="33">
        <f t="shared" si="11"/>
        <v>0</v>
      </c>
      <c r="AA17" s="33">
        <f t="shared" si="12"/>
        <v>0</v>
      </c>
      <c r="AB17" s="33">
        <f t="shared" si="13"/>
        <v>0</v>
      </c>
      <c r="AC17" s="33">
        <f t="shared" si="14"/>
        <v>0</v>
      </c>
      <c r="AD17" s="33">
        <f t="shared" si="15"/>
        <v>0</v>
      </c>
      <c r="AE17" s="33">
        <f t="shared" si="16"/>
        <v>2</v>
      </c>
      <c r="AF17" s="28"/>
      <c r="AG17" s="28"/>
      <c r="AH17" s="28"/>
      <c r="AI17" s="28">
        <v>100</v>
      </c>
      <c r="AJ17" s="28">
        <v>-0.1537</v>
      </c>
      <c r="AK17" s="28">
        <v>0.33450000000000002</v>
      </c>
      <c r="AL17" s="28">
        <v>3.7816999999999998</v>
      </c>
      <c r="AM17" s="28">
        <v>0.94089999999999996</v>
      </c>
      <c r="AN17" s="28">
        <v>2.3E-3</v>
      </c>
      <c r="AO17" s="28">
        <v>1.9757</v>
      </c>
      <c r="AP17" s="35">
        <v>0.4</v>
      </c>
    </row>
    <row r="18" spans="1:42">
      <c r="A18" s="48" t="s">
        <v>3810</v>
      </c>
      <c r="B18" s="29">
        <v>44825</v>
      </c>
      <c r="C18" s="30">
        <v>1253.3465000000001</v>
      </c>
      <c r="D18" s="31">
        <v>1071.1475</v>
      </c>
      <c r="E18" s="28">
        <v>39.994500000000002</v>
      </c>
      <c r="F18" s="28">
        <v>5.6562999999999999</v>
      </c>
      <c r="G18" s="28">
        <v>-20.390599999999999</v>
      </c>
      <c r="H18" s="28">
        <v>60.235700000000001</v>
      </c>
      <c r="I18" s="32">
        <v>5.2306999999999997</v>
      </c>
      <c r="J18" s="28">
        <v>143.0626</v>
      </c>
      <c r="K18" s="28">
        <v>68.353099999999998</v>
      </c>
      <c r="L18" s="28">
        <v>44.691200000000002</v>
      </c>
      <c r="M18" s="28"/>
      <c r="N18" s="28"/>
      <c r="O18" s="28"/>
      <c r="P18" s="28"/>
      <c r="Q18" s="28"/>
      <c r="R18" s="28">
        <v>46.838999999999999</v>
      </c>
      <c r="S18" s="33">
        <f t="shared" si="4"/>
        <v>1</v>
      </c>
      <c r="T18" s="33">
        <f t="shared" si="5"/>
        <v>1</v>
      </c>
      <c r="U18" s="33">
        <f t="shared" si="6"/>
        <v>4</v>
      </c>
      <c r="V18" s="34">
        <f t="shared" si="7"/>
        <v>1</v>
      </c>
      <c r="W18" s="33">
        <f t="shared" si="8"/>
        <v>4</v>
      </c>
      <c r="X18" s="33">
        <f t="shared" si="9"/>
        <v>4</v>
      </c>
      <c r="Y18" s="33">
        <f t="shared" si="10"/>
        <v>3</v>
      </c>
      <c r="Z18" s="33">
        <f t="shared" si="11"/>
        <v>0</v>
      </c>
      <c r="AA18" s="33">
        <f t="shared" si="12"/>
        <v>0</v>
      </c>
      <c r="AB18" s="33">
        <f t="shared" si="13"/>
        <v>0</v>
      </c>
      <c r="AC18" s="33">
        <f t="shared" si="14"/>
        <v>0</v>
      </c>
      <c r="AD18" s="33">
        <f t="shared" si="15"/>
        <v>0</v>
      </c>
      <c r="AE18" s="33">
        <f t="shared" si="16"/>
        <v>3</v>
      </c>
      <c r="AF18" s="28"/>
      <c r="AG18" s="28"/>
      <c r="AH18" s="28"/>
      <c r="AI18" s="28">
        <v>100</v>
      </c>
      <c r="AJ18" s="28">
        <v>-2.5501999999999998</v>
      </c>
      <c r="AK18" s="28">
        <v>0.32890000000000003</v>
      </c>
      <c r="AL18" s="28">
        <v>4.1234000000000002</v>
      </c>
      <c r="AM18" s="28">
        <v>0.92569999999999997</v>
      </c>
      <c r="AN18" s="28">
        <v>1.7899999999999999E-2</v>
      </c>
      <c r="AO18" s="28">
        <v>0.1246</v>
      </c>
      <c r="AP18" s="35">
        <v>0.69</v>
      </c>
    </row>
    <row r="19" spans="1:42">
      <c r="A19" s="48" t="s">
        <v>4985</v>
      </c>
      <c r="B19" s="29">
        <v>45996</v>
      </c>
      <c r="C19" s="30">
        <v>233.92850000000001</v>
      </c>
      <c r="D19" s="31">
        <v>257.20350000000002</v>
      </c>
      <c r="E19" s="28">
        <v>238.35749999999999</v>
      </c>
      <c r="F19" s="28">
        <v>4.5773000000000001</v>
      </c>
      <c r="G19" s="28">
        <v>-27.587399999999999</v>
      </c>
      <c r="H19" s="28"/>
      <c r="I19" s="32">
        <v>4.5541</v>
      </c>
      <c r="J19" s="28"/>
      <c r="K19" s="28"/>
      <c r="L19" s="28"/>
      <c r="M19" s="28"/>
      <c r="N19" s="28"/>
      <c r="O19" s="28"/>
      <c r="P19" s="28"/>
      <c r="Q19" s="28"/>
      <c r="R19" s="28">
        <v>106.4854</v>
      </c>
      <c r="S19" s="33">
        <f t="shared" si="4"/>
        <v>4</v>
      </c>
      <c r="T19" s="33">
        <f t="shared" si="5"/>
        <v>2</v>
      </c>
      <c r="U19" s="33">
        <f t="shared" si="6"/>
        <v>0</v>
      </c>
      <c r="V19" s="34">
        <f t="shared" si="7"/>
        <v>2</v>
      </c>
      <c r="W19" s="33">
        <f t="shared" si="8"/>
        <v>0</v>
      </c>
      <c r="X19" s="33">
        <f t="shared" si="9"/>
        <v>0</v>
      </c>
      <c r="Y19" s="33">
        <f t="shared" si="10"/>
        <v>0</v>
      </c>
      <c r="Z19" s="33">
        <f t="shared" si="11"/>
        <v>0</v>
      </c>
      <c r="AA19" s="33">
        <f t="shared" si="12"/>
        <v>0</v>
      </c>
      <c r="AB19" s="33">
        <f t="shared" si="13"/>
        <v>0</v>
      </c>
      <c r="AC19" s="33">
        <f t="shared" si="14"/>
        <v>0</v>
      </c>
      <c r="AD19" s="33">
        <f t="shared" si="15"/>
        <v>0</v>
      </c>
      <c r="AE19" s="33">
        <f t="shared" si="16"/>
        <v>1</v>
      </c>
      <c r="AF19" s="28"/>
      <c r="AG19" s="28"/>
      <c r="AH19" s="28"/>
      <c r="AI19" s="28">
        <v>100</v>
      </c>
      <c r="AJ19" s="28">
        <v>-2.5017</v>
      </c>
      <c r="AK19" s="28">
        <v>0.33450000000000002</v>
      </c>
      <c r="AL19" s="28">
        <v>7.335</v>
      </c>
      <c r="AM19" s="28">
        <v>0.94620000000000004</v>
      </c>
      <c r="AN19" s="28">
        <v>4.1999999999999997E-3</v>
      </c>
      <c r="AO19" s="28">
        <v>3.4542999999999999</v>
      </c>
      <c r="AP19" s="35">
        <v>0.45</v>
      </c>
    </row>
    <row r="20" spans="1:42" s="124" customFormat="1">
      <c r="A20" s="48" t="s">
        <v>5030</v>
      </c>
      <c r="B20" s="29">
        <v>46045</v>
      </c>
      <c r="C20" s="30">
        <v>151.49930000000001</v>
      </c>
      <c r="D20" s="31">
        <v>142.9991</v>
      </c>
      <c r="E20" s="28">
        <v>7.7713999999999999</v>
      </c>
      <c r="F20" s="28">
        <v>5.3521000000000001</v>
      </c>
      <c r="G20" s="28">
        <v>-25.9937</v>
      </c>
      <c r="H20" s="28"/>
      <c r="I20" s="32"/>
      <c r="J20" s="28"/>
      <c r="K20" s="28"/>
      <c r="L20" s="28"/>
      <c r="M20" s="28"/>
      <c r="N20" s="28"/>
      <c r="O20" s="28"/>
      <c r="P20" s="28"/>
      <c r="Q20" s="28"/>
      <c r="R20" s="28">
        <v>-61.277700000000003</v>
      </c>
      <c r="S20" s="33">
        <f t="shared" ref="S20:AE20" si="18">IF(F20="",0,IF(F20&lt;=CB$3,4,IF(F20&gt;=CB$5,1,IF(F20&gt;=CB$4,2,3))))</f>
        <v>1</v>
      </c>
      <c r="T20" s="33">
        <f t="shared" si="18"/>
        <v>2</v>
      </c>
      <c r="U20" s="33">
        <f t="shared" si="18"/>
        <v>0</v>
      </c>
      <c r="V20" s="34">
        <f t="shared" si="18"/>
        <v>0</v>
      </c>
      <c r="W20" s="33">
        <f t="shared" si="18"/>
        <v>0</v>
      </c>
      <c r="X20" s="33">
        <f t="shared" si="18"/>
        <v>0</v>
      </c>
      <c r="Y20" s="33">
        <f t="shared" si="18"/>
        <v>0</v>
      </c>
      <c r="Z20" s="33">
        <f t="shared" si="18"/>
        <v>0</v>
      </c>
      <c r="AA20" s="33">
        <f t="shared" si="18"/>
        <v>0</v>
      </c>
      <c r="AB20" s="33">
        <f t="shared" si="18"/>
        <v>0</v>
      </c>
      <c r="AC20" s="33">
        <f t="shared" si="18"/>
        <v>0</v>
      </c>
      <c r="AD20" s="33">
        <f t="shared" si="18"/>
        <v>0</v>
      </c>
      <c r="AE20" s="33">
        <f t="shared" si="18"/>
        <v>4</v>
      </c>
      <c r="AF20" s="28"/>
      <c r="AG20" s="28"/>
      <c r="AH20" s="28"/>
      <c r="AI20" s="28">
        <v>100</v>
      </c>
      <c r="AJ20" s="28">
        <v>5.4553000000000003</v>
      </c>
      <c r="AK20" s="28">
        <v>-0.60509999999999997</v>
      </c>
      <c r="AL20" s="28">
        <v>-4.3752000000000004</v>
      </c>
      <c r="AM20" s="28">
        <v>-0.8206</v>
      </c>
      <c r="AN20" s="28">
        <v>0.1757</v>
      </c>
      <c r="AO20" s="28">
        <v>-0.1079</v>
      </c>
      <c r="AP20" s="35">
        <v>0.57999999999999996</v>
      </c>
    </row>
    <row r="21" spans="1:42">
      <c r="A21" s="48" t="s">
        <v>1664</v>
      </c>
      <c r="B21" s="29">
        <v>44792</v>
      </c>
      <c r="C21" s="30">
        <v>2045.2781</v>
      </c>
      <c r="D21" s="31">
        <v>1631.155</v>
      </c>
      <c r="E21" s="28">
        <v>229.44329999999999</v>
      </c>
      <c r="F21" s="28">
        <v>4.7230999999999996</v>
      </c>
      <c r="G21" s="28">
        <v>-27.886700000000001</v>
      </c>
      <c r="H21" s="28">
        <v>62.336500000000001</v>
      </c>
      <c r="I21" s="32">
        <v>4.3209999999999997</v>
      </c>
      <c r="J21" s="28">
        <v>150.0932</v>
      </c>
      <c r="K21" s="28">
        <v>70.681899999999999</v>
      </c>
      <c r="L21" s="28">
        <v>46.253100000000003</v>
      </c>
      <c r="M21" s="28"/>
      <c r="N21" s="28"/>
      <c r="O21" s="28"/>
      <c r="P21" s="28"/>
      <c r="Q21" s="28"/>
      <c r="R21" s="28">
        <v>46.5199</v>
      </c>
      <c r="S21" s="33">
        <f t="shared" si="4"/>
        <v>2</v>
      </c>
      <c r="T21" s="33">
        <f t="shared" si="5"/>
        <v>4</v>
      </c>
      <c r="U21" s="33">
        <f t="shared" si="6"/>
        <v>1</v>
      </c>
      <c r="V21" s="34">
        <f t="shared" si="7"/>
        <v>3</v>
      </c>
      <c r="W21" s="33">
        <f t="shared" si="8"/>
        <v>1</v>
      </c>
      <c r="X21" s="33">
        <f t="shared" si="9"/>
        <v>2</v>
      </c>
      <c r="Y21" s="33">
        <f t="shared" si="10"/>
        <v>1</v>
      </c>
      <c r="Z21" s="33">
        <f t="shared" si="11"/>
        <v>0</v>
      </c>
      <c r="AA21" s="33">
        <f t="shared" si="12"/>
        <v>0</v>
      </c>
      <c r="AB21" s="33">
        <f t="shared" si="13"/>
        <v>0</v>
      </c>
      <c r="AC21" s="33">
        <f t="shared" si="14"/>
        <v>0</v>
      </c>
      <c r="AD21" s="33">
        <f t="shared" si="15"/>
        <v>0</v>
      </c>
      <c r="AE21" s="33">
        <f t="shared" si="16"/>
        <v>3</v>
      </c>
      <c r="AF21" s="28"/>
      <c r="AG21" s="28"/>
      <c r="AH21" s="28"/>
      <c r="AI21" s="28">
        <v>100</v>
      </c>
      <c r="AJ21" s="28">
        <v>-9.3899999999999997E-2</v>
      </c>
      <c r="AK21" s="28">
        <v>0.33789999999999998</v>
      </c>
      <c r="AL21" s="28">
        <v>3.6938</v>
      </c>
      <c r="AM21" s="28">
        <v>0.96499999999999997</v>
      </c>
      <c r="AN21" s="28">
        <v>8.9999999999999998E-4</v>
      </c>
      <c r="AO21" s="28">
        <v>0.68330000000000002</v>
      </c>
      <c r="AP21" s="35">
        <v>0.39</v>
      </c>
    </row>
    <row r="22" spans="1:42">
      <c r="A22" s="48" t="s">
        <v>3811</v>
      </c>
      <c r="B22" s="29">
        <v>45792</v>
      </c>
      <c r="C22" s="30">
        <v>811.1721</v>
      </c>
      <c r="D22" s="31">
        <v>680.54079999999999</v>
      </c>
      <c r="E22" s="28">
        <v>24.623799999999999</v>
      </c>
      <c r="F22" s="28">
        <v>5.1593999999999998</v>
      </c>
      <c r="G22" s="28">
        <v>-19.322600000000001</v>
      </c>
      <c r="H22" s="28">
        <v>60.481499999999997</v>
      </c>
      <c r="I22" s="32">
        <v>5.0849000000000002</v>
      </c>
      <c r="J22" s="28"/>
      <c r="K22" s="28"/>
      <c r="L22" s="28"/>
      <c r="M22" s="28"/>
      <c r="N22" s="28"/>
      <c r="O22" s="28"/>
      <c r="P22" s="28"/>
      <c r="Q22" s="28"/>
      <c r="R22" s="28">
        <v>155.93369999999999</v>
      </c>
      <c r="S22" s="33">
        <f t="shared" si="4"/>
        <v>1</v>
      </c>
      <c r="T22" s="33">
        <f t="shared" si="5"/>
        <v>1</v>
      </c>
      <c r="U22" s="33">
        <f t="shared" si="6"/>
        <v>4</v>
      </c>
      <c r="V22" s="34">
        <f t="shared" si="7"/>
        <v>2</v>
      </c>
      <c r="W22" s="33">
        <f t="shared" si="8"/>
        <v>0</v>
      </c>
      <c r="X22" s="33">
        <f t="shared" si="9"/>
        <v>0</v>
      </c>
      <c r="Y22" s="33">
        <f t="shared" si="10"/>
        <v>0</v>
      </c>
      <c r="Z22" s="33">
        <f t="shared" si="11"/>
        <v>0</v>
      </c>
      <c r="AA22" s="33">
        <f t="shared" si="12"/>
        <v>0</v>
      </c>
      <c r="AB22" s="33">
        <f t="shared" si="13"/>
        <v>0</v>
      </c>
      <c r="AC22" s="33">
        <f t="shared" si="14"/>
        <v>0</v>
      </c>
      <c r="AD22" s="33">
        <f t="shared" si="15"/>
        <v>0</v>
      </c>
      <c r="AE22" s="33">
        <f t="shared" si="16"/>
        <v>1</v>
      </c>
      <c r="AF22" s="28"/>
      <c r="AG22" s="28"/>
      <c r="AH22" s="28"/>
      <c r="AI22" s="28">
        <v>100</v>
      </c>
      <c r="AJ22" s="28">
        <v>4.0822000000000003</v>
      </c>
      <c r="AK22" s="28">
        <v>0.59240000000000004</v>
      </c>
      <c r="AL22" s="28">
        <v>10.5403</v>
      </c>
      <c r="AM22" s="28">
        <v>1.4766999999999999</v>
      </c>
      <c r="AN22" s="28">
        <v>1.7999999999999999E-2</v>
      </c>
      <c r="AO22" s="28">
        <v>0.14680000000000001</v>
      </c>
      <c r="AP22" s="35">
        <v>1.02</v>
      </c>
    </row>
    <row r="23" spans="1:42">
      <c r="A23" s="48" t="s">
        <v>1668</v>
      </c>
      <c r="B23" s="29">
        <v>45251</v>
      </c>
      <c r="C23" s="30">
        <v>1662.5527999999999</v>
      </c>
      <c r="D23" s="31">
        <v>1574.5005000000001</v>
      </c>
      <c r="E23" s="28">
        <v>237.58410000000001</v>
      </c>
      <c r="F23" s="28">
        <v>4.6509</v>
      </c>
      <c r="G23" s="28">
        <v>-27.802499999999998</v>
      </c>
      <c r="H23" s="28">
        <v>62.024999999999999</v>
      </c>
      <c r="I23" s="32">
        <v>4.2759</v>
      </c>
      <c r="J23" s="28">
        <v>149.04050000000001</v>
      </c>
      <c r="K23" s="28">
        <v>70.244299999999996</v>
      </c>
      <c r="L23" s="28"/>
      <c r="M23" s="28"/>
      <c r="N23" s="28"/>
      <c r="O23" s="28"/>
      <c r="P23" s="28"/>
      <c r="Q23" s="28"/>
      <c r="R23" s="28">
        <v>60.1736</v>
      </c>
      <c r="S23" s="33">
        <f t="shared" si="4"/>
        <v>3</v>
      </c>
      <c r="T23" s="33">
        <f t="shared" si="5"/>
        <v>3</v>
      </c>
      <c r="U23" s="33">
        <f t="shared" si="6"/>
        <v>2</v>
      </c>
      <c r="V23" s="34">
        <f t="shared" si="7"/>
        <v>4</v>
      </c>
      <c r="W23" s="33">
        <f t="shared" si="8"/>
        <v>2</v>
      </c>
      <c r="X23" s="33">
        <f t="shared" si="9"/>
        <v>2</v>
      </c>
      <c r="Y23" s="33">
        <f t="shared" si="10"/>
        <v>0</v>
      </c>
      <c r="Z23" s="33">
        <f t="shared" si="11"/>
        <v>0</v>
      </c>
      <c r="AA23" s="33">
        <f t="shared" si="12"/>
        <v>0</v>
      </c>
      <c r="AB23" s="33">
        <f t="shared" si="13"/>
        <v>0</v>
      </c>
      <c r="AC23" s="33">
        <f t="shared" si="14"/>
        <v>0</v>
      </c>
      <c r="AD23" s="33">
        <f t="shared" si="15"/>
        <v>0</v>
      </c>
      <c r="AE23" s="33">
        <f t="shared" si="16"/>
        <v>2</v>
      </c>
      <c r="AF23" s="28"/>
      <c r="AG23" s="28"/>
      <c r="AH23" s="28"/>
      <c r="AI23" s="28">
        <v>100</v>
      </c>
      <c r="AJ23" s="28">
        <v>-3.7448000000000001</v>
      </c>
      <c r="AK23" s="28">
        <v>0.39779999999999999</v>
      </c>
      <c r="AL23" s="28">
        <v>5.5955000000000004</v>
      </c>
      <c r="AM23" s="28">
        <v>1.1124000000000001</v>
      </c>
      <c r="AN23" s="28">
        <v>3.3099999999999997E-2</v>
      </c>
      <c r="AO23" s="28">
        <v>2.0044</v>
      </c>
      <c r="AP23" s="35">
        <v>0.46</v>
      </c>
    </row>
    <row r="24" spans="1:42">
      <c r="A24" s="48" t="s">
        <v>5018</v>
      </c>
      <c r="B24" s="29">
        <v>46020</v>
      </c>
      <c r="C24" s="30">
        <v>122.61969999999999</v>
      </c>
      <c r="D24" s="31">
        <v>106.9225</v>
      </c>
      <c r="E24" s="28">
        <v>10.3422</v>
      </c>
      <c r="F24" s="28">
        <v>4.4539999999999997</v>
      </c>
      <c r="G24" s="28">
        <v>-19.763200000000001</v>
      </c>
      <c r="H24" s="28"/>
      <c r="I24" s="32">
        <v>3.5628000000000002</v>
      </c>
      <c r="J24" s="28"/>
      <c r="K24" s="28"/>
      <c r="L24" s="28"/>
      <c r="M24" s="28"/>
      <c r="N24" s="28"/>
      <c r="O24" s="28"/>
      <c r="P24" s="28"/>
      <c r="Q24" s="28"/>
      <c r="R24" s="28">
        <v>10.5908</v>
      </c>
      <c r="S24" s="33">
        <f t="shared" si="4"/>
        <v>4</v>
      </c>
      <c r="T24" s="33">
        <f t="shared" si="5"/>
        <v>1</v>
      </c>
      <c r="U24" s="33">
        <f t="shared" si="6"/>
        <v>0</v>
      </c>
      <c r="V24" s="34">
        <f t="shared" si="7"/>
        <v>4</v>
      </c>
      <c r="W24" s="33">
        <f t="shared" si="8"/>
        <v>0</v>
      </c>
      <c r="X24" s="33">
        <f t="shared" si="9"/>
        <v>0</v>
      </c>
      <c r="Y24" s="33">
        <f t="shared" si="10"/>
        <v>0</v>
      </c>
      <c r="Z24" s="33">
        <f t="shared" si="11"/>
        <v>0</v>
      </c>
      <c r="AA24" s="33">
        <f t="shared" si="12"/>
        <v>0</v>
      </c>
      <c r="AB24" s="33">
        <f t="shared" si="13"/>
        <v>0</v>
      </c>
      <c r="AC24" s="33">
        <f t="shared" si="14"/>
        <v>0</v>
      </c>
      <c r="AD24" s="33">
        <f t="shared" si="15"/>
        <v>0</v>
      </c>
      <c r="AE24" s="33">
        <f t="shared" si="16"/>
        <v>4</v>
      </c>
      <c r="AF24" s="28"/>
      <c r="AG24" s="28"/>
      <c r="AH24" s="28"/>
      <c r="AI24" s="28">
        <v>100</v>
      </c>
      <c r="AJ24" s="28">
        <v>1.9443999999999999</v>
      </c>
      <c r="AK24" s="28">
        <v>-0.2334</v>
      </c>
      <c r="AL24" s="28">
        <v>-2.9018000000000002</v>
      </c>
      <c r="AM24" s="28">
        <v>-0.44269999999999998</v>
      </c>
      <c r="AN24" s="28">
        <v>8.6E-3</v>
      </c>
      <c r="AO24" s="28">
        <v>-1.6299999999999999E-2</v>
      </c>
      <c r="AP24" s="35">
        <v>0.6</v>
      </c>
    </row>
    <row r="25" spans="1:42">
      <c r="A25" s="48" t="s">
        <v>1671</v>
      </c>
      <c r="B25" s="29">
        <v>45798</v>
      </c>
      <c r="C25" s="30">
        <v>373.58530000000002</v>
      </c>
      <c r="D25" s="31">
        <v>324.04300000000001</v>
      </c>
      <c r="E25" s="28">
        <v>23.338799999999999</v>
      </c>
      <c r="F25" s="28">
        <v>4.6452</v>
      </c>
      <c r="G25" s="28">
        <v>-27.628499999999999</v>
      </c>
      <c r="H25" s="28">
        <v>61.704700000000003</v>
      </c>
      <c r="I25" s="32">
        <v>4.2812000000000001</v>
      </c>
      <c r="J25" s="28"/>
      <c r="K25" s="28"/>
      <c r="L25" s="28"/>
      <c r="M25" s="28"/>
      <c r="N25" s="28"/>
      <c r="O25" s="28"/>
      <c r="P25" s="28"/>
      <c r="Q25" s="28"/>
      <c r="R25" s="28">
        <v>152.63419999999999</v>
      </c>
      <c r="S25" s="33">
        <f t="shared" si="4"/>
        <v>4</v>
      </c>
      <c r="T25" s="33">
        <f t="shared" si="5"/>
        <v>2</v>
      </c>
      <c r="U25" s="33">
        <f t="shared" si="6"/>
        <v>2</v>
      </c>
      <c r="V25" s="34">
        <f t="shared" si="7"/>
        <v>4</v>
      </c>
      <c r="W25" s="33">
        <f t="shared" si="8"/>
        <v>0</v>
      </c>
      <c r="X25" s="33">
        <f t="shared" si="9"/>
        <v>0</v>
      </c>
      <c r="Y25" s="33">
        <f t="shared" si="10"/>
        <v>0</v>
      </c>
      <c r="Z25" s="33">
        <f t="shared" si="11"/>
        <v>0</v>
      </c>
      <c r="AA25" s="33">
        <f t="shared" si="12"/>
        <v>0</v>
      </c>
      <c r="AB25" s="33">
        <f t="shared" si="13"/>
        <v>0</v>
      </c>
      <c r="AC25" s="33">
        <f t="shared" si="14"/>
        <v>0</v>
      </c>
      <c r="AD25" s="33">
        <f t="shared" si="15"/>
        <v>0</v>
      </c>
      <c r="AE25" s="33">
        <f t="shared" si="16"/>
        <v>1</v>
      </c>
      <c r="AF25" s="28"/>
      <c r="AG25" s="28"/>
      <c r="AH25" s="28"/>
      <c r="AI25" s="28">
        <v>100</v>
      </c>
      <c r="AJ25" s="28">
        <v>3.8391000000000002</v>
      </c>
      <c r="AK25" s="28">
        <v>0.59140000000000004</v>
      </c>
      <c r="AL25" s="28">
        <v>10.7727</v>
      </c>
      <c r="AM25" s="28">
        <v>1.5154000000000001</v>
      </c>
      <c r="AN25" s="28">
        <v>1.4999999999999999E-2</v>
      </c>
      <c r="AO25" s="28">
        <v>2.1414</v>
      </c>
      <c r="AP25" s="35">
        <v>0.43</v>
      </c>
    </row>
    <row r="26" spans="1:42">
      <c r="A26" s="48" t="s">
        <v>3812</v>
      </c>
      <c r="B26" s="29">
        <v>45800</v>
      </c>
      <c r="C26" s="30">
        <v>96.346000000000004</v>
      </c>
      <c r="D26" s="31">
        <v>80.783500000000004</v>
      </c>
      <c r="E26" s="28">
        <v>23.005600000000001</v>
      </c>
      <c r="F26" s="28">
        <v>5.4992999999999999</v>
      </c>
      <c r="G26" s="28">
        <v>-21.103200000000001</v>
      </c>
      <c r="H26" s="28">
        <v>60.397100000000002</v>
      </c>
      <c r="I26" s="32">
        <v>6.3758999999999997</v>
      </c>
      <c r="J26" s="28"/>
      <c r="K26" s="28"/>
      <c r="L26" s="28"/>
      <c r="M26" s="28"/>
      <c r="N26" s="28"/>
      <c r="O26" s="28"/>
      <c r="P26" s="28"/>
      <c r="Q26" s="28"/>
      <c r="R26" s="28">
        <v>143.3142</v>
      </c>
      <c r="S26" s="33">
        <f t="shared" si="4"/>
        <v>1</v>
      </c>
      <c r="T26" s="33">
        <f t="shared" si="5"/>
        <v>2</v>
      </c>
      <c r="U26" s="33">
        <f t="shared" si="6"/>
        <v>4</v>
      </c>
      <c r="V26" s="34">
        <f t="shared" si="7"/>
        <v>1</v>
      </c>
      <c r="W26" s="33">
        <f t="shared" si="8"/>
        <v>0</v>
      </c>
      <c r="X26" s="33">
        <f t="shared" si="9"/>
        <v>0</v>
      </c>
      <c r="Y26" s="33">
        <f t="shared" si="10"/>
        <v>0</v>
      </c>
      <c r="Z26" s="33">
        <f t="shared" si="11"/>
        <v>0</v>
      </c>
      <c r="AA26" s="33">
        <f t="shared" si="12"/>
        <v>0</v>
      </c>
      <c r="AB26" s="33">
        <f t="shared" si="13"/>
        <v>0</v>
      </c>
      <c r="AC26" s="33">
        <f t="shared" si="14"/>
        <v>0</v>
      </c>
      <c r="AD26" s="33">
        <f t="shared" si="15"/>
        <v>0</v>
      </c>
      <c r="AE26" s="33">
        <f t="shared" si="16"/>
        <v>1</v>
      </c>
      <c r="AF26" s="28"/>
      <c r="AG26" s="28"/>
      <c r="AH26" s="28"/>
      <c r="AI26" s="28">
        <v>100</v>
      </c>
      <c r="AJ26" s="28">
        <v>4.5133000000000001</v>
      </c>
      <c r="AK26" s="28">
        <v>0.56999999999999995</v>
      </c>
      <c r="AL26" s="28">
        <v>10.2402</v>
      </c>
      <c r="AM26" s="28">
        <v>1.4437</v>
      </c>
      <c r="AN26" s="28">
        <v>2.2100000000000002E-2</v>
      </c>
      <c r="AO26" s="28">
        <v>0.41870000000000002</v>
      </c>
      <c r="AP26" s="35">
        <v>0.63</v>
      </c>
    </row>
    <row r="27" spans="1:42">
      <c r="A27" s="48" t="s">
        <v>1675</v>
      </c>
      <c r="B27" s="29">
        <v>44806</v>
      </c>
      <c r="C27" s="30">
        <v>8421.6043000000009</v>
      </c>
      <c r="D27" s="31">
        <v>7282.2362999999996</v>
      </c>
      <c r="E27" s="28">
        <v>227.84530000000001</v>
      </c>
      <c r="F27" s="28">
        <v>4.6412000000000004</v>
      </c>
      <c r="G27" s="28">
        <v>-27.880099999999999</v>
      </c>
      <c r="H27" s="28">
        <v>61.805399999999999</v>
      </c>
      <c r="I27" s="32">
        <v>4.1661000000000001</v>
      </c>
      <c r="J27" s="28">
        <v>149.13900000000001</v>
      </c>
      <c r="K27" s="28">
        <v>72.223299999999995</v>
      </c>
      <c r="L27" s="28">
        <v>46.313400000000001</v>
      </c>
      <c r="M27" s="28"/>
      <c r="N27" s="28"/>
      <c r="O27" s="28"/>
      <c r="P27" s="28"/>
      <c r="Q27" s="28"/>
      <c r="R27" s="28">
        <v>49.805199999999999</v>
      </c>
      <c r="S27" s="33">
        <f t="shared" si="4"/>
        <v>4</v>
      </c>
      <c r="T27" s="33">
        <f t="shared" si="5"/>
        <v>4</v>
      </c>
      <c r="U27" s="33">
        <f t="shared" si="6"/>
        <v>2</v>
      </c>
      <c r="V27" s="34">
        <f t="shared" si="7"/>
        <v>4</v>
      </c>
      <c r="W27" s="33">
        <f t="shared" si="8"/>
        <v>2</v>
      </c>
      <c r="X27" s="33">
        <f t="shared" si="9"/>
        <v>1</v>
      </c>
      <c r="Y27" s="33">
        <f t="shared" si="10"/>
        <v>1</v>
      </c>
      <c r="Z27" s="33">
        <f t="shared" si="11"/>
        <v>0</v>
      </c>
      <c r="AA27" s="33">
        <f t="shared" si="12"/>
        <v>0</v>
      </c>
      <c r="AB27" s="33">
        <f t="shared" si="13"/>
        <v>0</v>
      </c>
      <c r="AC27" s="33">
        <f t="shared" si="14"/>
        <v>0</v>
      </c>
      <c r="AD27" s="33">
        <f t="shared" si="15"/>
        <v>0</v>
      </c>
      <c r="AE27" s="33">
        <f t="shared" si="16"/>
        <v>2</v>
      </c>
      <c r="AF27" s="28"/>
      <c r="AG27" s="28"/>
      <c r="AH27" s="28"/>
      <c r="AI27" s="28">
        <v>100</v>
      </c>
      <c r="AJ27" s="28">
        <v>-9.69E-2</v>
      </c>
      <c r="AK27" s="28">
        <v>0.33360000000000001</v>
      </c>
      <c r="AL27" s="28">
        <v>3.7039</v>
      </c>
      <c r="AM27" s="28">
        <v>0.93479999999999996</v>
      </c>
      <c r="AN27" s="28">
        <v>8.9999999999999998E-4</v>
      </c>
      <c r="AO27" s="28">
        <v>2.2972000000000001</v>
      </c>
      <c r="AP27" s="35">
        <v>0.5</v>
      </c>
    </row>
    <row r="28" spans="1:42">
      <c r="A28" s="48" t="s">
        <v>3813</v>
      </c>
      <c r="B28" s="29">
        <v>44862</v>
      </c>
      <c r="C28" s="30">
        <v>4734.7434000000003</v>
      </c>
      <c r="D28" s="31">
        <v>4112.3134</v>
      </c>
      <c r="E28" s="28">
        <v>38.839599999999997</v>
      </c>
      <c r="F28" s="28">
        <v>5.0450999999999997</v>
      </c>
      <c r="G28" s="28">
        <v>-23.648099999999999</v>
      </c>
      <c r="H28" s="28">
        <v>60.572499999999998</v>
      </c>
      <c r="I28" s="32">
        <v>5.1680000000000001</v>
      </c>
      <c r="J28" s="28">
        <v>145.04480000000001</v>
      </c>
      <c r="K28" s="28">
        <v>68.602599999999995</v>
      </c>
      <c r="L28" s="28">
        <v>44.9666</v>
      </c>
      <c r="M28" s="28"/>
      <c r="N28" s="28"/>
      <c r="O28" s="28"/>
      <c r="P28" s="28"/>
      <c r="Q28" s="28"/>
      <c r="R28" s="28">
        <v>47.243200000000002</v>
      </c>
      <c r="S28" s="33">
        <f t="shared" si="4"/>
        <v>2</v>
      </c>
      <c r="T28" s="33">
        <f t="shared" si="5"/>
        <v>2</v>
      </c>
      <c r="U28" s="33">
        <f t="shared" si="6"/>
        <v>4</v>
      </c>
      <c r="V28" s="34">
        <f t="shared" si="7"/>
        <v>1</v>
      </c>
      <c r="W28" s="33">
        <f t="shared" si="8"/>
        <v>3</v>
      </c>
      <c r="X28" s="33">
        <f t="shared" si="9"/>
        <v>3</v>
      </c>
      <c r="Y28" s="33">
        <f t="shared" si="10"/>
        <v>3</v>
      </c>
      <c r="Z28" s="33">
        <f t="shared" si="11"/>
        <v>0</v>
      </c>
      <c r="AA28" s="33">
        <f t="shared" si="12"/>
        <v>0</v>
      </c>
      <c r="AB28" s="33">
        <f t="shared" si="13"/>
        <v>0</v>
      </c>
      <c r="AC28" s="33">
        <f t="shared" si="14"/>
        <v>0</v>
      </c>
      <c r="AD28" s="33">
        <f t="shared" si="15"/>
        <v>0</v>
      </c>
      <c r="AE28" s="33">
        <f t="shared" si="16"/>
        <v>3</v>
      </c>
      <c r="AF28" s="28"/>
      <c r="AG28" s="28"/>
      <c r="AH28" s="28"/>
      <c r="AI28" s="28">
        <v>100</v>
      </c>
      <c r="AJ28" s="28">
        <v>-7.0099999999999996E-2</v>
      </c>
      <c r="AK28" s="28">
        <v>0.3286</v>
      </c>
      <c r="AL28" s="28">
        <v>3.5874000000000001</v>
      </c>
      <c r="AM28" s="28">
        <v>0.93979999999999997</v>
      </c>
      <c r="AN28" s="28">
        <v>5.0000000000000001E-4</v>
      </c>
      <c r="AO28" s="28">
        <v>-4.4400000000000002E-2</v>
      </c>
      <c r="AP28" s="35">
        <v>0.55000000000000004</v>
      </c>
    </row>
    <row r="29" spans="1:42">
      <c r="A29" s="48" t="s">
        <v>3814</v>
      </c>
      <c r="B29" s="29">
        <v>44585</v>
      </c>
      <c r="C29" s="30">
        <v>16848.295300000002</v>
      </c>
      <c r="D29" s="31">
        <v>14511.4257</v>
      </c>
      <c r="E29" s="28">
        <v>237.5847</v>
      </c>
      <c r="F29" s="28">
        <v>4.7134</v>
      </c>
      <c r="G29" s="28">
        <v>-27.907</v>
      </c>
      <c r="H29" s="28">
        <v>62.528399999999998</v>
      </c>
      <c r="I29" s="32">
        <v>4.3472999999999997</v>
      </c>
      <c r="J29" s="28">
        <v>150.3648</v>
      </c>
      <c r="K29" s="28">
        <v>70.876300000000001</v>
      </c>
      <c r="L29" s="28">
        <v>46.417000000000002</v>
      </c>
      <c r="M29" s="28">
        <v>37.1419</v>
      </c>
      <c r="N29" s="28"/>
      <c r="O29" s="28"/>
      <c r="P29" s="28"/>
      <c r="Q29" s="28"/>
      <c r="R29" s="28">
        <v>34.511699999999998</v>
      </c>
      <c r="S29" s="33">
        <f t="shared" si="4"/>
        <v>2</v>
      </c>
      <c r="T29" s="33">
        <f t="shared" si="5"/>
        <v>4</v>
      </c>
      <c r="U29" s="33">
        <f t="shared" si="6"/>
        <v>1</v>
      </c>
      <c r="V29" s="34">
        <f t="shared" si="7"/>
        <v>3</v>
      </c>
      <c r="W29" s="33">
        <f t="shared" si="8"/>
        <v>1</v>
      </c>
      <c r="X29" s="33">
        <f t="shared" si="9"/>
        <v>1</v>
      </c>
      <c r="Y29" s="33">
        <f t="shared" si="10"/>
        <v>1</v>
      </c>
      <c r="Z29" s="33">
        <f t="shared" si="11"/>
        <v>1</v>
      </c>
      <c r="AA29" s="33">
        <f t="shared" si="12"/>
        <v>0</v>
      </c>
      <c r="AB29" s="33">
        <f t="shared" si="13"/>
        <v>0</v>
      </c>
      <c r="AC29" s="33">
        <f t="shared" si="14"/>
        <v>0</v>
      </c>
      <c r="AD29" s="33">
        <f t="shared" si="15"/>
        <v>0</v>
      </c>
      <c r="AE29" s="33">
        <f t="shared" si="16"/>
        <v>4</v>
      </c>
      <c r="AF29" s="28"/>
      <c r="AG29" s="28"/>
      <c r="AH29" s="28"/>
      <c r="AI29" s="28">
        <v>100</v>
      </c>
      <c r="AJ29" s="28">
        <v>-0.12759999999999999</v>
      </c>
      <c r="AK29" s="28">
        <v>0.34029999999999999</v>
      </c>
      <c r="AL29" s="28">
        <v>3.7970000000000002</v>
      </c>
      <c r="AM29" s="28">
        <v>0.99390000000000001</v>
      </c>
      <c r="AN29" s="28">
        <v>1.6000000000000001E-3</v>
      </c>
      <c r="AO29" s="28">
        <v>0.92449999999999999</v>
      </c>
      <c r="AP29" s="35">
        <v>0.4</v>
      </c>
    </row>
    <row r="30" spans="1:42">
      <c r="A30" s="48" t="s">
        <v>3815</v>
      </c>
      <c r="B30" s="29">
        <v>44593</v>
      </c>
      <c r="C30" s="30">
        <v>7058.5135</v>
      </c>
      <c r="D30" s="31">
        <v>5919.4682000000003</v>
      </c>
      <c r="E30" s="28">
        <v>35.636200000000002</v>
      </c>
      <c r="F30" s="28">
        <v>5.1962999999999999</v>
      </c>
      <c r="G30" s="28">
        <v>-19.364699999999999</v>
      </c>
      <c r="H30" s="28">
        <v>60.840800000000002</v>
      </c>
      <c r="I30" s="32">
        <v>4.8821000000000003</v>
      </c>
      <c r="J30" s="28">
        <v>143.708</v>
      </c>
      <c r="K30" s="28">
        <v>68.391900000000007</v>
      </c>
      <c r="L30" s="28">
        <v>44.762599999999999</v>
      </c>
      <c r="M30" s="28">
        <v>35.758800000000001</v>
      </c>
      <c r="N30" s="28"/>
      <c r="O30" s="28"/>
      <c r="P30" s="28"/>
      <c r="Q30" s="28"/>
      <c r="R30" s="28">
        <v>34.910400000000003</v>
      </c>
      <c r="S30" s="33">
        <f t="shared" si="4"/>
        <v>1</v>
      </c>
      <c r="T30" s="33">
        <f t="shared" si="5"/>
        <v>1</v>
      </c>
      <c r="U30" s="33">
        <f t="shared" si="6"/>
        <v>3</v>
      </c>
      <c r="V30" s="34">
        <f t="shared" si="7"/>
        <v>2</v>
      </c>
      <c r="W30" s="33">
        <f t="shared" si="8"/>
        <v>4</v>
      </c>
      <c r="X30" s="33">
        <f t="shared" si="9"/>
        <v>4</v>
      </c>
      <c r="Y30" s="33">
        <f t="shared" si="10"/>
        <v>3</v>
      </c>
      <c r="Z30" s="33">
        <f t="shared" si="11"/>
        <v>4</v>
      </c>
      <c r="AA30" s="33">
        <f t="shared" si="12"/>
        <v>0</v>
      </c>
      <c r="AB30" s="33">
        <f t="shared" si="13"/>
        <v>0</v>
      </c>
      <c r="AC30" s="33">
        <f t="shared" si="14"/>
        <v>0</v>
      </c>
      <c r="AD30" s="33">
        <f t="shared" si="15"/>
        <v>0</v>
      </c>
      <c r="AE30" s="33">
        <f t="shared" si="16"/>
        <v>4</v>
      </c>
      <c r="AF30" s="28"/>
      <c r="AG30" s="28"/>
      <c r="AH30" s="28"/>
      <c r="AI30" s="28">
        <v>100</v>
      </c>
      <c r="AJ30" s="28">
        <v>-2.5916999999999999</v>
      </c>
      <c r="AK30" s="28">
        <v>0.33169999999999999</v>
      </c>
      <c r="AL30" s="28">
        <v>4.1325000000000003</v>
      </c>
      <c r="AM30" s="28">
        <v>0.95209999999999995</v>
      </c>
      <c r="AN30" s="28">
        <v>1.8700000000000001E-2</v>
      </c>
      <c r="AO30" s="28">
        <v>-1.5900000000000001E-2</v>
      </c>
      <c r="AP30" s="35">
        <v>0.64</v>
      </c>
    </row>
    <row r="31" spans="1:42">
      <c r="A31" s="48" t="s">
        <v>1685</v>
      </c>
      <c r="B31" s="29">
        <v>44907</v>
      </c>
      <c r="C31" s="30">
        <v>4148.2097999999996</v>
      </c>
      <c r="D31" s="31">
        <v>3319.1242999999999</v>
      </c>
      <c r="E31" s="28">
        <v>23.081</v>
      </c>
      <c r="F31" s="28">
        <v>4.7175000000000002</v>
      </c>
      <c r="G31" s="28">
        <v>-27.9053</v>
      </c>
      <c r="H31" s="28">
        <v>62.327300000000001</v>
      </c>
      <c r="I31" s="32">
        <v>4.3007999999999997</v>
      </c>
      <c r="J31" s="28">
        <v>149.74379999999999</v>
      </c>
      <c r="K31" s="28">
        <v>70.637600000000006</v>
      </c>
      <c r="L31" s="28">
        <v>46.282400000000003</v>
      </c>
      <c r="M31" s="28"/>
      <c r="N31" s="28"/>
      <c r="O31" s="28"/>
      <c r="P31" s="28"/>
      <c r="Q31" s="28"/>
      <c r="R31" s="28">
        <v>44.622</v>
      </c>
      <c r="S31" s="33">
        <f t="shared" si="4"/>
        <v>2</v>
      </c>
      <c r="T31" s="33">
        <f t="shared" si="5"/>
        <v>4</v>
      </c>
      <c r="U31" s="33">
        <f t="shared" si="6"/>
        <v>1</v>
      </c>
      <c r="V31" s="34">
        <f t="shared" si="7"/>
        <v>4</v>
      </c>
      <c r="W31" s="33">
        <f t="shared" si="8"/>
        <v>1</v>
      </c>
      <c r="X31" s="33">
        <f t="shared" si="9"/>
        <v>2</v>
      </c>
      <c r="Y31" s="33">
        <f t="shared" si="10"/>
        <v>1</v>
      </c>
      <c r="Z31" s="33">
        <f t="shared" si="11"/>
        <v>0</v>
      </c>
      <c r="AA31" s="33">
        <f t="shared" si="12"/>
        <v>0</v>
      </c>
      <c r="AB31" s="33">
        <f t="shared" si="13"/>
        <v>0</v>
      </c>
      <c r="AC31" s="33">
        <f t="shared" si="14"/>
        <v>0</v>
      </c>
      <c r="AD31" s="33">
        <f t="shared" si="15"/>
        <v>0</v>
      </c>
      <c r="AE31" s="33">
        <f t="shared" si="16"/>
        <v>3</v>
      </c>
      <c r="AF31" s="28"/>
      <c r="AG31" s="28"/>
      <c r="AH31" s="28"/>
      <c r="AI31" s="28">
        <v>100</v>
      </c>
      <c r="AJ31" s="28">
        <v>-0.12280000000000001</v>
      </c>
      <c r="AK31" s="28">
        <v>0.3382</v>
      </c>
      <c r="AL31" s="28">
        <v>3.7618</v>
      </c>
      <c r="AM31" s="28">
        <v>0.97850000000000004</v>
      </c>
      <c r="AN31" s="28">
        <v>1.5E-3</v>
      </c>
      <c r="AO31" s="28">
        <v>0.9597</v>
      </c>
      <c r="AP31" s="35">
        <v>0.35</v>
      </c>
    </row>
    <row r="32" spans="1:42">
      <c r="A32" s="48" t="s">
        <v>3816</v>
      </c>
      <c r="B32" s="29">
        <v>45016</v>
      </c>
      <c r="C32" s="30">
        <v>993.18539999999996</v>
      </c>
      <c r="D32" s="31">
        <v>891.42790000000002</v>
      </c>
      <c r="E32" s="28">
        <v>31.290500000000002</v>
      </c>
      <c r="F32" s="28">
        <v>3.9386000000000001</v>
      </c>
      <c r="G32" s="28">
        <v>-19.648900000000001</v>
      </c>
      <c r="H32" s="28">
        <v>61.065399999999997</v>
      </c>
      <c r="I32" s="32">
        <v>4.6445999999999996</v>
      </c>
      <c r="J32" s="28">
        <v>146.0874</v>
      </c>
      <c r="K32" s="28">
        <v>68.881900000000002</v>
      </c>
      <c r="L32" s="28">
        <v>44.566499999999998</v>
      </c>
      <c r="M32" s="28"/>
      <c r="N32" s="28"/>
      <c r="O32" s="28"/>
      <c r="P32" s="28"/>
      <c r="Q32" s="28"/>
      <c r="R32" s="28">
        <v>44.7408</v>
      </c>
      <c r="S32" s="33">
        <f t="shared" si="4"/>
        <v>4</v>
      </c>
      <c r="T32" s="33">
        <f t="shared" si="5"/>
        <v>1</v>
      </c>
      <c r="U32" s="33">
        <f t="shared" si="6"/>
        <v>3</v>
      </c>
      <c r="V32" s="34">
        <f t="shared" si="7"/>
        <v>2</v>
      </c>
      <c r="W32" s="33">
        <f t="shared" si="8"/>
        <v>3</v>
      </c>
      <c r="X32" s="33">
        <f t="shared" si="9"/>
        <v>3</v>
      </c>
      <c r="Y32" s="33">
        <f t="shared" si="10"/>
        <v>4</v>
      </c>
      <c r="Z32" s="33">
        <f t="shared" si="11"/>
        <v>0</v>
      </c>
      <c r="AA32" s="33">
        <f t="shared" si="12"/>
        <v>0</v>
      </c>
      <c r="AB32" s="33">
        <f t="shared" si="13"/>
        <v>0</v>
      </c>
      <c r="AC32" s="33">
        <f t="shared" si="14"/>
        <v>0</v>
      </c>
      <c r="AD32" s="33">
        <f t="shared" si="15"/>
        <v>0</v>
      </c>
      <c r="AE32" s="33">
        <f t="shared" si="16"/>
        <v>3</v>
      </c>
      <c r="AF32" s="28"/>
      <c r="AG32" s="28"/>
      <c r="AH32" s="28"/>
      <c r="AI32" s="28">
        <v>100</v>
      </c>
      <c r="AJ32" s="28">
        <v>-2.5922000000000001</v>
      </c>
      <c r="AK32" s="28">
        <v>0.32769999999999999</v>
      </c>
      <c r="AL32" s="28">
        <v>4.0754999999999999</v>
      </c>
      <c r="AM32" s="28">
        <v>0.93679999999999997</v>
      </c>
      <c r="AN32" s="28">
        <v>1.8599999999999998E-2</v>
      </c>
      <c r="AO32" s="28">
        <v>0.76290000000000002</v>
      </c>
      <c r="AP32" s="35">
        <v>0.7</v>
      </c>
    </row>
    <row r="33" spans="1:42">
      <c r="A33" s="48" t="s">
        <v>1692</v>
      </c>
      <c r="B33" s="29">
        <v>45086</v>
      </c>
      <c r="C33" s="30">
        <v>1069.9223</v>
      </c>
      <c r="D33" s="31">
        <v>968.66139999999996</v>
      </c>
      <c r="E33" s="28">
        <v>231.65710000000001</v>
      </c>
      <c r="F33" s="28">
        <v>4.6763000000000003</v>
      </c>
      <c r="G33" s="28">
        <v>-27.792400000000001</v>
      </c>
      <c r="H33" s="28">
        <v>62.064700000000002</v>
      </c>
      <c r="I33" s="32">
        <v>4.3079000000000001</v>
      </c>
      <c r="J33" s="28">
        <v>149.50569999999999</v>
      </c>
      <c r="K33" s="28">
        <v>70.506299999999996</v>
      </c>
      <c r="L33" s="28"/>
      <c r="M33" s="28"/>
      <c r="N33" s="28"/>
      <c r="O33" s="28"/>
      <c r="P33" s="28"/>
      <c r="Q33" s="28"/>
      <c r="R33" s="28">
        <v>48.358899999999998</v>
      </c>
      <c r="S33" s="33">
        <f t="shared" si="4"/>
        <v>3</v>
      </c>
      <c r="T33" s="33">
        <f t="shared" si="5"/>
        <v>3</v>
      </c>
      <c r="U33" s="33">
        <f t="shared" si="6"/>
        <v>2</v>
      </c>
      <c r="V33" s="34">
        <f t="shared" si="7"/>
        <v>3</v>
      </c>
      <c r="W33" s="33">
        <f t="shared" si="8"/>
        <v>1</v>
      </c>
      <c r="X33" s="33">
        <f t="shared" si="9"/>
        <v>2</v>
      </c>
      <c r="Y33" s="33">
        <f t="shared" si="10"/>
        <v>0</v>
      </c>
      <c r="Z33" s="33">
        <f t="shared" si="11"/>
        <v>0</v>
      </c>
      <c r="AA33" s="33">
        <f t="shared" si="12"/>
        <v>0</v>
      </c>
      <c r="AB33" s="33">
        <f t="shared" si="13"/>
        <v>0</v>
      </c>
      <c r="AC33" s="33">
        <f t="shared" si="14"/>
        <v>0</v>
      </c>
      <c r="AD33" s="33">
        <f t="shared" si="15"/>
        <v>0</v>
      </c>
      <c r="AE33" s="33">
        <f t="shared" si="16"/>
        <v>2</v>
      </c>
      <c r="AF33" s="28"/>
      <c r="AG33" s="28"/>
      <c r="AH33" s="28"/>
      <c r="AI33" s="28">
        <v>100</v>
      </c>
      <c r="AJ33" s="28">
        <v>-3.61E-2</v>
      </c>
      <c r="AK33" s="28">
        <v>0.3664</v>
      </c>
      <c r="AL33" s="28">
        <v>4.0469999999999997</v>
      </c>
      <c r="AM33" s="28">
        <v>1.0246</v>
      </c>
      <c r="AN33" s="28">
        <v>1E-4</v>
      </c>
      <c r="AO33" s="28">
        <v>1.736</v>
      </c>
      <c r="AP33" s="35">
        <v>0.34</v>
      </c>
    </row>
    <row r="34" spans="1:42">
      <c r="A34" s="48" t="s">
        <v>5092</v>
      </c>
      <c r="B34" s="29">
        <v>46105</v>
      </c>
      <c r="C34" s="30"/>
      <c r="D34" s="31">
        <v>14.0924</v>
      </c>
      <c r="E34" s="28">
        <v>10.696999999999999</v>
      </c>
      <c r="F34" s="28">
        <v>4.8930999999999996</v>
      </c>
      <c r="G34" s="28"/>
      <c r="H34" s="28"/>
      <c r="I34" s="32"/>
      <c r="J34" s="28"/>
      <c r="K34" s="28"/>
      <c r="L34" s="28"/>
      <c r="M34" s="28"/>
      <c r="N34" s="28"/>
      <c r="O34" s="28"/>
      <c r="P34" s="28"/>
      <c r="Q34" s="28"/>
      <c r="R34" s="28">
        <v>94.386300000000006</v>
      </c>
      <c r="S34" s="33">
        <f t="shared" si="4"/>
        <v>2</v>
      </c>
      <c r="T34" s="33">
        <f t="shared" si="5"/>
        <v>0</v>
      </c>
      <c r="U34" s="33">
        <f t="shared" si="6"/>
        <v>0</v>
      </c>
      <c r="V34" s="34">
        <f t="shared" si="7"/>
        <v>0</v>
      </c>
      <c r="W34" s="33">
        <f t="shared" si="8"/>
        <v>0</v>
      </c>
      <c r="X34" s="33">
        <f t="shared" si="9"/>
        <v>0</v>
      </c>
      <c r="Y34" s="33">
        <f t="shared" si="10"/>
        <v>0</v>
      </c>
      <c r="Z34" s="33">
        <f t="shared" si="11"/>
        <v>0</v>
      </c>
      <c r="AA34" s="33">
        <f t="shared" si="12"/>
        <v>0</v>
      </c>
      <c r="AB34" s="33">
        <f t="shared" si="13"/>
        <v>0</v>
      </c>
      <c r="AC34" s="33">
        <f t="shared" si="14"/>
        <v>0</v>
      </c>
      <c r="AD34" s="33">
        <f t="shared" si="15"/>
        <v>0</v>
      </c>
      <c r="AE34" s="33">
        <f t="shared" si="16"/>
        <v>1</v>
      </c>
      <c r="AF34" s="28"/>
      <c r="AG34" s="28"/>
      <c r="AH34" s="28"/>
      <c r="AI34" s="28">
        <v>100</v>
      </c>
      <c r="AJ34" s="28"/>
      <c r="AK34" s="28"/>
      <c r="AL34" s="28"/>
      <c r="AM34" s="28"/>
      <c r="AN34" s="28"/>
      <c r="AO34" s="28">
        <v>0.55559999999999998</v>
      </c>
      <c r="AP34" s="35">
        <v>0.71</v>
      </c>
    </row>
    <row r="35" spans="1:42">
      <c r="A35" s="48" t="s">
        <v>1695</v>
      </c>
      <c r="B35" s="29">
        <v>45880</v>
      </c>
      <c r="C35" s="30">
        <v>1127.6695</v>
      </c>
      <c r="D35" s="31">
        <v>1011.6544</v>
      </c>
      <c r="E35" s="28">
        <v>235.22020000000001</v>
      </c>
      <c r="F35" s="28">
        <v>4.6201999999999996</v>
      </c>
      <c r="G35" s="28">
        <v>-27.677600000000002</v>
      </c>
      <c r="H35" s="28">
        <v>61.659300000000002</v>
      </c>
      <c r="I35" s="32">
        <v>4.3402000000000003</v>
      </c>
      <c r="J35" s="28"/>
      <c r="K35" s="28"/>
      <c r="L35" s="28"/>
      <c r="M35" s="28"/>
      <c r="N35" s="28"/>
      <c r="O35" s="28"/>
      <c r="P35" s="28"/>
      <c r="Q35" s="28"/>
      <c r="R35" s="28">
        <v>174.30680000000001</v>
      </c>
      <c r="S35" s="33">
        <f t="shared" si="4"/>
        <v>4</v>
      </c>
      <c r="T35" s="33">
        <f t="shared" si="5"/>
        <v>3</v>
      </c>
      <c r="U35" s="33">
        <f t="shared" si="6"/>
        <v>3</v>
      </c>
      <c r="V35" s="34">
        <f t="shared" si="7"/>
        <v>3</v>
      </c>
      <c r="W35" s="33">
        <f t="shared" si="8"/>
        <v>0</v>
      </c>
      <c r="X35" s="33">
        <f t="shared" si="9"/>
        <v>0</v>
      </c>
      <c r="Y35" s="33">
        <f t="shared" si="10"/>
        <v>0</v>
      </c>
      <c r="Z35" s="33">
        <f t="shared" si="11"/>
        <v>0</v>
      </c>
      <c r="AA35" s="33">
        <f t="shared" si="12"/>
        <v>0</v>
      </c>
      <c r="AB35" s="33">
        <f t="shared" si="13"/>
        <v>0</v>
      </c>
      <c r="AC35" s="33">
        <f t="shared" si="14"/>
        <v>0</v>
      </c>
      <c r="AD35" s="33">
        <f t="shared" si="15"/>
        <v>0</v>
      </c>
      <c r="AE35" s="33">
        <f t="shared" si="16"/>
        <v>1</v>
      </c>
      <c r="AF35" s="28"/>
      <c r="AG35" s="28"/>
      <c r="AH35" s="28"/>
      <c r="AI35" s="28">
        <v>100</v>
      </c>
      <c r="AJ35" s="28">
        <v>3.3441000000000001</v>
      </c>
      <c r="AK35" s="28">
        <v>0.61360000000000003</v>
      </c>
      <c r="AL35" s="28">
        <v>12.299899999999999</v>
      </c>
      <c r="AM35" s="28">
        <v>1.6839</v>
      </c>
      <c r="AN35" s="28">
        <v>8.3000000000000001E-3</v>
      </c>
      <c r="AO35" s="28">
        <v>2.3973</v>
      </c>
      <c r="AP35" s="35">
        <v>0.59</v>
      </c>
    </row>
    <row r="36" spans="1:42">
      <c r="A36" s="48" t="s">
        <v>1698</v>
      </c>
      <c r="B36" s="29">
        <v>44596</v>
      </c>
      <c r="C36" s="30">
        <v>35209.186500000003</v>
      </c>
      <c r="D36" s="31">
        <v>30675.573400000001</v>
      </c>
      <c r="E36" s="28">
        <v>227.76920000000001</v>
      </c>
      <c r="F36" s="28">
        <v>4.6623000000000001</v>
      </c>
      <c r="G36" s="28">
        <v>-27.831399999999999</v>
      </c>
      <c r="H36" s="28">
        <v>62.162599999999998</v>
      </c>
      <c r="I36" s="32">
        <v>4.33</v>
      </c>
      <c r="J36" s="28">
        <v>149.38380000000001</v>
      </c>
      <c r="K36" s="28">
        <v>70.312600000000003</v>
      </c>
      <c r="L36" s="28">
        <v>46.032899999999998</v>
      </c>
      <c r="M36" s="28">
        <v>36.962800000000001</v>
      </c>
      <c r="N36" s="28"/>
      <c r="O36" s="28"/>
      <c r="P36" s="28"/>
      <c r="Q36" s="28"/>
      <c r="R36" s="28">
        <v>36.506100000000004</v>
      </c>
      <c r="S36" s="33">
        <f t="shared" si="4"/>
        <v>3</v>
      </c>
      <c r="T36" s="33">
        <f t="shared" si="5"/>
        <v>4</v>
      </c>
      <c r="U36" s="33">
        <f t="shared" si="6"/>
        <v>2</v>
      </c>
      <c r="V36" s="34">
        <f t="shared" si="7"/>
        <v>3</v>
      </c>
      <c r="W36" s="33">
        <f t="shared" si="8"/>
        <v>2</v>
      </c>
      <c r="X36" s="33">
        <f t="shared" si="9"/>
        <v>2</v>
      </c>
      <c r="Y36" s="33">
        <f t="shared" si="10"/>
        <v>2</v>
      </c>
      <c r="Z36" s="33">
        <f t="shared" si="11"/>
        <v>2</v>
      </c>
      <c r="AA36" s="33">
        <f t="shared" si="12"/>
        <v>0</v>
      </c>
      <c r="AB36" s="33">
        <f t="shared" si="13"/>
        <v>0</v>
      </c>
      <c r="AC36" s="33">
        <f t="shared" si="14"/>
        <v>0</v>
      </c>
      <c r="AD36" s="33">
        <f t="shared" si="15"/>
        <v>0</v>
      </c>
      <c r="AE36" s="33">
        <f t="shared" si="16"/>
        <v>4</v>
      </c>
      <c r="AF36" s="28"/>
      <c r="AG36" s="28"/>
      <c r="AH36" s="28"/>
      <c r="AI36" s="28">
        <v>100</v>
      </c>
      <c r="AJ36" s="28">
        <v>-0.12330000000000001</v>
      </c>
      <c r="AK36" s="28">
        <v>0.33750000000000002</v>
      </c>
      <c r="AL36" s="28">
        <v>3.7595000000000001</v>
      </c>
      <c r="AM36" s="28">
        <v>0.9788</v>
      </c>
      <c r="AN36" s="28">
        <v>1.5E-3</v>
      </c>
      <c r="AO36" s="28">
        <v>1.6721999999999999</v>
      </c>
      <c r="AP36" s="35">
        <v>0.56000000000000005</v>
      </c>
    </row>
    <row r="37" spans="1:42">
      <c r="A37" s="48" t="s">
        <v>3817</v>
      </c>
      <c r="B37" s="29">
        <v>44594</v>
      </c>
      <c r="C37" s="30">
        <v>4719.8746000000001</v>
      </c>
      <c r="D37" s="31">
        <v>4219.1832000000004</v>
      </c>
      <c r="E37" s="28">
        <v>35.697800000000001</v>
      </c>
      <c r="F37" s="28">
        <v>5.2302999999999997</v>
      </c>
      <c r="G37" s="28">
        <v>-28.315799999999999</v>
      </c>
      <c r="H37" s="28">
        <v>60.509500000000003</v>
      </c>
      <c r="I37" s="32">
        <v>4.8769</v>
      </c>
      <c r="J37" s="28">
        <v>144.82239999999999</v>
      </c>
      <c r="K37" s="28">
        <v>68.443600000000004</v>
      </c>
      <c r="L37" s="28">
        <v>44.625700000000002</v>
      </c>
      <c r="M37" s="28">
        <v>35.857500000000002</v>
      </c>
      <c r="N37" s="28"/>
      <c r="O37" s="28"/>
      <c r="P37" s="28"/>
      <c r="Q37" s="28"/>
      <c r="R37" s="28">
        <v>34.991500000000002</v>
      </c>
      <c r="S37" s="33">
        <f t="shared" si="4"/>
        <v>1</v>
      </c>
      <c r="T37" s="33">
        <f t="shared" si="5"/>
        <v>4</v>
      </c>
      <c r="U37" s="33">
        <f t="shared" si="6"/>
        <v>4</v>
      </c>
      <c r="V37" s="34">
        <f t="shared" si="7"/>
        <v>2</v>
      </c>
      <c r="W37" s="33">
        <f t="shared" si="8"/>
        <v>4</v>
      </c>
      <c r="X37" s="33">
        <f t="shared" si="9"/>
        <v>3</v>
      </c>
      <c r="Y37" s="33">
        <f t="shared" si="10"/>
        <v>4</v>
      </c>
      <c r="Z37" s="33">
        <f t="shared" si="11"/>
        <v>4</v>
      </c>
      <c r="AA37" s="33">
        <f t="shared" si="12"/>
        <v>0</v>
      </c>
      <c r="AB37" s="33">
        <f t="shared" si="13"/>
        <v>0</v>
      </c>
      <c r="AC37" s="33">
        <f t="shared" si="14"/>
        <v>0</v>
      </c>
      <c r="AD37" s="33">
        <f t="shared" si="15"/>
        <v>0</v>
      </c>
      <c r="AE37" s="33">
        <f t="shared" si="16"/>
        <v>4</v>
      </c>
      <c r="AF37" s="28"/>
      <c r="AG37" s="28"/>
      <c r="AH37" s="28"/>
      <c r="AI37" s="28">
        <v>100</v>
      </c>
      <c r="AJ37" s="28">
        <v>-2.6179000000000001</v>
      </c>
      <c r="AK37" s="28">
        <v>0.3332</v>
      </c>
      <c r="AL37" s="28">
        <v>4.202</v>
      </c>
      <c r="AM37" s="28">
        <v>0.95409999999999995</v>
      </c>
      <c r="AN37" s="28">
        <v>1.8700000000000001E-2</v>
      </c>
      <c r="AO37" s="28">
        <v>0.1953</v>
      </c>
      <c r="AP37" s="35">
        <v>0.56000000000000005</v>
      </c>
    </row>
    <row r="38" spans="1:42">
      <c r="A38" s="48" t="s">
        <v>1704</v>
      </c>
      <c r="B38" s="29">
        <v>45476</v>
      </c>
      <c r="C38" s="30">
        <v>6616.6985000000004</v>
      </c>
      <c r="D38" s="31">
        <v>5794.0415000000003</v>
      </c>
      <c r="E38" s="28">
        <v>233.12049999999999</v>
      </c>
      <c r="F38" s="28">
        <v>4.6612</v>
      </c>
      <c r="G38" s="28">
        <v>-27.7303</v>
      </c>
      <c r="H38" s="28">
        <v>62.177100000000003</v>
      </c>
      <c r="I38" s="32">
        <v>4.3605</v>
      </c>
      <c r="J38" s="28">
        <v>149.37690000000001</v>
      </c>
      <c r="K38" s="28"/>
      <c r="L38" s="28"/>
      <c r="M38" s="28"/>
      <c r="N38" s="28"/>
      <c r="O38" s="28"/>
      <c r="P38" s="28"/>
      <c r="Q38" s="28"/>
      <c r="R38" s="28">
        <v>69.047700000000006</v>
      </c>
      <c r="S38" s="33">
        <f t="shared" si="4"/>
        <v>3</v>
      </c>
      <c r="T38" s="33">
        <f t="shared" si="5"/>
        <v>3</v>
      </c>
      <c r="U38" s="33">
        <f t="shared" si="6"/>
        <v>1</v>
      </c>
      <c r="V38" s="34">
        <f t="shared" si="7"/>
        <v>3</v>
      </c>
      <c r="W38" s="33">
        <f t="shared" si="8"/>
        <v>2</v>
      </c>
      <c r="X38" s="33">
        <f t="shared" si="9"/>
        <v>0</v>
      </c>
      <c r="Y38" s="33">
        <f t="shared" si="10"/>
        <v>0</v>
      </c>
      <c r="Z38" s="33">
        <f t="shared" si="11"/>
        <v>0</v>
      </c>
      <c r="AA38" s="33">
        <f t="shared" si="12"/>
        <v>0</v>
      </c>
      <c r="AB38" s="33">
        <f t="shared" si="13"/>
        <v>0</v>
      </c>
      <c r="AC38" s="33">
        <f t="shared" si="14"/>
        <v>0</v>
      </c>
      <c r="AD38" s="33">
        <f t="shared" si="15"/>
        <v>0</v>
      </c>
      <c r="AE38" s="33">
        <f t="shared" si="16"/>
        <v>2</v>
      </c>
      <c r="AF38" s="28"/>
      <c r="AG38" s="28"/>
      <c r="AH38" s="28"/>
      <c r="AI38" s="28">
        <v>100</v>
      </c>
      <c r="AJ38" s="28">
        <v>-3.3429000000000002</v>
      </c>
      <c r="AK38" s="28">
        <v>0.42980000000000002</v>
      </c>
      <c r="AL38" s="28">
        <v>6.3080999999999996</v>
      </c>
      <c r="AM38" s="28">
        <v>1.1629</v>
      </c>
      <c r="AN38" s="28">
        <v>2.3199999999999998E-2</v>
      </c>
      <c r="AO38" s="28">
        <v>1.9897</v>
      </c>
      <c r="AP38" s="35">
        <v>0.4</v>
      </c>
    </row>
    <row r="39" spans="1:42">
      <c r="A39" s="48" t="s">
        <v>3818</v>
      </c>
      <c r="B39" s="29">
        <v>45484</v>
      </c>
      <c r="C39" s="30">
        <v>4212.8215</v>
      </c>
      <c r="D39" s="31">
        <v>3623.0095000000001</v>
      </c>
      <c r="E39" s="28">
        <v>25.2225</v>
      </c>
      <c r="F39" s="28">
        <v>5.0758000000000001</v>
      </c>
      <c r="G39" s="28">
        <v>-17.9772</v>
      </c>
      <c r="H39" s="28">
        <v>61.110500000000002</v>
      </c>
      <c r="I39" s="32">
        <v>5.6262999999999996</v>
      </c>
      <c r="J39" s="28">
        <v>148.47550000000001</v>
      </c>
      <c r="K39" s="28"/>
      <c r="L39" s="28"/>
      <c r="M39" s="28"/>
      <c r="N39" s="28"/>
      <c r="O39" s="28"/>
      <c r="P39" s="28"/>
      <c r="Q39" s="28"/>
      <c r="R39" s="28">
        <v>67.061499999999995</v>
      </c>
      <c r="S39" s="33">
        <f t="shared" si="4"/>
        <v>2</v>
      </c>
      <c r="T39" s="33">
        <f t="shared" si="5"/>
        <v>1</v>
      </c>
      <c r="U39" s="33">
        <f t="shared" si="6"/>
        <v>3</v>
      </c>
      <c r="V39" s="34">
        <f t="shared" si="7"/>
        <v>1</v>
      </c>
      <c r="W39" s="33">
        <f t="shared" si="8"/>
        <v>3</v>
      </c>
      <c r="X39" s="33">
        <f t="shared" si="9"/>
        <v>0</v>
      </c>
      <c r="Y39" s="33">
        <f t="shared" si="10"/>
        <v>0</v>
      </c>
      <c r="Z39" s="33">
        <f t="shared" si="11"/>
        <v>0</v>
      </c>
      <c r="AA39" s="33">
        <f t="shared" si="12"/>
        <v>0</v>
      </c>
      <c r="AB39" s="33">
        <f t="shared" si="13"/>
        <v>0</v>
      </c>
      <c r="AC39" s="33">
        <f t="shared" si="14"/>
        <v>0</v>
      </c>
      <c r="AD39" s="33">
        <f t="shared" si="15"/>
        <v>0</v>
      </c>
      <c r="AE39" s="33">
        <f t="shared" si="16"/>
        <v>2</v>
      </c>
      <c r="AF39" s="28"/>
      <c r="AG39" s="28"/>
      <c r="AH39" s="28"/>
      <c r="AI39" s="28">
        <v>100</v>
      </c>
      <c r="AJ39" s="28">
        <v>-2.7465000000000002</v>
      </c>
      <c r="AK39" s="28">
        <v>0.43980000000000002</v>
      </c>
      <c r="AL39" s="28">
        <v>6.1561000000000003</v>
      </c>
      <c r="AM39" s="28">
        <v>1.1830000000000001</v>
      </c>
      <c r="AN39" s="28">
        <v>1.67E-2</v>
      </c>
      <c r="AO39" s="28">
        <v>-6.1800000000000001E-2</v>
      </c>
      <c r="AP39" s="35">
        <v>0.63</v>
      </c>
    </row>
    <row r="40" spans="1:42">
      <c r="A40" s="48" t="s">
        <v>3819</v>
      </c>
      <c r="B40" s="29">
        <v>45303</v>
      </c>
      <c r="C40" s="30">
        <v>5670.9132</v>
      </c>
      <c r="D40" s="31">
        <v>5197.1028999999999</v>
      </c>
      <c r="E40" s="28">
        <v>23.1373</v>
      </c>
      <c r="F40" s="28">
        <v>4.6264000000000003</v>
      </c>
      <c r="G40" s="28">
        <v>-32.720300000000002</v>
      </c>
      <c r="H40" s="28">
        <v>62.494700000000002</v>
      </c>
      <c r="I40" s="32">
        <v>2.0941999999999998</v>
      </c>
      <c r="J40" s="28">
        <v>150.34950000000001</v>
      </c>
      <c r="K40" s="28">
        <v>70.850200000000001</v>
      </c>
      <c r="L40" s="28"/>
      <c r="M40" s="28"/>
      <c r="N40" s="28"/>
      <c r="O40" s="28"/>
      <c r="P40" s="28"/>
      <c r="Q40" s="28"/>
      <c r="R40" s="28">
        <v>66.955100000000002</v>
      </c>
      <c r="S40" s="33">
        <f t="shared" si="4"/>
        <v>4</v>
      </c>
      <c r="T40" s="33">
        <f t="shared" si="5"/>
        <v>4</v>
      </c>
      <c r="U40" s="33">
        <f t="shared" si="6"/>
        <v>1</v>
      </c>
      <c r="V40" s="34">
        <f t="shared" si="7"/>
        <v>4</v>
      </c>
      <c r="W40" s="33">
        <f t="shared" si="8"/>
        <v>1</v>
      </c>
      <c r="X40" s="33">
        <f t="shared" si="9"/>
        <v>1</v>
      </c>
      <c r="Y40" s="33">
        <f t="shared" si="10"/>
        <v>0</v>
      </c>
      <c r="Z40" s="33">
        <f t="shared" si="11"/>
        <v>0</v>
      </c>
      <c r="AA40" s="33">
        <f t="shared" si="12"/>
        <v>0</v>
      </c>
      <c r="AB40" s="33">
        <f t="shared" si="13"/>
        <v>0</v>
      </c>
      <c r="AC40" s="33">
        <f t="shared" si="14"/>
        <v>0</v>
      </c>
      <c r="AD40" s="33">
        <f t="shared" si="15"/>
        <v>0</v>
      </c>
      <c r="AE40" s="33">
        <f t="shared" si="16"/>
        <v>2</v>
      </c>
      <c r="AF40" s="28"/>
      <c r="AG40" s="28"/>
      <c r="AH40" s="28"/>
      <c r="AI40" s="28">
        <v>100</v>
      </c>
      <c r="AJ40" s="28">
        <v>-3.9199000000000002</v>
      </c>
      <c r="AK40" s="28">
        <v>0.42149999999999999</v>
      </c>
      <c r="AL40" s="28">
        <v>6.0766999999999998</v>
      </c>
      <c r="AM40" s="28">
        <v>1.1232</v>
      </c>
      <c r="AN40" s="28">
        <v>3.3500000000000002E-2</v>
      </c>
      <c r="AO40" s="28">
        <v>2.8889999999999998</v>
      </c>
      <c r="AP40" s="35">
        <v>0.51</v>
      </c>
    </row>
    <row r="41" spans="1:42">
      <c r="A41" s="48" t="s">
        <v>3820</v>
      </c>
      <c r="B41" s="29">
        <v>45310</v>
      </c>
      <c r="C41" s="30">
        <v>1153.9467</v>
      </c>
      <c r="D41" s="31">
        <v>997.30970000000002</v>
      </c>
      <c r="E41" s="28">
        <v>30.890699999999999</v>
      </c>
      <c r="F41" s="28">
        <v>5.2487000000000004</v>
      </c>
      <c r="G41" s="28">
        <v>-23.877600000000001</v>
      </c>
      <c r="H41" s="28">
        <v>59.548699999999997</v>
      </c>
      <c r="I41" s="32">
        <v>5.5861000000000001</v>
      </c>
      <c r="J41" s="28">
        <v>139.2551</v>
      </c>
      <c r="K41" s="28">
        <v>66.701499999999996</v>
      </c>
      <c r="L41" s="28"/>
      <c r="M41" s="28"/>
      <c r="N41" s="28"/>
      <c r="O41" s="28"/>
      <c r="P41" s="28"/>
      <c r="Q41" s="28"/>
      <c r="R41" s="28">
        <v>64.016800000000003</v>
      </c>
      <c r="S41" s="33">
        <f t="shared" si="4"/>
        <v>1</v>
      </c>
      <c r="T41" s="33">
        <f t="shared" si="5"/>
        <v>2</v>
      </c>
      <c r="U41" s="33">
        <f t="shared" si="6"/>
        <v>4</v>
      </c>
      <c r="V41" s="34">
        <f t="shared" si="7"/>
        <v>1</v>
      </c>
      <c r="W41" s="33">
        <f t="shared" si="8"/>
        <v>4</v>
      </c>
      <c r="X41" s="33">
        <f t="shared" si="9"/>
        <v>4</v>
      </c>
      <c r="Y41" s="33">
        <f t="shared" si="10"/>
        <v>0</v>
      </c>
      <c r="Z41" s="33">
        <f t="shared" si="11"/>
        <v>0</v>
      </c>
      <c r="AA41" s="33">
        <f t="shared" si="12"/>
        <v>0</v>
      </c>
      <c r="AB41" s="33">
        <f t="shared" si="13"/>
        <v>0</v>
      </c>
      <c r="AC41" s="33">
        <f t="shared" si="14"/>
        <v>0</v>
      </c>
      <c r="AD41" s="33">
        <f t="shared" si="15"/>
        <v>0</v>
      </c>
      <c r="AE41" s="33">
        <f t="shared" si="16"/>
        <v>2</v>
      </c>
      <c r="AF41" s="28"/>
      <c r="AG41" s="28"/>
      <c r="AH41" s="28"/>
      <c r="AI41" s="28">
        <v>100</v>
      </c>
      <c r="AJ41" s="28">
        <v>-3.0099</v>
      </c>
      <c r="AK41" s="28">
        <v>0.41689999999999999</v>
      </c>
      <c r="AL41" s="28">
        <v>5.6447000000000003</v>
      </c>
      <c r="AM41" s="28">
        <v>1.1437999999999999</v>
      </c>
      <c r="AN41" s="28">
        <v>2.1000000000000001E-2</v>
      </c>
      <c r="AO41" s="28">
        <v>5.2900000000000003E-2</v>
      </c>
      <c r="AP41" s="35">
        <v>0.6</v>
      </c>
    </row>
    <row r="42" spans="1:42" s="124" customFormat="1">
      <c r="A42" s="48" t="s">
        <v>3821</v>
      </c>
      <c r="B42" s="29">
        <v>45033</v>
      </c>
      <c r="C42" s="30">
        <v>1609.2076</v>
      </c>
      <c r="D42" s="31">
        <v>1328.163</v>
      </c>
      <c r="E42" s="28">
        <v>229.92590000000001</v>
      </c>
      <c r="F42" s="28">
        <v>4.6696</v>
      </c>
      <c r="G42" s="28">
        <v>-27.102599999999999</v>
      </c>
      <c r="H42" s="28">
        <v>61.383600000000001</v>
      </c>
      <c r="I42" s="32">
        <v>5.2660999999999998</v>
      </c>
      <c r="J42" s="28">
        <v>148.21080000000001</v>
      </c>
      <c r="K42" s="28">
        <v>69.196899999999999</v>
      </c>
      <c r="L42" s="28">
        <v>45.407200000000003</v>
      </c>
      <c r="M42" s="28"/>
      <c r="N42" s="28"/>
      <c r="O42" s="28"/>
      <c r="P42" s="28"/>
      <c r="Q42" s="28"/>
      <c r="R42" s="28">
        <v>44.0764</v>
      </c>
      <c r="S42" s="33">
        <f t="shared" ref="S42:AE42" si="19">IF(F42="",0,IF(F42&lt;=CB$3,4,IF(F42&gt;=CB$5,1,IF(F42&gt;=CB$4,2,3))))</f>
        <v>3</v>
      </c>
      <c r="T42" s="33">
        <f t="shared" si="19"/>
        <v>2</v>
      </c>
      <c r="U42" s="33">
        <f t="shared" si="19"/>
        <v>3</v>
      </c>
      <c r="V42" s="34">
        <f t="shared" si="19"/>
        <v>1</v>
      </c>
      <c r="W42" s="33">
        <f t="shared" si="19"/>
        <v>3</v>
      </c>
      <c r="X42" s="33">
        <f t="shared" si="19"/>
        <v>3</v>
      </c>
      <c r="Y42" s="33">
        <f t="shared" si="19"/>
        <v>2</v>
      </c>
      <c r="Z42" s="33">
        <f t="shared" si="19"/>
        <v>0</v>
      </c>
      <c r="AA42" s="33">
        <f t="shared" si="19"/>
        <v>0</v>
      </c>
      <c r="AB42" s="33">
        <f t="shared" si="19"/>
        <v>0</v>
      </c>
      <c r="AC42" s="33">
        <f t="shared" si="19"/>
        <v>0</v>
      </c>
      <c r="AD42" s="33">
        <f t="shared" si="19"/>
        <v>0</v>
      </c>
      <c r="AE42" s="33">
        <f t="shared" si="19"/>
        <v>3</v>
      </c>
      <c r="AF42" s="28"/>
      <c r="AG42" s="28"/>
      <c r="AH42" s="28"/>
      <c r="AI42" s="28">
        <v>100</v>
      </c>
      <c r="AJ42" s="28">
        <v>-8.1000000000000003E-2</v>
      </c>
      <c r="AK42" s="28">
        <v>0.33100000000000002</v>
      </c>
      <c r="AL42" s="28">
        <v>3.6629</v>
      </c>
      <c r="AM42" s="28">
        <v>0.93510000000000004</v>
      </c>
      <c r="AN42" s="28">
        <v>6.9999999999999999E-4</v>
      </c>
      <c r="AO42" s="28">
        <v>1.6017999999999999</v>
      </c>
      <c r="AP42" s="35">
        <v>0.5</v>
      </c>
    </row>
    <row r="43" spans="1:42" s="124" customFormat="1">
      <c r="A43" s="48" t="s">
        <v>3822</v>
      </c>
      <c r="B43" s="29">
        <v>45037</v>
      </c>
      <c r="C43" s="30">
        <v>650.22490000000005</v>
      </c>
      <c r="D43" s="31">
        <v>565.77210000000002</v>
      </c>
      <c r="E43" s="28">
        <v>30.071899999999999</v>
      </c>
      <c r="F43" s="28">
        <v>4.3413000000000004</v>
      </c>
      <c r="G43" s="28">
        <v>-19.8215</v>
      </c>
      <c r="H43" s="28">
        <v>61.461599999999997</v>
      </c>
      <c r="I43" s="32">
        <v>5.1468999999999996</v>
      </c>
      <c r="J43" s="28">
        <v>144.77549999999999</v>
      </c>
      <c r="K43" s="28">
        <v>68.211100000000002</v>
      </c>
      <c r="L43" s="28">
        <v>38.5413</v>
      </c>
      <c r="M43" s="28"/>
      <c r="N43" s="28"/>
      <c r="O43" s="28"/>
      <c r="P43" s="28"/>
      <c r="Q43" s="28"/>
      <c r="R43" s="28">
        <v>43.861499999999999</v>
      </c>
      <c r="S43" s="33">
        <f t="shared" ref="S43:AE43" si="20">IF(F43="",0,IF(F43&lt;=CB$3,4,IF(F43&gt;=CB$5,1,IF(F43&gt;=CB$4,2,3))))</f>
        <v>4</v>
      </c>
      <c r="T43" s="33">
        <f t="shared" si="20"/>
        <v>1</v>
      </c>
      <c r="U43" s="33">
        <f t="shared" si="20"/>
        <v>3</v>
      </c>
      <c r="V43" s="34">
        <f t="shared" si="20"/>
        <v>1</v>
      </c>
      <c r="W43" s="33">
        <f t="shared" si="20"/>
        <v>4</v>
      </c>
      <c r="X43" s="33">
        <f t="shared" si="20"/>
        <v>4</v>
      </c>
      <c r="Y43" s="33">
        <f t="shared" si="20"/>
        <v>4</v>
      </c>
      <c r="Z43" s="33">
        <f t="shared" si="20"/>
        <v>0</v>
      </c>
      <c r="AA43" s="33">
        <f t="shared" si="20"/>
        <v>0</v>
      </c>
      <c r="AB43" s="33">
        <f t="shared" si="20"/>
        <v>0</v>
      </c>
      <c r="AC43" s="33">
        <f t="shared" si="20"/>
        <v>0</v>
      </c>
      <c r="AD43" s="33">
        <f t="shared" si="20"/>
        <v>0</v>
      </c>
      <c r="AE43" s="33">
        <f t="shared" si="20"/>
        <v>3</v>
      </c>
      <c r="AF43" s="28"/>
      <c r="AG43" s="28"/>
      <c r="AH43" s="28"/>
      <c r="AI43" s="28">
        <v>100</v>
      </c>
      <c r="AJ43" s="28">
        <v>-2.7397999999999998</v>
      </c>
      <c r="AK43" s="28">
        <v>0.31840000000000002</v>
      </c>
      <c r="AL43" s="28">
        <v>4.0728999999999997</v>
      </c>
      <c r="AM43" s="28">
        <v>0.88200000000000001</v>
      </c>
      <c r="AN43" s="28">
        <v>1.8800000000000001E-2</v>
      </c>
      <c r="AO43" s="28">
        <v>0.1671</v>
      </c>
      <c r="AP43" s="35">
        <v>0.5</v>
      </c>
    </row>
    <row r="44" spans="1:42" s="124" customFormat="1">
      <c r="A44" s="48" t="s">
        <v>1717</v>
      </c>
      <c r="B44" s="29">
        <v>45736</v>
      </c>
      <c r="C44" s="30">
        <v>1349.3626999999999</v>
      </c>
      <c r="D44" s="31">
        <v>1152.5483999999999</v>
      </c>
      <c r="E44" s="28">
        <v>24.163599999999999</v>
      </c>
      <c r="F44" s="28">
        <v>4.6563999999999997</v>
      </c>
      <c r="G44" s="28">
        <v>-27.851500000000001</v>
      </c>
      <c r="H44" s="28">
        <v>62.373399999999997</v>
      </c>
      <c r="I44" s="32">
        <v>4.2861000000000002</v>
      </c>
      <c r="J44" s="28">
        <v>149.10159999999999</v>
      </c>
      <c r="K44" s="28"/>
      <c r="L44" s="28"/>
      <c r="M44" s="28"/>
      <c r="N44" s="28"/>
      <c r="O44" s="28"/>
      <c r="P44" s="28"/>
      <c r="Q44" s="28"/>
      <c r="R44" s="28">
        <v>119.1871</v>
      </c>
      <c r="S44" s="33">
        <f t="shared" ref="S44:AE44" si="21">IF(F44="",0,IF(F44&lt;=CB$3,4,IF(F44&gt;=CB$5,1,IF(F44&gt;=CB$4,2,3))))</f>
        <v>3</v>
      </c>
      <c r="T44" s="33">
        <f t="shared" si="21"/>
        <v>4</v>
      </c>
      <c r="U44" s="33">
        <f t="shared" si="21"/>
        <v>1</v>
      </c>
      <c r="V44" s="34">
        <f t="shared" si="21"/>
        <v>4</v>
      </c>
      <c r="W44" s="33">
        <f t="shared" si="21"/>
        <v>2</v>
      </c>
      <c r="X44" s="33">
        <f t="shared" si="21"/>
        <v>0</v>
      </c>
      <c r="Y44" s="33">
        <f t="shared" si="21"/>
        <v>0</v>
      </c>
      <c r="Z44" s="33">
        <f t="shared" si="21"/>
        <v>0</v>
      </c>
      <c r="AA44" s="33">
        <f t="shared" si="21"/>
        <v>0</v>
      </c>
      <c r="AB44" s="33">
        <f t="shared" si="21"/>
        <v>0</v>
      </c>
      <c r="AC44" s="33">
        <f t="shared" si="21"/>
        <v>0</v>
      </c>
      <c r="AD44" s="33">
        <f t="shared" si="21"/>
        <v>0</v>
      </c>
      <c r="AE44" s="33">
        <f t="shared" si="21"/>
        <v>1</v>
      </c>
      <c r="AF44" s="28"/>
      <c r="AG44" s="28"/>
      <c r="AH44" s="28"/>
      <c r="AI44" s="28">
        <v>100</v>
      </c>
      <c r="AJ44" s="28">
        <v>-0.80189999999999995</v>
      </c>
      <c r="AK44" s="28">
        <v>0.55889999999999995</v>
      </c>
      <c r="AL44" s="28">
        <v>8.8457000000000008</v>
      </c>
      <c r="AM44" s="28">
        <v>1.4671000000000001</v>
      </c>
      <c r="AN44" s="28">
        <v>1.1000000000000001E-3</v>
      </c>
      <c r="AO44" s="28">
        <v>1.5955999999999999</v>
      </c>
      <c r="AP44" s="35">
        <v>0.34</v>
      </c>
    </row>
    <row r="45" spans="1:42">
      <c r="A45" s="48" t="s">
        <v>3823</v>
      </c>
      <c r="B45" s="29">
        <v>45846</v>
      </c>
      <c r="C45" s="30">
        <v>236.07220000000001</v>
      </c>
      <c r="D45" s="31">
        <v>206.25200000000001</v>
      </c>
      <c r="E45" s="28">
        <v>21.69</v>
      </c>
      <c r="F45" s="28">
        <v>5.0948000000000002</v>
      </c>
      <c r="G45" s="28">
        <v>-23.575600000000001</v>
      </c>
      <c r="H45" s="28">
        <v>60.981499999999997</v>
      </c>
      <c r="I45" s="32">
        <v>5.2198000000000002</v>
      </c>
      <c r="J45" s="28"/>
      <c r="K45" s="28"/>
      <c r="L45" s="28"/>
      <c r="M45" s="28"/>
      <c r="N45" s="28"/>
      <c r="O45" s="28"/>
      <c r="P45" s="28"/>
      <c r="Q45" s="28"/>
      <c r="R45" s="28">
        <v>159.8031</v>
      </c>
      <c r="S45" s="33">
        <f t="shared" si="4"/>
        <v>2</v>
      </c>
      <c r="T45" s="33">
        <f t="shared" si="5"/>
        <v>2</v>
      </c>
      <c r="U45" s="33">
        <f t="shared" si="6"/>
        <v>3</v>
      </c>
      <c r="V45" s="34">
        <f t="shared" si="7"/>
        <v>1</v>
      </c>
      <c r="W45" s="33">
        <f t="shared" si="8"/>
        <v>0</v>
      </c>
      <c r="X45" s="33">
        <f t="shared" si="9"/>
        <v>0</v>
      </c>
      <c r="Y45" s="33">
        <f t="shared" si="10"/>
        <v>0</v>
      </c>
      <c r="Z45" s="33">
        <f t="shared" si="11"/>
        <v>0</v>
      </c>
      <c r="AA45" s="33">
        <f t="shared" si="12"/>
        <v>0</v>
      </c>
      <c r="AB45" s="33">
        <f t="shared" si="13"/>
        <v>0</v>
      </c>
      <c r="AC45" s="33">
        <f t="shared" si="14"/>
        <v>0</v>
      </c>
      <c r="AD45" s="33">
        <f t="shared" si="15"/>
        <v>0</v>
      </c>
      <c r="AE45" s="33">
        <f t="shared" si="16"/>
        <v>1</v>
      </c>
      <c r="AF45" s="28"/>
      <c r="AG45" s="28"/>
      <c r="AH45" s="28"/>
      <c r="AI45" s="28">
        <v>100</v>
      </c>
      <c r="AJ45" s="28">
        <v>5.2758000000000003</v>
      </c>
      <c r="AK45" s="28">
        <v>0.58120000000000005</v>
      </c>
      <c r="AL45" s="28">
        <v>11.7616</v>
      </c>
      <c r="AM45" s="28">
        <v>1.5968</v>
      </c>
      <c r="AN45" s="28">
        <v>2.5399999999999999E-2</v>
      </c>
      <c r="AO45" s="28">
        <v>-9.1200000000000003E-2</v>
      </c>
      <c r="AP45" s="35">
        <v>0.2</v>
      </c>
    </row>
    <row r="46" spans="1:42">
      <c r="A46" s="58" t="s">
        <v>235</v>
      </c>
      <c r="B46" s="59"/>
      <c r="C46" s="60"/>
      <c r="D46" s="60"/>
      <c r="E46" s="60"/>
      <c r="F46" s="60">
        <f>SUMPRODUCT($D12:$D45,F12:F45)/SUMIF(F12:F45,"&lt;&gt;"&amp;"",$D12:$D45)</f>
        <v>4.7738583561065084</v>
      </c>
      <c r="G46" s="60">
        <f t="shared" ref="G46:R46" si="22">SUMPRODUCT($D12:$D45,G12:G45)/SUMIF(G12:G45,"&lt;&gt;"&amp;"",$D12:$D45)</f>
        <v>-26.710599235803642</v>
      </c>
      <c r="H46" s="60">
        <f t="shared" si="22"/>
        <v>61.868545182572632</v>
      </c>
      <c r="I46" s="60">
        <f t="shared" si="22"/>
        <v>4.3878693633440671</v>
      </c>
      <c r="J46" s="60">
        <f t="shared" si="22"/>
        <v>148.55489202221699</v>
      </c>
      <c r="K46" s="60">
        <f t="shared" si="22"/>
        <v>70.234408279263135</v>
      </c>
      <c r="L46" s="60">
        <f t="shared" si="22"/>
        <v>45.780293029676194</v>
      </c>
      <c r="M46" s="60">
        <f t="shared" si="22"/>
        <v>36.795586593474326</v>
      </c>
      <c r="N46" s="60" t="e">
        <f t="shared" si="22"/>
        <v>#DIV/0!</v>
      </c>
      <c r="O46" s="60" t="e">
        <f t="shared" si="22"/>
        <v>#DIV/0!</v>
      </c>
      <c r="P46" s="60" t="e">
        <f t="shared" si="22"/>
        <v>#DIV/0!</v>
      </c>
      <c r="Q46" s="60" t="e">
        <f t="shared" si="22"/>
        <v>#DIV/0!</v>
      </c>
      <c r="R46" s="60">
        <f t="shared" si="22"/>
        <v>47.281710098491203</v>
      </c>
      <c r="S46" s="61"/>
      <c r="T46" s="61"/>
      <c r="U46" s="61"/>
      <c r="V46" s="61"/>
      <c r="W46" s="61"/>
      <c r="X46" s="61"/>
      <c r="Y46" s="61"/>
      <c r="Z46" s="61"/>
      <c r="AA46" s="61"/>
      <c r="AB46" s="61"/>
      <c r="AC46" s="61"/>
      <c r="AD46" s="61"/>
      <c r="AE46" s="61"/>
      <c r="AF46" s="60"/>
      <c r="AG46" s="60"/>
      <c r="AH46" s="60"/>
      <c r="AI46" s="60"/>
      <c r="AJ46" s="60"/>
      <c r="AK46" s="60"/>
      <c r="AL46" s="60"/>
      <c r="AM46" s="60"/>
      <c r="AN46" s="60"/>
      <c r="AO46" s="60"/>
      <c r="AP46" s="62"/>
    </row>
    <row r="47" spans="1:42">
      <c r="A47" s="56" t="s">
        <v>236</v>
      </c>
      <c r="B47" s="51"/>
      <c r="C47" s="52"/>
      <c r="D47" s="53"/>
      <c r="E47" s="54"/>
      <c r="F47" s="54">
        <f>MIN(F12:F45)</f>
        <v>3.6722999999999999</v>
      </c>
      <c r="G47" s="54">
        <f t="shared" ref="G47:R47" si="23">MIN(G12:G45)</f>
        <v>-32.720300000000002</v>
      </c>
      <c r="H47" s="54">
        <f t="shared" si="23"/>
        <v>59.548699999999997</v>
      </c>
      <c r="I47" s="54">
        <f t="shared" si="23"/>
        <v>2.0941999999999998</v>
      </c>
      <c r="J47" s="54">
        <f t="shared" si="23"/>
        <v>139.2551</v>
      </c>
      <c r="K47" s="54">
        <f t="shared" si="23"/>
        <v>66.701499999999996</v>
      </c>
      <c r="L47" s="54">
        <f t="shared" si="23"/>
        <v>38.5413</v>
      </c>
      <c r="M47" s="54">
        <f t="shared" si="23"/>
        <v>35.758800000000001</v>
      </c>
      <c r="N47" s="54">
        <f t="shared" si="23"/>
        <v>0</v>
      </c>
      <c r="O47" s="54">
        <f t="shared" si="23"/>
        <v>0</v>
      </c>
      <c r="P47" s="54">
        <f t="shared" si="23"/>
        <v>0</v>
      </c>
      <c r="Q47" s="54">
        <f t="shared" si="23"/>
        <v>0</v>
      </c>
      <c r="R47" s="54">
        <f t="shared" si="23"/>
        <v>-70.743300000000005</v>
      </c>
      <c r="S47" s="55"/>
      <c r="T47" s="55"/>
      <c r="U47" s="55"/>
      <c r="V47" s="55"/>
      <c r="W47" s="55"/>
      <c r="X47" s="55"/>
      <c r="Y47" s="55"/>
      <c r="Z47" s="55"/>
      <c r="AA47" s="55"/>
      <c r="AB47" s="55"/>
      <c r="AC47" s="55"/>
      <c r="AD47" s="55"/>
      <c r="AE47" s="55"/>
      <c r="AF47" s="54"/>
      <c r="AG47" s="54"/>
      <c r="AH47" s="54"/>
      <c r="AI47" s="54"/>
      <c r="AJ47" s="54"/>
      <c r="AK47" s="54"/>
      <c r="AL47" s="54"/>
      <c r="AM47" s="54"/>
      <c r="AN47" s="54"/>
      <c r="AO47" s="54"/>
      <c r="AP47" s="57"/>
    </row>
    <row r="48" spans="1:42">
      <c r="A48" s="63" t="s">
        <v>237</v>
      </c>
      <c r="B48" s="51"/>
      <c r="C48" s="52"/>
      <c r="D48" s="53"/>
      <c r="E48" s="54"/>
      <c r="F48" s="54">
        <f>MAX(F12:F45)</f>
        <v>6.3695000000000004</v>
      </c>
      <c r="G48" s="54">
        <f t="shared" ref="G48:R48" si="24">MAX(G12:G45)</f>
        <v>-17.9772</v>
      </c>
      <c r="H48" s="54">
        <f t="shared" si="24"/>
        <v>62.528399999999998</v>
      </c>
      <c r="I48" s="54">
        <f t="shared" si="24"/>
        <v>6.3758999999999997</v>
      </c>
      <c r="J48" s="54">
        <f t="shared" si="24"/>
        <v>150.3648</v>
      </c>
      <c r="K48" s="54">
        <f t="shared" si="24"/>
        <v>72.223299999999995</v>
      </c>
      <c r="L48" s="54">
        <f t="shared" si="24"/>
        <v>46.417000000000002</v>
      </c>
      <c r="M48" s="54">
        <f t="shared" si="24"/>
        <v>37.164000000000001</v>
      </c>
      <c r="N48" s="54">
        <f t="shared" si="24"/>
        <v>0</v>
      </c>
      <c r="O48" s="54">
        <f t="shared" si="24"/>
        <v>0</v>
      </c>
      <c r="P48" s="54">
        <f t="shared" si="24"/>
        <v>0</v>
      </c>
      <c r="Q48" s="54">
        <f t="shared" si="24"/>
        <v>0</v>
      </c>
      <c r="R48" s="54">
        <f t="shared" si="24"/>
        <v>174.30680000000001</v>
      </c>
      <c r="S48" s="55"/>
      <c r="T48" s="55"/>
      <c r="U48" s="55"/>
      <c r="V48" s="55"/>
      <c r="W48" s="55"/>
      <c r="X48" s="55"/>
      <c r="Y48" s="55"/>
      <c r="Z48" s="55"/>
      <c r="AA48" s="55"/>
      <c r="AB48" s="55"/>
      <c r="AC48" s="55"/>
      <c r="AD48" s="55"/>
      <c r="AE48" s="55"/>
      <c r="AF48" s="54"/>
      <c r="AG48" s="54"/>
      <c r="AH48" s="54"/>
      <c r="AI48" s="54"/>
      <c r="AJ48" s="54"/>
      <c r="AK48" s="54"/>
      <c r="AL48" s="54"/>
      <c r="AM48" s="54"/>
      <c r="AN48" s="54"/>
      <c r="AO48" s="54"/>
      <c r="AP48" s="57"/>
    </row>
    <row r="49" spans="1:42">
      <c r="A49" s="56" t="s">
        <v>238</v>
      </c>
      <c r="B49" s="51"/>
      <c r="C49" s="52"/>
      <c r="D49" s="53"/>
      <c r="E49" s="54"/>
      <c r="F49" s="54">
        <f>MEDIAN(F12:F45)</f>
        <v>4.6939500000000001</v>
      </c>
      <c r="G49" s="54">
        <f t="shared" ref="G49:R49" si="25">MEDIAN(G12:G45)</f>
        <v>-27.628499999999999</v>
      </c>
      <c r="H49" s="54">
        <f t="shared" si="25"/>
        <v>61.682000000000002</v>
      </c>
      <c r="I49" s="54">
        <f t="shared" si="25"/>
        <v>4.3697499999999998</v>
      </c>
      <c r="J49" s="54">
        <f t="shared" si="25"/>
        <v>149.04050000000001</v>
      </c>
      <c r="K49" s="54">
        <f t="shared" si="25"/>
        <v>70.244299999999996</v>
      </c>
      <c r="L49" s="54">
        <f t="shared" si="25"/>
        <v>45.389800000000001</v>
      </c>
      <c r="M49" s="54">
        <f t="shared" si="25"/>
        <v>36.412050000000001</v>
      </c>
      <c r="N49" s="54" t="e">
        <f t="shared" si="25"/>
        <v>#NUM!</v>
      </c>
      <c r="O49" s="54" t="e">
        <f t="shared" si="25"/>
        <v>#NUM!</v>
      </c>
      <c r="P49" s="54" t="e">
        <f t="shared" si="25"/>
        <v>#NUM!</v>
      </c>
      <c r="Q49" s="54" t="e">
        <f t="shared" si="25"/>
        <v>#NUM!</v>
      </c>
      <c r="R49" s="54">
        <f t="shared" si="25"/>
        <v>47.522599999999997</v>
      </c>
      <c r="S49" s="55"/>
      <c r="T49" s="55"/>
      <c r="U49" s="55"/>
      <c r="V49" s="55"/>
      <c r="W49" s="55"/>
      <c r="X49" s="55"/>
      <c r="Y49" s="55"/>
      <c r="Z49" s="55"/>
      <c r="AA49" s="55"/>
      <c r="AB49" s="55"/>
      <c r="AC49" s="55"/>
      <c r="AD49" s="55"/>
      <c r="AE49" s="55"/>
      <c r="AF49" s="54"/>
      <c r="AG49" s="54"/>
      <c r="AH49" s="54"/>
      <c r="AI49" s="54"/>
      <c r="AJ49" s="54"/>
      <c r="AK49" s="54"/>
      <c r="AL49" s="54"/>
      <c r="AM49" s="54"/>
      <c r="AN49" s="54"/>
      <c r="AO49" s="54"/>
      <c r="AP49" s="57"/>
    </row>
    <row r="50" spans="1:42">
      <c r="A50" s="66" t="s">
        <v>265</v>
      </c>
      <c r="B50" s="67"/>
      <c r="C50" s="68"/>
      <c r="D50" s="69"/>
      <c r="E50" s="66"/>
      <c r="F50" s="66"/>
      <c r="G50" s="66"/>
      <c r="H50" s="66"/>
      <c r="I50" s="66"/>
      <c r="J50" s="66"/>
      <c r="K50" s="66"/>
      <c r="L50" s="66"/>
      <c r="M50" s="66"/>
      <c r="N50" s="66"/>
      <c r="O50" s="66"/>
      <c r="P50" s="66"/>
      <c r="Q50" s="66"/>
      <c r="R50" s="66"/>
      <c r="S50" s="70"/>
      <c r="T50" s="70"/>
      <c r="U50" s="70"/>
      <c r="V50" s="70"/>
      <c r="W50" s="70"/>
      <c r="X50" s="70"/>
      <c r="Y50" s="70"/>
      <c r="Z50" s="70"/>
      <c r="AA50" s="70"/>
      <c r="AB50" s="70"/>
      <c r="AC50" s="70"/>
      <c r="AD50" s="70"/>
      <c r="AE50" s="70"/>
      <c r="AF50" s="66"/>
      <c r="AG50" s="66"/>
      <c r="AH50" s="66"/>
      <c r="AI50" s="66"/>
      <c r="AJ50" s="66"/>
      <c r="AK50" s="66"/>
      <c r="AL50" s="66"/>
      <c r="AM50" s="66"/>
      <c r="AN50" s="66"/>
      <c r="AO50" s="66"/>
      <c r="AP50" s="71"/>
    </row>
    <row r="51" spans="1:42">
      <c r="A51" s="48"/>
      <c r="B51" s="29"/>
      <c r="C51" s="30"/>
      <c r="D51" s="31"/>
      <c r="E51" s="28"/>
      <c r="F51" s="28"/>
      <c r="G51" s="28"/>
      <c r="H51" s="28"/>
      <c r="I51" s="32"/>
      <c r="J51" s="28"/>
      <c r="K51" s="28"/>
      <c r="L51" s="28"/>
      <c r="M51" s="28"/>
      <c r="N51" s="28"/>
      <c r="O51" s="28"/>
      <c r="P51" s="28"/>
      <c r="Q51" s="28"/>
      <c r="R51" s="28"/>
      <c r="S51" s="33"/>
      <c r="T51" s="33"/>
      <c r="U51" s="33"/>
      <c r="V51" s="34"/>
      <c r="W51" s="33"/>
      <c r="X51" s="33"/>
      <c r="Y51" s="33"/>
      <c r="Z51" s="33"/>
      <c r="AA51" s="33"/>
      <c r="AB51" s="33"/>
      <c r="AC51" s="33"/>
      <c r="AD51" s="33"/>
      <c r="AE51" s="33"/>
      <c r="AF51" s="28"/>
      <c r="AG51" s="28"/>
      <c r="AH51" s="28"/>
      <c r="AI51" s="28"/>
      <c r="AJ51" s="28"/>
      <c r="AK51" s="28"/>
      <c r="AL51" s="28"/>
      <c r="AM51" s="28"/>
      <c r="AN51" s="28"/>
      <c r="AO51" s="28"/>
      <c r="AP51" s="35"/>
    </row>
    <row r="52" spans="1:42" ht="15" thickBot="1">
      <c r="A52" s="49"/>
      <c r="B52" s="37"/>
      <c r="C52" s="38"/>
      <c r="D52" s="39"/>
      <c r="E52" s="36"/>
      <c r="F52" s="36"/>
      <c r="G52" s="36"/>
      <c r="H52" s="36"/>
      <c r="I52" s="40"/>
      <c r="J52" s="36"/>
      <c r="K52" s="36"/>
      <c r="L52" s="36"/>
      <c r="M52" s="36"/>
      <c r="N52" s="36"/>
      <c r="O52" s="36"/>
      <c r="P52" s="36"/>
      <c r="Q52" s="36"/>
      <c r="R52" s="36"/>
      <c r="S52" s="41"/>
      <c r="T52" s="41"/>
      <c r="U52" s="41"/>
      <c r="V52" s="42"/>
      <c r="W52" s="41"/>
      <c r="X52" s="41"/>
      <c r="Y52" s="41"/>
      <c r="Z52" s="41"/>
      <c r="AA52" s="41"/>
      <c r="AB52" s="41"/>
      <c r="AC52" s="41"/>
      <c r="AD52" s="41"/>
      <c r="AE52" s="41"/>
      <c r="AF52" s="36"/>
      <c r="AG52" s="36"/>
      <c r="AH52" s="36"/>
      <c r="AI52" s="36"/>
      <c r="AJ52" s="36"/>
      <c r="AK52" s="36"/>
      <c r="AL52" s="36"/>
      <c r="AM52" s="36"/>
      <c r="AN52" s="36"/>
      <c r="AO52" s="36"/>
      <c r="AP52" s="43"/>
    </row>
    <row r="53" spans="1:42">
      <c r="A53" s="50" t="s">
        <v>239</v>
      </c>
      <c r="B53" s="45"/>
      <c r="C53" s="44"/>
      <c r="D53" s="44"/>
      <c r="E53" s="44"/>
      <c r="F53" s="44"/>
      <c r="G53" s="44"/>
      <c r="H53" s="44"/>
      <c r="I53" s="46"/>
      <c r="J53" s="44"/>
      <c r="K53" s="44"/>
      <c r="L53" s="44"/>
      <c r="M53" s="44"/>
      <c r="N53" s="44"/>
      <c r="O53" s="44"/>
      <c r="P53" s="44"/>
      <c r="Q53" s="44"/>
      <c r="R53" s="44"/>
      <c r="S53" s="45"/>
      <c r="T53" s="45"/>
      <c r="U53" s="45"/>
      <c r="V53" s="47"/>
      <c r="W53" s="45"/>
      <c r="X53" s="45"/>
      <c r="Y53" s="45"/>
      <c r="Z53" s="45"/>
      <c r="AA53" s="45"/>
      <c r="AB53" s="45"/>
      <c r="AC53" s="45"/>
      <c r="AD53" s="45"/>
      <c r="AE53" s="45"/>
      <c r="AF53" s="44"/>
      <c r="AG53" s="44"/>
      <c r="AH53" s="44"/>
      <c r="AI53" s="44"/>
      <c r="AJ53" s="44"/>
      <c r="AK53" s="44"/>
      <c r="AL53" s="44"/>
      <c r="AM53" s="44"/>
      <c r="AN53" s="44"/>
      <c r="AO53" s="44"/>
      <c r="AP53" s="44"/>
    </row>
    <row r="54" spans="1:42">
      <c r="A54" s="50" t="s">
        <v>240</v>
      </c>
      <c r="B54" s="45"/>
      <c r="C54" s="44"/>
      <c r="D54" s="44"/>
      <c r="E54" s="44"/>
      <c r="F54" s="44"/>
      <c r="G54" s="44"/>
      <c r="H54" s="44"/>
      <c r="I54" s="46"/>
      <c r="J54" s="44"/>
      <c r="K54" s="44"/>
      <c r="L54" s="44"/>
      <c r="M54" s="44"/>
      <c r="N54" s="44"/>
      <c r="O54" s="44"/>
      <c r="P54" s="44"/>
      <c r="Q54" s="44"/>
      <c r="R54" s="44"/>
      <c r="S54" s="45"/>
      <c r="T54" s="45"/>
      <c r="U54" s="45"/>
      <c r="V54" s="47"/>
      <c r="W54" s="45"/>
      <c r="X54" s="45"/>
      <c r="Y54" s="45"/>
      <c r="Z54" s="45"/>
      <c r="AA54" s="45"/>
      <c r="AB54" s="45"/>
      <c r="AC54" s="45"/>
      <c r="AD54" s="45"/>
      <c r="AE54" s="45"/>
      <c r="AF54" s="44"/>
      <c r="AG54" s="44"/>
      <c r="AH54" s="44"/>
      <c r="AI54" s="44"/>
      <c r="AJ54" s="44"/>
      <c r="AK54" s="44"/>
      <c r="AL54" s="44"/>
      <c r="AM54" s="44"/>
      <c r="AN54" s="44"/>
      <c r="AO54" s="44"/>
      <c r="AP54" s="44"/>
    </row>
  </sheetData>
  <mergeCells count="8">
    <mergeCell ref="AJ8:AN8"/>
    <mergeCell ref="AP8:AP9"/>
    <mergeCell ref="B8:E8"/>
    <mergeCell ref="F8:I8"/>
    <mergeCell ref="J8:Q8"/>
    <mergeCell ref="R8:R9"/>
    <mergeCell ref="S8:AE8"/>
    <mergeCell ref="AF8:AI8"/>
  </mergeCells>
  <hyperlinks>
    <hyperlink ref="A1" location="'Main Page'!A1" tooltip="E:\ACEMFV2\AceCustomTemplates - #'Main Page'!A1" display="'Main Page'!A1"/>
    <hyperlink ref="A10" location="'Load'!A1" tooltip="E:\ACEMFV2\AceCustomTemplates - #'Load'!A1" display="'Load'!A1"/>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40"/>
  <sheetViews>
    <sheetView zoomScale="91" zoomScaleNormal="91" workbookViewId="0">
      <pane xSplit="1" ySplit="11" topLeftCell="B12" activePane="bottomRight" state="frozen"/>
      <selection activeCell="G7" sqref="G7"/>
      <selection pane="topRight" activeCell="G7" sqref="G7"/>
      <selection pane="bottomLeft" activeCell="G7" sqref="G7"/>
      <selection pane="bottomRight" activeCell="A12" sqref="A12:R31"/>
    </sheetView>
  </sheetViews>
  <sheetFormatPr defaultRowHeight="14.4"/>
  <cols>
    <col min="1" max="1" width="37.77734375" customWidth="1"/>
    <col min="2" max="2" width="11" customWidth="1"/>
    <col min="34" max="34" width="8.77734375" style="93" customWidth="1"/>
  </cols>
  <sheetData>
    <row r="1" spans="1:92">
      <c r="A1" s="13" t="s">
        <v>0</v>
      </c>
      <c r="B1" s="93"/>
      <c r="C1" s="14"/>
      <c r="D1" s="14"/>
      <c r="E1" s="15" t="s">
        <v>3953</v>
      </c>
      <c r="F1" s="14"/>
      <c r="G1" s="14"/>
      <c r="H1" s="14"/>
      <c r="I1" s="14"/>
      <c r="J1" s="14"/>
      <c r="K1" s="14"/>
      <c r="L1" s="14"/>
      <c r="M1" s="14"/>
      <c r="N1" s="14"/>
      <c r="O1" s="14"/>
      <c r="P1" s="14"/>
      <c r="Q1" s="14"/>
      <c r="R1" s="14"/>
      <c r="S1" s="93"/>
      <c r="T1" s="93"/>
      <c r="U1" s="93"/>
      <c r="V1" s="93"/>
      <c r="W1" s="93"/>
      <c r="X1" s="93"/>
      <c r="Y1" s="93"/>
      <c r="Z1" s="93"/>
      <c r="AA1" s="93"/>
      <c r="AB1" s="93"/>
      <c r="AC1" s="93"/>
      <c r="AD1" s="93"/>
      <c r="AE1" s="93"/>
      <c r="AF1" s="14"/>
      <c r="AG1" s="14"/>
      <c r="AH1" s="14"/>
      <c r="AI1" s="14"/>
      <c r="AJ1" s="14"/>
      <c r="AK1" s="14"/>
      <c r="AL1" s="14"/>
      <c r="AM1" s="14"/>
      <c r="AN1" s="14"/>
      <c r="AO1" s="14"/>
      <c r="AP1" s="14"/>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A2" s="14"/>
      <c r="B2" s="93"/>
      <c r="C2" s="14"/>
      <c r="D2" s="14"/>
      <c r="E2" s="14"/>
      <c r="F2" s="14"/>
      <c r="G2" s="14"/>
      <c r="H2" s="14"/>
      <c r="I2" s="14"/>
      <c r="J2" s="14"/>
      <c r="K2" s="14"/>
      <c r="L2" s="14"/>
      <c r="M2" s="14"/>
      <c r="N2" s="14"/>
      <c r="O2" s="14"/>
      <c r="P2" s="14"/>
      <c r="Q2" s="14"/>
      <c r="R2" s="14"/>
      <c r="S2" s="93"/>
      <c r="T2" s="93"/>
      <c r="U2" s="93"/>
      <c r="V2" s="93"/>
      <c r="W2" s="93"/>
      <c r="X2" s="93"/>
      <c r="Y2" s="93"/>
      <c r="Z2" s="93"/>
      <c r="AA2" s="93"/>
      <c r="AB2" s="93"/>
      <c r="AC2" s="93"/>
      <c r="AD2" s="93"/>
      <c r="AE2" s="93"/>
      <c r="AF2" s="14"/>
      <c r="AG2" s="14"/>
      <c r="AH2" s="14"/>
      <c r="AI2" s="14"/>
      <c r="AJ2" s="14"/>
      <c r="AK2" s="14"/>
      <c r="AL2" s="14"/>
      <c r="AM2" s="14"/>
      <c r="AN2" s="14"/>
      <c r="AO2" s="14"/>
      <c r="AP2" s="14"/>
      <c r="CA2" s="93">
        <v>0</v>
      </c>
      <c r="CB2" s="93">
        <f t="shared" ref="CB2:CB7" si="0">_xlfn.QUARTILE.INC(F$12:F$31,$CA2)</f>
        <v>0.47139999999999999</v>
      </c>
      <c r="CC2" s="93">
        <f t="shared" ref="CC2:CN2" si="1">_xlfn.QUARTILE.INC(G$12:G$31,$CA2)</f>
        <v>-2.3256000000000001</v>
      </c>
      <c r="CD2" s="93">
        <f t="shared" si="1"/>
        <v>-3.1665000000000001</v>
      </c>
      <c r="CE2" s="93">
        <f t="shared" si="1"/>
        <v>-3.6594000000000002</v>
      </c>
      <c r="CF2" s="93">
        <f t="shared" si="1"/>
        <v>-2.1448</v>
      </c>
      <c r="CG2" s="93">
        <f t="shared" si="1"/>
        <v>3.78</v>
      </c>
      <c r="CH2" s="93">
        <f t="shared" si="1"/>
        <v>4.7257999999999996</v>
      </c>
      <c r="CI2" s="93">
        <f t="shared" si="1"/>
        <v>4.4772999999999996</v>
      </c>
      <c r="CJ2" s="93">
        <f t="shared" si="1"/>
        <v>3.8982999999999999</v>
      </c>
      <c r="CK2" s="93">
        <f t="shared" si="1"/>
        <v>4.2244999999999999</v>
      </c>
      <c r="CL2" s="93">
        <f t="shared" si="1"/>
        <v>6.6279000000000003</v>
      </c>
      <c r="CM2" s="93">
        <f t="shared" si="1"/>
        <v>7.2662000000000004</v>
      </c>
      <c r="CN2" s="93">
        <f t="shared" si="1"/>
        <v>4.1882000000000001</v>
      </c>
    </row>
    <row r="3" spans="1:92">
      <c r="A3" s="14"/>
      <c r="B3" s="93"/>
      <c r="C3" s="14"/>
      <c r="D3" s="14"/>
      <c r="E3" s="14"/>
      <c r="F3" s="14"/>
      <c r="G3" s="14"/>
      <c r="H3" s="14"/>
      <c r="I3" s="14"/>
      <c r="J3" s="14"/>
      <c r="K3" s="14"/>
      <c r="L3" s="14"/>
      <c r="M3" s="14"/>
      <c r="N3" s="14"/>
      <c r="O3" s="14"/>
      <c r="P3" s="14"/>
      <c r="Q3" s="14"/>
      <c r="R3" s="14"/>
      <c r="S3" s="93"/>
      <c r="T3" s="93"/>
      <c r="U3" s="93"/>
      <c r="V3" s="93"/>
      <c r="W3" s="93"/>
      <c r="X3" s="93"/>
      <c r="Y3" s="93"/>
      <c r="Z3" s="93"/>
      <c r="AA3" s="93"/>
      <c r="AB3" s="93"/>
      <c r="AC3" s="93"/>
      <c r="AD3" s="93"/>
      <c r="AE3" s="93"/>
      <c r="AF3" s="14"/>
      <c r="AG3" s="14"/>
      <c r="AH3" s="14"/>
      <c r="AI3" s="14"/>
      <c r="AJ3" s="14"/>
      <c r="AK3" s="14"/>
      <c r="AL3" s="14"/>
      <c r="AM3" s="14"/>
      <c r="AN3" s="14"/>
      <c r="AO3" s="14"/>
      <c r="AP3" s="14"/>
      <c r="CA3" s="93">
        <v>1</v>
      </c>
      <c r="CB3" s="93">
        <f t="shared" si="0"/>
        <v>0.99677499999999997</v>
      </c>
      <c r="CC3" s="93">
        <f t="shared" ref="CC3:CN7" si="2">_xlfn.QUARTILE.INC(G$12:G$31,$CA3)</f>
        <v>-0.87404999999999999</v>
      </c>
      <c r="CD3" s="93">
        <f t="shared" si="2"/>
        <v>-1.5506499999999999</v>
      </c>
      <c r="CE3" s="93">
        <f t="shared" si="2"/>
        <v>-2.0721000000000003</v>
      </c>
      <c r="CF3" s="93">
        <f t="shared" si="2"/>
        <v>1.0771500000000001</v>
      </c>
      <c r="CG3" s="93">
        <f t="shared" si="2"/>
        <v>4.6483499999999998</v>
      </c>
      <c r="CH3" s="93">
        <f t="shared" si="2"/>
        <v>6.862025</v>
      </c>
      <c r="CI3" s="93">
        <f t="shared" si="2"/>
        <v>6.4127000000000001</v>
      </c>
      <c r="CJ3" s="93">
        <f t="shared" si="2"/>
        <v>5.8827750000000005</v>
      </c>
      <c r="CK3" s="93">
        <f t="shared" si="2"/>
        <v>6.34145</v>
      </c>
      <c r="CL3" s="93">
        <f t="shared" si="2"/>
        <v>6.8878000000000004</v>
      </c>
      <c r="CM3" s="93">
        <f t="shared" si="2"/>
        <v>7.6027250000000004</v>
      </c>
      <c r="CN3" s="93">
        <f t="shared" si="2"/>
        <v>6.1235999999999997</v>
      </c>
    </row>
    <row r="4" spans="1:92">
      <c r="A4" s="14"/>
      <c r="B4" s="93"/>
      <c r="C4" s="14"/>
      <c r="D4" s="14"/>
      <c r="E4" s="14"/>
      <c r="F4" s="14"/>
      <c r="G4" s="14"/>
      <c r="H4" s="14"/>
      <c r="I4" s="14"/>
      <c r="J4" s="14"/>
      <c r="K4" s="14"/>
      <c r="L4" s="14"/>
      <c r="M4" s="14"/>
      <c r="N4" s="14"/>
      <c r="O4" s="14"/>
      <c r="P4" s="14"/>
      <c r="Q4" s="14"/>
      <c r="R4" s="14"/>
      <c r="S4" s="93"/>
      <c r="T4" s="93"/>
      <c r="U4" s="93"/>
      <c r="V4" s="93"/>
      <c r="W4" s="93"/>
      <c r="X4" s="93"/>
      <c r="Y4" s="93"/>
      <c r="Z4" s="93"/>
      <c r="AA4" s="93"/>
      <c r="AB4" s="93"/>
      <c r="AC4" s="93"/>
      <c r="AD4" s="93"/>
      <c r="AE4" s="93"/>
      <c r="AF4" s="14"/>
      <c r="AG4" s="14"/>
      <c r="AH4" s="14"/>
      <c r="AI4" s="14"/>
      <c r="AJ4" s="14"/>
      <c r="AK4" s="14"/>
      <c r="AL4" s="14"/>
      <c r="AM4" s="14"/>
      <c r="AN4" s="14"/>
      <c r="AO4" s="14"/>
      <c r="AP4" s="14"/>
      <c r="CA4" s="93">
        <v>2</v>
      </c>
      <c r="CB4" s="93">
        <f t="shared" si="0"/>
        <v>1.9258500000000001</v>
      </c>
      <c r="CC4" s="93">
        <f t="shared" si="2"/>
        <v>0.26205000000000001</v>
      </c>
      <c r="CD4" s="93">
        <f t="shared" si="2"/>
        <v>0.28384999999999994</v>
      </c>
      <c r="CE4" s="93">
        <f t="shared" si="2"/>
        <v>-0.19290000000000002</v>
      </c>
      <c r="CF4" s="93">
        <f t="shared" si="2"/>
        <v>2.7961499999999999</v>
      </c>
      <c r="CG4" s="93">
        <f t="shared" si="2"/>
        <v>5.8959999999999999</v>
      </c>
      <c r="CH4" s="93">
        <f t="shared" si="2"/>
        <v>7.0479500000000002</v>
      </c>
      <c r="CI4" s="93">
        <f t="shared" si="2"/>
        <v>6.9446000000000003</v>
      </c>
      <c r="CJ4" s="93">
        <f t="shared" si="2"/>
        <v>6.31785</v>
      </c>
      <c r="CK4" s="93">
        <f t="shared" si="2"/>
        <v>6.8221999999999996</v>
      </c>
      <c r="CL4" s="93">
        <f t="shared" si="2"/>
        <v>7.5326000000000004</v>
      </c>
      <c r="CM4" s="93">
        <f t="shared" si="2"/>
        <v>8.3767500000000013</v>
      </c>
      <c r="CN4" s="93">
        <f t="shared" si="2"/>
        <v>7.18</v>
      </c>
    </row>
    <row r="5" spans="1:92">
      <c r="A5" s="14"/>
      <c r="B5" s="93"/>
      <c r="C5" s="14"/>
      <c r="D5" s="14"/>
      <c r="E5" s="14"/>
      <c r="F5" s="14"/>
      <c r="G5" s="14"/>
      <c r="H5" s="14"/>
      <c r="I5" s="14"/>
      <c r="J5" s="14"/>
      <c r="K5" s="14"/>
      <c r="L5" s="14"/>
      <c r="M5" s="14"/>
      <c r="N5" s="14"/>
      <c r="O5" s="14"/>
      <c r="P5" s="14"/>
      <c r="Q5" s="14"/>
      <c r="R5" s="14"/>
      <c r="S5" s="93"/>
      <c r="T5" s="93"/>
      <c r="U5" s="93"/>
      <c r="V5" s="93"/>
      <c r="W5" s="93"/>
      <c r="X5" s="93"/>
      <c r="Y5" s="93"/>
      <c r="Z5" s="93"/>
      <c r="AA5" s="93"/>
      <c r="AB5" s="93"/>
      <c r="AC5" s="93"/>
      <c r="AD5" s="93"/>
      <c r="AE5" s="93"/>
      <c r="AF5" s="14"/>
      <c r="AG5" s="14"/>
      <c r="AH5" s="14"/>
      <c r="AI5" s="14"/>
      <c r="AJ5" s="14"/>
      <c r="AK5" s="14"/>
      <c r="AL5" s="14"/>
      <c r="AM5" s="14"/>
      <c r="AN5" s="14"/>
      <c r="AO5" s="14"/>
      <c r="AP5" s="14"/>
      <c r="CA5" s="93">
        <v>3</v>
      </c>
      <c r="CB5" s="93">
        <f t="shared" si="0"/>
        <v>2.681</v>
      </c>
      <c r="CC5" s="93">
        <f t="shared" si="2"/>
        <v>0.65605000000000002</v>
      </c>
      <c r="CD5" s="93">
        <f t="shared" si="2"/>
        <v>1.001225</v>
      </c>
      <c r="CE5" s="93">
        <f t="shared" si="2"/>
        <v>0.37434999999999996</v>
      </c>
      <c r="CF5" s="93">
        <f t="shared" si="2"/>
        <v>4.1535000000000002</v>
      </c>
      <c r="CG5" s="93">
        <f t="shared" si="2"/>
        <v>7.0245499999999996</v>
      </c>
      <c r="CH5" s="93">
        <f t="shared" si="2"/>
        <v>7.8815999999999997</v>
      </c>
      <c r="CI5" s="93">
        <f t="shared" si="2"/>
        <v>7.1494</v>
      </c>
      <c r="CJ5" s="93">
        <f t="shared" si="2"/>
        <v>6.9773499999999995</v>
      </c>
      <c r="CK5" s="93">
        <f t="shared" si="2"/>
        <v>7.5891500000000001</v>
      </c>
      <c r="CL5" s="93">
        <f t="shared" si="2"/>
        <v>7.6550499999999992</v>
      </c>
      <c r="CM5" s="93">
        <f t="shared" si="2"/>
        <v>9.0403500000000001</v>
      </c>
      <c r="CN5" s="93">
        <f t="shared" si="2"/>
        <v>7.9405000000000001</v>
      </c>
    </row>
    <row r="6" spans="1:92" hidden="1">
      <c r="A6" s="14"/>
      <c r="B6" s="93"/>
      <c r="C6" s="14"/>
      <c r="D6" s="14"/>
      <c r="E6" s="14"/>
      <c r="F6" s="14"/>
      <c r="G6" s="14"/>
      <c r="H6" s="14"/>
      <c r="I6" s="14"/>
      <c r="J6" s="14"/>
      <c r="K6" s="14"/>
      <c r="L6" s="14"/>
      <c r="M6" s="14"/>
      <c r="N6" s="14"/>
      <c r="O6" s="14"/>
      <c r="P6" s="14"/>
      <c r="Q6" s="14"/>
      <c r="R6" s="14"/>
      <c r="S6" s="93"/>
      <c r="T6" s="93"/>
      <c r="U6" s="93"/>
      <c r="V6" s="93"/>
      <c r="W6" s="93"/>
      <c r="X6" s="93"/>
      <c r="Y6" s="93"/>
      <c r="Z6" s="93"/>
      <c r="AA6" s="93"/>
      <c r="AB6" s="93"/>
      <c r="AC6" s="93"/>
      <c r="AD6" s="93"/>
      <c r="AE6" s="93"/>
      <c r="AF6" s="14"/>
      <c r="AG6" s="14"/>
      <c r="AH6" s="14"/>
      <c r="AI6" s="14"/>
      <c r="AJ6" s="14"/>
      <c r="AK6" s="14"/>
      <c r="AL6" s="14"/>
      <c r="AM6" s="14"/>
      <c r="AN6" s="14"/>
      <c r="AO6" s="14"/>
      <c r="AP6" s="14"/>
      <c r="CA6" s="93"/>
      <c r="CB6" s="93">
        <f t="shared" si="0"/>
        <v>0.47139999999999999</v>
      </c>
      <c r="CC6" s="93">
        <f t="shared" si="2"/>
        <v>-2.3256000000000001</v>
      </c>
      <c r="CD6" s="93">
        <f t="shared" si="2"/>
        <v>-3.1665000000000001</v>
      </c>
      <c r="CE6" s="93">
        <f t="shared" si="2"/>
        <v>-3.6594000000000002</v>
      </c>
      <c r="CF6" s="93">
        <f t="shared" si="2"/>
        <v>-2.1448</v>
      </c>
      <c r="CG6" s="93">
        <f t="shared" si="2"/>
        <v>3.78</v>
      </c>
      <c r="CH6" s="93">
        <f t="shared" si="2"/>
        <v>4.7257999999999996</v>
      </c>
      <c r="CI6" s="93">
        <f t="shared" si="2"/>
        <v>4.4772999999999996</v>
      </c>
      <c r="CJ6" s="93">
        <f t="shared" si="2"/>
        <v>3.8982999999999999</v>
      </c>
      <c r="CK6" s="93">
        <f t="shared" si="2"/>
        <v>4.2244999999999999</v>
      </c>
      <c r="CL6" s="93">
        <f t="shared" si="2"/>
        <v>6.6279000000000003</v>
      </c>
      <c r="CM6" s="93">
        <f t="shared" si="2"/>
        <v>7.2662000000000004</v>
      </c>
      <c r="CN6" s="93">
        <f t="shared" si="2"/>
        <v>4.1882000000000001</v>
      </c>
    </row>
    <row r="7" spans="1:92" ht="21" thickBot="1">
      <c r="A7" s="16" t="s">
        <v>3866</v>
      </c>
      <c r="B7" s="93"/>
      <c r="C7" s="14"/>
      <c r="D7" s="14"/>
      <c r="E7" s="14"/>
      <c r="F7" s="14"/>
      <c r="G7" s="14"/>
      <c r="H7" s="14"/>
      <c r="I7" s="14"/>
      <c r="J7" s="14"/>
      <c r="K7" s="14"/>
      <c r="L7" s="14"/>
      <c r="M7" s="14"/>
      <c r="N7" s="14"/>
      <c r="O7" s="14"/>
      <c r="P7" s="14"/>
      <c r="Q7" s="14"/>
      <c r="R7" s="14"/>
      <c r="S7" s="93"/>
      <c r="T7" s="93"/>
      <c r="U7" s="93"/>
      <c r="V7" s="93"/>
      <c r="W7" s="93"/>
      <c r="X7" s="93"/>
      <c r="Y7" s="93"/>
      <c r="Z7" s="93"/>
      <c r="AA7" s="93"/>
      <c r="AB7" s="93"/>
      <c r="AC7" s="93"/>
      <c r="AD7" s="93"/>
      <c r="AE7" s="93"/>
      <c r="AF7" s="14"/>
      <c r="AG7" s="14"/>
      <c r="AH7" s="14"/>
      <c r="AI7" s="14"/>
      <c r="AJ7" s="14"/>
      <c r="AK7" s="14"/>
      <c r="AL7" s="14"/>
      <c r="AM7" s="14"/>
      <c r="AN7" s="14"/>
      <c r="AO7" s="14"/>
      <c r="AP7" s="14"/>
      <c r="CA7" s="93">
        <v>4</v>
      </c>
      <c r="CB7" s="93">
        <f t="shared" si="0"/>
        <v>4.7477999999999998</v>
      </c>
      <c r="CC7" s="93">
        <f t="shared" si="2"/>
        <v>2.0278</v>
      </c>
      <c r="CD7" s="93">
        <f t="shared" si="2"/>
        <v>2.9533</v>
      </c>
      <c r="CE7" s="93">
        <f t="shared" si="2"/>
        <v>2.5137999999999998</v>
      </c>
      <c r="CF7" s="93">
        <f t="shared" si="2"/>
        <v>6.6569000000000003</v>
      </c>
      <c r="CG7" s="93">
        <f t="shared" si="2"/>
        <v>7.7664999999999997</v>
      </c>
      <c r="CH7" s="93">
        <f t="shared" si="2"/>
        <v>10.651300000000001</v>
      </c>
      <c r="CI7" s="93">
        <f t="shared" si="2"/>
        <v>9.7963000000000005</v>
      </c>
      <c r="CJ7" s="93">
        <f t="shared" si="2"/>
        <v>10.216699999999999</v>
      </c>
      <c r="CK7" s="93">
        <f t="shared" si="2"/>
        <v>9.5543999999999993</v>
      </c>
      <c r="CL7" s="93">
        <f t="shared" si="2"/>
        <v>9.2015999999999991</v>
      </c>
      <c r="CM7" s="93">
        <f t="shared" si="2"/>
        <v>9.0456000000000003</v>
      </c>
      <c r="CN7" s="93">
        <f t="shared" si="2"/>
        <v>11.1206</v>
      </c>
    </row>
    <row r="8" spans="1:92" ht="15.6">
      <c r="A8" s="17" t="str">
        <f>'FOF-Equity Oriented'!A8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c r="AJ8" s="136" t="s">
        <v>874</v>
      </c>
      <c r="AK8" s="136"/>
      <c r="AL8" s="136"/>
      <c r="AM8" s="136"/>
      <c r="AN8" s="136"/>
      <c r="AO8" s="18" t="s">
        <v>54</v>
      </c>
      <c r="AP8" s="134" t="s">
        <v>179</v>
      </c>
    </row>
    <row r="9" spans="1:92" ht="39.450000000000003"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835</v>
      </c>
      <c r="AG9" s="26" t="s">
        <v>836</v>
      </c>
      <c r="AH9" s="26" t="s">
        <v>837</v>
      </c>
      <c r="AI9" s="26" t="s">
        <v>612</v>
      </c>
      <c r="AJ9" s="26" t="s">
        <v>838</v>
      </c>
      <c r="AK9" s="26" t="s">
        <v>839</v>
      </c>
      <c r="AL9" s="26" t="s">
        <v>3052</v>
      </c>
      <c r="AM9" s="26" t="s">
        <v>2436</v>
      </c>
      <c r="AN9" s="26" t="s">
        <v>3053</v>
      </c>
      <c r="AO9" s="26" t="s">
        <v>840</v>
      </c>
      <c r="AP9" s="135"/>
    </row>
    <row r="10" spans="1:92" ht="15" thickBot="1">
      <c r="A10" s="20" t="s">
        <v>38</v>
      </c>
      <c r="B10" s="93"/>
      <c r="C10" s="14"/>
      <c r="D10" s="14"/>
      <c r="E10" s="14"/>
      <c r="F10" s="14"/>
      <c r="G10" s="14"/>
      <c r="H10" s="14"/>
      <c r="I10" s="14"/>
      <c r="J10" s="14"/>
      <c r="K10" s="14"/>
      <c r="L10" s="14"/>
      <c r="M10" s="14"/>
      <c r="N10" s="14"/>
      <c r="O10" s="14"/>
      <c r="P10" s="14"/>
      <c r="Q10" s="14"/>
      <c r="R10" s="14"/>
      <c r="S10" s="93"/>
      <c r="T10" s="93"/>
      <c r="U10" s="93"/>
      <c r="V10" s="93"/>
      <c r="W10" s="93"/>
      <c r="X10" s="93"/>
      <c r="Y10" s="93"/>
      <c r="Z10" s="93"/>
      <c r="AA10" s="93"/>
      <c r="AB10" s="93"/>
      <c r="AC10" s="93"/>
      <c r="AD10" s="93"/>
      <c r="AE10" s="93"/>
      <c r="AF10" s="14"/>
      <c r="AG10" s="14"/>
      <c r="AH10" s="14"/>
      <c r="AI10" s="14"/>
      <c r="AJ10" s="14"/>
      <c r="AK10" s="14"/>
      <c r="AL10" s="14"/>
      <c r="AM10" s="14"/>
      <c r="AN10" s="14"/>
      <c r="AO10" s="14"/>
      <c r="AP10" s="14"/>
    </row>
    <row r="11" spans="1:92" ht="18.600000000000001" thickBot="1">
      <c r="A11" s="21" t="s">
        <v>3867</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3"/>
      <c r="AP11" s="24"/>
    </row>
    <row r="12" spans="1:92">
      <c r="A12" s="48" t="s">
        <v>3826</v>
      </c>
      <c r="B12" s="29">
        <v>39079</v>
      </c>
      <c r="C12" s="30">
        <v>1151.4962</v>
      </c>
      <c r="D12" s="31">
        <v>1077.1614999999999</v>
      </c>
      <c r="E12" s="28">
        <v>38.929900000000004</v>
      </c>
      <c r="F12" s="28">
        <v>0.52180000000000004</v>
      </c>
      <c r="G12" s="28">
        <v>0.97550000000000003</v>
      </c>
      <c r="H12" s="28">
        <v>1.9446000000000001</v>
      </c>
      <c r="I12" s="32">
        <v>1.1127</v>
      </c>
      <c r="J12" s="28">
        <v>4.7640000000000002</v>
      </c>
      <c r="K12" s="28">
        <v>7.0492999999999997</v>
      </c>
      <c r="L12" s="28">
        <v>6.8593999999999999</v>
      </c>
      <c r="M12" s="28">
        <v>6.4619</v>
      </c>
      <c r="N12" s="28">
        <v>5.9478</v>
      </c>
      <c r="O12" s="28">
        <v>6.5736999999999997</v>
      </c>
      <c r="P12" s="28">
        <v>6.7154999999999996</v>
      </c>
      <c r="Q12" s="28">
        <v>7.2662000000000004</v>
      </c>
      <c r="R12" s="28">
        <v>7.2765000000000004</v>
      </c>
      <c r="S12" s="33">
        <f>IF(F12="",0,IF(F12&lt;=CB$3,4,IF(F12&gt;=CB$5,1,IF(F12&gt;=CB$4,2,3))))</f>
        <v>4</v>
      </c>
      <c r="T12" s="33">
        <f t="shared" ref="T12:AE12" si="3">IF(G12="",0,IF(G12&lt;=CC$3,4,IF(G12&gt;=CC$5,1,IF(G12&gt;=CC$4,2,3))))</f>
        <v>1</v>
      </c>
      <c r="U12" s="33">
        <f t="shared" si="3"/>
        <v>1</v>
      </c>
      <c r="V12" s="34">
        <f t="shared" si="3"/>
        <v>1</v>
      </c>
      <c r="W12" s="33">
        <f t="shared" si="3"/>
        <v>1</v>
      </c>
      <c r="X12" s="33">
        <f t="shared" si="3"/>
        <v>1</v>
      </c>
      <c r="Y12" s="33">
        <f t="shared" si="3"/>
        <v>4</v>
      </c>
      <c r="Z12" s="33">
        <f t="shared" si="3"/>
        <v>3</v>
      </c>
      <c r="AA12" s="33">
        <f t="shared" si="3"/>
        <v>3</v>
      </c>
      <c r="AB12" s="33">
        <f t="shared" si="3"/>
        <v>3</v>
      </c>
      <c r="AC12" s="33">
        <f t="shared" si="3"/>
        <v>4</v>
      </c>
      <c r="AD12" s="33">
        <f t="shared" si="3"/>
        <v>4</v>
      </c>
      <c r="AE12" s="33">
        <f t="shared" si="3"/>
        <v>2</v>
      </c>
      <c r="AF12" s="28"/>
      <c r="AG12" s="28"/>
      <c r="AH12" s="28"/>
      <c r="AI12" s="28">
        <v>100</v>
      </c>
      <c r="AJ12" s="28">
        <v>1.1487000000000001</v>
      </c>
      <c r="AK12" s="28">
        <v>0.72929999999999995</v>
      </c>
      <c r="AL12" s="28">
        <v>-4.9399999999999999E-2</v>
      </c>
      <c r="AM12" s="28">
        <v>1.1342000000000001</v>
      </c>
      <c r="AN12" s="28">
        <v>0.64539999999999997</v>
      </c>
      <c r="AO12" s="28">
        <v>0.11840000000000001</v>
      </c>
      <c r="AP12" s="35">
        <v>0.42</v>
      </c>
    </row>
    <row r="13" spans="1:92">
      <c r="A13" s="48" t="s">
        <v>2846</v>
      </c>
      <c r="B13" s="29">
        <v>43535</v>
      </c>
      <c r="C13" s="30">
        <v>16.197099999999999</v>
      </c>
      <c r="D13" s="31">
        <v>13.9756</v>
      </c>
      <c r="E13" s="28">
        <v>13.404999999999999</v>
      </c>
      <c r="F13" s="28">
        <v>0.47139999999999999</v>
      </c>
      <c r="G13" s="28">
        <v>0.2303</v>
      </c>
      <c r="H13" s="28">
        <v>0.74860000000000004</v>
      </c>
      <c r="I13" s="32">
        <v>0.30830000000000002</v>
      </c>
      <c r="J13" s="28">
        <v>2.1823999999999999</v>
      </c>
      <c r="K13" s="28">
        <v>4.7351999999999999</v>
      </c>
      <c r="L13" s="28">
        <v>4.7257999999999996</v>
      </c>
      <c r="M13" s="28">
        <v>4.4772999999999996</v>
      </c>
      <c r="N13" s="28">
        <v>3.8982999999999999</v>
      </c>
      <c r="O13" s="28">
        <v>4.2244999999999999</v>
      </c>
      <c r="P13" s="28"/>
      <c r="Q13" s="28"/>
      <c r="R13" s="28">
        <v>4.1882000000000001</v>
      </c>
      <c r="S13" s="33">
        <f t="shared" ref="S13:S31" si="4">IF(F13="",0,IF(F13&lt;=CB$3,4,IF(F13&gt;=CB$5,1,IF(F13&gt;=CB$4,2,3))))</f>
        <v>4</v>
      </c>
      <c r="T13" s="33">
        <f t="shared" ref="T13:T31" si="5">IF(G13="",0,IF(G13&lt;=CC$3,4,IF(G13&gt;=CC$5,1,IF(G13&gt;=CC$4,2,3))))</f>
        <v>3</v>
      </c>
      <c r="U13" s="33">
        <f t="shared" ref="U13:U31" si="6">IF(H13="",0,IF(H13&lt;=CD$3,4,IF(H13&gt;=CD$5,1,IF(H13&gt;=CD$4,2,3))))</f>
        <v>2</v>
      </c>
      <c r="V13" s="34">
        <f t="shared" ref="V13:V31" si="7">IF(I13="",0,IF(I13&lt;=CE$3,4,IF(I13&gt;=CE$5,1,IF(I13&gt;=CE$4,2,3))))</f>
        <v>2</v>
      </c>
      <c r="W13" s="33">
        <f t="shared" ref="W13:W31" si="8">IF(J13="",0,IF(J13&lt;=CF$3,4,IF(J13&gt;=CF$5,1,IF(J13&gt;=CF$4,2,3))))</f>
        <v>3</v>
      </c>
      <c r="X13" s="33">
        <f t="shared" ref="X13:X31" si="9">IF(K13="",0,IF(K13&lt;=CG$3,4,IF(K13&gt;=CG$5,1,IF(K13&gt;=CG$4,2,3))))</f>
        <v>3</v>
      </c>
      <c r="Y13" s="33">
        <f t="shared" ref="Y13:Y31" si="10">IF(L13="",0,IF(L13&lt;=CH$3,4,IF(L13&gt;=CH$5,1,IF(L13&gt;=CH$4,2,3))))</f>
        <v>4</v>
      </c>
      <c r="Z13" s="33">
        <f t="shared" ref="Z13:Z31" si="11">IF(M13="",0,IF(M13&lt;=CI$3,4,IF(M13&gt;=CI$5,1,IF(M13&gt;=CI$4,2,3))))</f>
        <v>4</v>
      </c>
      <c r="AA13" s="33">
        <f t="shared" ref="AA13:AA31" si="12">IF(N13="",0,IF(N13&lt;=CJ$3,4,IF(N13&gt;=CJ$5,1,IF(N13&gt;=CJ$4,2,3))))</f>
        <v>4</v>
      </c>
      <c r="AB13" s="33">
        <f t="shared" ref="AB13:AB31" si="13">IF(O13="",0,IF(O13&lt;=CK$3,4,IF(O13&gt;=CK$5,1,IF(O13&gt;=CK$4,2,3))))</f>
        <v>4</v>
      </c>
      <c r="AC13" s="33">
        <f t="shared" ref="AC13:AC31" si="14">IF(P13="",0,IF(P13&lt;=CL$3,4,IF(P13&gt;=CL$5,1,IF(P13&gt;=CL$4,2,3))))</f>
        <v>0</v>
      </c>
      <c r="AD13" s="33">
        <f t="shared" ref="AD13:AD31" si="15">IF(Q13="",0,IF(Q13&lt;=CM$3,4,IF(Q13&gt;=CM$5,1,IF(Q13&gt;=CM$4,2,3))))</f>
        <v>0</v>
      </c>
      <c r="AE13" s="33">
        <f t="shared" ref="AE13:AE31" si="16">IF(R13="",0,IF(R13&lt;=CN$3,4,IF(R13&gt;=CN$5,1,IF(R13&gt;=CN$4,2,3))))</f>
        <v>4</v>
      </c>
      <c r="AF13" s="28"/>
      <c r="AG13" s="28"/>
      <c r="AH13" s="28"/>
      <c r="AI13" s="28">
        <v>100</v>
      </c>
      <c r="AJ13" s="28">
        <v>1.2289000000000001</v>
      </c>
      <c r="AK13" s="28">
        <v>0.2397</v>
      </c>
      <c r="AL13" s="28">
        <v>-0.2369</v>
      </c>
      <c r="AM13" s="28">
        <v>0.4526</v>
      </c>
      <c r="AN13" s="28">
        <v>0.7591</v>
      </c>
      <c r="AO13" s="28">
        <v>5.5175000000000001</v>
      </c>
      <c r="AP13" s="35">
        <v>2.0699999999999998</v>
      </c>
    </row>
    <row r="14" spans="1:92">
      <c r="A14" s="48" t="s">
        <v>2847</v>
      </c>
      <c r="B14" s="29">
        <v>43535</v>
      </c>
      <c r="C14" s="30">
        <v>26.5763</v>
      </c>
      <c r="D14" s="31">
        <v>25.638300000000001</v>
      </c>
      <c r="E14" s="28">
        <v>14.7967</v>
      </c>
      <c r="F14" s="28">
        <v>2.6301000000000001</v>
      </c>
      <c r="G14" s="28">
        <v>0.14419999999999999</v>
      </c>
      <c r="H14" s="28">
        <v>-5.67E-2</v>
      </c>
      <c r="I14" s="32">
        <v>-3.9199999999999999E-2</v>
      </c>
      <c r="J14" s="28">
        <v>3.8386999999999998</v>
      </c>
      <c r="K14" s="28">
        <v>5.8121999999999998</v>
      </c>
      <c r="L14" s="28">
        <v>7.7946</v>
      </c>
      <c r="M14" s="28">
        <v>6.8396999999999997</v>
      </c>
      <c r="N14" s="28">
        <v>5.5510999999999999</v>
      </c>
      <c r="O14" s="28">
        <v>5.6768000000000001</v>
      </c>
      <c r="P14" s="28"/>
      <c r="Q14" s="28"/>
      <c r="R14" s="28">
        <v>5.6390000000000002</v>
      </c>
      <c r="S14" s="33">
        <f t="shared" si="4"/>
        <v>2</v>
      </c>
      <c r="T14" s="33">
        <f t="shared" si="5"/>
        <v>3</v>
      </c>
      <c r="U14" s="33">
        <f t="shared" si="6"/>
        <v>3</v>
      </c>
      <c r="V14" s="34">
        <f t="shared" si="7"/>
        <v>2</v>
      </c>
      <c r="W14" s="33">
        <f t="shared" si="8"/>
        <v>2</v>
      </c>
      <c r="X14" s="33">
        <f t="shared" si="9"/>
        <v>3</v>
      </c>
      <c r="Y14" s="33">
        <f t="shared" si="10"/>
        <v>2</v>
      </c>
      <c r="Z14" s="33">
        <f t="shared" si="11"/>
        <v>3</v>
      </c>
      <c r="AA14" s="33">
        <f t="shared" si="12"/>
        <v>4</v>
      </c>
      <c r="AB14" s="33">
        <f t="shared" si="13"/>
        <v>4</v>
      </c>
      <c r="AC14" s="33">
        <f t="shared" si="14"/>
        <v>0</v>
      </c>
      <c r="AD14" s="33">
        <f t="shared" si="15"/>
        <v>0</v>
      </c>
      <c r="AE14" s="33">
        <f t="shared" si="16"/>
        <v>4</v>
      </c>
      <c r="AF14" s="28">
        <v>15.0002</v>
      </c>
      <c r="AG14" s="28">
        <v>3.0341</v>
      </c>
      <c r="AH14" s="28">
        <v>4.2580999999999998</v>
      </c>
      <c r="AI14" s="28">
        <v>77.707599999999999</v>
      </c>
      <c r="AJ14" s="28">
        <v>0.98019999999999996</v>
      </c>
      <c r="AK14" s="28">
        <v>0.30880000000000002</v>
      </c>
      <c r="AL14" s="28">
        <v>-9.5600000000000004E-2</v>
      </c>
      <c r="AM14" s="28">
        <v>0.59770000000000001</v>
      </c>
      <c r="AN14" s="28">
        <v>0.89449999999999996</v>
      </c>
      <c r="AO14" s="28">
        <v>10.7729</v>
      </c>
      <c r="AP14" s="35">
        <v>1.93</v>
      </c>
    </row>
    <row r="15" spans="1:92">
      <c r="A15" s="48" t="s">
        <v>3827</v>
      </c>
      <c r="B15" s="29">
        <v>44489</v>
      </c>
      <c r="C15" s="30">
        <v>181.733</v>
      </c>
      <c r="D15" s="31">
        <v>169.10419999999999</v>
      </c>
      <c r="E15" s="28">
        <v>12.825200000000001</v>
      </c>
      <c r="F15" s="28">
        <v>1.5198</v>
      </c>
      <c r="G15" s="28">
        <v>2.0278</v>
      </c>
      <c r="H15" s="28">
        <v>2.9533</v>
      </c>
      <c r="I15" s="32">
        <v>2.5137999999999998</v>
      </c>
      <c r="J15" s="28">
        <v>6.2727000000000004</v>
      </c>
      <c r="K15" s="28">
        <v>6.9490999999999996</v>
      </c>
      <c r="L15" s="28">
        <v>6.9356999999999998</v>
      </c>
      <c r="M15" s="28">
        <v>6.1543000000000001</v>
      </c>
      <c r="N15" s="28"/>
      <c r="O15" s="28"/>
      <c r="P15" s="28"/>
      <c r="Q15" s="28"/>
      <c r="R15" s="28">
        <v>5.6481000000000003</v>
      </c>
      <c r="S15" s="33">
        <f t="shared" si="4"/>
        <v>3</v>
      </c>
      <c r="T15" s="33">
        <f t="shared" si="5"/>
        <v>1</v>
      </c>
      <c r="U15" s="33">
        <f t="shared" si="6"/>
        <v>1</v>
      </c>
      <c r="V15" s="34">
        <f t="shared" si="7"/>
        <v>1</v>
      </c>
      <c r="W15" s="33">
        <f t="shared" si="8"/>
        <v>1</v>
      </c>
      <c r="X15" s="33">
        <f t="shared" si="9"/>
        <v>2</v>
      </c>
      <c r="Y15" s="33">
        <f t="shared" si="10"/>
        <v>3</v>
      </c>
      <c r="Z15" s="33">
        <f t="shared" si="11"/>
        <v>4</v>
      </c>
      <c r="AA15" s="33">
        <f t="shared" si="12"/>
        <v>0</v>
      </c>
      <c r="AB15" s="33">
        <f t="shared" si="13"/>
        <v>0</v>
      </c>
      <c r="AC15" s="33">
        <f t="shared" si="14"/>
        <v>0</v>
      </c>
      <c r="AD15" s="33">
        <f t="shared" si="15"/>
        <v>0</v>
      </c>
      <c r="AE15" s="33">
        <f t="shared" si="16"/>
        <v>4</v>
      </c>
      <c r="AF15" s="28"/>
      <c r="AG15" s="28"/>
      <c r="AH15" s="28"/>
      <c r="AI15" s="28">
        <v>100</v>
      </c>
      <c r="AJ15" s="28">
        <v>0.108</v>
      </c>
      <c r="AK15" s="28">
        <v>0.67010000000000003</v>
      </c>
      <c r="AL15" s="28">
        <v>0.18140000000000001</v>
      </c>
      <c r="AM15" s="28">
        <v>1.0089999999999999</v>
      </c>
      <c r="AN15" s="28">
        <v>6.8199999999999997E-2</v>
      </c>
      <c r="AO15" s="28">
        <v>0.89300000000000002</v>
      </c>
      <c r="AP15" s="35">
        <v>0.19</v>
      </c>
    </row>
    <row r="16" spans="1:92">
      <c r="A16" s="48" t="s">
        <v>2849</v>
      </c>
      <c r="B16" s="29">
        <v>43819</v>
      </c>
      <c r="C16" s="30">
        <v>49.850700000000003</v>
      </c>
      <c r="D16" s="31">
        <v>46.692999999999998</v>
      </c>
      <c r="E16" s="28">
        <v>15.690899999999999</v>
      </c>
      <c r="F16" s="28">
        <v>2.6414</v>
      </c>
      <c r="G16" s="28">
        <v>-2.3256000000000001</v>
      </c>
      <c r="H16" s="28">
        <v>-2.6793999999999998</v>
      </c>
      <c r="I16" s="32">
        <v>-3.6594000000000002</v>
      </c>
      <c r="J16" s="28">
        <v>-1.2690999999999999</v>
      </c>
      <c r="K16" s="28">
        <v>3.78</v>
      </c>
      <c r="L16" s="28">
        <v>8.4061000000000003</v>
      </c>
      <c r="M16" s="28">
        <v>6.0648</v>
      </c>
      <c r="N16" s="28">
        <v>6.3059000000000003</v>
      </c>
      <c r="O16" s="28"/>
      <c r="P16" s="28"/>
      <c r="Q16" s="28"/>
      <c r="R16" s="28">
        <v>7.3349000000000002</v>
      </c>
      <c r="S16" s="33">
        <f t="shared" si="4"/>
        <v>2</v>
      </c>
      <c r="T16" s="33">
        <f t="shared" si="5"/>
        <v>4</v>
      </c>
      <c r="U16" s="33">
        <f t="shared" si="6"/>
        <v>4</v>
      </c>
      <c r="V16" s="34">
        <f t="shared" si="7"/>
        <v>4</v>
      </c>
      <c r="W16" s="33">
        <f t="shared" si="8"/>
        <v>4</v>
      </c>
      <c r="X16" s="33">
        <f t="shared" si="9"/>
        <v>4</v>
      </c>
      <c r="Y16" s="33">
        <f t="shared" si="10"/>
        <v>1</v>
      </c>
      <c r="Z16" s="33">
        <f t="shared" si="11"/>
        <v>4</v>
      </c>
      <c r="AA16" s="33">
        <f t="shared" si="12"/>
        <v>3</v>
      </c>
      <c r="AB16" s="33">
        <f t="shared" si="13"/>
        <v>0</v>
      </c>
      <c r="AC16" s="33">
        <f t="shared" si="14"/>
        <v>0</v>
      </c>
      <c r="AD16" s="33">
        <f t="shared" si="15"/>
        <v>0</v>
      </c>
      <c r="AE16" s="33">
        <f t="shared" si="16"/>
        <v>2</v>
      </c>
      <c r="AF16" s="28">
        <v>34.0809</v>
      </c>
      <c r="AG16" s="28">
        <v>1.0638000000000001</v>
      </c>
      <c r="AH16" s="28">
        <v>1.05</v>
      </c>
      <c r="AI16" s="28">
        <v>63.805199999999999</v>
      </c>
      <c r="AJ16" s="28">
        <v>1.4218999999999999</v>
      </c>
      <c r="AK16" s="28">
        <v>0.2477</v>
      </c>
      <c r="AL16" s="28">
        <v>2.5999999999999999E-2</v>
      </c>
      <c r="AM16" s="28">
        <v>0.48559999999999998</v>
      </c>
      <c r="AN16" s="28">
        <v>0.4123</v>
      </c>
      <c r="AO16" s="28">
        <v>3.3347000000000002</v>
      </c>
      <c r="AP16" s="35">
        <v>2.15</v>
      </c>
    </row>
    <row r="17" spans="1:42">
      <c r="A17" s="48" t="s">
        <v>3828</v>
      </c>
      <c r="B17" s="29">
        <v>44545</v>
      </c>
      <c r="C17" s="30">
        <v>4492.9957999999997</v>
      </c>
      <c r="D17" s="31">
        <v>4364.6574000000001</v>
      </c>
      <c r="E17" s="28">
        <v>13.1501</v>
      </c>
      <c r="F17" s="28">
        <v>1.8361000000000001</v>
      </c>
      <c r="G17" s="28">
        <v>1.3596999999999999</v>
      </c>
      <c r="H17" s="28">
        <v>1.0031000000000001</v>
      </c>
      <c r="I17" s="32">
        <v>0.43840000000000001</v>
      </c>
      <c r="J17" s="28">
        <v>3.9796999999999998</v>
      </c>
      <c r="K17" s="28">
        <v>7.7664999999999997</v>
      </c>
      <c r="L17" s="28">
        <v>7.3310000000000004</v>
      </c>
      <c r="M17" s="28">
        <v>7.1157000000000004</v>
      </c>
      <c r="N17" s="28"/>
      <c r="O17" s="28"/>
      <c r="P17" s="28"/>
      <c r="Q17" s="28"/>
      <c r="R17" s="28">
        <v>6.4588000000000001</v>
      </c>
      <c r="S17" s="33">
        <f t="shared" si="4"/>
        <v>3</v>
      </c>
      <c r="T17" s="33">
        <f t="shared" si="5"/>
        <v>1</v>
      </c>
      <c r="U17" s="33">
        <f t="shared" si="6"/>
        <v>1</v>
      </c>
      <c r="V17" s="34">
        <f t="shared" si="7"/>
        <v>1</v>
      </c>
      <c r="W17" s="33">
        <f t="shared" si="8"/>
        <v>2</v>
      </c>
      <c r="X17" s="33">
        <f t="shared" si="9"/>
        <v>1</v>
      </c>
      <c r="Y17" s="33">
        <f t="shared" si="10"/>
        <v>2</v>
      </c>
      <c r="Z17" s="33">
        <f t="shared" si="11"/>
        <v>2</v>
      </c>
      <c r="AA17" s="33">
        <f t="shared" si="12"/>
        <v>0</v>
      </c>
      <c r="AB17" s="33">
        <f t="shared" si="13"/>
        <v>0</v>
      </c>
      <c r="AC17" s="33">
        <f t="shared" si="14"/>
        <v>0</v>
      </c>
      <c r="AD17" s="33">
        <f t="shared" si="15"/>
        <v>0</v>
      </c>
      <c r="AE17" s="33">
        <f t="shared" si="16"/>
        <v>3</v>
      </c>
      <c r="AF17" s="28"/>
      <c r="AG17" s="28"/>
      <c r="AH17" s="28"/>
      <c r="AI17" s="28">
        <v>100</v>
      </c>
      <c r="AJ17" s="28">
        <v>0.68840000000000001</v>
      </c>
      <c r="AK17" s="28">
        <v>0.39450000000000002</v>
      </c>
      <c r="AL17" s="28">
        <v>0.10249999999999999</v>
      </c>
      <c r="AM17" s="28">
        <v>0.91320000000000001</v>
      </c>
      <c r="AN17" s="28">
        <v>0.54579999999999995</v>
      </c>
      <c r="AO17" s="28">
        <v>0.56399999999999995</v>
      </c>
      <c r="AP17" s="35">
        <v>0.09</v>
      </c>
    </row>
    <row r="18" spans="1:42">
      <c r="A18" s="48" t="s">
        <v>3829</v>
      </c>
      <c r="B18" s="29">
        <v>44909</v>
      </c>
      <c r="C18" s="30">
        <v>2222.6354999999999</v>
      </c>
      <c r="D18" s="31">
        <v>2147.8926999999999</v>
      </c>
      <c r="E18" s="28">
        <v>12.6975</v>
      </c>
      <c r="F18" s="28">
        <v>1.0947</v>
      </c>
      <c r="G18" s="28">
        <v>0.29380000000000001</v>
      </c>
      <c r="H18" s="28">
        <v>-6.3E-3</v>
      </c>
      <c r="I18" s="32">
        <v>-0.44850000000000001</v>
      </c>
      <c r="J18" s="28">
        <v>2.4901</v>
      </c>
      <c r="K18" s="28">
        <v>6.9329999999999998</v>
      </c>
      <c r="L18" s="28">
        <v>6.9835000000000003</v>
      </c>
      <c r="M18" s="28"/>
      <c r="N18" s="28"/>
      <c r="O18" s="28"/>
      <c r="P18" s="28"/>
      <c r="Q18" s="28"/>
      <c r="R18" s="28">
        <v>7.3255999999999997</v>
      </c>
      <c r="S18" s="33">
        <f t="shared" si="4"/>
        <v>3</v>
      </c>
      <c r="T18" s="33">
        <f t="shared" si="5"/>
        <v>2</v>
      </c>
      <c r="U18" s="33">
        <f t="shared" si="6"/>
        <v>3</v>
      </c>
      <c r="V18" s="34">
        <f t="shared" si="7"/>
        <v>3</v>
      </c>
      <c r="W18" s="33">
        <f t="shared" si="8"/>
        <v>3</v>
      </c>
      <c r="X18" s="33">
        <f t="shared" si="9"/>
        <v>2</v>
      </c>
      <c r="Y18" s="33">
        <f t="shared" si="10"/>
        <v>3</v>
      </c>
      <c r="Z18" s="33">
        <f t="shared" si="11"/>
        <v>0</v>
      </c>
      <c r="AA18" s="33">
        <f t="shared" si="12"/>
        <v>0</v>
      </c>
      <c r="AB18" s="33">
        <f t="shared" si="13"/>
        <v>0</v>
      </c>
      <c r="AC18" s="33">
        <f t="shared" si="14"/>
        <v>0</v>
      </c>
      <c r="AD18" s="33">
        <f t="shared" si="15"/>
        <v>0</v>
      </c>
      <c r="AE18" s="33">
        <f t="shared" si="16"/>
        <v>2</v>
      </c>
      <c r="AF18" s="28"/>
      <c r="AG18" s="28"/>
      <c r="AH18" s="28"/>
      <c r="AI18" s="28">
        <v>100</v>
      </c>
      <c r="AJ18" s="28">
        <v>0.74809999999999999</v>
      </c>
      <c r="AK18" s="28">
        <v>0.35389999999999999</v>
      </c>
      <c r="AL18" s="28">
        <v>8.6900000000000005E-2</v>
      </c>
      <c r="AM18" s="28">
        <v>0.7762</v>
      </c>
      <c r="AN18" s="28">
        <v>0.5212</v>
      </c>
      <c r="AO18" s="28">
        <v>0.71830000000000005</v>
      </c>
      <c r="AP18" s="35">
        <v>0.09</v>
      </c>
    </row>
    <row r="19" spans="1:42">
      <c r="A19" s="48" t="s">
        <v>3830</v>
      </c>
      <c r="B19" s="29">
        <v>43829</v>
      </c>
      <c r="C19" s="30">
        <v>9284.6602000000003</v>
      </c>
      <c r="D19" s="31">
        <v>8991.8734000000004</v>
      </c>
      <c r="E19" s="28">
        <v>15.5764</v>
      </c>
      <c r="F19" s="28">
        <v>1.0483</v>
      </c>
      <c r="G19" s="28">
        <v>0.49680000000000002</v>
      </c>
      <c r="H19" s="28">
        <v>0.57399999999999995</v>
      </c>
      <c r="I19" s="32">
        <v>0.15429999999999999</v>
      </c>
      <c r="J19" s="28">
        <v>3.948</v>
      </c>
      <c r="K19" s="28">
        <v>7.4111000000000002</v>
      </c>
      <c r="L19" s="28">
        <v>7.0037000000000003</v>
      </c>
      <c r="M19" s="28">
        <v>6.9983000000000004</v>
      </c>
      <c r="N19" s="28">
        <v>6.4130000000000003</v>
      </c>
      <c r="O19" s="28"/>
      <c r="P19" s="28"/>
      <c r="Q19" s="28"/>
      <c r="R19" s="28">
        <v>7.2438000000000002</v>
      </c>
      <c r="S19" s="33">
        <f t="shared" si="4"/>
        <v>3</v>
      </c>
      <c r="T19" s="33">
        <f t="shared" si="5"/>
        <v>2</v>
      </c>
      <c r="U19" s="33">
        <f t="shared" si="6"/>
        <v>2</v>
      </c>
      <c r="V19" s="34">
        <f t="shared" si="7"/>
        <v>2</v>
      </c>
      <c r="W19" s="33">
        <f t="shared" si="8"/>
        <v>2</v>
      </c>
      <c r="X19" s="33">
        <f t="shared" si="9"/>
        <v>1</v>
      </c>
      <c r="Y19" s="33">
        <f t="shared" si="10"/>
        <v>3</v>
      </c>
      <c r="Z19" s="33">
        <f t="shared" si="11"/>
        <v>2</v>
      </c>
      <c r="AA19" s="33">
        <f t="shared" si="12"/>
        <v>2</v>
      </c>
      <c r="AB19" s="33">
        <f t="shared" si="13"/>
        <v>0</v>
      </c>
      <c r="AC19" s="33">
        <f t="shared" si="14"/>
        <v>0</v>
      </c>
      <c r="AD19" s="33">
        <f t="shared" si="15"/>
        <v>0</v>
      </c>
      <c r="AE19" s="33">
        <f t="shared" si="16"/>
        <v>2</v>
      </c>
      <c r="AF19" s="28"/>
      <c r="AG19" s="28"/>
      <c r="AH19" s="28"/>
      <c r="AI19" s="28">
        <v>100</v>
      </c>
      <c r="AJ19" s="28">
        <v>0.61150000000000004</v>
      </c>
      <c r="AK19" s="28">
        <v>0.41710000000000003</v>
      </c>
      <c r="AL19" s="28">
        <v>0.1065</v>
      </c>
      <c r="AM19" s="28">
        <v>1.0185</v>
      </c>
      <c r="AN19" s="28">
        <v>0.53910000000000002</v>
      </c>
      <c r="AO19" s="28">
        <v>-0.21679999999999999</v>
      </c>
      <c r="AP19" s="35">
        <v>0.08</v>
      </c>
    </row>
    <row r="20" spans="1:42">
      <c r="A20" s="48" t="s">
        <v>3831</v>
      </c>
      <c r="B20" s="29">
        <v>44035</v>
      </c>
      <c r="C20" s="30">
        <v>4643.1502</v>
      </c>
      <c r="D20" s="31">
        <v>4537.9435000000003</v>
      </c>
      <c r="E20" s="28">
        <v>13.961499999999999</v>
      </c>
      <c r="F20" s="28">
        <v>1.415</v>
      </c>
      <c r="G20" s="28">
        <v>0.97640000000000005</v>
      </c>
      <c r="H20" s="28">
        <v>0.6895</v>
      </c>
      <c r="I20" s="32">
        <v>0.32119999999999999</v>
      </c>
      <c r="J20" s="28">
        <v>4.0831</v>
      </c>
      <c r="K20" s="28">
        <v>7.5526999999999997</v>
      </c>
      <c r="L20" s="28">
        <v>7.1578999999999997</v>
      </c>
      <c r="M20" s="28">
        <v>7.0171000000000001</v>
      </c>
      <c r="N20" s="28">
        <v>6.3297999999999996</v>
      </c>
      <c r="O20" s="28"/>
      <c r="P20" s="28"/>
      <c r="Q20" s="28"/>
      <c r="R20" s="28">
        <v>5.9513999999999996</v>
      </c>
      <c r="S20" s="33">
        <f t="shared" si="4"/>
        <v>3</v>
      </c>
      <c r="T20" s="33">
        <f t="shared" si="5"/>
        <v>1</v>
      </c>
      <c r="U20" s="33">
        <f t="shared" si="6"/>
        <v>2</v>
      </c>
      <c r="V20" s="34">
        <f t="shared" si="7"/>
        <v>2</v>
      </c>
      <c r="W20" s="33">
        <f t="shared" si="8"/>
        <v>2</v>
      </c>
      <c r="X20" s="33">
        <f t="shared" si="9"/>
        <v>1</v>
      </c>
      <c r="Y20" s="33">
        <f t="shared" si="10"/>
        <v>2</v>
      </c>
      <c r="Z20" s="33">
        <f t="shared" si="11"/>
        <v>2</v>
      </c>
      <c r="AA20" s="33">
        <f t="shared" si="12"/>
        <v>2</v>
      </c>
      <c r="AB20" s="33">
        <f t="shared" si="13"/>
        <v>0</v>
      </c>
      <c r="AC20" s="33">
        <f t="shared" si="14"/>
        <v>0</v>
      </c>
      <c r="AD20" s="33">
        <f t="shared" si="15"/>
        <v>0</v>
      </c>
      <c r="AE20" s="33">
        <f t="shared" si="16"/>
        <v>4</v>
      </c>
      <c r="AF20" s="28"/>
      <c r="AG20" s="28"/>
      <c r="AH20" s="28"/>
      <c r="AI20" s="28">
        <v>100</v>
      </c>
      <c r="AJ20" s="28">
        <v>0.68510000000000004</v>
      </c>
      <c r="AK20" s="28">
        <v>0.40749999999999997</v>
      </c>
      <c r="AL20" s="28">
        <v>9.9500000000000005E-2</v>
      </c>
      <c r="AM20" s="28">
        <v>0.95909999999999995</v>
      </c>
      <c r="AN20" s="28">
        <v>0.59299999999999997</v>
      </c>
      <c r="AO20" s="28">
        <v>0.1953</v>
      </c>
      <c r="AP20" s="35">
        <v>0.09</v>
      </c>
    </row>
    <row r="21" spans="1:42">
      <c r="A21" s="48" t="s">
        <v>2853</v>
      </c>
      <c r="B21" s="29">
        <v>35520</v>
      </c>
      <c r="C21" s="30">
        <v>508.15820000000002</v>
      </c>
      <c r="D21" s="31">
        <v>484.74470000000002</v>
      </c>
      <c r="E21" s="28">
        <v>215.12270000000001</v>
      </c>
      <c r="F21" s="28">
        <v>2.7997999999999998</v>
      </c>
      <c r="G21" s="28">
        <v>-1.6471</v>
      </c>
      <c r="H21" s="28">
        <v>-3.1665000000000001</v>
      </c>
      <c r="I21" s="32">
        <v>-2.8498000000000001</v>
      </c>
      <c r="J21" s="28">
        <v>0.59709999999999996</v>
      </c>
      <c r="K21" s="28">
        <v>4.3361000000000001</v>
      </c>
      <c r="L21" s="28">
        <v>8.9883000000000006</v>
      </c>
      <c r="M21" s="28">
        <v>8.0510999999999999</v>
      </c>
      <c r="N21" s="28">
        <v>7.4181999999999997</v>
      </c>
      <c r="O21" s="28">
        <v>7.7645999999999997</v>
      </c>
      <c r="P21" s="28">
        <v>7.7382999999999997</v>
      </c>
      <c r="Q21" s="28">
        <v>9.0386000000000006</v>
      </c>
      <c r="R21" s="28">
        <v>11.1206</v>
      </c>
      <c r="S21" s="33">
        <f t="shared" si="4"/>
        <v>1</v>
      </c>
      <c r="T21" s="33">
        <f t="shared" si="5"/>
        <v>4</v>
      </c>
      <c r="U21" s="33">
        <f t="shared" si="6"/>
        <v>4</v>
      </c>
      <c r="V21" s="34">
        <f t="shared" si="7"/>
        <v>4</v>
      </c>
      <c r="W21" s="33">
        <f t="shared" si="8"/>
        <v>4</v>
      </c>
      <c r="X21" s="33">
        <f t="shared" si="9"/>
        <v>4</v>
      </c>
      <c r="Y21" s="33">
        <f t="shared" si="10"/>
        <v>1</v>
      </c>
      <c r="Z21" s="33">
        <f t="shared" si="11"/>
        <v>1</v>
      </c>
      <c r="AA21" s="33">
        <f t="shared" si="12"/>
        <v>1</v>
      </c>
      <c r="AB21" s="33">
        <f t="shared" si="13"/>
        <v>1</v>
      </c>
      <c r="AC21" s="33">
        <f t="shared" si="14"/>
        <v>1</v>
      </c>
      <c r="AD21" s="33">
        <f t="shared" si="15"/>
        <v>2</v>
      </c>
      <c r="AE21" s="33">
        <f t="shared" si="16"/>
        <v>1</v>
      </c>
      <c r="AF21" s="28">
        <v>25.6326</v>
      </c>
      <c r="AG21" s="28">
        <v>2.5964999999999998</v>
      </c>
      <c r="AH21" s="28">
        <v>4.2157999999999998</v>
      </c>
      <c r="AI21" s="28">
        <v>67.555099999999996</v>
      </c>
      <c r="AJ21" s="28">
        <v>0.97519999999999996</v>
      </c>
      <c r="AK21" s="28">
        <v>0.27439999999999998</v>
      </c>
      <c r="AL21" s="28">
        <v>-8.2699999999999996E-2</v>
      </c>
      <c r="AM21" s="28">
        <v>0.51739999999999997</v>
      </c>
      <c r="AN21" s="28">
        <v>0.94130000000000003</v>
      </c>
      <c r="AO21" s="28">
        <v>2.8631000000000002</v>
      </c>
      <c r="AP21" s="35">
        <v>2.2799999999999998</v>
      </c>
    </row>
    <row r="22" spans="1:42">
      <c r="A22" s="48" t="s">
        <v>2855</v>
      </c>
      <c r="B22" s="29">
        <v>42425</v>
      </c>
      <c r="C22" s="30">
        <v>160.34389999999999</v>
      </c>
      <c r="D22" s="31">
        <v>153.89320000000001</v>
      </c>
      <c r="E22" s="28">
        <v>21.510400000000001</v>
      </c>
      <c r="F22" s="28">
        <v>2.0156000000000001</v>
      </c>
      <c r="G22" s="28">
        <v>-1.3488</v>
      </c>
      <c r="H22" s="28">
        <v>-1.5330999999999999</v>
      </c>
      <c r="I22" s="32">
        <v>-2.0407000000000002</v>
      </c>
      <c r="J22" s="28">
        <v>0.99870000000000003</v>
      </c>
      <c r="K22" s="28">
        <v>4.3559999999999999</v>
      </c>
      <c r="L22" s="28">
        <v>7.0082000000000004</v>
      </c>
      <c r="M22" s="28">
        <v>7.1435000000000004</v>
      </c>
      <c r="N22" s="28">
        <v>6.7836999999999996</v>
      </c>
      <c r="O22" s="28">
        <v>7.4137000000000004</v>
      </c>
      <c r="P22" s="28">
        <v>7.5326000000000004</v>
      </c>
      <c r="Q22" s="28"/>
      <c r="R22" s="28">
        <v>7.8114999999999997</v>
      </c>
      <c r="S22" s="33">
        <f t="shared" si="4"/>
        <v>2</v>
      </c>
      <c r="T22" s="33">
        <f t="shared" si="5"/>
        <v>4</v>
      </c>
      <c r="U22" s="33">
        <f t="shared" si="6"/>
        <v>3</v>
      </c>
      <c r="V22" s="34">
        <f t="shared" si="7"/>
        <v>3</v>
      </c>
      <c r="W22" s="33">
        <f t="shared" si="8"/>
        <v>4</v>
      </c>
      <c r="X22" s="33">
        <f t="shared" si="9"/>
        <v>4</v>
      </c>
      <c r="Y22" s="33">
        <f t="shared" si="10"/>
        <v>3</v>
      </c>
      <c r="Z22" s="33">
        <f t="shared" si="11"/>
        <v>2</v>
      </c>
      <c r="AA22" s="33">
        <f t="shared" si="12"/>
        <v>2</v>
      </c>
      <c r="AB22" s="33">
        <f t="shared" si="13"/>
        <v>2</v>
      </c>
      <c r="AC22" s="33">
        <f t="shared" si="14"/>
        <v>2</v>
      </c>
      <c r="AD22" s="33">
        <f t="shared" si="15"/>
        <v>0</v>
      </c>
      <c r="AE22" s="33">
        <f t="shared" si="16"/>
        <v>2</v>
      </c>
      <c r="AF22" s="28">
        <v>28.139800000000001</v>
      </c>
      <c r="AG22" s="28">
        <v>2.2523</v>
      </c>
      <c r="AH22" s="28">
        <v>6.2428999999999997</v>
      </c>
      <c r="AI22" s="28">
        <v>63.364899999999999</v>
      </c>
      <c r="AJ22" s="28">
        <v>0.90590000000000004</v>
      </c>
      <c r="AK22" s="28">
        <v>0.27550000000000002</v>
      </c>
      <c r="AL22" s="28">
        <v>7.7899999999999997E-2</v>
      </c>
      <c r="AM22" s="28">
        <v>0.53469999999999995</v>
      </c>
      <c r="AN22" s="28">
        <v>0.38190000000000002</v>
      </c>
      <c r="AO22" s="28">
        <v>19.973400000000002</v>
      </c>
      <c r="AP22" s="35">
        <v>2.16</v>
      </c>
    </row>
    <row r="23" spans="1:42">
      <c r="A23" s="48" t="s">
        <v>4941</v>
      </c>
      <c r="B23" s="29">
        <v>37973</v>
      </c>
      <c r="C23" s="30">
        <v>107.56140000000001</v>
      </c>
      <c r="D23" s="31">
        <v>105.6927</v>
      </c>
      <c r="E23" s="28">
        <v>46.578400000000002</v>
      </c>
      <c r="F23" s="28">
        <v>0.84219999999999995</v>
      </c>
      <c r="G23" s="28">
        <v>0.59330000000000005</v>
      </c>
      <c r="H23" s="28">
        <v>1.6503000000000001</v>
      </c>
      <c r="I23" s="32">
        <v>0.78</v>
      </c>
      <c r="J23" s="28">
        <v>4.3647</v>
      </c>
      <c r="K23" s="28">
        <v>7.0163000000000002</v>
      </c>
      <c r="L23" s="28">
        <v>7.0876999999999999</v>
      </c>
      <c r="M23" s="28">
        <v>6.9446000000000003</v>
      </c>
      <c r="N23" s="28">
        <v>6.1521999999999997</v>
      </c>
      <c r="O23" s="28">
        <v>6.8221999999999996</v>
      </c>
      <c r="P23" s="28">
        <v>7.0601000000000003</v>
      </c>
      <c r="Q23" s="28">
        <v>7.7149000000000001</v>
      </c>
      <c r="R23" s="28">
        <v>7.1162000000000001</v>
      </c>
      <c r="S23" s="33">
        <f t="shared" si="4"/>
        <v>4</v>
      </c>
      <c r="T23" s="33">
        <f t="shared" si="5"/>
        <v>2</v>
      </c>
      <c r="U23" s="33">
        <f t="shared" si="6"/>
        <v>1</v>
      </c>
      <c r="V23" s="34">
        <f t="shared" si="7"/>
        <v>1</v>
      </c>
      <c r="W23" s="33">
        <f t="shared" si="8"/>
        <v>1</v>
      </c>
      <c r="X23" s="33">
        <f t="shared" si="9"/>
        <v>2</v>
      </c>
      <c r="Y23" s="33">
        <f t="shared" si="10"/>
        <v>2</v>
      </c>
      <c r="Z23" s="33">
        <f t="shared" si="11"/>
        <v>2</v>
      </c>
      <c r="AA23" s="33">
        <f t="shared" si="12"/>
        <v>3</v>
      </c>
      <c r="AB23" s="33">
        <f t="shared" si="13"/>
        <v>2</v>
      </c>
      <c r="AC23" s="33">
        <f t="shared" si="14"/>
        <v>3</v>
      </c>
      <c r="AD23" s="33">
        <f t="shared" si="15"/>
        <v>3</v>
      </c>
      <c r="AE23" s="33">
        <f t="shared" si="16"/>
        <v>3</v>
      </c>
      <c r="AF23" s="28"/>
      <c r="AG23" s="28"/>
      <c r="AH23" s="28"/>
      <c r="AI23" s="28">
        <v>100</v>
      </c>
      <c r="AJ23" s="28">
        <v>0.42549999999999999</v>
      </c>
      <c r="AK23" s="28">
        <v>0.73060000000000003</v>
      </c>
      <c r="AL23" s="28">
        <v>0.161</v>
      </c>
      <c r="AM23" s="28">
        <v>1.0962000000000001</v>
      </c>
      <c r="AN23" s="28">
        <v>0.75739999999999996</v>
      </c>
      <c r="AO23" s="28">
        <v>1.4301999999999999</v>
      </c>
      <c r="AP23" s="35">
        <v>0.62</v>
      </c>
    </row>
    <row r="24" spans="1:42">
      <c r="A24" s="48" t="s">
        <v>2858</v>
      </c>
      <c r="B24" s="29">
        <v>43523</v>
      </c>
      <c r="C24" s="30">
        <v>92.9495</v>
      </c>
      <c r="D24" s="31">
        <v>88.924599999999998</v>
      </c>
      <c r="E24" s="28">
        <v>17.850000000000001</v>
      </c>
      <c r="F24" s="28">
        <v>2.1762999999999999</v>
      </c>
      <c r="G24" s="28">
        <v>-0.71579999999999999</v>
      </c>
      <c r="H24" s="28">
        <v>0.96499999999999997</v>
      </c>
      <c r="I24" s="32">
        <v>-0.55879999999999996</v>
      </c>
      <c r="J24" s="28">
        <v>6.6569000000000003</v>
      </c>
      <c r="K24" s="28">
        <v>6.7070999999999996</v>
      </c>
      <c r="L24" s="28">
        <v>10.651300000000001</v>
      </c>
      <c r="M24" s="28">
        <v>8.8892000000000007</v>
      </c>
      <c r="N24" s="28">
        <v>8.0159000000000002</v>
      </c>
      <c r="O24" s="28">
        <v>8.3474000000000004</v>
      </c>
      <c r="P24" s="28"/>
      <c r="Q24" s="28"/>
      <c r="R24" s="28">
        <v>8.4100999999999999</v>
      </c>
      <c r="S24" s="33">
        <f t="shared" si="4"/>
        <v>2</v>
      </c>
      <c r="T24" s="33">
        <f t="shared" si="5"/>
        <v>3</v>
      </c>
      <c r="U24" s="33">
        <f t="shared" si="6"/>
        <v>2</v>
      </c>
      <c r="V24" s="34">
        <f t="shared" si="7"/>
        <v>3</v>
      </c>
      <c r="W24" s="33">
        <f t="shared" si="8"/>
        <v>1</v>
      </c>
      <c r="X24" s="33">
        <f t="shared" si="9"/>
        <v>2</v>
      </c>
      <c r="Y24" s="33">
        <f t="shared" si="10"/>
        <v>1</v>
      </c>
      <c r="Z24" s="33">
        <f t="shared" si="11"/>
        <v>1</v>
      </c>
      <c r="AA24" s="33">
        <f t="shared" si="12"/>
        <v>1</v>
      </c>
      <c r="AB24" s="33">
        <f t="shared" si="13"/>
        <v>1</v>
      </c>
      <c r="AC24" s="33">
        <f t="shared" si="14"/>
        <v>0</v>
      </c>
      <c r="AD24" s="33">
        <f t="shared" si="15"/>
        <v>0</v>
      </c>
      <c r="AE24" s="33">
        <f t="shared" si="16"/>
        <v>1</v>
      </c>
      <c r="AF24" s="28">
        <v>14.1846</v>
      </c>
      <c r="AG24" s="28">
        <v>3.8871000000000002</v>
      </c>
      <c r="AH24" s="28">
        <v>1.7013</v>
      </c>
      <c r="AI24" s="28">
        <v>80.227000000000004</v>
      </c>
      <c r="AJ24" s="28">
        <v>0.31080000000000002</v>
      </c>
      <c r="AK24" s="28">
        <v>0.50009999999999999</v>
      </c>
      <c r="AL24" s="28">
        <v>0.373</v>
      </c>
      <c r="AM24" s="28">
        <v>0.997</v>
      </c>
      <c r="AN24" s="28">
        <v>0.80640000000000001</v>
      </c>
      <c r="AO24" s="28">
        <v>23.177499999999998</v>
      </c>
      <c r="AP24" s="35">
        <v>2.12</v>
      </c>
    </row>
    <row r="25" spans="1:42">
      <c r="A25" s="48" t="s">
        <v>2859</v>
      </c>
      <c r="B25" s="29">
        <v>43523</v>
      </c>
      <c r="C25" s="30">
        <v>84.549199999999999</v>
      </c>
      <c r="D25" s="31">
        <v>82.678399999999996</v>
      </c>
      <c r="E25" s="28">
        <v>15.377800000000001</v>
      </c>
      <c r="F25" s="28">
        <v>0.6875</v>
      </c>
      <c r="G25" s="28">
        <v>0.39040000000000002</v>
      </c>
      <c r="H25" s="28">
        <v>1.0375000000000001</v>
      </c>
      <c r="I25" s="32">
        <v>0.35299999999999998</v>
      </c>
      <c r="J25" s="28">
        <v>2.5651999999999999</v>
      </c>
      <c r="K25" s="28">
        <v>5.5498000000000003</v>
      </c>
      <c r="L25" s="28">
        <v>5.7740999999999998</v>
      </c>
      <c r="M25" s="28">
        <v>5.4485999999999999</v>
      </c>
      <c r="N25" s="28">
        <v>4.9059999999999997</v>
      </c>
      <c r="O25" s="28">
        <v>6.1391999999999998</v>
      </c>
      <c r="P25" s="28"/>
      <c r="Q25" s="28"/>
      <c r="R25" s="28">
        <v>6.181</v>
      </c>
      <c r="S25" s="33">
        <f t="shared" si="4"/>
        <v>4</v>
      </c>
      <c r="T25" s="33">
        <f t="shared" si="5"/>
        <v>2</v>
      </c>
      <c r="U25" s="33">
        <f t="shared" si="6"/>
        <v>1</v>
      </c>
      <c r="V25" s="34">
        <f t="shared" si="7"/>
        <v>2</v>
      </c>
      <c r="W25" s="33">
        <f t="shared" si="8"/>
        <v>3</v>
      </c>
      <c r="X25" s="33">
        <f t="shared" si="9"/>
        <v>3</v>
      </c>
      <c r="Y25" s="33">
        <f t="shared" si="10"/>
        <v>4</v>
      </c>
      <c r="Z25" s="33">
        <f t="shared" si="11"/>
        <v>4</v>
      </c>
      <c r="AA25" s="33">
        <f t="shared" si="12"/>
        <v>4</v>
      </c>
      <c r="AB25" s="33">
        <f t="shared" si="13"/>
        <v>4</v>
      </c>
      <c r="AC25" s="33">
        <f t="shared" si="14"/>
        <v>0</v>
      </c>
      <c r="AD25" s="33">
        <f t="shared" si="15"/>
        <v>0</v>
      </c>
      <c r="AE25" s="33">
        <f t="shared" si="16"/>
        <v>3</v>
      </c>
      <c r="AF25" s="28"/>
      <c r="AG25" s="28"/>
      <c r="AH25" s="28"/>
      <c r="AI25" s="28">
        <v>100</v>
      </c>
      <c r="AJ25" s="28">
        <v>4.3099999999999999E-2</v>
      </c>
      <c r="AK25" s="28">
        <v>0.43519999999999998</v>
      </c>
      <c r="AL25" s="28">
        <v>0.1273</v>
      </c>
      <c r="AM25" s="28">
        <v>0.73939999999999995</v>
      </c>
      <c r="AN25" s="28">
        <v>0.1663</v>
      </c>
      <c r="AO25" s="28">
        <v>9.2387999999999995</v>
      </c>
      <c r="AP25" s="35">
        <v>2.16</v>
      </c>
    </row>
    <row r="26" spans="1:42">
      <c r="A26" s="48" t="s">
        <v>3832</v>
      </c>
      <c r="B26" s="29">
        <v>44475</v>
      </c>
      <c r="C26" s="30">
        <v>47.429099999999998</v>
      </c>
      <c r="D26" s="31">
        <v>47.794499999999999</v>
      </c>
      <c r="E26" s="28">
        <v>12.8996</v>
      </c>
      <c r="F26" s="28">
        <v>0.55420000000000003</v>
      </c>
      <c r="G26" s="28">
        <v>0.78280000000000005</v>
      </c>
      <c r="H26" s="28">
        <v>1.0005999999999999</v>
      </c>
      <c r="I26" s="32">
        <v>0.88529999999999998</v>
      </c>
      <c r="J26" s="28">
        <v>4.4874000000000001</v>
      </c>
      <c r="K26" s="28">
        <v>7.1308999999999996</v>
      </c>
      <c r="L26" s="28">
        <v>6.7647000000000004</v>
      </c>
      <c r="M26" s="28">
        <v>6.4066000000000001</v>
      </c>
      <c r="N26" s="28"/>
      <c r="O26" s="28"/>
      <c r="P26" s="28"/>
      <c r="Q26" s="28"/>
      <c r="R26" s="28">
        <v>5.7332000000000001</v>
      </c>
      <c r="S26" s="33">
        <f t="shared" si="4"/>
        <v>4</v>
      </c>
      <c r="T26" s="33">
        <f t="shared" si="5"/>
        <v>1</v>
      </c>
      <c r="U26" s="33">
        <f t="shared" si="6"/>
        <v>2</v>
      </c>
      <c r="V26" s="34">
        <f t="shared" si="7"/>
        <v>1</v>
      </c>
      <c r="W26" s="33">
        <f t="shared" si="8"/>
        <v>1</v>
      </c>
      <c r="X26" s="33">
        <f t="shared" si="9"/>
        <v>1</v>
      </c>
      <c r="Y26" s="33">
        <f t="shared" si="10"/>
        <v>4</v>
      </c>
      <c r="Z26" s="33">
        <f t="shared" si="11"/>
        <v>4</v>
      </c>
      <c r="AA26" s="33">
        <f t="shared" si="12"/>
        <v>0</v>
      </c>
      <c r="AB26" s="33">
        <f t="shared" si="13"/>
        <v>0</v>
      </c>
      <c r="AC26" s="33">
        <f t="shared" si="14"/>
        <v>0</v>
      </c>
      <c r="AD26" s="33">
        <f t="shared" si="15"/>
        <v>0</v>
      </c>
      <c r="AE26" s="33">
        <f t="shared" si="16"/>
        <v>4</v>
      </c>
      <c r="AF26" s="28"/>
      <c r="AG26" s="28"/>
      <c r="AH26" s="28"/>
      <c r="AI26" s="28">
        <v>100</v>
      </c>
      <c r="AJ26" s="28">
        <v>0.749</v>
      </c>
      <c r="AK26" s="28">
        <v>0.31659999999999999</v>
      </c>
      <c r="AL26" s="28">
        <v>5.6399999999999999E-2</v>
      </c>
      <c r="AM26" s="28">
        <v>0.76280000000000003</v>
      </c>
      <c r="AN26" s="28">
        <v>0.31419999999999998</v>
      </c>
      <c r="AO26" s="28">
        <v>0.4819</v>
      </c>
      <c r="AP26" s="35">
        <v>0.22</v>
      </c>
    </row>
    <row r="27" spans="1:42">
      <c r="A27" s="48" t="s">
        <v>2861</v>
      </c>
      <c r="B27" s="29">
        <v>42046</v>
      </c>
      <c r="C27" s="30">
        <v>145.53829999999999</v>
      </c>
      <c r="D27" s="31">
        <v>138.28200000000001</v>
      </c>
      <c r="E27" s="28">
        <v>19.787600000000001</v>
      </c>
      <c r="F27" s="28">
        <v>2.2730999999999999</v>
      </c>
      <c r="G27" s="28">
        <v>-1.5273000000000001</v>
      </c>
      <c r="H27" s="28">
        <v>-2.4203000000000001</v>
      </c>
      <c r="I27" s="32">
        <v>-2.363</v>
      </c>
      <c r="J27" s="28">
        <v>-2.1448</v>
      </c>
      <c r="K27" s="28">
        <v>3.9708999999999999</v>
      </c>
      <c r="L27" s="28">
        <v>6.3559000000000001</v>
      </c>
      <c r="M27" s="28">
        <v>6.4188000000000001</v>
      </c>
      <c r="N27" s="28">
        <v>5.6877000000000004</v>
      </c>
      <c r="O27" s="28">
        <v>6.5437000000000003</v>
      </c>
      <c r="P27" s="28">
        <v>6.6279000000000003</v>
      </c>
      <c r="Q27" s="28"/>
      <c r="R27" s="28">
        <v>6.2702999999999998</v>
      </c>
      <c r="S27" s="33">
        <f t="shared" si="4"/>
        <v>2</v>
      </c>
      <c r="T27" s="33">
        <f t="shared" si="5"/>
        <v>4</v>
      </c>
      <c r="U27" s="33">
        <f t="shared" si="6"/>
        <v>4</v>
      </c>
      <c r="V27" s="34">
        <f t="shared" si="7"/>
        <v>4</v>
      </c>
      <c r="W27" s="33">
        <f t="shared" si="8"/>
        <v>4</v>
      </c>
      <c r="X27" s="33">
        <f t="shared" si="9"/>
        <v>4</v>
      </c>
      <c r="Y27" s="33">
        <f t="shared" si="10"/>
        <v>4</v>
      </c>
      <c r="Z27" s="33">
        <f t="shared" si="11"/>
        <v>3</v>
      </c>
      <c r="AA27" s="33">
        <f t="shared" si="12"/>
        <v>4</v>
      </c>
      <c r="AB27" s="33">
        <f t="shared" si="13"/>
        <v>3</v>
      </c>
      <c r="AC27" s="33">
        <f t="shared" si="14"/>
        <v>4</v>
      </c>
      <c r="AD27" s="33">
        <f t="shared" si="15"/>
        <v>0</v>
      </c>
      <c r="AE27" s="33">
        <f t="shared" si="16"/>
        <v>3</v>
      </c>
      <c r="AF27" s="28">
        <v>16.800999999999998</v>
      </c>
      <c r="AG27" s="28">
        <v>1.0216000000000001</v>
      </c>
      <c r="AH27" s="28">
        <v>0.59589999999999999</v>
      </c>
      <c r="AI27" s="28">
        <v>81.581500000000005</v>
      </c>
      <c r="AJ27" s="28">
        <v>1.4946999999999999</v>
      </c>
      <c r="AK27" s="28">
        <v>0.20080000000000001</v>
      </c>
      <c r="AL27" s="28">
        <v>-0.24149999999999999</v>
      </c>
      <c r="AM27" s="28">
        <v>0.43099999999999999</v>
      </c>
      <c r="AN27" s="28">
        <v>0.92530000000000001</v>
      </c>
      <c r="AO27" s="28">
        <v>10.210900000000001</v>
      </c>
      <c r="AP27" s="35">
        <v>2.08</v>
      </c>
    </row>
    <row r="28" spans="1:42">
      <c r="A28" s="48" t="s">
        <v>2866</v>
      </c>
      <c r="B28" s="29">
        <v>44237</v>
      </c>
      <c r="C28" s="30">
        <v>269.16750000000002</v>
      </c>
      <c r="D28" s="31">
        <v>248.14830000000001</v>
      </c>
      <c r="E28" s="28">
        <v>15.3863</v>
      </c>
      <c r="F28" s="28">
        <v>4.7477999999999998</v>
      </c>
      <c r="G28" s="28">
        <v>-0.57189999999999996</v>
      </c>
      <c r="H28" s="28">
        <v>-2.0343</v>
      </c>
      <c r="I28" s="32">
        <v>-2.1663000000000001</v>
      </c>
      <c r="J28" s="28">
        <v>1.1032999999999999</v>
      </c>
      <c r="K28" s="28">
        <v>4.3878000000000004</v>
      </c>
      <c r="L28" s="28">
        <v>8.0612999999999992</v>
      </c>
      <c r="M28" s="28">
        <v>8.2452000000000005</v>
      </c>
      <c r="N28" s="28">
        <v>8.4801000000000002</v>
      </c>
      <c r="O28" s="28"/>
      <c r="P28" s="28"/>
      <c r="Q28" s="28"/>
      <c r="R28" s="28">
        <v>8.6062999999999992</v>
      </c>
      <c r="S28" s="33">
        <f t="shared" si="4"/>
        <v>1</v>
      </c>
      <c r="T28" s="33">
        <f t="shared" si="5"/>
        <v>3</v>
      </c>
      <c r="U28" s="33">
        <f t="shared" si="6"/>
        <v>4</v>
      </c>
      <c r="V28" s="34">
        <f t="shared" si="7"/>
        <v>4</v>
      </c>
      <c r="W28" s="33">
        <f t="shared" si="8"/>
        <v>3</v>
      </c>
      <c r="X28" s="33">
        <f t="shared" si="9"/>
        <v>4</v>
      </c>
      <c r="Y28" s="33">
        <f t="shared" si="10"/>
        <v>1</v>
      </c>
      <c r="Z28" s="33">
        <f t="shared" si="11"/>
        <v>1</v>
      </c>
      <c r="AA28" s="33">
        <f t="shared" si="12"/>
        <v>1</v>
      </c>
      <c r="AB28" s="33">
        <f t="shared" si="13"/>
        <v>0</v>
      </c>
      <c r="AC28" s="33">
        <f t="shared" si="14"/>
        <v>0</v>
      </c>
      <c r="AD28" s="33">
        <f t="shared" si="15"/>
        <v>0</v>
      </c>
      <c r="AE28" s="33">
        <f t="shared" si="16"/>
        <v>1</v>
      </c>
      <c r="AF28" s="28">
        <v>23.1737</v>
      </c>
      <c r="AG28" s="28">
        <v>7.0597000000000003</v>
      </c>
      <c r="AH28" s="28">
        <v>7.3315999999999999</v>
      </c>
      <c r="AI28" s="28">
        <v>62.435000000000002</v>
      </c>
      <c r="AJ28" s="28">
        <v>1.1975</v>
      </c>
      <c r="AK28" s="28">
        <v>0.22020000000000001</v>
      </c>
      <c r="AL28" s="28">
        <v>7.22E-2</v>
      </c>
      <c r="AM28" s="28">
        <v>0.41389999999999999</v>
      </c>
      <c r="AN28" s="28">
        <v>0.28739999999999999</v>
      </c>
      <c r="AO28" s="28">
        <v>5.7104999999999997</v>
      </c>
      <c r="AP28" s="35">
        <v>1.65</v>
      </c>
    </row>
    <row r="29" spans="1:42">
      <c r="A29" s="48" t="s">
        <v>2867</v>
      </c>
      <c r="B29" s="29">
        <v>44237</v>
      </c>
      <c r="C29" s="30">
        <v>162.0718</v>
      </c>
      <c r="D29" s="31">
        <v>146.2672</v>
      </c>
      <c r="E29" s="28">
        <v>14.223000000000001</v>
      </c>
      <c r="F29" s="28">
        <v>3.0697000000000001</v>
      </c>
      <c r="G29" s="28">
        <v>-0.56559999999999999</v>
      </c>
      <c r="H29" s="28">
        <v>-1.1104000000000001</v>
      </c>
      <c r="I29" s="32">
        <v>-1.3969</v>
      </c>
      <c r="J29" s="28">
        <v>0.6724</v>
      </c>
      <c r="K29" s="28">
        <v>4.9165999999999999</v>
      </c>
      <c r="L29" s="28">
        <v>6.8628999999999998</v>
      </c>
      <c r="M29" s="28">
        <v>7.1553000000000004</v>
      </c>
      <c r="N29" s="28">
        <v>6.8304</v>
      </c>
      <c r="O29" s="28"/>
      <c r="P29" s="28"/>
      <c r="Q29" s="28"/>
      <c r="R29" s="28">
        <v>6.9825999999999997</v>
      </c>
      <c r="S29" s="33">
        <f t="shared" si="4"/>
        <v>1</v>
      </c>
      <c r="T29" s="33">
        <f t="shared" si="5"/>
        <v>3</v>
      </c>
      <c r="U29" s="33">
        <f t="shared" si="6"/>
        <v>3</v>
      </c>
      <c r="V29" s="34">
        <f t="shared" si="7"/>
        <v>3</v>
      </c>
      <c r="W29" s="33">
        <f t="shared" si="8"/>
        <v>4</v>
      </c>
      <c r="X29" s="33">
        <f t="shared" si="9"/>
        <v>3</v>
      </c>
      <c r="Y29" s="33">
        <f t="shared" si="10"/>
        <v>3</v>
      </c>
      <c r="Z29" s="33">
        <f t="shared" si="11"/>
        <v>1</v>
      </c>
      <c r="AA29" s="33">
        <f t="shared" si="12"/>
        <v>2</v>
      </c>
      <c r="AB29" s="33">
        <f t="shared" si="13"/>
        <v>0</v>
      </c>
      <c r="AC29" s="33">
        <f t="shared" si="14"/>
        <v>0</v>
      </c>
      <c r="AD29" s="33">
        <f t="shared" si="15"/>
        <v>0</v>
      </c>
      <c r="AE29" s="33">
        <f t="shared" si="16"/>
        <v>3</v>
      </c>
      <c r="AF29" s="28">
        <v>11.8508</v>
      </c>
      <c r="AG29" s="28">
        <v>3.6316000000000002</v>
      </c>
      <c r="AH29" s="28">
        <v>3.6886999999999999</v>
      </c>
      <c r="AI29" s="28">
        <v>80.828800000000001</v>
      </c>
      <c r="AJ29" s="28">
        <v>1.2202</v>
      </c>
      <c r="AK29" s="28">
        <v>0.24429999999999999</v>
      </c>
      <c r="AL29" s="28">
        <v>-0.14899999999999999</v>
      </c>
      <c r="AM29" s="28">
        <v>0.47849999999999998</v>
      </c>
      <c r="AN29" s="28">
        <v>0.93689999999999996</v>
      </c>
      <c r="AO29" s="28">
        <v>11.2361</v>
      </c>
      <c r="AP29" s="35">
        <v>1.38</v>
      </c>
    </row>
    <row r="30" spans="1:42">
      <c r="A30" s="48" t="s">
        <v>2868</v>
      </c>
      <c r="B30" s="29">
        <v>40851</v>
      </c>
      <c r="C30" s="30">
        <v>168.48670000000001</v>
      </c>
      <c r="D30" s="31">
        <v>157.86840000000001</v>
      </c>
      <c r="E30" s="28">
        <v>31.883900000000001</v>
      </c>
      <c r="F30" s="28">
        <v>4.4145000000000003</v>
      </c>
      <c r="G30" s="28">
        <v>0.61380000000000001</v>
      </c>
      <c r="H30" s="28">
        <v>-0.18659999999999999</v>
      </c>
      <c r="I30" s="32">
        <v>-0.34660000000000002</v>
      </c>
      <c r="J30" s="28">
        <v>3.0270999999999999</v>
      </c>
      <c r="K30" s="28">
        <v>5.0144000000000002</v>
      </c>
      <c r="L30" s="28">
        <v>7.8216999999999999</v>
      </c>
      <c r="M30" s="28">
        <v>6.7173999999999996</v>
      </c>
      <c r="N30" s="28">
        <v>6.2506000000000004</v>
      </c>
      <c r="O30" s="28">
        <v>7.0400999999999998</v>
      </c>
      <c r="P30" s="28">
        <v>7.5717999999999996</v>
      </c>
      <c r="Q30" s="28"/>
      <c r="R30" s="28">
        <v>8.3275000000000006</v>
      </c>
      <c r="S30" s="33">
        <f t="shared" si="4"/>
        <v>1</v>
      </c>
      <c r="T30" s="33">
        <f t="shared" si="5"/>
        <v>2</v>
      </c>
      <c r="U30" s="33">
        <f t="shared" si="6"/>
        <v>3</v>
      </c>
      <c r="V30" s="34">
        <f t="shared" si="7"/>
        <v>3</v>
      </c>
      <c r="W30" s="33">
        <f t="shared" si="8"/>
        <v>2</v>
      </c>
      <c r="X30" s="33">
        <f t="shared" si="9"/>
        <v>3</v>
      </c>
      <c r="Y30" s="33">
        <f t="shared" si="10"/>
        <v>2</v>
      </c>
      <c r="Z30" s="33">
        <f t="shared" si="11"/>
        <v>3</v>
      </c>
      <c r="AA30" s="33">
        <f t="shared" si="12"/>
        <v>3</v>
      </c>
      <c r="AB30" s="33">
        <f t="shared" si="13"/>
        <v>2</v>
      </c>
      <c r="AC30" s="33">
        <f t="shared" si="14"/>
        <v>2</v>
      </c>
      <c r="AD30" s="33">
        <f t="shared" si="15"/>
        <v>0</v>
      </c>
      <c r="AE30" s="33">
        <f t="shared" si="16"/>
        <v>1</v>
      </c>
      <c r="AF30" s="28">
        <v>15.3643</v>
      </c>
      <c r="AG30" s="28">
        <v>5.2805</v>
      </c>
      <c r="AH30" s="28">
        <v>4.9528999999999996</v>
      </c>
      <c r="AI30" s="28">
        <v>74.402299999999997</v>
      </c>
      <c r="AJ30" s="28">
        <v>1.2241</v>
      </c>
      <c r="AK30" s="28">
        <v>0.2354</v>
      </c>
      <c r="AL30" s="28">
        <v>-0.21060000000000001</v>
      </c>
      <c r="AM30" s="28">
        <v>0.45789999999999997</v>
      </c>
      <c r="AN30" s="28">
        <v>0.87609999999999999</v>
      </c>
      <c r="AO30" s="28">
        <v>5.4511000000000003</v>
      </c>
      <c r="AP30" s="35">
        <v>2.19</v>
      </c>
    </row>
    <row r="31" spans="1:42">
      <c r="A31" s="48" t="s">
        <v>821</v>
      </c>
      <c r="B31" s="29">
        <v>34695</v>
      </c>
      <c r="C31" s="30">
        <v>4732.1558999999997</v>
      </c>
      <c r="D31" s="31">
        <v>4475.567</v>
      </c>
      <c r="E31" s="28">
        <v>49.563000000000002</v>
      </c>
      <c r="F31" s="28">
        <v>3.5585</v>
      </c>
      <c r="G31" s="28">
        <v>-1.6952</v>
      </c>
      <c r="H31" s="28">
        <v>-1.6032999999999999</v>
      </c>
      <c r="I31" s="32">
        <v>-2.6981999999999999</v>
      </c>
      <c r="J31" s="28">
        <v>1.5219</v>
      </c>
      <c r="K31" s="28">
        <v>5.9798</v>
      </c>
      <c r="L31" s="28">
        <v>10.328099999999999</v>
      </c>
      <c r="M31" s="28">
        <v>9.7963000000000005</v>
      </c>
      <c r="N31" s="28">
        <v>10.216699999999999</v>
      </c>
      <c r="O31" s="28">
        <v>9.5543999999999993</v>
      </c>
      <c r="P31" s="28">
        <v>9.2015999999999991</v>
      </c>
      <c r="Q31" s="28">
        <v>9.0456000000000003</v>
      </c>
      <c r="R31" s="28">
        <v>10.098599999999999</v>
      </c>
      <c r="S31" s="33">
        <f t="shared" si="4"/>
        <v>1</v>
      </c>
      <c r="T31" s="33">
        <f t="shared" si="5"/>
        <v>4</v>
      </c>
      <c r="U31" s="33">
        <f t="shared" si="6"/>
        <v>4</v>
      </c>
      <c r="V31" s="34">
        <f t="shared" si="7"/>
        <v>4</v>
      </c>
      <c r="W31" s="33">
        <f t="shared" si="8"/>
        <v>3</v>
      </c>
      <c r="X31" s="33">
        <f t="shared" si="9"/>
        <v>2</v>
      </c>
      <c r="Y31" s="33">
        <f t="shared" si="10"/>
        <v>1</v>
      </c>
      <c r="Z31" s="33">
        <f t="shared" si="11"/>
        <v>1</v>
      </c>
      <c r="AA31" s="33">
        <f t="shared" si="12"/>
        <v>1</v>
      </c>
      <c r="AB31" s="33">
        <f t="shared" si="13"/>
        <v>1</v>
      </c>
      <c r="AC31" s="33">
        <f t="shared" si="14"/>
        <v>1</v>
      </c>
      <c r="AD31" s="33">
        <f t="shared" si="15"/>
        <v>1</v>
      </c>
      <c r="AE31" s="33">
        <f t="shared" si="16"/>
        <v>1</v>
      </c>
      <c r="AF31" s="28">
        <v>22.5473</v>
      </c>
      <c r="AG31" s="28">
        <v>6.8693</v>
      </c>
      <c r="AH31" s="28">
        <v>6.4234</v>
      </c>
      <c r="AI31" s="28">
        <v>64.159899999999993</v>
      </c>
      <c r="AJ31" s="28">
        <v>1.0694999999999999</v>
      </c>
      <c r="AK31" s="28">
        <v>0.34150000000000003</v>
      </c>
      <c r="AL31" s="28">
        <v>2.2800000000000001E-2</v>
      </c>
      <c r="AM31" s="28">
        <v>0.65749999999999997</v>
      </c>
      <c r="AN31" s="28">
        <v>0.9476</v>
      </c>
      <c r="AO31" s="28">
        <v>2.3910999999999998</v>
      </c>
      <c r="AP31" s="35">
        <v>1.7</v>
      </c>
    </row>
    <row r="32" spans="1:42">
      <c r="A32" s="58" t="s">
        <v>235</v>
      </c>
      <c r="B32" s="59"/>
      <c r="C32" s="60"/>
      <c r="D32" s="60"/>
      <c r="E32" s="60"/>
      <c r="F32" s="60">
        <f>SUMPRODUCT($D12:$D31,F12:F31)/SUMIF(F12:F31,"&lt;&gt;"&amp;"",$D12:$D31)</f>
        <v>1.7388594577617118</v>
      </c>
      <c r="G32" s="60">
        <f t="shared" ref="G32:R32" si="17">SUMPRODUCT($D12:$D31,G12:G31)/SUMIF(G12:G31,"&lt;&gt;"&amp;"",$D12:$D31)</f>
        <v>0.28695067499598625</v>
      </c>
      <c r="H32" s="60">
        <f t="shared" si="17"/>
        <v>0.2017388059239377</v>
      </c>
      <c r="I32" s="60">
        <f t="shared" si="17"/>
        <v>-0.34682339720652255</v>
      </c>
      <c r="J32" s="60">
        <f t="shared" si="17"/>
        <v>3.3556706435973949</v>
      </c>
      <c r="K32" s="60">
        <f t="shared" si="17"/>
        <v>7.0418434774789835</v>
      </c>
      <c r="L32" s="60">
        <f t="shared" si="17"/>
        <v>7.6695749780909193</v>
      </c>
      <c r="M32" s="60">
        <f t="shared" si="17"/>
        <v>7.5134894172242515</v>
      </c>
      <c r="N32" s="60">
        <f t="shared" si="17"/>
        <v>7.2344337045315408</v>
      </c>
      <c r="O32" s="60">
        <f t="shared" si="17"/>
        <v>8.6618402484227026</v>
      </c>
      <c r="P32" s="60">
        <f t="shared" si="17"/>
        <v>8.5215613793206479</v>
      </c>
      <c r="Q32" s="60">
        <f t="shared" si="17"/>
        <v>8.7101476134886742</v>
      </c>
      <c r="R32" s="60">
        <f t="shared" si="17"/>
        <v>7.4466876207995503</v>
      </c>
      <c r="S32" s="61"/>
      <c r="T32" s="61"/>
      <c r="U32" s="61"/>
      <c r="V32" s="61"/>
      <c r="W32" s="61"/>
      <c r="X32" s="61"/>
      <c r="Y32" s="61"/>
      <c r="Z32" s="61"/>
      <c r="AA32" s="61"/>
      <c r="AB32" s="61"/>
      <c r="AC32" s="61"/>
      <c r="AD32" s="61"/>
      <c r="AE32" s="61"/>
      <c r="AF32" s="60"/>
      <c r="AG32" s="60"/>
      <c r="AH32" s="60"/>
      <c r="AI32" s="60"/>
      <c r="AJ32" s="60"/>
      <c r="AK32" s="60"/>
      <c r="AL32" s="60"/>
      <c r="AM32" s="60"/>
      <c r="AN32" s="60"/>
      <c r="AO32" s="60"/>
      <c r="AP32" s="62"/>
    </row>
    <row r="33" spans="1:42">
      <c r="A33" s="56" t="s">
        <v>236</v>
      </c>
      <c r="B33" s="51"/>
      <c r="C33" s="52"/>
      <c r="D33" s="53"/>
      <c r="E33" s="54"/>
      <c r="F33" s="54">
        <f>MIN(F12:F31)</f>
        <v>0.47139999999999999</v>
      </c>
      <c r="G33" s="54">
        <f t="shared" ref="G33:R33" si="18">MIN(G12:G31)</f>
        <v>-2.3256000000000001</v>
      </c>
      <c r="H33" s="54">
        <f t="shared" si="18"/>
        <v>-3.1665000000000001</v>
      </c>
      <c r="I33" s="54">
        <f t="shared" si="18"/>
        <v>-3.6594000000000002</v>
      </c>
      <c r="J33" s="54">
        <f t="shared" si="18"/>
        <v>-2.1448</v>
      </c>
      <c r="K33" s="54">
        <f t="shared" si="18"/>
        <v>3.78</v>
      </c>
      <c r="L33" s="54">
        <f t="shared" si="18"/>
        <v>4.7257999999999996</v>
      </c>
      <c r="M33" s="54">
        <f t="shared" si="18"/>
        <v>4.4772999999999996</v>
      </c>
      <c r="N33" s="54">
        <f t="shared" si="18"/>
        <v>3.8982999999999999</v>
      </c>
      <c r="O33" s="54">
        <f t="shared" si="18"/>
        <v>4.2244999999999999</v>
      </c>
      <c r="P33" s="54">
        <f t="shared" si="18"/>
        <v>6.6279000000000003</v>
      </c>
      <c r="Q33" s="54">
        <f t="shared" si="18"/>
        <v>7.2662000000000004</v>
      </c>
      <c r="R33" s="54">
        <f t="shared" si="18"/>
        <v>4.1882000000000001</v>
      </c>
      <c r="S33" s="55"/>
      <c r="T33" s="55"/>
      <c r="U33" s="55"/>
      <c r="V33" s="55"/>
      <c r="W33" s="55"/>
      <c r="X33" s="55"/>
      <c r="Y33" s="55"/>
      <c r="Z33" s="55"/>
      <c r="AA33" s="55"/>
      <c r="AB33" s="55"/>
      <c r="AC33" s="55"/>
      <c r="AD33" s="55"/>
      <c r="AE33" s="55"/>
      <c r="AF33" s="54"/>
      <c r="AG33" s="54"/>
      <c r="AH33" s="54"/>
      <c r="AI33" s="54"/>
      <c r="AJ33" s="54"/>
      <c r="AK33" s="54"/>
      <c r="AL33" s="54"/>
      <c r="AM33" s="54"/>
      <c r="AN33" s="54"/>
      <c r="AO33" s="54"/>
      <c r="AP33" s="57"/>
    </row>
    <row r="34" spans="1:42">
      <c r="A34" s="63" t="s">
        <v>237</v>
      </c>
      <c r="B34" s="51"/>
      <c r="C34" s="52"/>
      <c r="D34" s="53"/>
      <c r="E34" s="54"/>
      <c r="F34" s="54">
        <f>MAX(F12:F31)</f>
        <v>4.7477999999999998</v>
      </c>
      <c r="G34" s="54">
        <f t="shared" ref="G34:R34" si="19">MAX(G12:G31)</f>
        <v>2.0278</v>
      </c>
      <c r="H34" s="54">
        <f t="shared" si="19"/>
        <v>2.9533</v>
      </c>
      <c r="I34" s="54">
        <f t="shared" si="19"/>
        <v>2.5137999999999998</v>
      </c>
      <c r="J34" s="54">
        <f t="shared" si="19"/>
        <v>6.6569000000000003</v>
      </c>
      <c r="K34" s="54">
        <f t="shared" si="19"/>
        <v>7.7664999999999997</v>
      </c>
      <c r="L34" s="54">
        <f t="shared" si="19"/>
        <v>10.651300000000001</v>
      </c>
      <c r="M34" s="54">
        <f t="shared" si="19"/>
        <v>9.7963000000000005</v>
      </c>
      <c r="N34" s="54">
        <f t="shared" si="19"/>
        <v>10.216699999999999</v>
      </c>
      <c r="O34" s="54">
        <f t="shared" si="19"/>
        <v>9.5543999999999993</v>
      </c>
      <c r="P34" s="54">
        <f t="shared" si="19"/>
        <v>9.2015999999999991</v>
      </c>
      <c r="Q34" s="54">
        <f t="shared" si="19"/>
        <v>9.0456000000000003</v>
      </c>
      <c r="R34" s="54">
        <f t="shared" si="19"/>
        <v>11.1206</v>
      </c>
      <c r="S34" s="55"/>
      <c r="T34" s="55"/>
      <c r="U34" s="55"/>
      <c r="V34" s="55"/>
      <c r="W34" s="55"/>
      <c r="X34" s="55"/>
      <c r="Y34" s="55"/>
      <c r="Z34" s="55"/>
      <c r="AA34" s="55"/>
      <c r="AB34" s="55"/>
      <c r="AC34" s="55"/>
      <c r="AD34" s="55"/>
      <c r="AE34" s="55"/>
      <c r="AF34" s="54"/>
      <c r="AG34" s="54"/>
      <c r="AH34" s="54"/>
      <c r="AI34" s="54"/>
      <c r="AJ34" s="54"/>
      <c r="AK34" s="54"/>
      <c r="AL34" s="54"/>
      <c r="AM34" s="54"/>
      <c r="AN34" s="54"/>
      <c r="AO34" s="54"/>
      <c r="AP34" s="57"/>
    </row>
    <row r="35" spans="1:42">
      <c r="A35" s="56" t="s">
        <v>238</v>
      </c>
      <c r="B35" s="51"/>
      <c r="C35" s="52"/>
      <c r="D35" s="53"/>
      <c r="E35" s="54"/>
      <c r="F35" s="54">
        <f>MEDIAN(F12:F31)</f>
        <v>1.9258500000000001</v>
      </c>
      <c r="G35" s="54">
        <f t="shared" ref="G35:R35" si="20">MEDIAN(G12:G31)</f>
        <v>0.26205000000000001</v>
      </c>
      <c r="H35" s="54">
        <f t="shared" si="20"/>
        <v>0.28384999999999994</v>
      </c>
      <c r="I35" s="54">
        <f t="shared" si="20"/>
        <v>-0.19290000000000002</v>
      </c>
      <c r="J35" s="54">
        <f t="shared" si="20"/>
        <v>2.7961499999999999</v>
      </c>
      <c r="K35" s="54">
        <f t="shared" si="20"/>
        <v>5.8959999999999999</v>
      </c>
      <c r="L35" s="54">
        <f t="shared" si="20"/>
        <v>7.0479500000000002</v>
      </c>
      <c r="M35" s="54">
        <f t="shared" si="20"/>
        <v>6.9446000000000003</v>
      </c>
      <c r="N35" s="54">
        <f t="shared" si="20"/>
        <v>6.31785</v>
      </c>
      <c r="O35" s="54">
        <f t="shared" si="20"/>
        <v>6.8221999999999996</v>
      </c>
      <c r="P35" s="54">
        <f t="shared" si="20"/>
        <v>7.5326000000000004</v>
      </c>
      <c r="Q35" s="54">
        <f t="shared" si="20"/>
        <v>8.3767500000000013</v>
      </c>
      <c r="R35" s="54">
        <f t="shared" si="20"/>
        <v>7.18</v>
      </c>
      <c r="S35" s="55"/>
      <c r="T35" s="55"/>
      <c r="U35" s="55"/>
      <c r="V35" s="55"/>
      <c r="W35" s="55"/>
      <c r="X35" s="55"/>
      <c r="Y35" s="55"/>
      <c r="Z35" s="55"/>
      <c r="AA35" s="55"/>
      <c r="AB35" s="55"/>
      <c r="AC35" s="55"/>
      <c r="AD35" s="55"/>
      <c r="AE35" s="55"/>
      <c r="AF35" s="54"/>
      <c r="AG35" s="54"/>
      <c r="AH35" s="54"/>
      <c r="AI35" s="54"/>
      <c r="AJ35" s="54"/>
      <c r="AK35" s="54"/>
      <c r="AL35" s="54"/>
      <c r="AM35" s="54"/>
      <c r="AN35" s="54"/>
      <c r="AO35" s="54"/>
      <c r="AP35" s="57"/>
    </row>
    <row r="36" spans="1:42">
      <c r="A36" s="66" t="s">
        <v>265</v>
      </c>
      <c r="B36" s="67"/>
      <c r="C36" s="68"/>
      <c r="D36" s="69"/>
      <c r="E36" s="66"/>
      <c r="F36" s="66"/>
      <c r="G36" s="66"/>
      <c r="H36" s="66"/>
      <c r="I36" s="66"/>
      <c r="J36" s="66"/>
      <c r="K36" s="66"/>
      <c r="L36" s="66"/>
      <c r="M36" s="66"/>
      <c r="N36" s="66"/>
      <c r="O36" s="66"/>
      <c r="P36" s="66"/>
      <c r="Q36" s="66"/>
      <c r="R36" s="66"/>
      <c r="S36" s="70"/>
      <c r="T36" s="70"/>
      <c r="U36" s="70"/>
      <c r="V36" s="70"/>
      <c r="W36" s="70"/>
      <c r="X36" s="70"/>
      <c r="Y36" s="70"/>
      <c r="Z36" s="70"/>
      <c r="AA36" s="70"/>
      <c r="AB36" s="70"/>
      <c r="AC36" s="70"/>
      <c r="AD36" s="70"/>
      <c r="AE36" s="70"/>
      <c r="AF36" s="66"/>
      <c r="AG36" s="66"/>
      <c r="AH36" s="66"/>
      <c r="AI36" s="66"/>
      <c r="AJ36" s="66"/>
      <c r="AK36" s="66"/>
      <c r="AL36" s="66"/>
      <c r="AM36" s="66"/>
      <c r="AN36" s="66"/>
      <c r="AO36" s="66"/>
      <c r="AP36" s="71"/>
    </row>
    <row r="37" spans="1:42">
      <c r="A37" s="48"/>
      <c r="B37" s="29"/>
      <c r="C37" s="30"/>
      <c r="D37" s="31"/>
      <c r="E37" s="28"/>
      <c r="F37" s="28"/>
      <c r="G37" s="28"/>
      <c r="H37" s="28"/>
      <c r="I37" s="32"/>
      <c r="J37" s="28"/>
      <c r="K37" s="28"/>
      <c r="L37" s="28"/>
      <c r="M37" s="28"/>
      <c r="N37" s="28"/>
      <c r="O37" s="28"/>
      <c r="P37" s="28"/>
      <c r="Q37" s="28"/>
      <c r="R37" s="28"/>
      <c r="S37" s="33"/>
      <c r="T37" s="33"/>
      <c r="U37" s="33"/>
      <c r="V37" s="34"/>
      <c r="W37" s="33"/>
      <c r="X37" s="33"/>
      <c r="Y37" s="33"/>
      <c r="Z37" s="33"/>
      <c r="AA37" s="33"/>
      <c r="AB37" s="33"/>
      <c r="AC37" s="33"/>
      <c r="AD37" s="33"/>
      <c r="AE37" s="33"/>
      <c r="AF37" s="28"/>
      <c r="AG37" s="28"/>
      <c r="AH37" s="28"/>
      <c r="AI37" s="28"/>
      <c r="AJ37" s="28"/>
      <c r="AK37" s="28"/>
      <c r="AL37" s="28"/>
      <c r="AM37" s="28"/>
      <c r="AN37" s="28"/>
      <c r="AO37" s="28"/>
      <c r="AP37" s="35"/>
    </row>
    <row r="38" spans="1:42" ht="15" thickBot="1">
      <c r="A38" s="49"/>
      <c r="B38" s="37"/>
      <c r="C38" s="38"/>
      <c r="D38" s="39"/>
      <c r="E38" s="36"/>
      <c r="F38" s="36"/>
      <c r="G38" s="36"/>
      <c r="H38" s="36"/>
      <c r="I38" s="40"/>
      <c r="J38" s="36"/>
      <c r="K38" s="36"/>
      <c r="L38" s="36"/>
      <c r="M38" s="36"/>
      <c r="N38" s="36"/>
      <c r="O38" s="36"/>
      <c r="P38" s="36"/>
      <c r="Q38" s="36"/>
      <c r="R38" s="36"/>
      <c r="S38" s="41"/>
      <c r="T38" s="41"/>
      <c r="U38" s="41"/>
      <c r="V38" s="42"/>
      <c r="W38" s="41"/>
      <c r="X38" s="41"/>
      <c r="Y38" s="41"/>
      <c r="Z38" s="41"/>
      <c r="AA38" s="41"/>
      <c r="AB38" s="41"/>
      <c r="AC38" s="41"/>
      <c r="AD38" s="41"/>
      <c r="AE38" s="41"/>
      <c r="AF38" s="36"/>
      <c r="AG38" s="36"/>
      <c r="AH38" s="36"/>
      <c r="AI38" s="36"/>
      <c r="AJ38" s="36"/>
      <c r="AK38" s="36"/>
      <c r="AL38" s="36"/>
      <c r="AM38" s="36"/>
      <c r="AN38" s="36"/>
      <c r="AO38" s="36"/>
      <c r="AP38" s="43"/>
    </row>
    <row r="39" spans="1:42">
      <c r="A39" s="50" t="s">
        <v>239</v>
      </c>
      <c r="B39" s="45"/>
      <c r="C39" s="44"/>
      <c r="D39" s="44"/>
      <c r="E39" s="44"/>
      <c r="F39" s="44"/>
      <c r="G39" s="44"/>
      <c r="H39" s="44"/>
      <c r="I39" s="46"/>
      <c r="J39" s="44"/>
      <c r="K39" s="44"/>
      <c r="L39" s="44"/>
      <c r="M39" s="44"/>
      <c r="N39" s="44"/>
      <c r="O39" s="44"/>
      <c r="P39" s="44"/>
      <c r="Q39" s="44"/>
      <c r="R39" s="44"/>
      <c r="S39" s="45"/>
      <c r="T39" s="45"/>
      <c r="U39" s="45"/>
      <c r="V39" s="47"/>
      <c r="W39" s="45"/>
      <c r="X39" s="45"/>
      <c r="Y39" s="45"/>
      <c r="Z39" s="45"/>
      <c r="AA39" s="45"/>
      <c r="AB39" s="45"/>
      <c r="AC39" s="45"/>
      <c r="AD39" s="45"/>
      <c r="AE39" s="45"/>
      <c r="AF39" s="44"/>
      <c r="AG39" s="44"/>
      <c r="AH39" s="44"/>
      <c r="AI39" s="44"/>
      <c r="AJ39" s="44"/>
      <c r="AK39" s="44"/>
      <c r="AL39" s="44"/>
      <c r="AM39" s="44"/>
      <c r="AN39" s="44"/>
      <c r="AO39" s="44"/>
      <c r="AP39" s="44"/>
    </row>
    <row r="40" spans="1:42">
      <c r="A40" s="50" t="s">
        <v>240</v>
      </c>
      <c r="B40" s="45"/>
      <c r="C40" s="44"/>
      <c r="D40" s="44"/>
      <c r="E40" s="44"/>
      <c r="F40" s="44"/>
      <c r="G40" s="44"/>
      <c r="H40" s="44"/>
      <c r="I40" s="46"/>
      <c r="J40" s="44"/>
      <c r="K40" s="44"/>
      <c r="L40" s="44"/>
      <c r="M40" s="44"/>
      <c r="N40" s="44"/>
      <c r="O40" s="44"/>
      <c r="P40" s="44"/>
      <c r="Q40" s="44"/>
      <c r="R40" s="44"/>
      <c r="S40" s="45"/>
      <c r="T40" s="45"/>
      <c r="U40" s="45"/>
      <c r="V40" s="47"/>
      <c r="W40" s="45"/>
      <c r="X40" s="45"/>
      <c r="Y40" s="45"/>
      <c r="Z40" s="45"/>
      <c r="AA40" s="45"/>
      <c r="AB40" s="45"/>
      <c r="AC40" s="45"/>
      <c r="AD40" s="45"/>
      <c r="AE40" s="45"/>
      <c r="AF40" s="44"/>
      <c r="AG40" s="44"/>
      <c r="AH40" s="44"/>
      <c r="AI40" s="44"/>
      <c r="AJ40" s="44"/>
      <c r="AK40" s="44"/>
      <c r="AL40" s="44"/>
      <c r="AM40" s="44"/>
      <c r="AN40" s="44"/>
      <c r="AO40" s="44"/>
      <c r="AP40" s="44"/>
    </row>
  </sheetData>
  <mergeCells count="8">
    <mergeCell ref="AJ8:AN8"/>
    <mergeCell ref="AP8:AP9"/>
    <mergeCell ref="B8:E8"/>
    <mergeCell ref="F8:I8"/>
    <mergeCell ref="J8:Q8"/>
    <mergeCell ref="R8:R9"/>
    <mergeCell ref="S8:AE8"/>
    <mergeCell ref="AF8:AI8"/>
  </mergeCells>
  <hyperlinks>
    <hyperlink ref="A1" location="'Main Page'!A1" tooltip="E:\ACEMFV2\AceCustomTemplates - #'Main Page'!A1" display="'Main Page'!A1"/>
    <hyperlink ref="A10" location="'Load'!A1" tooltip="E:\ACEMFV2\AceCustomTemplates - #'Load'!A1" display="'Load'!A1"/>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82"/>
  <sheetViews>
    <sheetView zoomScale="91" zoomScaleNormal="91" workbookViewId="0">
      <pane xSplit="1" ySplit="11" topLeftCell="B12" activePane="bottomRight" state="frozen"/>
      <selection activeCell="G7" sqref="G7"/>
      <selection pane="topRight" activeCell="G7" sqref="G7"/>
      <selection pane="bottomLeft" activeCell="G7" sqref="G7"/>
      <selection pane="bottomRight" activeCell="A12" sqref="A12:R72"/>
    </sheetView>
  </sheetViews>
  <sheetFormatPr defaultRowHeight="14.4"/>
  <cols>
    <col min="1" max="1" width="42.21875" customWidth="1"/>
    <col min="2" max="2" width="11.6640625" customWidth="1"/>
    <col min="34" max="34" width="8.77734375" style="93" customWidth="1"/>
  </cols>
  <sheetData>
    <row r="1" spans="1:92">
      <c r="A1" s="13" t="s">
        <v>0</v>
      </c>
      <c r="B1" s="93"/>
      <c r="C1" s="14"/>
      <c r="D1" s="14"/>
      <c r="E1" s="15" t="s">
        <v>3953</v>
      </c>
      <c r="F1" s="14"/>
      <c r="G1" s="14"/>
      <c r="H1" s="14"/>
      <c r="I1" s="14"/>
      <c r="J1" s="14"/>
      <c r="K1" s="14"/>
      <c r="L1" s="14"/>
      <c r="M1" s="14"/>
      <c r="N1" s="14"/>
      <c r="O1" s="14"/>
      <c r="P1" s="14"/>
      <c r="Q1" s="14"/>
      <c r="R1" s="14"/>
      <c r="S1" s="93"/>
      <c r="T1" s="93"/>
      <c r="U1" s="93"/>
      <c r="V1" s="93"/>
      <c r="W1" s="93"/>
      <c r="X1" s="93"/>
      <c r="Y1" s="93"/>
      <c r="Z1" s="93"/>
      <c r="AA1" s="93"/>
      <c r="AB1" s="93"/>
      <c r="AC1" s="93"/>
      <c r="AD1" s="93"/>
      <c r="AE1" s="93"/>
      <c r="AF1" s="14"/>
      <c r="AG1" s="14"/>
      <c r="AH1" s="14"/>
      <c r="AI1" s="14"/>
      <c r="AJ1" s="14"/>
      <c r="AK1" s="14"/>
      <c r="AL1" s="14"/>
      <c r="AM1" s="14"/>
      <c r="AN1" s="14"/>
      <c r="AO1" s="14"/>
      <c r="AP1" s="14"/>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A2" s="14"/>
      <c r="B2" s="93"/>
      <c r="C2" s="14"/>
      <c r="D2" s="14"/>
      <c r="E2" s="14"/>
      <c r="F2" s="14"/>
      <c r="G2" s="14"/>
      <c r="H2" s="14"/>
      <c r="I2" s="14"/>
      <c r="J2" s="14"/>
      <c r="K2" s="14"/>
      <c r="L2" s="14"/>
      <c r="M2" s="14"/>
      <c r="N2" s="14"/>
      <c r="O2" s="14"/>
      <c r="P2" s="14"/>
      <c r="Q2" s="14"/>
      <c r="R2" s="14"/>
      <c r="S2" s="93"/>
      <c r="T2" s="93"/>
      <c r="U2" s="93"/>
      <c r="V2" s="93"/>
      <c r="W2" s="93"/>
      <c r="X2" s="93"/>
      <c r="Y2" s="93"/>
      <c r="Z2" s="93"/>
      <c r="AA2" s="93"/>
      <c r="AB2" s="93"/>
      <c r="AC2" s="93"/>
      <c r="AD2" s="93"/>
      <c r="AE2" s="93"/>
      <c r="AF2" s="14"/>
      <c r="AG2" s="14"/>
      <c r="AH2" s="14"/>
      <c r="AI2" s="14"/>
      <c r="AJ2" s="14"/>
      <c r="AK2" s="14"/>
      <c r="AL2" s="14"/>
      <c r="AM2" s="14"/>
      <c r="AN2" s="14"/>
      <c r="AO2" s="14"/>
      <c r="AP2" s="14"/>
      <c r="CA2" s="93">
        <v>0</v>
      </c>
      <c r="CB2" s="93">
        <f t="shared" ref="CB2:CB7" si="0">_xlfn.QUARTILE.INC(F$12:F$73,$CA2)</f>
        <v>5.7526000000000002</v>
      </c>
      <c r="CC2" s="93">
        <f t="shared" ref="CC2:CN2" si="1">_xlfn.QUARTILE.INC(G$12:G$73,$CA2)</f>
        <v>-14.3751</v>
      </c>
      <c r="CD2" s="93">
        <f t="shared" si="1"/>
        <v>-19.373999999999999</v>
      </c>
      <c r="CE2" s="93">
        <f t="shared" si="1"/>
        <v>-17.795000000000002</v>
      </c>
      <c r="CF2" s="93">
        <f t="shared" si="1"/>
        <v>-7.6055000000000001</v>
      </c>
      <c r="CG2" s="93">
        <f t="shared" si="1"/>
        <v>-4.3569000000000004</v>
      </c>
      <c r="CH2" s="93">
        <f t="shared" si="1"/>
        <v>10.7502</v>
      </c>
      <c r="CI2" s="93">
        <f t="shared" si="1"/>
        <v>6.9451999999999998</v>
      </c>
      <c r="CJ2" s="93">
        <f t="shared" si="1"/>
        <v>8.4120000000000008</v>
      </c>
      <c r="CK2" s="93">
        <f t="shared" si="1"/>
        <v>9.1856000000000009</v>
      </c>
      <c r="CL2" s="93">
        <f t="shared" si="1"/>
        <v>11.266299999999999</v>
      </c>
      <c r="CM2" s="93">
        <f t="shared" si="1"/>
        <v>11.8689</v>
      </c>
      <c r="CN2" s="93">
        <f t="shared" si="1"/>
        <v>-12.853899999999999</v>
      </c>
    </row>
    <row r="3" spans="1:92">
      <c r="A3" s="14"/>
      <c r="B3" s="93"/>
      <c r="C3" s="14"/>
      <c r="D3" s="14"/>
      <c r="E3" s="14"/>
      <c r="F3" s="14"/>
      <c r="G3" s="14"/>
      <c r="H3" s="14"/>
      <c r="I3" s="14"/>
      <c r="J3" s="14"/>
      <c r="K3" s="14"/>
      <c r="L3" s="14"/>
      <c r="M3" s="14"/>
      <c r="N3" s="14"/>
      <c r="O3" s="14"/>
      <c r="P3" s="14"/>
      <c r="Q3" s="14"/>
      <c r="R3" s="14"/>
      <c r="S3" s="93"/>
      <c r="T3" s="93"/>
      <c r="U3" s="93"/>
      <c r="V3" s="93"/>
      <c r="W3" s="93"/>
      <c r="X3" s="93"/>
      <c r="Y3" s="93"/>
      <c r="Z3" s="93"/>
      <c r="AA3" s="93"/>
      <c r="AB3" s="93"/>
      <c r="AC3" s="93"/>
      <c r="AD3" s="93"/>
      <c r="AE3" s="93"/>
      <c r="AF3" s="14"/>
      <c r="AG3" s="14"/>
      <c r="AH3" s="14"/>
      <c r="AI3" s="14"/>
      <c r="AJ3" s="14"/>
      <c r="AK3" s="14"/>
      <c r="AL3" s="14"/>
      <c r="AM3" s="14"/>
      <c r="AN3" s="14"/>
      <c r="AO3" s="14"/>
      <c r="AP3" s="14"/>
      <c r="CA3" s="93">
        <v>1</v>
      </c>
      <c r="CB3" s="93">
        <f t="shared" si="0"/>
        <v>7.9716250000000004</v>
      </c>
      <c r="CC3" s="93">
        <f t="shared" ref="CC3:CN7" si="2">_xlfn.QUARTILE.INC(G$12:G$73,$CA3)</f>
        <v>-2.2343999999999999</v>
      </c>
      <c r="CD3" s="93">
        <f t="shared" si="2"/>
        <v>-5.7556499999999993</v>
      </c>
      <c r="CE3" s="93">
        <f t="shared" si="2"/>
        <v>-5.2862999999999998</v>
      </c>
      <c r="CF3" s="93">
        <f t="shared" si="2"/>
        <v>1.1008</v>
      </c>
      <c r="CG3" s="93">
        <f t="shared" si="2"/>
        <v>3.6676500000000001</v>
      </c>
      <c r="CH3" s="93">
        <f t="shared" si="2"/>
        <v>13.252475</v>
      </c>
      <c r="CI3" s="93">
        <f t="shared" si="2"/>
        <v>10.929600000000001</v>
      </c>
      <c r="CJ3" s="93">
        <f t="shared" si="2"/>
        <v>11.396925</v>
      </c>
      <c r="CK3" s="93">
        <f t="shared" si="2"/>
        <v>11.553925</v>
      </c>
      <c r="CL3" s="93">
        <f t="shared" si="2"/>
        <v>12.38165</v>
      </c>
      <c r="CM3" s="93">
        <f t="shared" si="2"/>
        <v>11.950825</v>
      </c>
      <c r="CN3" s="93">
        <f t="shared" si="2"/>
        <v>7.7551249999999996</v>
      </c>
    </row>
    <row r="4" spans="1:92">
      <c r="A4" s="14"/>
      <c r="B4" s="93"/>
      <c r="C4" s="14"/>
      <c r="D4" s="14"/>
      <c r="E4" s="14"/>
      <c r="F4" s="14"/>
      <c r="G4" s="14"/>
      <c r="H4" s="14"/>
      <c r="I4" s="14"/>
      <c r="J4" s="14"/>
      <c r="K4" s="14"/>
      <c r="L4" s="14"/>
      <c r="M4" s="14"/>
      <c r="N4" s="14"/>
      <c r="O4" s="14"/>
      <c r="P4" s="14"/>
      <c r="Q4" s="14"/>
      <c r="R4" s="14"/>
      <c r="S4" s="93"/>
      <c r="T4" s="93"/>
      <c r="U4" s="93"/>
      <c r="V4" s="93"/>
      <c r="W4" s="93"/>
      <c r="X4" s="93"/>
      <c r="Y4" s="93"/>
      <c r="Z4" s="93"/>
      <c r="AA4" s="93"/>
      <c r="AB4" s="93"/>
      <c r="AC4" s="93"/>
      <c r="AD4" s="93"/>
      <c r="AE4" s="93"/>
      <c r="AF4" s="14"/>
      <c r="AG4" s="14"/>
      <c r="AH4" s="14"/>
      <c r="AI4" s="14"/>
      <c r="AJ4" s="14"/>
      <c r="AK4" s="14"/>
      <c r="AL4" s="14"/>
      <c r="AM4" s="14"/>
      <c r="AN4" s="14"/>
      <c r="AO4" s="14"/>
      <c r="AP4" s="14"/>
      <c r="CA4" s="93">
        <v>2</v>
      </c>
      <c r="CB4" s="93">
        <f t="shared" si="0"/>
        <v>10.080300000000001</v>
      </c>
      <c r="CC4" s="93">
        <f t="shared" si="2"/>
        <v>-0.85199999999999998</v>
      </c>
      <c r="CD4" s="93">
        <f t="shared" si="2"/>
        <v>-3.5293999999999999</v>
      </c>
      <c r="CE4" s="93">
        <f t="shared" si="2"/>
        <v>-3.2784</v>
      </c>
      <c r="CF4" s="93">
        <f t="shared" si="2"/>
        <v>3.9962499999999999</v>
      </c>
      <c r="CG4" s="93">
        <f t="shared" si="2"/>
        <v>4.8025000000000002</v>
      </c>
      <c r="CH4" s="93">
        <f t="shared" si="2"/>
        <v>14.4001</v>
      </c>
      <c r="CI4" s="93">
        <f t="shared" si="2"/>
        <v>11.790900000000001</v>
      </c>
      <c r="CJ4" s="93">
        <f t="shared" si="2"/>
        <v>12.89475</v>
      </c>
      <c r="CK4" s="93">
        <f t="shared" si="2"/>
        <v>12.882200000000001</v>
      </c>
      <c r="CL4" s="93">
        <f t="shared" si="2"/>
        <v>12.719750000000001</v>
      </c>
      <c r="CM4" s="93">
        <f t="shared" si="2"/>
        <v>12.03275</v>
      </c>
      <c r="CN4" s="93">
        <f t="shared" si="2"/>
        <v>11.755099999999999</v>
      </c>
    </row>
    <row r="5" spans="1:92">
      <c r="A5" s="14"/>
      <c r="B5" s="93"/>
      <c r="C5" s="14"/>
      <c r="D5" s="14"/>
      <c r="E5" s="14"/>
      <c r="F5" s="14"/>
      <c r="G5" s="14"/>
      <c r="H5" s="14"/>
      <c r="I5" s="14"/>
      <c r="J5" s="14"/>
      <c r="K5" s="14"/>
      <c r="L5" s="14"/>
      <c r="M5" s="14"/>
      <c r="N5" s="14"/>
      <c r="O5" s="14"/>
      <c r="P5" s="14"/>
      <c r="Q5" s="14"/>
      <c r="R5" s="14"/>
      <c r="S5" s="93"/>
      <c r="T5" s="93"/>
      <c r="U5" s="93"/>
      <c r="V5" s="93"/>
      <c r="W5" s="93"/>
      <c r="X5" s="93"/>
      <c r="Y5" s="93"/>
      <c r="Z5" s="93"/>
      <c r="AA5" s="93"/>
      <c r="AB5" s="93"/>
      <c r="AC5" s="93"/>
      <c r="AD5" s="93"/>
      <c r="AE5" s="93"/>
      <c r="AF5" s="14"/>
      <c r="AG5" s="14"/>
      <c r="AH5" s="14"/>
      <c r="AI5" s="14"/>
      <c r="AJ5" s="14"/>
      <c r="AK5" s="14"/>
      <c r="AL5" s="14"/>
      <c r="AM5" s="14"/>
      <c r="AN5" s="14"/>
      <c r="AO5" s="14"/>
      <c r="AP5" s="14"/>
      <c r="CA5" s="93">
        <v>3</v>
      </c>
      <c r="CB5" s="93">
        <f t="shared" si="0"/>
        <v>12.669124999999999</v>
      </c>
      <c r="CC5" s="93">
        <f t="shared" si="2"/>
        <v>2.3923999999999999</v>
      </c>
      <c r="CD5" s="93">
        <f t="shared" si="2"/>
        <v>-1.4859499999999999</v>
      </c>
      <c r="CE5" s="93">
        <f t="shared" si="2"/>
        <v>-0.73029999999999995</v>
      </c>
      <c r="CF5" s="93">
        <f t="shared" si="2"/>
        <v>7.4300750000000004</v>
      </c>
      <c r="CG5" s="93">
        <f t="shared" si="2"/>
        <v>6.9645999999999999</v>
      </c>
      <c r="CH5" s="93">
        <f t="shared" si="2"/>
        <v>16.860400000000002</v>
      </c>
      <c r="CI5" s="93">
        <f t="shared" si="2"/>
        <v>13.4841</v>
      </c>
      <c r="CJ5" s="93">
        <f t="shared" si="2"/>
        <v>15.002625</v>
      </c>
      <c r="CK5" s="93">
        <f t="shared" si="2"/>
        <v>14.5504</v>
      </c>
      <c r="CL5" s="93">
        <f t="shared" si="2"/>
        <v>13.276375</v>
      </c>
      <c r="CM5" s="93">
        <f t="shared" si="2"/>
        <v>12.114675</v>
      </c>
      <c r="CN5" s="93">
        <f t="shared" si="2"/>
        <v>15.065925</v>
      </c>
    </row>
    <row r="6" spans="1:92" hidden="1">
      <c r="A6" s="14"/>
      <c r="B6" s="93"/>
      <c r="C6" s="14"/>
      <c r="D6" s="14"/>
      <c r="E6" s="14"/>
      <c r="F6" s="14"/>
      <c r="G6" s="14"/>
      <c r="H6" s="14"/>
      <c r="I6" s="14"/>
      <c r="J6" s="14"/>
      <c r="K6" s="14"/>
      <c r="L6" s="14"/>
      <c r="M6" s="14"/>
      <c r="N6" s="14"/>
      <c r="O6" s="14"/>
      <c r="P6" s="14"/>
      <c r="Q6" s="14"/>
      <c r="R6" s="14"/>
      <c r="S6" s="93"/>
      <c r="T6" s="93"/>
      <c r="U6" s="93"/>
      <c r="V6" s="93"/>
      <c r="W6" s="93"/>
      <c r="X6" s="93"/>
      <c r="Y6" s="93"/>
      <c r="Z6" s="93"/>
      <c r="AA6" s="93"/>
      <c r="AB6" s="93"/>
      <c r="AC6" s="93"/>
      <c r="AD6" s="93"/>
      <c r="AE6" s="93"/>
      <c r="AF6" s="14"/>
      <c r="AG6" s="14"/>
      <c r="AH6" s="14"/>
      <c r="AI6" s="14"/>
      <c r="AJ6" s="14"/>
      <c r="AK6" s="14"/>
      <c r="AL6" s="14"/>
      <c r="AM6" s="14"/>
      <c r="AN6" s="14"/>
      <c r="AO6" s="14"/>
      <c r="AP6" s="14"/>
      <c r="CA6" s="93"/>
      <c r="CB6" s="93">
        <f t="shared" si="0"/>
        <v>5.7526000000000002</v>
      </c>
      <c r="CC6" s="93">
        <f t="shared" si="2"/>
        <v>-14.3751</v>
      </c>
      <c r="CD6" s="93">
        <f t="shared" si="2"/>
        <v>-19.373999999999999</v>
      </c>
      <c r="CE6" s="93">
        <f t="shared" si="2"/>
        <v>-17.795000000000002</v>
      </c>
      <c r="CF6" s="93">
        <f t="shared" si="2"/>
        <v>-7.6055000000000001</v>
      </c>
      <c r="CG6" s="93">
        <f t="shared" si="2"/>
        <v>-4.3569000000000004</v>
      </c>
      <c r="CH6" s="93">
        <f t="shared" si="2"/>
        <v>10.7502</v>
      </c>
      <c r="CI6" s="93">
        <f t="shared" si="2"/>
        <v>6.9451999999999998</v>
      </c>
      <c r="CJ6" s="93">
        <f t="shared" si="2"/>
        <v>8.4120000000000008</v>
      </c>
      <c r="CK6" s="93">
        <f t="shared" si="2"/>
        <v>9.1856000000000009</v>
      </c>
      <c r="CL6" s="93">
        <f t="shared" si="2"/>
        <v>11.266299999999999</v>
      </c>
      <c r="CM6" s="93">
        <f t="shared" si="2"/>
        <v>11.8689</v>
      </c>
      <c r="CN6" s="93">
        <f t="shared" si="2"/>
        <v>-12.853899999999999</v>
      </c>
    </row>
    <row r="7" spans="1:92" ht="21" thickBot="1">
      <c r="A7" s="16" t="s">
        <v>3868</v>
      </c>
      <c r="B7" s="93"/>
      <c r="C7" s="14"/>
      <c r="D7" s="14"/>
      <c r="E7" s="14"/>
      <c r="F7" s="14"/>
      <c r="G7" s="14"/>
      <c r="H7" s="14"/>
      <c r="I7" s="14"/>
      <c r="J7" s="14"/>
      <c r="K7" s="14"/>
      <c r="L7" s="14"/>
      <c r="M7" s="14"/>
      <c r="N7" s="14"/>
      <c r="O7" s="14"/>
      <c r="P7" s="14"/>
      <c r="Q7" s="14"/>
      <c r="R7" s="14"/>
      <c r="S7" s="93"/>
      <c r="T7" s="93"/>
      <c r="U7" s="93"/>
      <c r="V7" s="93"/>
      <c r="W7" s="93"/>
      <c r="X7" s="93"/>
      <c r="Y7" s="93"/>
      <c r="Z7" s="93"/>
      <c r="AA7" s="93"/>
      <c r="AB7" s="93"/>
      <c r="AC7" s="93"/>
      <c r="AD7" s="93"/>
      <c r="AE7" s="93"/>
      <c r="AF7" s="14"/>
      <c r="AG7" s="14"/>
      <c r="AH7" s="14"/>
      <c r="AI7" s="14"/>
      <c r="AJ7" s="14"/>
      <c r="AK7" s="14"/>
      <c r="AL7" s="14"/>
      <c r="AM7" s="14"/>
      <c r="AN7" s="14"/>
      <c r="AO7" s="14"/>
      <c r="AP7" s="14"/>
      <c r="CA7" s="93">
        <v>4</v>
      </c>
      <c r="CB7" s="93">
        <f t="shared" si="0"/>
        <v>23.8157</v>
      </c>
      <c r="CC7" s="93">
        <f t="shared" si="2"/>
        <v>28.013999999999999</v>
      </c>
      <c r="CD7" s="93">
        <f t="shared" si="2"/>
        <v>17.131399999999999</v>
      </c>
      <c r="CE7" s="93">
        <f t="shared" si="2"/>
        <v>25.623200000000001</v>
      </c>
      <c r="CF7" s="93">
        <f t="shared" si="2"/>
        <v>23.931799999999999</v>
      </c>
      <c r="CG7" s="93">
        <f t="shared" si="2"/>
        <v>12.7286</v>
      </c>
      <c r="CH7" s="93">
        <f t="shared" si="2"/>
        <v>25.5289</v>
      </c>
      <c r="CI7" s="93">
        <f t="shared" si="2"/>
        <v>25.654900000000001</v>
      </c>
      <c r="CJ7" s="93">
        <f t="shared" si="2"/>
        <v>28.003299999999999</v>
      </c>
      <c r="CK7" s="93">
        <f t="shared" si="2"/>
        <v>18.5989</v>
      </c>
      <c r="CL7" s="93">
        <f t="shared" si="2"/>
        <v>15.511200000000001</v>
      </c>
      <c r="CM7" s="93">
        <f t="shared" si="2"/>
        <v>12.1966</v>
      </c>
      <c r="CN7" s="93">
        <f t="shared" si="2"/>
        <v>97.263300000000001</v>
      </c>
    </row>
    <row r="8" spans="1:92" ht="15.6">
      <c r="A8" s="17" t="str">
        <f>'ETFs - Others'!A8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c r="AJ8" s="136" t="s">
        <v>874</v>
      </c>
      <c r="AK8" s="136"/>
      <c r="AL8" s="136"/>
      <c r="AM8" s="136"/>
      <c r="AN8" s="136"/>
      <c r="AO8" s="18" t="s">
        <v>54</v>
      </c>
      <c r="AP8" s="134" t="s">
        <v>179</v>
      </c>
    </row>
    <row r="9" spans="1:92" ht="37.5"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7" t="s">
        <v>194</v>
      </c>
      <c r="AD9" s="27" t="s">
        <v>2437</v>
      </c>
      <c r="AE9" s="27" t="s">
        <v>174</v>
      </c>
      <c r="AF9" s="26" t="s">
        <v>835</v>
      </c>
      <c r="AG9" s="26" t="s">
        <v>836</v>
      </c>
      <c r="AH9" s="26" t="s">
        <v>837</v>
      </c>
      <c r="AI9" s="26" t="s">
        <v>612</v>
      </c>
      <c r="AJ9" s="26" t="s">
        <v>838</v>
      </c>
      <c r="AK9" s="26" t="s">
        <v>839</v>
      </c>
      <c r="AL9" s="26" t="s">
        <v>3052</v>
      </c>
      <c r="AM9" s="26" t="s">
        <v>2436</v>
      </c>
      <c r="AN9" s="26" t="s">
        <v>3053</v>
      </c>
      <c r="AO9" s="26" t="s">
        <v>840</v>
      </c>
      <c r="AP9" s="135"/>
    </row>
    <row r="10" spans="1:92" ht="15" thickBot="1">
      <c r="A10" s="20" t="s">
        <v>38</v>
      </c>
      <c r="B10" s="93"/>
      <c r="C10" s="14"/>
      <c r="D10" s="14"/>
      <c r="E10" s="14"/>
      <c r="F10" s="14"/>
      <c r="G10" s="14"/>
      <c r="H10" s="14"/>
      <c r="I10" s="14"/>
      <c r="J10" s="14"/>
      <c r="K10" s="14"/>
      <c r="L10" s="14"/>
      <c r="M10" s="14"/>
      <c r="N10" s="14"/>
      <c r="O10" s="14"/>
      <c r="P10" s="14"/>
      <c r="Q10" s="14"/>
      <c r="R10" s="14"/>
      <c r="S10" s="93"/>
      <c r="T10" s="93"/>
      <c r="U10" s="93"/>
      <c r="V10" s="93"/>
      <c r="W10" s="93"/>
      <c r="X10" s="93"/>
      <c r="Y10" s="93"/>
      <c r="Z10" s="93"/>
      <c r="AA10" s="93"/>
      <c r="AB10" s="93"/>
      <c r="AC10" s="93"/>
      <c r="AD10" s="93"/>
      <c r="AE10" s="93"/>
      <c r="AF10" s="14"/>
      <c r="AG10" s="14"/>
      <c r="AH10" s="14"/>
      <c r="AI10" s="14"/>
      <c r="AJ10" s="14"/>
      <c r="AK10" s="14"/>
      <c r="AL10" s="14"/>
      <c r="AM10" s="14"/>
      <c r="AN10" s="14"/>
      <c r="AO10" s="14"/>
      <c r="AP10" s="14"/>
    </row>
    <row r="11" spans="1:92" ht="18.600000000000001" thickBot="1">
      <c r="A11" s="21" t="s">
        <v>3869</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3"/>
      <c r="AP11" s="24"/>
    </row>
    <row r="12" spans="1:92">
      <c r="A12" s="48" t="s">
        <v>3833</v>
      </c>
      <c r="B12" s="29">
        <v>40672</v>
      </c>
      <c r="C12" s="30">
        <v>233.07259999999999</v>
      </c>
      <c r="D12" s="31">
        <v>216.392</v>
      </c>
      <c r="E12" s="28">
        <v>53.849200000000003</v>
      </c>
      <c r="F12" s="28">
        <v>6.31</v>
      </c>
      <c r="G12" s="28">
        <v>-0.59530000000000005</v>
      </c>
      <c r="H12" s="28">
        <v>-2.2117</v>
      </c>
      <c r="I12" s="32">
        <v>-2.6208999999999998</v>
      </c>
      <c r="J12" s="28">
        <v>5.1847000000000003</v>
      </c>
      <c r="K12" s="28">
        <v>7.1353999999999997</v>
      </c>
      <c r="L12" s="28">
        <v>14.9383</v>
      </c>
      <c r="M12" s="28">
        <v>12.6061</v>
      </c>
      <c r="N12" s="28">
        <v>12.916</v>
      </c>
      <c r="O12" s="28">
        <v>13.200699999999999</v>
      </c>
      <c r="P12" s="28">
        <v>12.428100000000001</v>
      </c>
      <c r="Q12" s="28"/>
      <c r="R12" s="28">
        <v>11.8896</v>
      </c>
      <c r="S12" s="33">
        <f>IF(F12="",0,IF(F12&lt;=CB$3,4,IF(F12&gt;=CB$5,1,IF(F12&gt;=CB$4,2,3))))</f>
        <v>4</v>
      </c>
      <c r="T12" s="33">
        <f t="shared" ref="T12:AE12" si="3">IF(G12="",0,IF(G12&lt;=CC$3,4,IF(G12&gt;=CC$5,1,IF(G12&gt;=CC$4,2,3))))</f>
        <v>2</v>
      </c>
      <c r="U12" s="33">
        <f t="shared" si="3"/>
        <v>2</v>
      </c>
      <c r="V12" s="34">
        <f t="shared" si="3"/>
        <v>2</v>
      </c>
      <c r="W12" s="33">
        <f t="shared" si="3"/>
        <v>2</v>
      </c>
      <c r="X12" s="33">
        <f t="shared" si="3"/>
        <v>1</v>
      </c>
      <c r="Y12" s="33">
        <f t="shared" si="3"/>
        <v>2</v>
      </c>
      <c r="Z12" s="33">
        <f t="shared" si="3"/>
        <v>2</v>
      </c>
      <c r="AA12" s="33">
        <f t="shared" si="3"/>
        <v>2</v>
      </c>
      <c r="AB12" s="33">
        <f t="shared" si="3"/>
        <v>2</v>
      </c>
      <c r="AC12" s="33">
        <f t="shared" si="3"/>
        <v>3</v>
      </c>
      <c r="AD12" s="33">
        <f t="shared" si="3"/>
        <v>0</v>
      </c>
      <c r="AE12" s="33">
        <f t="shared" si="3"/>
        <v>2</v>
      </c>
      <c r="AF12" s="28"/>
      <c r="AG12" s="28"/>
      <c r="AH12" s="28"/>
      <c r="AI12" s="28">
        <v>100</v>
      </c>
      <c r="AJ12" s="28">
        <v>0.77400000000000002</v>
      </c>
      <c r="AK12" s="28">
        <v>0.3231</v>
      </c>
      <c r="AL12" s="28">
        <v>0.3745</v>
      </c>
      <c r="AM12" s="28">
        <v>0.60919999999999996</v>
      </c>
      <c r="AN12" s="28">
        <v>0.85919999999999996</v>
      </c>
      <c r="AO12" s="28">
        <v>0.84309999999999996</v>
      </c>
      <c r="AP12" s="35">
        <v>1.04</v>
      </c>
    </row>
    <row r="13" spans="1:92">
      <c r="A13" s="48" t="s">
        <v>3834</v>
      </c>
      <c r="B13" s="29">
        <v>44851</v>
      </c>
      <c r="C13" s="30">
        <v>28.0458</v>
      </c>
      <c r="D13" s="31">
        <v>26.6204</v>
      </c>
      <c r="E13" s="28">
        <v>16.7805</v>
      </c>
      <c r="F13" s="28">
        <v>6.9462000000000002</v>
      </c>
      <c r="G13" s="28">
        <v>-6.4053000000000004</v>
      </c>
      <c r="H13" s="28">
        <v>1.5849</v>
      </c>
      <c r="I13" s="32">
        <v>-2.8620000000000001</v>
      </c>
      <c r="J13" s="28">
        <v>11.107100000000001</v>
      </c>
      <c r="K13" s="28">
        <v>9.6094000000000008</v>
      </c>
      <c r="L13" s="28">
        <v>17.639700000000001</v>
      </c>
      <c r="M13" s="28"/>
      <c r="N13" s="28"/>
      <c r="O13" s="28"/>
      <c r="P13" s="28"/>
      <c r="Q13" s="28"/>
      <c r="R13" s="28">
        <v>15.7599</v>
      </c>
      <c r="S13" s="33">
        <f t="shared" ref="S13:S66" si="4">IF(F13="",0,IF(F13&lt;=CB$3,4,IF(F13&gt;=CB$5,1,IF(F13&gt;=CB$4,2,3))))</f>
        <v>4</v>
      </c>
      <c r="T13" s="33">
        <f t="shared" ref="T13:T66" si="5">IF(G13="",0,IF(G13&lt;=CC$3,4,IF(G13&gt;=CC$5,1,IF(G13&gt;=CC$4,2,3))))</f>
        <v>4</v>
      </c>
      <c r="U13" s="33">
        <f t="shared" ref="U13:U66" si="6">IF(H13="",0,IF(H13&lt;=CD$3,4,IF(H13&gt;=CD$5,1,IF(H13&gt;=CD$4,2,3))))</f>
        <v>1</v>
      </c>
      <c r="V13" s="34">
        <f t="shared" ref="V13:V66" si="7">IF(I13="",0,IF(I13&lt;=CE$3,4,IF(I13&gt;=CE$5,1,IF(I13&gt;=CE$4,2,3))))</f>
        <v>2</v>
      </c>
      <c r="W13" s="33">
        <f t="shared" ref="W13:W66" si="8">IF(J13="",0,IF(J13&lt;=CF$3,4,IF(J13&gt;=CF$5,1,IF(J13&gt;=CF$4,2,3))))</f>
        <v>1</v>
      </c>
      <c r="X13" s="33">
        <f t="shared" ref="X13:X66" si="9">IF(K13="",0,IF(K13&lt;=CG$3,4,IF(K13&gt;=CG$5,1,IF(K13&gt;=CG$4,2,3))))</f>
        <v>1</v>
      </c>
      <c r="Y13" s="33">
        <f t="shared" ref="Y13:Y66" si="10">IF(L13="",0,IF(L13&lt;=CH$3,4,IF(L13&gt;=CH$5,1,IF(L13&gt;=CH$4,2,3))))</f>
        <v>1</v>
      </c>
      <c r="Z13" s="33">
        <f t="shared" ref="Z13:Z66" si="11">IF(M13="",0,IF(M13&lt;=CI$3,4,IF(M13&gt;=CI$5,1,IF(M13&gt;=CI$4,2,3))))</f>
        <v>0</v>
      </c>
      <c r="AA13" s="33">
        <f t="shared" ref="AA13:AA66" si="12">IF(N13="",0,IF(N13&lt;=CJ$3,4,IF(N13&gt;=CJ$5,1,IF(N13&gt;=CJ$4,2,3))))</f>
        <v>0</v>
      </c>
      <c r="AB13" s="33">
        <f t="shared" ref="AB13:AB66" si="13">IF(O13="",0,IF(O13&lt;=CK$3,4,IF(O13&gt;=CK$5,1,IF(O13&gt;=CK$4,2,3))))</f>
        <v>0</v>
      </c>
      <c r="AC13" s="33">
        <f t="shared" ref="AC13:AC66" si="14">IF(P13="",0,IF(P13&lt;=CL$3,4,IF(P13&gt;=CL$5,1,IF(P13&gt;=CL$4,2,3))))</f>
        <v>0</v>
      </c>
      <c r="AD13" s="33">
        <f t="shared" ref="AD13:AD66" si="15">IF(Q13="",0,IF(Q13&lt;=CM$3,4,IF(Q13&gt;=CM$5,1,IF(Q13&gt;=CM$4,2,3))))</f>
        <v>0</v>
      </c>
      <c r="AE13" s="33">
        <f t="shared" ref="AE13:AE66" si="16">IF(R13="",0,IF(R13&lt;=CN$3,4,IF(R13&gt;=CN$5,1,IF(R13&gt;=CN$4,2,3))))</f>
        <v>1</v>
      </c>
      <c r="AF13" s="28"/>
      <c r="AG13" s="28"/>
      <c r="AH13" s="28"/>
      <c r="AI13" s="28">
        <v>100</v>
      </c>
      <c r="AJ13" s="28">
        <v>0.63529999999999998</v>
      </c>
      <c r="AK13" s="28">
        <v>0.38640000000000002</v>
      </c>
      <c r="AL13" s="28">
        <v>0.48359999999999997</v>
      </c>
      <c r="AM13" s="28">
        <v>0.70840000000000003</v>
      </c>
      <c r="AN13" s="28">
        <v>0.73089999999999999</v>
      </c>
      <c r="AO13" s="28">
        <v>1.1618999999999999</v>
      </c>
      <c r="AP13" s="35">
        <v>0.56999999999999995</v>
      </c>
    </row>
    <row r="14" spans="1:92">
      <c r="A14" s="48" t="s">
        <v>2844</v>
      </c>
      <c r="B14" s="29">
        <v>43535</v>
      </c>
      <c r="C14" s="30">
        <v>422.27429999999998</v>
      </c>
      <c r="D14" s="31">
        <v>382.27010000000001</v>
      </c>
      <c r="E14" s="28">
        <v>20.704000000000001</v>
      </c>
      <c r="F14" s="28">
        <v>13.297599999999999</v>
      </c>
      <c r="G14" s="28">
        <v>2.7239</v>
      </c>
      <c r="H14" s="28">
        <v>0.2712</v>
      </c>
      <c r="I14" s="32">
        <v>-0.1206</v>
      </c>
      <c r="J14" s="28">
        <v>12.9884</v>
      </c>
      <c r="K14" s="28">
        <v>9.1697000000000006</v>
      </c>
      <c r="L14" s="28">
        <v>16.719100000000001</v>
      </c>
      <c r="M14" s="28">
        <v>13.016999999999999</v>
      </c>
      <c r="N14" s="28">
        <v>11.3931</v>
      </c>
      <c r="O14" s="28">
        <v>10.6958</v>
      </c>
      <c r="P14" s="28"/>
      <c r="Q14" s="28"/>
      <c r="R14" s="28">
        <v>10.726100000000001</v>
      </c>
      <c r="S14" s="33">
        <f t="shared" si="4"/>
        <v>1</v>
      </c>
      <c r="T14" s="33">
        <f t="shared" si="5"/>
        <v>1</v>
      </c>
      <c r="U14" s="33">
        <f t="shared" si="6"/>
        <v>1</v>
      </c>
      <c r="V14" s="34">
        <f t="shared" si="7"/>
        <v>1</v>
      </c>
      <c r="W14" s="33">
        <f t="shared" si="8"/>
        <v>1</v>
      </c>
      <c r="X14" s="33">
        <f t="shared" si="9"/>
        <v>1</v>
      </c>
      <c r="Y14" s="33">
        <f t="shared" si="10"/>
        <v>2</v>
      </c>
      <c r="Z14" s="33">
        <f t="shared" si="11"/>
        <v>2</v>
      </c>
      <c r="AA14" s="33">
        <f t="shared" si="12"/>
        <v>4</v>
      </c>
      <c r="AB14" s="33">
        <f t="shared" si="13"/>
        <v>4</v>
      </c>
      <c r="AC14" s="33">
        <f t="shared" si="14"/>
        <v>0</v>
      </c>
      <c r="AD14" s="33">
        <f t="shared" si="15"/>
        <v>0</v>
      </c>
      <c r="AE14" s="33">
        <f t="shared" si="16"/>
        <v>3</v>
      </c>
      <c r="AF14" s="28">
        <v>39.177399999999999</v>
      </c>
      <c r="AG14" s="28">
        <v>24.418800000000001</v>
      </c>
      <c r="AH14" s="28">
        <v>33.729900000000001</v>
      </c>
      <c r="AI14" s="28">
        <v>2.6739000000000002</v>
      </c>
      <c r="AJ14" s="28">
        <v>0.97470000000000001</v>
      </c>
      <c r="AK14" s="28">
        <v>0.25259999999999999</v>
      </c>
      <c r="AL14" s="28">
        <v>3.3399999999999999E-2</v>
      </c>
      <c r="AM14" s="28">
        <v>0.45519999999999999</v>
      </c>
      <c r="AN14" s="28">
        <v>0.91390000000000005</v>
      </c>
      <c r="AO14" s="28">
        <v>2.3759000000000001</v>
      </c>
      <c r="AP14" s="35">
        <v>2.41</v>
      </c>
    </row>
    <row r="15" spans="1:92">
      <c r="A15" s="48" t="s">
        <v>2845</v>
      </c>
      <c r="B15" s="29">
        <v>43535</v>
      </c>
      <c r="C15" s="30">
        <v>114.76560000000001</v>
      </c>
      <c r="D15" s="31">
        <v>105.6811</v>
      </c>
      <c r="E15" s="28">
        <v>18.736000000000001</v>
      </c>
      <c r="F15" s="28">
        <v>7.1669999999999998</v>
      </c>
      <c r="G15" s="28">
        <v>-0.57310000000000005</v>
      </c>
      <c r="H15" s="28">
        <v>-3.9081000000000001</v>
      </c>
      <c r="I15" s="32">
        <v>-2.3658000000000001</v>
      </c>
      <c r="J15" s="28">
        <v>3.5939000000000001</v>
      </c>
      <c r="K15" s="28">
        <v>6.7938000000000001</v>
      </c>
      <c r="L15" s="28">
        <v>13.3231</v>
      </c>
      <c r="M15" s="28">
        <v>10.4145</v>
      </c>
      <c r="N15" s="28">
        <v>9.2147000000000006</v>
      </c>
      <c r="O15" s="28">
        <v>9.1856000000000009</v>
      </c>
      <c r="P15" s="28"/>
      <c r="Q15" s="28"/>
      <c r="R15" s="28">
        <v>9.1884999999999994</v>
      </c>
      <c r="S15" s="33">
        <f t="shared" si="4"/>
        <v>4</v>
      </c>
      <c r="T15" s="33">
        <f t="shared" si="5"/>
        <v>2</v>
      </c>
      <c r="U15" s="33">
        <f t="shared" si="6"/>
        <v>3</v>
      </c>
      <c r="V15" s="34">
        <f t="shared" si="7"/>
        <v>2</v>
      </c>
      <c r="W15" s="33">
        <f t="shared" si="8"/>
        <v>3</v>
      </c>
      <c r="X15" s="33">
        <f t="shared" si="9"/>
        <v>2</v>
      </c>
      <c r="Y15" s="33">
        <f t="shared" si="10"/>
        <v>3</v>
      </c>
      <c r="Z15" s="33">
        <f t="shared" si="11"/>
        <v>4</v>
      </c>
      <c r="AA15" s="33">
        <f t="shared" si="12"/>
        <v>4</v>
      </c>
      <c r="AB15" s="33">
        <f t="shared" si="13"/>
        <v>4</v>
      </c>
      <c r="AC15" s="33">
        <f t="shared" si="14"/>
        <v>0</v>
      </c>
      <c r="AD15" s="33">
        <f t="shared" si="15"/>
        <v>0</v>
      </c>
      <c r="AE15" s="33">
        <f t="shared" si="16"/>
        <v>3</v>
      </c>
      <c r="AF15" s="28">
        <v>51.6126</v>
      </c>
      <c r="AG15" s="28">
        <v>11.533300000000001</v>
      </c>
      <c r="AH15" s="28">
        <v>12.428900000000001</v>
      </c>
      <c r="AI15" s="28">
        <v>24.4252</v>
      </c>
      <c r="AJ15" s="28">
        <v>1.0965</v>
      </c>
      <c r="AK15" s="28">
        <v>0.26479999999999998</v>
      </c>
      <c r="AL15" s="28">
        <v>2.63E-2</v>
      </c>
      <c r="AM15" s="28">
        <v>0.49440000000000001</v>
      </c>
      <c r="AN15" s="28">
        <v>0.87829999999999997</v>
      </c>
      <c r="AO15" s="28">
        <v>10.5984</v>
      </c>
      <c r="AP15" s="35">
        <v>2.39</v>
      </c>
    </row>
    <row r="16" spans="1:92">
      <c r="A16" s="48" t="s">
        <v>3835</v>
      </c>
      <c r="B16" s="29">
        <v>44616</v>
      </c>
      <c r="C16" s="30">
        <v>36.865900000000003</v>
      </c>
      <c r="D16" s="31">
        <v>32.9238</v>
      </c>
      <c r="E16" s="28">
        <v>15.3728</v>
      </c>
      <c r="F16" s="28">
        <v>9.3955000000000002</v>
      </c>
      <c r="G16" s="28">
        <v>-1.1548</v>
      </c>
      <c r="H16" s="28">
        <v>-1.4735</v>
      </c>
      <c r="I16" s="32">
        <v>-2.4159999999999999</v>
      </c>
      <c r="J16" s="28">
        <v>7.2253999999999996</v>
      </c>
      <c r="K16" s="28">
        <v>2.7275999999999998</v>
      </c>
      <c r="L16" s="28">
        <v>13.2536</v>
      </c>
      <c r="M16" s="28">
        <v>10.6403</v>
      </c>
      <c r="N16" s="28"/>
      <c r="O16" s="28"/>
      <c r="P16" s="28"/>
      <c r="Q16" s="28"/>
      <c r="R16" s="28">
        <v>10.833</v>
      </c>
      <c r="S16" s="33">
        <f t="shared" si="4"/>
        <v>3</v>
      </c>
      <c r="T16" s="33">
        <f t="shared" si="5"/>
        <v>3</v>
      </c>
      <c r="U16" s="33">
        <f t="shared" si="6"/>
        <v>1</v>
      </c>
      <c r="V16" s="34">
        <f t="shared" si="7"/>
        <v>2</v>
      </c>
      <c r="W16" s="33">
        <f t="shared" si="8"/>
        <v>2</v>
      </c>
      <c r="X16" s="33">
        <f t="shared" si="9"/>
        <v>4</v>
      </c>
      <c r="Y16" s="33">
        <f t="shared" si="10"/>
        <v>3</v>
      </c>
      <c r="Z16" s="33">
        <f t="shared" si="11"/>
        <v>4</v>
      </c>
      <c r="AA16" s="33">
        <f t="shared" si="12"/>
        <v>0</v>
      </c>
      <c r="AB16" s="33">
        <f t="shared" si="13"/>
        <v>0</v>
      </c>
      <c r="AC16" s="33">
        <f t="shared" si="14"/>
        <v>0</v>
      </c>
      <c r="AD16" s="33">
        <f t="shared" si="15"/>
        <v>0</v>
      </c>
      <c r="AE16" s="33">
        <f t="shared" si="16"/>
        <v>3</v>
      </c>
      <c r="AF16" s="28"/>
      <c r="AG16" s="28"/>
      <c r="AH16" s="28"/>
      <c r="AI16" s="28">
        <v>100</v>
      </c>
      <c r="AJ16" s="28">
        <v>0.94550000000000001</v>
      </c>
      <c r="AK16" s="28">
        <v>0.21940000000000001</v>
      </c>
      <c r="AL16" s="28">
        <v>-9.8599999999999993E-2</v>
      </c>
      <c r="AM16" s="28">
        <v>0.37430000000000002</v>
      </c>
      <c r="AN16" s="28">
        <v>0.9446</v>
      </c>
      <c r="AO16" s="28">
        <v>3.7029999999999998</v>
      </c>
      <c r="AP16" s="35">
        <v>0.66</v>
      </c>
    </row>
    <row r="17" spans="1:42">
      <c r="A17" s="48" t="s">
        <v>2848</v>
      </c>
      <c r="B17" s="29">
        <v>43819</v>
      </c>
      <c r="C17" s="30">
        <v>728.33749999999998</v>
      </c>
      <c r="D17" s="31">
        <v>658.34649999999999</v>
      </c>
      <c r="E17" s="28">
        <v>17.809999999999999</v>
      </c>
      <c r="F17" s="28">
        <v>7.2892000000000001</v>
      </c>
      <c r="G17" s="28">
        <v>-2.2503000000000002</v>
      </c>
      <c r="H17" s="28">
        <v>-5.7172999999999998</v>
      </c>
      <c r="I17" s="32">
        <v>-4.8611000000000004</v>
      </c>
      <c r="J17" s="28">
        <v>-0.94550000000000001</v>
      </c>
      <c r="K17" s="28">
        <v>4.1150000000000002</v>
      </c>
      <c r="L17" s="28">
        <v>12.4594</v>
      </c>
      <c r="M17" s="28">
        <v>8.7235999999999994</v>
      </c>
      <c r="N17" s="28">
        <v>8.4120000000000008</v>
      </c>
      <c r="O17" s="28"/>
      <c r="P17" s="28"/>
      <c r="Q17" s="28"/>
      <c r="R17" s="28">
        <v>9.4928000000000008</v>
      </c>
      <c r="S17" s="33">
        <f t="shared" si="4"/>
        <v>4</v>
      </c>
      <c r="T17" s="33">
        <f t="shared" si="5"/>
        <v>4</v>
      </c>
      <c r="U17" s="33">
        <f t="shared" si="6"/>
        <v>3</v>
      </c>
      <c r="V17" s="34">
        <f t="shared" si="7"/>
        <v>3</v>
      </c>
      <c r="W17" s="33">
        <f t="shared" si="8"/>
        <v>4</v>
      </c>
      <c r="X17" s="33">
        <f t="shared" si="9"/>
        <v>3</v>
      </c>
      <c r="Y17" s="33">
        <f t="shared" si="10"/>
        <v>4</v>
      </c>
      <c r="Z17" s="33">
        <f t="shared" si="11"/>
        <v>4</v>
      </c>
      <c r="AA17" s="33">
        <f t="shared" si="12"/>
        <v>4</v>
      </c>
      <c r="AB17" s="33">
        <f t="shared" si="13"/>
        <v>0</v>
      </c>
      <c r="AC17" s="33">
        <f t="shared" si="14"/>
        <v>0</v>
      </c>
      <c r="AD17" s="33">
        <f t="shared" si="15"/>
        <v>0</v>
      </c>
      <c r="AE17" s="33">
        <f t="shared" si="16"/>
        <v>3</v>
      </c>
      <c r="AF17" s="28">
        <v>58.555900000000001</v>
      </c>
      <c r="AG17" s="28">
        <v>10.444599999999999</v>
      </c>
      <c r="AH17" s="28">
        <v>6.4823000000000004</v>
      </c>
      <c r="AI17" s="28">
        <v>24.517199999999999</v>
      </c>
      <c r="AJ17" s="28">
        <v>0.81159999999999999</v>
      </c>
      <c r="AK17" s="28">
        <v>0.2389</v>
      </c>
      <c r="AL17" s="28">
        <v>0.1638</v>
      </c>
      <c r="AM17" s="28">
        <v>0.43319999999999997</v>
      </c>
      <c r="AN17" s="28">
        <v>0.85299999999999998</v>
      </c>
      <c r="AO17" s="28">
        <v>3.4359999999999999</v>
      </c>
      <c r="AP17" s="35">
        <v>2.34</v>
      </c>
    </row>
    <row r="18" spans="1:42">
      <c r="A18" s="48" t="s">
        <v>2850</v>
      </c>
      <c r="B18" s="29">
        <v>43819</v>
      </c>
      <c r="C18" s="30">
        <v>292.99419999999998</v>
      </c>
      <c r="D18" s="31">
        <v>262.21870000000001</v>
      </c>
      <c r="E18" s="28">
        <v>18.84</v>
      </c>
      <c r="F18" s="28">
        <v>8.3381000000000007</v>
      </c>
      <c r="G18" s="28">
        <v>-1.9260999999999999</v>
      </c>
      <c r="H18" s="28">
        <v>-6.4547999999999996</v>
      </c>
      <c r="I18" s="32">
        <v>-5.2789999999999999</v>
      </c>
      <c r="J18" s="28">
        <v>-0.58050000000000002</v>
      </c>
      <c r="K18" s="28">
        <v>4.2054999999999998</v>
      </c>
      <c r="L18" s="28">
        <v>12.7248</v>
      </c>
      <c r="M18" s="28">
        <v>9.6425999999999998</v>
      </c>
      <c r="N18" s="28">
        <v>9.6004000000000005</v>
      </c>
      <c r="O18" s="28"/>
      <c r="P18" s="28"/>
      <c r="Q18" s="28"/>
      <c r="R18" s="28">
        <v>10.4643</v>
      </c>
      <c r="S18" s="33">
        <f t="shared" si="4"/>
        <v>3</v>
      </c>
      <c r="T18" s="33">
        <f t="shared" si="5"/>
        <v>3</v>
      </c>
      <c r="U18" s="33">
        <f t="shared" si="6"/>
        <v>4</v>
      </c>
      <c r="V18" s="34">
        <f t="shared" si="7"/>
        <v>3</v>
      </c>
      <c r="W18" s="33">
        <f t="shared" si="8"/>
        <v>4</v>
      </c>
      <c r="X18" s="33">
        <f t="shared" si="9"/>
        <v>3</v>
      </c>
      <c r="Y18" s="33">
        <f t="shared" si="10"/>
        <v>4</v>
      </c>
      <c r="Z18" s="33">
        <f t="shared" si="11"/>
        <v>4</v>
      </c>
      <c r="AA18" s="33">
        <f t="shared" si="12"/>
        <v>4</v>
      </c>
      <c r="AB18" s="33">
        <f t="shared" si="13"/>
        <v>0</v>
      </c>
      <c r="AC18" s="33">
        <f t="shared" si="14"/>
        <v>0</v>
      </c>
      <c r="AD18" s="33">
        <f t="shared" si="15"/>
        <v>0</v>
      </c>
      <c r="AE18" s="33">
        <f t="shared" si="16"/>
        <v>3</v>
      </c>
      <c r="AF18" s="28">
        <v>59.226100000000002</v>
      </c>
      <c r="AG18" s="28">
        <v>13.354200000000001</v>
      </c>
      <c r="AH18" s="28">
        <v>10.58</v>
      </c>
      <c r="AI18" s="28">
        <v>16.8398</v>
      </c>
      <c r="AJ18" s="28">
        <v>1.2778</v>
      </c>
      <c r="AK18" s="28">
        <v>0.22289999999999999</v>
      </c>
      <c r="AL18" s="28">
        <v>-0.10929999999999999</v>
      </c>
      <c r="AM18" s="28">
        <v>0.3896</v>
      </c>
      <c r="AN18" s="28">
        <v>0.88890000000000002</v>
      </c>
      <c r="AO18" s="28">
        <v>5.6737000000000002</v>
      </c>
      <c r="AP18" s="35">
        <v>2.4300000000000002</v>
      </c>
    </row>
    <row r="19" spans="1:42">
      <c r="A19" s="48" t="s">
        <v>2851</v>
      </c>
      <c r="B19" s="29">
        <v>45217</v>
      </c>
      <c r="C19" s="30">
        <v>185.1208</v>
      </c>
      <c r="D19" s="31">
        <v>171.77269999999999</v>
      </c>
      <c r="E19" s="28">
        <v>12.413</v>
      </c>
      <c r="F19" s="28">
        <v>6.3575999999999997</v>
      </c>
      <c r="G19" s="28">
        <v>-1.5779000000000001</v>
      </c>
      <c r="H19" s="28">
        <v>-3.1671999999999998</v>
      </c>
      <c r="I19" s="32">
        <v>-3.6781000000000001</v>
      </c>
      <c r="J19" s="28">
        <v>1.9213</v>
      </c>
      <c r="K19" s="28">
        <v>4.2205000000000004</v>
      </c>
      <c r="L19" s="28"/>
      <c r="M19" s="28"/>
      <c r="N19" s="28"/>
      <c r="O19" s="28"/>
      <c r="P19" s="28"/>
      <c r="Q19" s="28"/>
      <c r="R19" s="28">
        <v>8.9039000000000001</v>
      </c>
      <c r="S19" s="33">
        <f t="shared" si="4"/>
        <v>4</v>
      </c>
      <c r="T19" s="33">
        <f t="shared" si="5"/>
        <v>3</v>
      </c>
      <c r="U19" s="33">
        <f t="shared" si="6"/>
        <v>2</v>
      </c>
      <c r="V19" s="34">
        <f t="shared" si="7"/>
        <v>3</v>
      </c>
      <c r="W19" s="33">
        <f t="shared" si="8"/>
        <v>3</v>
      </c>
      <c r="X19" s="33">
        <f t="shared" si="9"/>
        <v>3</v>
      </c>
      <c r="Y19" s="33">
        <f t="shared" si="10"/>
        <v>0</v>
      </c>
      <c r="Z19" s="33">
        <f t="shared" si="11"/>
        <v>0</v>
      </c>
      <c r="AA19" s="33">
        <f t="shared" si="12"/>
        <v>0</v>
      </c>
      <c r="AB19" s="33">
        <f t="shared" si="13"/>
        <v>0</v>
      </c>
      <c r="AC19" s="33">
        <f t="shared" si="14"/>
        <v>0</v>
      </c>
      <c r="AD19" s="33">
        <f t="shared" si="15"/>
        <v>0</v>
      </c>
      <c r="AE19" s="33">
        <f t="shared" si="16"/>
        <v>3</v>
      </c>
      <c r="AF19" s="28">
        <v>57.963700000000003</v>
      </c>
      <c r="AG19" s="28">
        <v>12.8659</v>
      </c>
      <c r="AH19" s="28">
        <v>3.9933999999999998</v>
      </c>
      <c r="AI19" s="28">
        <v>25.177</v>
      </c>
      <c r="AJ19" s="28">
        <v>0.62209999999999999</v>
      </c>
      <c r="AK19" s="28">
        <v>0.16739999999999999</v>
      </c>
      <c r="AL19" s="28">
        <v>6.8199999999999997E-2</v>
      </c>
      <c r="AM19" s="28">
        <v>0.29010000000000002</v>
      </c>
      <c r="AN19" s="28">
        <v>0.90290000000000004</v>
      </c>
      <c r="AO19" s="28">
        <v>3.0064000000000002</v>
      </c>
      <c r="AP19" s="35">
        <v>2.36</v>
      </c>
    </row>
    <row r="20" spans="1:42">
      <c r="A20" s="48" t="s">
        <v>2852</v>
      </c>
      <c r="B20" s="29">
        <v>45440</v>
      </c>
      <c r="C20" s="30">
        <v>394.70249999999999</v>
      </c>
      <c r="D20" s="31">
        <v>355.01490000000001</v>
      </c>
      <c r="E20" s="28">
        <v>11.17</v>
      </c>
      <c r="F20" s="28">
        <v>8.0867000000000004</v>
      </c>
      <c r="G20" s="28">
        <v>-1.1102000000000001</v>
      </c>
      <c r="H20" s="28">
        <v>-2.5951</v>
      </c>
      <c r="I20" s="32">
        <v>-3.3637000000000001</v>
      </c>
      <c r="J20" s="28">
        <v>4.5282999999999998</v>
      </c>
      <c r="K20" s="28"/>
      <c r="L20" s="28"/>
      <c r="M20" s="28"/>
      <c r="N20" s="28"/>
      <c r="O20" s="28"/>
      <c r="P20" s="28"/>
      <c r="Q20" s="28"/>
      <c r="R20" s="28">
        <v>5.9217000000000004</v>
      </c>
      <c r="S20" s="33">
        <f t="shared" si="4"/>
        <v>3</v>
      </c>
      <c r="T20" s="33">
        <f t="shared" si="5"/>
        <v>3</v>
      </c>
      <c r="U20" s="33">
        <f t="shared" si="6"/>
        <v>2</v>
      </c>
      <c r="V20" s="34">
        <f t="shared" si="7"/>
        <v>3</v>
      </c>
      <c r="W20" s="33">
        <f t="shared" si="8"/>
        <v>2</v>
      </c>
      <c r="X20" s="33">
        <f t="shared" si="9"/>
        <v>0</v>
      </c>
      <c r="Y20" s="33">
        <f t="shared" si="10"/>
        <v>0</v>
      </c>
      <c r="Z20" s="33">
        <f t="shared" si="11"/>
        <v>0</v>
      </c>
      <c r="AA20" s="33">
        <f t="shared" si="12"/>
        <v>0</v>
      </c>
      <c r="AB20" s="33">
        <f t="shared" si="13"/>
        <v>0</v>
      </c>
      <c r="AC20" s="33">
        <f t="shared" si="14"/>
        <v>0</v>
      </c>
      <c r="AD20" s="33">
        <f t="shared" si="15"/>
        <v>0</v>
      </c>
      <c r="AE20" s="33">
        <f t="shared" si="16"/>
        <v>4</v>
      </c>
      <c r="AF20" s="28">
        <v>42.921500000000002</v>
      </c>
      <c r="AG20" s="28">
        <v>17.1449</v>
      </c>
      <c r="AH20" s="28">
        <v>7.6609999999999996</v>
      </c>
      <c r="AI20" s="28">
        <v>32.2727</v>
      </c>
      <c r="AJ20" s="28">
        <v>1.1568000000000001</v>
      </c>
      <c r="AK20" s="28">
        <v>1.0699999999999999E-2</v>
      </c>
      <c r="AL20" s="28">
        <v>3.3500000000000002E-2</v>
      </c>
      <c r="AM20" s="28">
        <v>1.7399999999999999E-2</v>
      </c>
      <c r="AN20" s="28">
        <v>0.94010000000000005</v>
      </c>
      <c r="AO20" s="28">
        <v>6.6471</v>
      </c>
      <c r="AP20" s="35">
        <v>2.38</v>
      </c>
    </row>
    <row r="21" spans="1:42">
      <c r="A21" s="48" t="s">
        <v>5073</v>
      </c>
      <c r="B21" s="29">
        <v>46086</v>
      </c>
      <c r="C21" s="30"/>
      <c r="D21" s="31">
        <v>12.2151</v>
      </c>
      <c r="E21" s="28">
        <v>10.0398</v>
      </c>
      <c r="F21" s="28">
        <v>7.8505000000000003</v>
      </c>
      <c r="G21" s="28"/>
      <c r="H21" s="28"/>
      <c r="I21" s="32"/>
      <c r="J21" s="28"/>
      <c r="K21" s="28"/>
      <c r="L21" s="28"/>
      <c r="M21" s="28"/>
      <c r="N21" s="28"/>
      <c r="O21" s="28"/>
      <c r="P21" s="28"/>
      <c r="Q21" s="28"/>
      <c r="R21" s="28">
        <v>2.6227999999999998</v>
      </c>
      <c r="S21" s="33">
        <f t="shared" si="4"/>
        <v>4</v>
      </c>
      <c r="T21" s="33">
        <f t="shared" si="5"/>
        <v>0</v>
      </c>
      <c r="U21" s="33">
        <f t="shared" si="6"/>
        <v>0</v>
      </c>
      <c r="V21" s="34">
        <f t="shared" si="7"/>
        <v>0</v>
      </c>
      <c r="W21" s="33">
        <f t="shared" si="8"/>
        <v>0</v>
      </c>
      <c r="X21" s="33">
        <f t="shared" si="9"/>
        <v>0</v>
      </c>
      <c r="Y21" s="33">
        <f t="shared" si="10"/>
        <v>0</v>
      </c>
      <c r="Z21" s="33">
        <f t="shared" si="11"/>
        <v>0</v>
      </c>
      <c r="AA21" s="33">
        <f t="shared" si="12"/>
        <v>0</v>
      </c>
      <c r="AB21" s="33">
        <f t="shared" si="13"/>
        <v>0</v>
      </c>
      <c r="AC21" s="33">
        <f t="shared" si="14"/>
        <v>0</v>
      </c>
      <c r="AD21" s="33">
        <f t="shared" si="15"/>
        <v>0</v>
      </c>
      <c r="AE21" s="33">
        <f t="shared" si="16"/>
        <v>4</v>
      </c>
      <c r="AF21" s="28"/>
      <c r="AG21" s="28"/>
      <c r="AH21" s="28"/>
      <c r="AI21" s="28">
        <v>100</v>
      </c>
      <c r="AJ21" s="28">
        <v>1.1236999999999999</v>
      </c>
      <c r="AK21" s="28">
        <v>-0.1192</v>
      </c>
      <c r="AL21" s="28">
        <v>-0.70120000000000005</v>
      </c>
      <c r="AM21" s="28">
        <v>-0.2223</v>
      </c>
      <c r="AN21" s="28">
        <v>0.73499999999999999</v>
      </c>
      <c r="AO21" s="28">
        <v>0.254</v>
      </c>
      <c r="AP21" s="35">
        <v>0.55000000000000004</v>
      </c>
    </row>
    <row r="22" spans="1:42">
      <c r="A22" s="48" t="s">
        <v>3836</v>
      </c>
      <c r="B22" s="29">
        <v>45876</v>
      </c>
      <c r="C22" s="30">
        <v>11.8775</v>
      </c>
      <c r="D22" s="31">
        <v>13.7498</v>
      </c>
      <c r="E22" s="28">
        <v>12.4171</v>
      </c>
      <c r="F22" s="28">
        <v>21.563500000000001</v>
      </c>
      <c r="G22" s="28">
        <v>28.013999999999999</v>
      </c>
      <c r="H22" s="28">
        <v>17.131399999999999</v>
      </c>
      <c r="I22" s="32">
        <v>25.623200000000001</v>
      </c>
      <c r="J22" s="28"/>
      <c r="K22" s="28"/>
      <c r="L22" s="28"/>
      <c r="M22" s="28"/>
      <c r="N22" s="28"/>
      <c r="O22" s="28"/>
      <c r="P22" s="28"/>
      <c r="Q22" s="28"/>
      <c r="R22" s="28">
        <v>34.590000000000003</v>
      </c>
      <c r="S22" s="33">
        <f t="shared" si="4"/>
        <v>1</v>
      </c>
      <c r="T22" s="33">
        <f t="shared" si="5"/>
        <v>1</v>
      </c>
      <c r="U22" s="33">
        <f t="shared" si="6"/>
        <v>1</v>
      </c>
      <c r="V22" s="34">
        <f t="shared" si="7"/>
        <v>1</v>
      </c>
      <c r="W22" s="33">
        <f t="shared" si="8"/>
        <v>0</v>
      </c>
      <c r="X22" s="33">
        <f t="shared" si="9"/>
        <v>0</v>
      </c>
      <c r="Y22" s="33">
        <f t="shared" si="10"/>
        <v>0</v>
      </c>
      <c r="Z22" s="33">
        <f t="shared" si="11"/>
        <v>0</v>
      </c>
      <c r="AA22" s="33">
        <f t="shared" si="12"/>
        <v>0</v>
      </c>
      <c r="AB22" s="33">
        <f t="shared" si="13"/>
        <v>0</v>
      </c>
      <c r="AC22" s="33">
        <f t="shared" si="14"/>
        <v>0</v>
      </c>
      <c r="AD22" s="33">
        <f t="shared" si="15"/>
        <v>0</v>
      </c>
      <c r="AE22" s="33">
        <f t="shared" si="16"/>
        <v>1</v>
      </c>
      <c r="AF22" s="28"/>
      <c r="AG22" s="28"/>
      <c r="AH22" s="28"/>
      <c r="AI22" s="28">
        <v>100</v>
      </c>
      <c r="AJ22" s="28">
        <v>1.0857000000000001</v>
      </c>
      <c r="AK22" s="28">
        <v>0.18099999999999999</v>
      </c>
      <c r="AL22" s="28">
        <v>0.16339999999999999</v>
      </c>
      <c r="AM22" s="28">
        <v>0.52100000000000002</v>
      </c>
      <c r="AN22" s="28">
        <v>0.96419999999999995</v>
      </c>
      <c r="AO22" s="28">
        <v>-0.20580000000000001</v>
      </c>
      <c r="AP22" s="35">
        <v>0.6</v>
      </c>
    </row>
    <row r="23" spans="1:42">
      <c r="A23" s="48" t="s">
        <v>3837</v>
      </c>
      <c r="B23" s="29">
        <v>45716</v>
      </c>
      <c r="C23" s="30">
        <v>6.5263</v>
      </c>
      <c r="D23" s="31">
        <v>5.9554</v>
      </c>
      <c r="E23" s="28">
        <v>11.3101</v>
      </c>
      <c r="F23" s="28">
        <v>9.0045999999999999</v>
      </c>
      <c r="G23" s="28">
        <v>-2.9100999999999999</v>
      </c>
      <c r="H23" s="28">
        <v>-6.1448999999999998</v>
      </c>
      <c r="I23" s="32">
        <v>-5.9474999999999998</v>
      </c>
      <c r="J23" s="28">
        <v>1.1773</v>
      </c>
      <c r="K23" s="28"/>
      <c r="L23" s="28"/>
      <c r="M23" s="28"/>
      <c r="N23" s="28"/>
      <c r="O23" s="28"/>
      <c r="P23" s="28"/>
      <c r="Q23" s="28"/>
      <c r="R23" s="28">
        <v>11.124700000000001</v>
      </c>
      <c r="S23" s="33">
        <f t="shared" si="4"/>
        <v>3</v>
      </c>
      <c r="T23" s="33">
        <f t="shared" si="5"/>
        <v>4</v>
      </c>
      <c r="U23" s="33">
        <f t="shared" si="6"/>
        <v>4</v>
      </c>
      <c r="V23" s="34">
        <f t="shared" si="7"/>
        <v>4</v>
      </c>
      <c r="W23" s="33">
        <f t="shared" si="8"/>
        <v>3</v>
      </c>
      <c r="X23" s="33">
        <f t="shared" si="9"/>
        <v>0</v>
      </c>
      <c r="Y23" s="33">
        <f t="shared" si="10"/>
        <v>0</v>
      </c>
      <c r="Z23" s="33">
        <f t="shared" si="11"/>
        <v>0</v>
      </c>
      <c r="AA23" s="33">
        <f t="shared" si="12"/>
        <v>0</v>
      </c>
      <c r="AB23" s="33">
        <f t="shared" si="13"/>
        <v>0</v>
      </c>
      <c r="AC23" s="33">
        <f t="shared" si="14"/>
        <v>0</v>
      </c>
      <c r="AD23" s="33">
        <f t="shared" si="15"/>
        <v>0</v>
      </c>
      <c r="AE23" s="33">
        <f t="shared" si="16"/>
        <v>3</v>
      </c>
      <c r="AF23" s="28"/>
      <c r="AG23" s="28"/>
      <c r="AH23" s="28"/>
      <c r="AI23" s="28">
        <v>100</v>
      </c>
      <c r="AJ23" s="28">
        <v>0.98019999999999996</v>
      </c>
      <c r="AK23" s="28">
        <v>6.9800000000000001E-2</v>
      </c>
      <c r="AL23" s="28">
        <v>-4.6399999999999997E-2</v>
      </c>
      <c r="AM23" s="28">
        <v>0.109</v>
      </c>
      <c r="AN23" s="28">
        <v>0.9123</v>
      </c>
      <c r="AO23" s="28">
        <v>9.6500000000000002E-2</v>
      </c>
      <c r="AP23" s="35">
        <v>0.7</v>
      </c>
    </row>
    <row r="24" spans="1:42">
      <c r="A24" s="48" t="s">
        <v>3838</v>
      </c>
      <c r="B24" s="29">
        <v>45771</v>
      </c>
      <c r="C24" s="30">
        <v>8.3859999999999992</v>
      </c>
      <c r="D24" s="31">
        <v>7.7770000000000001</v>
      </c>
      <c r="E24" s="28">
        <v>10.2575</v>
      </c>
      <c r="F24" s="28">
        <v>12.5862</v>
      </c>
      <c r="G24" s="28">
        <v>2.5935000000000001</v>
      </c>
      <c r="H24" s="28">
        <v>-4.1794000000000002</v>
      </c>
      <c r="I24" s="32">
        <v>-1.8167</v>
      </c>
      <c r="J24" s="28">
        <v>4.9855</v>
      </c>
      <c r="K24" s="28"/>
      <c r="L24" s="28"/>
      <c r="M24" s="28"/>
      <c r="N24" s="28"/>
      <c r="O24" s="28"/>
      <c r="P24" s="28"/>
      <c r="Q24" s="28"/>
      <c r="R24" s="28">
        <v>2.5327999999999999</v>
      </c>
      <c r="S24" s="33">
        <f t="shared" si="4"/>
        <v>2</v>
      </c>
      <c r="T24" s="33">
        <f t="shared" si="5"/>
        <v>1</v>
      </c>
      <c r="U24" s="33">
        <f t="shared" si="6"/>
        <v>3</v>
      </c>
      <c r="V24" s="34">
        <f t="shared" si="7"/>
        <v>2</v>
      </c>
      <c r="W24" s="33">
        <f t="shared" si="8"/>
        <v>2</v>
      </c>
      <c r="X24" s="33">
        <f t="shared" si="9"/>
        <v>0</v>
      </c>
      <c r="Y24" s="33">
        <f t="shared" si="10"/>
        <v>0</v>
      </c>
      <c r="Z24" s="33">
        <f t="shared" si="11"/>
        <v>0</v>
      </c>
      <c r="AA24" s="33">
        <f t="shared" si="12"/>
        <v>0</v>
      </c>
      <c r="AB24" s="33">
        <f t="shared" si="13"/>
        <v>0</v>
      </c>
      <c r="AC24" s="33">
        <f t="shared" si="14"/>
        <v>0</v>
      </c>
      <c r="AD24" s="33">
        <f t="shared" si="15"/>
        <v>0</v>
      </c>
      <c r="AE24" s="33">
        <f t="shared" si="16"/>
        <v>4</v>
      </c>
      <c r="AF24" s="28"/>
      <c r="AG24" s="28"/>
      <c r="AH24" s="28"/>
      <c r="AI24" s="28">
        <v>100</v>
      </c>
      <c r="AJ24" s="28">
        <v>1.0123</v>
      </c>
      <c r="AK24" s="28">
        <v>-0.12130000000000001</v>
      </c>
      <c r="AL24" s="28">
        <v>-9.1800000000000007E-2</v>
      </c>
      <c r="AM24" s="28">
        <v>-0.20380000000000001</v>
      </c>
      <c r="AN24" s="28">
        <v>0.9798</v>
      </c>
      <c r="AO24" s="28">
        <v>0.26869999999999999</v>
      </c>
      <c r="AP24" s="35">
        <v>0.65</v>
      </c>
    </row>
    <row r="25" spans="1:42">
      <c r="A25" s="48" t="s">
        <v>4976</v>
      </c>
      <c r="B25" s="29">
        <v>45995</v>
      </c>
      <c r="C25" s="30">
        <v>10.662100000000001</v>
      </c>
      <c r="D25" s="31">
        <v>10.5229</v>
      </c>
      <c r="E25" s="28">
        <v>11.196</v>
      </c>
      <c r="F25" s="28">
        <v>22.779299999999999</v>
      </c>
      <c r="G25" s="28">
        <v>12.897</v>
      </c>
      <c r="H25" s="28"/>
      <c r="I25" s="32">
        <v>12.3826</v>
      </c>
      <c r="J25" s="28"/>
      <c r="K25" s="28"/>
      <c r="L25" s="28"/>
      <c r="M25" s="28"/>
      <c r="N25" s="28"/>
      <c r="O25" s="28"/>
      <c r="P25" s="28"/>
      <c r="Q25" s="28"/>
      <c r="R25" s="28">
        <v>32.380099999999999</v>
      </c>
      <c r="S25" s="33">
        <f t="shared" si="4"/>
        <v>1</v>
      </c>
      <c r="T25" s="33">
        <f t="shared" si="5"/>
        <v>1</v>
      </c>
      <c r="U25" s="33">
        <f t="shared" si="6"/>
        <v>0</v>
      </c>
      <c r="V25" s="34">
        <f t="shared" si="7"/>
        <v>1</v>
      </c>
      <c r="W25" s="33">
        <f t="shared" si="8"/>
        <v>0</v>
      </c>
      <c r="X25" s="33">
        <f t="shared" si="9"/>
        <v>0</v>
      </c>
      <c r="Y25" s="33">
        <f t="shared" si="10"/>
        <v>0</v>
      </c>
      <c r="Z25" s="33">
        <f t="shared" si="11"/>
        <v>0</v>
      </c>
      <c r="AA25" s="33">
        <f t="shared" si="12"/>
        <v>0</v>
      </c>
      <c r="AB25" s="33">
        <f t="shared" si="13"/>
        <v>0</v>
      </c>
      <c r="AC25" s="33">
        <f t="shared" si="14"/>
        <v>0</v>
      </c>
      <c r="AD25" s="33">
        <f t="shared" si="15"/>
        <v>0</v>
      </c>
      <c r="AE25" s="33">
        <f t="shared" si="16"/>
        <v>1</v>
      </c>
      <c r="AF25" s="28"/>
      <c r="AG25" s="28"/>
      <c r="AH25" s="28"/>
      <c r="AI25" s="28">
        <v>100</v>
      </c>
      <c r="AJ25" s="28">
        <v>0.97729999999999995</v>
      </c>
      <c r="AK25" s="28">
        <v>1.95E-2</v>
      </c>
      <c r="AL25" s="28">
        <v>-4.3099999999999999E-2</v>
      </c>
      <c r="AM25" s="28">
        <v>4.2200000000000001E-2</v>
      </c>
      <c r="AN25" s="28">
        <v>0.96579999999999999</v>
      </c>
      <c r="AO25" s="28">
        <v>0.24729999999999999</v>
      </c>
      <c r="AP25" s="35">
        <v>0.6</v>
      </c>
    </row>
    <row r="26" spans="1:42">
      <c r="A26" s="48" t="s">
        <v>3839</v>
      </c>
      <c r="B26" s="29">
        <v>45516</v>
      </c>
      <c r="C26" s="30">
        <v>156.9091</v>
      </c>
      <c r="D26" s="31">
        <v>136.2321</v>
      </c>
      <c r="E26" s="28">
        <v>9.1341999999999999</v>
      </c>
      <c r="F26" s="28">
        <v>14.349</v>
      </c>
      <c r="G26" s="28">
        <v>1.6153</v>
      </c>
      <c r="H26" s="28">
        <v>-3.3643000000000001</v>
      </c>
      <c r="I26" s="32">
        <v>-4.5179</v>
      </c>
      <c r="J26" s="28">
        <v>10.2126</v>
      </c>
      <c r="K26" s="28"/>
      <c r="L26" s="28"/>
      <c r="M26" s="28"/>
      <c r="N26" s="28"/>
      <c r="O26" s="28"/>
      <c r="P26" s="28"/>
      <c r="Q26" s="28"/>
      <c r="R26" s="28">
        <v>-5.1432000000000002</v>
      </c>
      <c r="S26" s="33">
        <f t="shared" si="4"/>
        <v>1</v>
      </c>
      <c r="T26" s="33">
        <f t="shared" si="5"/>
        <v>2</v>
      </c>
      <c r="U26" s="33">
        <f t="shared" si="6"/>
        <v>2</v>
      </c>
      <c r="V26" s="34">
        <f t="shared" si="7"/>
        <v>3</v>
      </c>
      <c r="W26" s="33">
        <f t="shared" si="8"/>
        <v>1</v>
      </c>
      <c r="X26" s="33">
        <f t="shared" si="9"/>
        <v>0</v>
      </c>
      <c r="Y26" s="33">
        <f t="shared" si="10"/>
        <v>0</v>
      </c>
      <c r="Z26" s="33">
        <f t="shared" si="11"/>
        <v>0</v>
      </c>
      <c r="AA26" s="33">
        <f t="shared" si="12"/>
        <v>0</v>
      </c>
      <c r="AB26" s="33">
        <f t="shared" si="13"/>
        <v>0</v>
      </c>
      <c r="AC26" s="33">
        <f t="shared" si="14"/>
        <v>0</v>
      </c>
      <c r="AD26" s="33">
        <f t="shared" si="15"/>
        <v>0</v>
      </c>
      <c r="AE26" s="33">
        <f t="shared" si="16"/>
        <v>4</v>
      </c>
      <c r="AF26" s="28"/>
      <c r="AG26" s="28"/>
      <c r="AH26" s="28"/>
      <c r="AI26" s="28">
        <v>100</v>
      </c>
      <c r="AJ26" s="28">
        <v>0.97870000000000001</v>
      </c>
      <c r="AK26" s="28">
        <v>-0.18360000000000001</v>
      </c>
      <c r="AL26" s="28">
        <v>-0.13769999999999999</v>
      </c>
      <c r="AM26" s="28">
        <v>-0.28320000000000001</v>
      </c>
      <c r="AN26" s="28">
        <v>0.98939999999999995</v>
      </c>
      <c r="AO26" s="28">
        <v>-8.0600000000000005E-2</v>
      </c>
      <c r="AP26" s="35">
        <v>0.62</v>
      </c>
    </row>
    <row r="27" spans="1:42">
      <c r="A27" s="48" t="s">
        <v>3840</v>
      </c>
      <c r="B27" s="29">
        <v>45576</v>
      </c>
      <c r="C27" s="30">
        <v>97.867000000000004</v>
      </c>
      <c r="D27" s="31">
        <v>92.489099999999993</v>
      </c>
      <c r="E27" s="28">
        <v>13.0784</v>
      </c>
      <c r="F27" s="28">
        <v>23.8157</v>
      </c>
      <c r="G27" s="28">
        <v>8.8261000000000003</v>
      </c>
      <c r="H27" s="28">
        <v>10.5884</v>
      </c>
      <c r="I27" s="32">
        <v>15.2963</v>
      </c>
      <c r="J27" s="28">
        <v>23.931799999999999</v>
      </c>
      <c r="K27" s="28"/>
      <c r="L27" s="28"/>
      <c r="M27" s="28"/>
      <c r="N27" s="28"/>
      <c r="O27" s="28"/>
      <c r="P27" s="28"/>
      <c r="Q27" s="28"/>
      <c r="R27" s="28">
        <v>18.822500000000002</v>
      </c>
      <c r="S27" s="33">
        <f t="shared" si="4"/>
        <v>1</v>
      </c>
      <c r="T27" s="33">
        <f t="shared" si="5"/>
        <v>1</v>
      </c>
      <c r="U27" s="33">
        <f t="shared" si="6"/>
        <v>1</v>
      </c>
      <c r="V27" s="34">
        <f t="shared" si="7"/>
        <v>1</v>
      </c>
      <c r="W27" s="33">
        <f t="shared" si="8"/>
        <v>1</v>
      </c>
      <c r="X27" s="33">
        <f t="shared" si="9"/>
        <v>0</v>
      </c>
      <c r="Y27" s="33">
        <f t="shared" si="10"/>
        <v>0</v>
      </c>
      <c r="Z27" s="33">
        <f t="shared" si="11"/>
        <v>0</v>
      </c>
      <c r="AA27" s="33">
        <f t="shared" si="12"/>
        <v>0</v>
      </c>
      <c r="AB27" s="33">
        <f t="shared" si="13"/>
        <v>0</v>
      </c>
      <c r="AC27" s="33">
        <f t="shared" si="14"/>
        <v>0</v>
      </c>
      <c r="AD27" s="33">
        <f t="shared" si="15"/>
        <v>0</v>
      </c>
      <c r="AE27" s="33">
        <f t="shared" si="16"/>
        <v>1</v>
      </c>
      <c r="AF27" s="28"/>
      <c r="AG27" s="28"/>
      <c r="AH27" s="28"/>
      <c r="AI27" s="28">
        <v>100</v>
      </c>
      <c r="AJ27" s="28">
        <v>0.98919999999999997</v>
      </c>
      <c r="AK27" s="28">
        <v>0.14699999999999999</v>
      </c>
      <c r="AL27" s="28">
        <v>-0.1419</v>
      </c>
      <c r="AM27" s="28">
        <v>0.3372</v>
      </c>
      <c r="AN27" s="28">
        <v>0.99260000000000004</v>
      </c>
      <c r="AO27" s="28">
        <v>0.1797</v>
      </c>
      <c r="AP27" s="35">
        <v>0.66</v>
      </c>
    </row>
    <row r="28" spans="1:42">
      <c r="A28" s="48" t="s">
        <v>3841</v>
      </c>
      <c r="B28" s="29">
        <v>45841</v>
      </c>
      <c r="C28" s="30">
        <v>9.2558000000000007</v>
      </c>
      <c r="D28" s="31">
        <v>9.9502000000000006</v>
      </c>
      <c r="E28" s="28">
        <v>8.9274000000000004</v>
      </c>
      <c r="F28" s="28">
        <v>12.519399999999999</v>
      </c>
      <c r="G28" s="28">
        <v>-5.9867999999999997</v>
      </c>
      <c r="H28" s="28">
        <v>-19.373999999999999</v>
      </c>
      <c r="I28" s="32">
        <v>-13.8407</v>
      </c>
      <c r="J28" s="28"/>
      <c r="K28" s="28"/>
      <c r="L28" s="28"/>
      <c r="M28" s="28"/>
      <c r="N28" s="28"/>
      <c r="O28" s="28"/>
      <c r="P28" s="28"/>
      <c r="Q28" s="28"/>
      <c r="R28" s="28">
        <v>-12.853899999999999</v>
      </c>
      <c r="S28" s="33">
        <f t="shared" si="4"/>
        <v>2</v>
      </c>
      <c r="T28" s="33">
        <f t="shared" si="5"/>
        <v>4</v>
      </c>
      <c r="U28" s="33">
        <f t="shared" si="6"/>
        <v>4</v>
      </c>
      <c r="V28" s="34">
        <f t="shared" si="7"/>
        <v>4</v>
      </c>
      <c r="W28" s="33">
        <f t="shared" si="8"/>
        <v>0</v>
      </c>
      <c r="X28" s="33">
        <f t="shared" si="9"/>
        <v>0</v>
      </c>
      <c r="Y28" s="33">
        <f t="shared" si="10"/>
        <v>0</v>
      </c>
      <c r="Z28" s="33">
        <f t="shared" si="11"/>
        <v>0</v>
      </c>
      <c r="AA28" s="33">
        <f t="shared" si="12"/>
        <v>0</v>
      </c>
      <c r="AB28" s="33">
        <f t="shared" si="13"/>
        <v>0</v>
      </c>
      <c r="AC28" s="33">
        <f t="shared" si="14"/>
        <v>0</v>
      </c>
      <c r="AD28" s="33">
        <f t="shared" si="15"/>
        <v>0</v>
      </c>
      <c r="AE28" s="33">
        <f t="shared" si="16"/>
        <v>4</v>
      </c>
      <c r="AF28" s="28"/>
      <c r="AG28" s="28"/>
      <c r="AH28" s="28"/>
      <c r="AI28" s="28">
        <v>100</v>
      </c>
      <c r="AJ28" s="28">
        <v>0.98870000000000002</v>
      </c>
      <c r="AK28" s="28">
        <v>-0.36899999999999999</v>
      </c>
      <c r="AL28" s="28">
        <v>-0.1202</v>
      </c>
      <c r="AM28" s="28">
        <v>-0.501</v>
      </c>
      <c r="AN28" s="28">
        <v>0.98609999999999998</v>
      </c>
      <c r="AO28" s="28">
        <v>1.1253</v>
      </c>
      <c r="AP28" s="35">
        <v>0.65</v>
      </c>
    </row>
    <row r="29" spans="1:42">
      <c r="A29" s="48" t="s">
        <v>5048</v>
      </c>
      <c r="B29" s="29">
        <v>46064</v>
      </c>
      <c r="C29" s="30">
        <v>11.1572</v>
      </c>
      <c r="D29" s="31">
        <v>10.8553</v>
      </c>
      <c r="E29" s="28">
        <v>10.232100000000001</v>
      </c>
      <c r="F29" s="28">
        <v>10.367900000000001</v>
      </c>
      <c r="G29" s="28"/>
      <c r="H29" s="28"/>
      <c r="I29" s="32"/>
      <c r="J29" s="28"/>
      <c r="K29" s="28"/>
      <c r="L29" s="28"/>
      <c r="M29" s="28"/>
      <c r="N29" s="28"/>
      <c r="O29" s="28"/>
      <c r="P29" s="28"/>
      <c r="Q29" s="28"/>
      <c r="R29" s="28">
        <v>11.3346</v>
      </c>
      <c r="S29" s="33">
        <f t="shared" si="4"/>
        <v>2</v>
      </c>
      <c r="T29" s="33">
        <f t="shared" si="5"/>
        <v>0</v>
      </c>
      <c r="U29" s="33">
        <f t="shared" si="6"/>
        <v>0</v>
      </c>
      <c r="V29" s="34">
        <f t="shared" si="7"/>
        <v>0</v>
      </c>
      <c r="W29" s="33">
        <f t="shared" si="8"/>
        <v>0</v>
      </c>
      <c r="X29" s="33">
        <f t="shared" si="9"/>
        <v>0</v>
      </c>
      <c r="Y29" s="33">
        <f t="shared" si="10"/>
        <v>0</v>
      </c>
      <c r="Z29" s="33">
        <f t="shared" si="11"/>
        <v>0</v>
      </c>
      <c r="AA29" s="33">
        <f t="shared" si="12"/>
        <v>0</v>
      </c>
      <c r="AB29" s="33">
        <f t="shared" si="13"/>
        <v>0</v>
      </c>
      <c r="AC29" s="33">
        <f t="shared" si="14"/>
        <v>0</v>
      </c>
      <c r="AD29" s="33">
        <f t="shared" si="15"/>
        <v>0</v>
      </c>
      <c r="AE29" s="33">
        <f t="shared" si="16"/>
        <v>3</v>
      </c>
      <c r="AF29" s="28"/>
      <c r="AG29" s="28"/>
      <c r="AH29" s="28"/>
      <c r="AI29" s="28">
        <v>100</v>
      </c>
      <c r="AJ29" s="28">
        <v>0.88370000000000004</v>
      </c>
      <c r="AK29" s="28">
        <v>-0.69489999999999996</v>
      </c>
      <c r="AL29" s="28">
        <v>-0.17069999999999999</v>
      </c>
      <c r="AM29" s="28">
        <v>-0.97289999999999999</v>
      </c>
      <c r="AN29" s="28">
        <v>0.90310000000000001</v>
      </c>
      <c r="AO29" s="28">
        <v>0.1043</v>
      </c>
      <c r="AP29" s="35">
        <v>0.55000000000000004</v>
      </c>
    </row>
    <row r="30" spans="1:42">
      <c r="A30" s="48" t="s">
        <v>3842</v>
      </c>
      <c r="B30" s="29">
        <v>45929</v>
      </c>
      <c r="C30" s="30">
        <v>2093.1140999999998</v>
      </c>
      <c r="D30" s="31">
        <v>1991.8970999999999</v>
      </c>
      <c r="E30" s="28">
        <v>9.6877999999999993</v>
      </c>
      <c r="F30" s="28">
        <v>8.1806999999999999</v>
      </c>
      <c r="G30" s="28">
        <v>-3.4224000000000001</v>
      </c>
      <c r="H30" s="28">
        <v>-6.3998999999999997</v>
      </c>
      <c r="I30" s="32">
        <v>-5.8677999999999999</v>
      </c>
      <c r="J30" s="28"/>
      <c r="K30" s="28"/>
      <c r="L30" s="28"/>
      <c r="M30" s="28"/>
      <c r="N30" s="28"/>
      <c r="O30" s="28"/>
      <c r="P30" s="28"/>
      <c r="Q30" s="28"/>
      <c r="R30" s="28">
        <v>-5.4570999999999996</v>
      </c>
      <c r="S30" s="33">
        <f t="shared" si="4"/>
        <v>3</v>
      </c>
      <c r="T30" s="33">
        <f t="shared" si="5"/>
        <v>4</v>
      </c>
      <c r="U30" s="33">
        <f t="shared" si="6"/>
        <v>4</v>
      </c>
      <c r="V30" s="34">
        <f t="shared" si="7"/>
        <v>4</v>
      </c>
      <c r="W30" s="33">
        <f t="shared" si="8"/>
        <v>0</v>
      </c>
      <c r="X30" s="33">
        <f t="shared" si="9"/>
        <v>0</v>
      </c>
      <c r="Y30" s="33">
        <f t="shared" si="10"/>
        <v>0</v>
      </c>
      <c r="Z30" s="33">
        <f t="shared" si="11"/>
        <v>0</v>
      </c>
      <c r="AA30" s="33">
        <f t="shared" si="12"/>
        <v>0</v>
      </c>
      <c r="AB30" s="33">
        <f t="shared" si="13"/>
        <v>0</v>
      </c>
      <c r="AC30" s="33">
        <f t="shared" si="14"/>
        <v>0</v>
      </c>
      <c r="AD30" s="33">
        <f t="shared" si="15"/>
        <v>0</v>
      </c>
      <c r="AE30" s="33">
        <f t="shared" si="16"/>
        <v>4</v>
      </c>
      <c r="AF30" s="28"/>
      <c r="AG30" s="28"/>
      <c r="AH30" s="28"/>
      <c r="AI30" s="28">
        <v>100</v>
      </c>
      <c r="AJ30" s="28">
        <v>0.93959999999999999</v>
      </c>
      <c r="AK30" s="28">
        <v>-0.43869999999999998</v>
      </c>
      <c r="AL30" s="28">
        <v>-0.22969999999999999</v>
      </c>
      <c r="AM30" s="28">
        <v>-0.51080000000000003</v>
      </c>
      <c r="AN30" s="28">
        <v>0.96889999999999998</v>
      </c>
      <c r="AO30" s="28">
        <v>3.9355000000000002</v>
      </c>
      <c r="AP30" s="35">
        <v>1.28</v>
      </c>
    </row>
    <row r="31" spans="1:42">
      <c r="A31" s="48" t="s">
        <v>2854</v>
      </c>
      <c r="B31" s="29">
        <v>42425</v>
      </c>
      <c r="C31" s="30">
        <v>6987.3765000000003</v>
      </c>
      <c r="D31" s="31">
        <v>6236.2439999999997</v>
      </c>
      <c r="E31" s="28">
        <v>47.954999999999998</v>
      </c>
      <c r="F31" s="28">
        <v>7.2386999999999997</v>
      </c>
      <c r="G31" s="28">
        <v>-4.9116</v>
      </c>
      <c r="H31" s="28">
        <v>-7.6882999999999999</v>
      </c>
      <c r="I31" s="32">
        <v>-7.4603000000000002</v>
      </c>
      <c r="J31" s="28">
        <v>-1.5116000000000001</v>
      </c>
      <c r="K31" s="28">
        <v>2.9409999999999998</v>
      </c>
      <c r="L31" s="28">
        <v>13.602399999999999</v>
      </c>
      <c r="M31" s="28">
        <v>13.4841</v>
      </c>
      <c r="N31" s="28">
        <v>15.966200000000001</v>
      </c>
      <c r="O31" s="28">
        <v>15.998100000000001</v>
      </c>
      <c r="P31" s="28">
        <v>15.511200000000001</v>
      </c>
      <c r="Q31" s="28"/>
      <c r="R31" s="28">
        <v>16.642299999999999</v>
      </c>
      <c r="S31" s="33">
        <f t="shared" si="4"/>
        <v>4</v>
      </c>
      <c r="T31" s="33">
        <f t="shared" si="5"/>
        <v>4</v>
      </c>
      <c r="U31" s="33">
        <f t="shared" si="6"/>
        <v>4</v>
      </c>
      <c r="V31" s="34">
        <f t="shared" si="7"/>
        <v>4</v>
      </c>
      <c r="W31" s="33">
        <f t="shared" si="8"/>
        <v>4</v>
      </c>
      <c r="X31" s="33">
        <f t="shared" si="9"/>
        <v>4</v>
      </c>
      <c r="Y31" s="33">
        <f t="shared" si="10"/>
        <v>3</v>
      </c>
      <c r="Z31" s="33">
        <f t="shared" si="11"/>
        <v>1</v>
      </c>
      <c r="AA31" s="33">
        <f t="shared" si="12"/>
        <v>1</v>
      </c>
      <c r="AB31" s="33">
        <f t="shared" si="13"/>
        <v>1</v>
      </c>
      <c r="AC31" s="33">
        <f t="shared" si="14"/>
        <v>1</v>
      </c>
      <c r="AD31" s="33">
        <f t="shared" si="15"/>
        <v>0</v>
      </c>
      <c r="AE31" s="33">
        <f t="shared" si="16"/>
        <v>1</v>
      </c>
      <c r="AF31" s="28">
        <v>60.739699999999999</v>
      </c>
      <c r="AG31" s="28">
        <v>12.458600000000001</v>
      </c>
      <c r="AH31" s="28">
        <v>21.206800000000001</v>
      </c>
      <c r="AI31" s="28">
        <v>5.5948000000000002</v>
      </c>
      <c r="AJ31" s="28">
        <v>0.90039999999999998</v>
      </c>
      <c r="AK31" s="28">
        <v>0.25869999999999999</v>
      </c>
      <c r="AL31" s="28">
        <v>2.6200000000000001E-2</v>
      </c>
      <c r="AM31" s="28">
        <v>0.45879999999999999</v>
      </c>
      <c r="AN31" s="28">
        <v>0.96850000000000003</v>
      </c>
      <c r="AO31" s="28">
        <v>4.0064000000000002</v>
      </c>
      <c r="AP31" s="35">
        <v>1.78</v>
      </c>
    </row>
    <row r="32" spans="1:42">
      <c r="A32" s="48" t="s">
        <v>2856</v>
      </c>
      <c r="B32" s="29">
        <v>42425</v>
      </c>
      <c r="C32" s="30">
        <v>1704.0651</v>
      </c>
      <c r="D32" s="31">
        <v>1539.9177999999999</v>
      </c>
      <c r="E32" s="28">
        <v>36.859000000000002</v>
      </c>
      <c r="F32" s="28">
        <v>5.7526000000000002</v>
      </c>
      <c r="G32" s="28">
        <v>-4.4584000000000001</v>
      </c>
      <c r="H32" s="28">
        <v>-6.5323000000000002</v>
      </c>
      <c r="I32" s="32">
        <v>-6.7827999999999999</v>
      </c>
      <c r="J32" s="28">
        <v>-1.2882</v>
      </c>
      <c r="K32" s="28">
        <v>2.8420000000000001</v>
      </c>
      <c r="L32" s="28">
        <v>10.7502</v>
      </c>
      <c r="M32" s="28">
        <v>10.929600000000001</v>
      </c>
      <c r="N32" s="28">
        <v>11.2675</v>
      </c>
      <c r="O32" s="28">
        <v>11.923299999999999</v>
      </c>
      <c r="P32" s="28">
        <v>12.7637</v>
      </c>
      <c r="Q32" s="28"/>
      <c r="R32" s="28">
        <v>13.666700000000001</v>
      </c>
      <c r="S32" s="33">
        <f t="shared" si="4"/>
        <v>4</v>
      </c>
      <c r="T32" s="33">
        <f t="shared" si="5"/>
        <v>4</v>
      </c>
      <c r="U32" s="33">
        <f t="shared" si="6"/>
        <v>4</v>
      </c>
      <c r="V32" s="34">
        <f t="shared" si="7"/>
        <v>4</v>
      </c>
      <c r="W32" s="33">
        <f t="shared" si="8"/>
        <v>4</v>
      </c>
      <c r="X32" s="33">
        <f t="shared" si="9"/>
        <v>4</v>
      </c>
      <c r="Y32" s="33">
        <f t="shared" si="10"/>
        <v>4</v>
      </c>
      <c r="Z32" s="33">
        <f t="shared" si="11"/>
        <v>4</v>
      </c>
      <c r="AA32" s="33">
        <f t="shared" si="12"/>
        <v>4</v>
      </c>
      <c r="AB32" s="33">
        <f t="shared" si="13"/>
        <v>3</v>
      </c>
      <c r="AC32" s="33">
        <f t="shared" si="14"/>
        <v>2</v>
      </c>
      <c r="AD32" s="33">
        <f t="shared" si="15"/>
        <v>0</v>
      </c>
      <c r="AE32" s="33">
        <f t="shared" si="16"/>
        <v>2</v>
      </c>
      <c r="AF32" s="28">
        <v>46.073</v>
      </c>
      <c r="AG32" s="28">
        <v>6.8369999999999997</v>
      </c>
      <c r="AH32" s="28">
        <v>20.013500000000001</v>
      </c>
      <c r="AI32" s="28">
        <v>27.076599999999999</v>
      </c>
      <c r="AJ32" s="28">
        <v>0.77059999999999995</v>
      </c>
      <c r="AK32" s="28">
        <v>0.23089999999999999</v>
      </c>
      <c r="AL32" s="28">
        <v>0.10780000000000001</v>
      </c>
      <c r="AM32" s="28">
        <v>0.40150000000000002</v>
      </c>
      <c r="AN32" s="28">
        <v>0.90090000000000003</v>
      </c>
      <c r="AO32" s="28">
        <v>8.2187000000000001</v>
      </c>
      <c r="AP32" s="35">
        <v>2.09</v>
      </c>
    </row>
    <row r="33" spans="1:42">
      <c r="A33" s="48" t="s">
        <v>3843</v>
      </c>
      <c r="B33" s="29">
        <v>43280</v>
      </c>
      <c r="C33" s="30">
        <v>2794.8721999999998</v>
      </c>
      <c r="D33" s="31">
        <v>2584.8492000000001</v>
      </c>
      <c r="E33" s="28">
        <v>36.361600000000003</v>
      </c>
      <c r="F33" s="28">
        <v>9.1808999999999994</v>
      </c>
      <c r="G33" s="28">
        <v>3.1335999999999999</v>
      </c>
      <c r="H33" s="28">
        <v>6.6736000000000004</v>
      </c>
      <c r="I33" s="32">
        <v>5.1862000000000004</v>
      </c>
      <c r="J33" s="28">
        <v>17.4023</v>
      </c>
      <c r="K33" s="28">
        <v>7.6492000000000004</v>
      </c>
      <c r="L33" s="28">
        <v>25.5289</v>
      </c>
      <c r="M33" s="28">
        <v>25.654900000000001</v>
      </c>
      <c r="N33" s="28">
        <v>28.003299999999999</v>
      </c>
      <c r="O33" s="28">
        <v>18.5366</v>
      </c>
      <c r="P33" s="28"/>
      <c r="Q33" s="28"/>
      <c r="R33" s="28">
        <v>17.8964</v>
      </c>
      <c r="S33" s="33">
        <f t="shared" si="4"/>
        <v>3</v>
      </c>
      <c r="T33" s="33">
        <f t="shared" si="5"/>
        <v>1</v>
      </c>
      <c r="U33" s="33">
        <f t="shared" si="6"/>
        <v>1</v>
      </c>
      <c r="V33" s="34">
        <f t="shared" si="7"/>
        <v>1</v>
      </c>
      <c r="W33" s="33">
        <f t="shared" si="8"/>
        <v>1</v>
      </c>
      <c r="X33" s="33">
        <f t="shared" si="9"/>
        <v>1</v>
      </c>
      <c r="Y33" s="33">
        <f t="shared" si="10"/>
        <v>1</v>
      </c>
      <c r="Z33" s="33">
        <f t="shared" si="11"/>
        <v>1</v>
      </c>
      <c r="AA33" s="33">
        <f t="shared" si="12"/>
        <v>1</v>
      </c>
      <c r="AB33" s="33">
        <f t="shared" si="13"/>
        <v>1</v>
      </c>
      <c r="AC33" s="33">
        <f t="shared" si="14"/>
        <v>0</v>
      </c>
      <c r="AD33" s="33">
        <f t="shared" si="15"/>
        <v>0</v>
      </c>
      <c r="AE33" s="33">
        <f t="shared" si="16"/>
        <v>1</v>
      </c>
      <c r="AF33" s="28"/>
      <c r="AG33" s="28"/>
      <c r="AH33" s="28"/>
      <c r="AI33" s="28">
        <v>100</v>
      </c>
      <c r="AJ33" s="28">
        <v>0.99370000000000003</v>
      </c>
      <c r="AK33" s="28">
        <v>0.37959999999999999</v>
      </c>
      <c r="AL33" s="28">
        <v>0.2102</v>
      </c>
      <c r="AM33" s="28">
        <v>0.77139999999999997</v>
      </c>
      <c r="AN33" s="28">
        <v>0.99109999999999998</v>
      </c>
      <c r="AO33" s="28">
        <v>0.1263</v>
      </c>
      <c r="AP33" s="35">
        <v>0.13</v>
      </c>
    </row>
    <row r="34" spans="1:42">
      <c r="A34" s="48" t="s">
        <v>3844</v>
      </c>
      <c r="B34" s="29">
        <v>44531</v>
      </c>
      <c r="C34" s="30">
        <v>58.776200000000003</v>
      </c>
      <c r="D34" s="31">
        <v>53.014000000000003</v>
      </c>
      <c r="E34" s="28">
        <v>15.2462</v>
      </c>
      <c r="F34" s="28">
        <v>10.6096</v>
      </c>
      <c r="G34" s="28">
        <v>-1.7452000000000001</v>
      </c>
      <c r="H34" s="28">
        <v>-5.1204000000000001</v>
      </c>
      <c r="I34" s="32">
        <v>-5.0720000000000001</v>
      </c>
      <c r="J34" s="28">
        <v>2.7766999999999999</v>
      </c>
      <c r="K34" s="28">
        <v>3.7246999999999999</v>
      </c>
      <c r="L34" s="28">
        <v>13.8947</v>
      </c>
      <c r="M34" s="28">
        <v>10.928599999999999</v>
      </c>
      <c r="N34" s="28"/>
      <c r="O34" s="28"/>
      <c r="P34" s="28"/>
      <c r="Q34" s="28"/>
      <c r="R34" s="28">
        <v>10.0268</v>
      </c>
      <c r="S34" s="33">
        <f t="shared" si="4"/>
        <v>2</v>
      </c>
      <c r="T34" s="33">
        <f t="shared" si="5"/>
        <v>3</v>
      </c>
      <c r="U34" s="33">
        <f t="shared" si="6"/>
        <v>3</v>
      </c>
      <c r="V34" s="34">
        <f t="shared" si="7"/>
        <v>3</v>
      </c>
      <c r="W34" s="33">
        <f t="shared" si="8"/>
        <v>3</v>
      </c>
      <c r="X34" s="33">
        <f t="shared" si="9"/>
        <v>3</v>
      </c>
      <c r="Y34" s="33">
        <f t="shared" si="10"/>
        <v>3</v>
      </c>
      <c r="Z34" s="33">
        <f t="shared" si="11"/>
        <v>4</v>
      </c>
      <c r="AA34" s="33">
        <f t="shared" si="12"/>
        <v>0</v>
      </c>
      <c r="AB34" s="33">
        <f t="shared" si="13"/>
        <v>0</v>
      </c>
      <c r="AC34" s="33">
        <f t="shared" si="14"/>
        <v>0</v>
      </c>
      <c r="AD34" s="33">
        <f t="shared" si="15"/>
        <v>0</v>
      </c>
      <c r="AE34" s="33">
        <f t="shared" si="16"/>
        <v>3</v>
      </c>
      <c r="AF34" s="28"/>
      <c r="AG34" s="28"/>
      <c r="AH34" s="28"/>
      <c r="AI34" s="28">
        <v>100</v>
      </c>
      <c r="AJ34" s="28">
        <v>1.0589</v>
      </c>
      <c r="AK34" s="28">
        <v>0.2268</v>
      </c>
      <c r="AL34" s="28">
        <v>0.12130000000000001</v>
      </c>
      <c r="AM34" s="28">
        <v>0.40300000000000002</v>
      </c>
      <c r="AN34" s="28">
        <v>0.92449999999999999</v>
      </c>
      <c r="AO34" s="28">
        <v>7.17E-2</v>
      </c>
      <c r="AP34" s="35">
        <v>0.48</v>
      </c>
    </row>
    <row r="35" spans="1:42">
      <c r="A35" s="48" t="s">
        <v>5086</v>
      </c>
      <c r="B35" s="29">
        <v>46101</v>
      </c>
      <c r="C35" s="30"/>
      <c r="D35" s="31">
        <v>571.42020000000002</v>
      </c>
      <c r="E35" s="28">
        <v>10.5025</v>
      </c>
      <c r="F35" s="28">
        <v>6.5377999999999998</v>
      </c>
      <c r="G35" s="28"/>
      <c r="H35" s="28"/>
      <c r="I35" s="32"/>
      <c r="J35" s="28"/>
      <c r="K35" s="28"/>
      <c r="L35" s="28"/>
      <c r="M35" s="28"/>
      <c r="N35" s="28"/>
      <c r="O35" s="28"/>
      <c r="P35" s="28"/>
      <c r="Q35" s="28"/>
      <c r="R35" s="28">
        <v>54.723700000000001</v>
      </c>
      <c r="S35" s="33">
        <f t="shared" si="4"/>
        <v>4</v>
      </c>
      <c r="T35" s="33">
        <f t="shared" si="5"/>
        <v>0</v>
      </c>
      <c r="U35" s="33">
        <f t="shared" si="6"/>
        <v>0</v>
      </c>
      <c r="V35" s="34">
        <f t="shared" si="7"/>
        <v>0</v>
      </c>
      <c r="W35" s="33">
        <f t="shared" si="8"/>
        <v>0</v>
      </c>
      <c r="X35" s="33">
        <f t="shared" si="9"/>
        <v>0</v>
      </c>
      <c r="Y35" s="33">
        <f t="shared" si="10"/>
        <v>0</v>
      </c>
      <c r="Z35" s="33">
        <f t="shared" si="11"/>
        <v>0</v>
      </c>
      <c r="AA35" s="33">
        <f t="shared" si="12"/>
        <v>0</v>
      </c>
      <c r="AB35" s="33">
        <f t="shared" si="13"/>
        <v>0</v>
      </c>
      <c r="AC35" s="33">
        <f t="shared" si="14"/>
        <v>0</v>
      </c>
      <c r="AD35" s="33">
        <f t="shared" si="15"/>
        <v>0</v>
      </c>
      <c r="AE35" s="33">
        <f t="shared" si="16"/>
        <v>1</v>
      </c>
      <c r="AF35" s="28"/>
      <c r="AG35" s="28"/>
      <c r="AH35" s="28"/>
      <c r="AI35" s="28">
        <v>100</v>
      </c>
      <c r="AJ35" s="28"/>
      <c r="AK35" s="28"/>
      <c r="AL35" s="28"/>
      <c r="AM35" s="28"/>
      <c r="AN35" s="28"/>
      <c r="AO35" s="28">
        <v>42.433799999999998</v>
      </c>
      <c r="AP35" s="35">
        <v>0.76</v>
      </c>
    </row>
    <row r="36" spans="1:42">
      <c r="A36" s="48" t="s">
        <v>4942</v>
      </c>
      <c r="B36" s="29">
        <v>43886</v>
      </c>
      <c r="C36" s="30">
        <v>274.31630000000001</v>
      </c>
      <c r="D36" s="31">
        <v>262.38510000000002</v>
      </c>
      <c r="E36" s="28">
        <v>30.386900000000001</v>
      </c>
      <c r="F36" s="28">
        <v>7.9843000000000002</v>
      </c>
      <c r="G36" s="28">
        <v>-1.9638</v>
      </c>
      <c r="H36" s="28">
        <v>-4.4039999999999999</v>
      </c>
      <c r="I36" s="32">
        <v>-4.9226999999999999</v>
      </c>
      <c r="J36" s="28">
        <v>3.5346000000000002</v>
      </c>
      <c r="K36" s="28">
        <v>6.7626999999999997</v>
      </c>
      <c r="L36" s="28">
        <v>19.293299999999999</v>
      </c>
      <c r="M36" s="28">
        <v>16.0017</v>
      </c>
      <c r="N36" s="28">
        <v>17.982500000000002</v>
      </c>
      <c r="O36" s="28"/>
      <c r="P36" s="28"/>
      <c r="Q36" s="28"/>
      <c r="R36" s="28">
        <v>19.709599999999998</v>
      </c>
      <c r="S36" s="33">
        <f t="shared" si="4"/>
        <v>3</v>
      </c>
      <c r="T36" s="33">
        <f t="shared" si="5"/>
        <v>3</v>
      </c>
      <c r="U36" s="33">
        <f t="shared" si="6"/>
        <v>3</v>
      </c>
      <c r="V36" s="34">
        <f t="shared" si="7"/>
        <v>3</v>
      </c>
      <c r="W36" s="33">
        <f t="shared" si="8"/>
        <v>3</v>
      </c>
      <c r="X36" s="33">
        <f t="shared" si="9"/>
        <v>2</v>
      </c>
      <c r="Y36" s="33">
        <f t="shared" si="10"/>
        <v>1</v>
      </c>
      <c r="Z36" s="33">
        <f t="shared" si="11"/>
        <v>1</v>
      </c>
      <c r="AA36" s="33">
        <f t="shared" si="12"/>
        <v>1</v>
      </c>
      <c r="AB36" s="33">
        <f t="shared" si="13"/>
        <v>0</v>
      </c>
      <c r="AC36" s="33">
        <f t="shared" si="14"/>
        <v>0</v>
      </c>
      <c r="AD36" s="33">
        <f t="shared" si="15"/>
        <v>0</v>
      </c>
      <c r="AE36" s="33">
        <f t="shared" si="16"/>
        <v>1</v>
      </c>
      <c r="AF36" s="28"/>
      <c r="AG36" s="28"/>
      <c r="AH36" s="28"/>
      <c r="AI36" s="28">
        <v>100</v>
      </c>
      <c r="AJ36" s="28">
        <v>0.95499999999999996</v>
      </c>
      <c r="AK36" s="28">
        <v>0.34089999999999998</v>
      </c>
      <c r="AL36" s="28">
        <v>0.55189999999999995</v>
      </c>
      <c r="AM36" s="28">
        <v>0.61909999999999998</v>
      </c>
      <c r="AN36" s="28">
        <v>0.8881</v>
      </c>
      <c r="AO36" s="28">
        <v>2.4146000000000001</v>
      </c>
      <c r="AP36" s="35">
        <v>0.99</v>
      </c>
    </row>
    <row r="37" spans="1:42">
      <c r="A37" s="48" t="s">
        <v>4943</v>
      </c>
      <c r="B37" s="29">
        <v>37973</v>
      </c>
      <c r="C37" s="30">
        <v>219.95660000000001</v>
      </c>
      <c r="D37" s="31">
        <v>198.63130000000001</v>
      </c>
      <c r="E37" s="28">
        <v>165.06979999999999</v>
      </c>
      <c r="F37" s="28">
        <v>9.8459000000000003</v>
      </c>
      <c r="G37" s="28">
        <v>-2.27</v>
      </c>
      <c r="H37" s="28">
        <v>-2.0598999999999998</v>
      </c>
      <c r="I37" s="32">
        <v>-3.9222999999999999</v>
      </c>
      <c r="J37" s="28">
        <v>4.2077999999999998</v>
      </c>
      <c r="K37" s="28">
        <v>7.8971999999999998</v>
      </c>
      <c r="L37" s="28">
        <v>16.3127</v>
      </c>
      <c r="M37" s="28">
        <v>14.4999</v>
      </c>
      <c r="N37" s="28">
        <v>14.9262</v>
      </c>
      <c r="O37" s="28">
        <v>13.791700000000001</v>
      </c>
      <c r="P37" s="28">
        <v>13.3111</v>
      </c>
      <c r="Q37" s="28">
        <v>11.8689</v>
      </c>
      <c r="R37" s="28">
        <v>13.3461</v>
      </c>
      <c r="S37" s="33">
        <f t="shared" si="4"/>
        <v>3</v>
      </c>
      <c r="T37" s="33">
        <f t="shared" si="5"/>
        <v>4</v>
      </c>
      <c r="U37" s="33">
        <f t="shared" si="6"/>
        <v>2</v>
      </c>
      <c r="V37" s="34">
        <f t="shared" si="7"/>
        <v>3</v>
      </c>
      <c r="W37" s="33">
        <f t="shared" si="8"/>
        <v>2</v>
      </c>
      <c r="X37" s="33">
        <f t="shared" si="9"/>
        <v>1</v>
      </c>
      <c r="Y37" s="33">
        <f t="shared" si="10"/>
        <v>2</v>
      </c>
      <c r="Z37" s="33">
        <f t="shared" si="11"/>
        <v>1</v>
      </c>
      <c r="AA37" s="33">
        <f t="shared" si="12"/>
        <v>2</v>
      </c>
      <c r="AB37" s="33">
        <f t="shared" si="13"/>
        <v>2</v>
      </c>
      <c r="AC37" s="33">
        <f t="shared" si="14"/>
        <v>1</v>
      </c>
      <c r="AD37" s="33">
        <f t="shared" si="15"/>
        <v>4</v>
      </c>
      <c r="AE37" s="33">
        <f t="shared" si="16"/>
        <v>2</v>
      </c>
      <c r="AF37" s="28"/>
      <c r="AG37" s="28"/>
      <c r="AH37" s="28"/>
      <c r="AI37" s="28">
        <v>100</v>
      </c>
      <c r="AJ37" s="28">
        <v>0.85070000000000001</v>
      </c>
      <c r="AK37" s="28">
        <v>0.30209999999999998</v>
      </c>
      <c r="AL37" s="28">
        <v>0.18140000000000001</v>
      </c>
      <c r="AM37" s="28">
        <v>0.54500000000000004</v>
      </c>
      <c r="AN37" s="28">
        <v>0.9456</v>
      </c>
      <c r="AO37" s="28">
        <v>2.1692</v>
      </c>
      <c r="AP37" s="35">
        <v>0.44</v>
      </c>
    </row>
    <row r="38" spans="1:42">
      <c r="A38" s="48" t="s">
        <v>3845</v>
      </c>
      <c r="B38" s="29">
        <v>44298</v>
      </c>
      <c r="C38" s="30">
        <v>1420.3407</v>
      </c>
      <c r="D38" s="31">
        <v>1274.3739</v>
      </c>
      <c r="E38" s="28">
        <v>17.615500000000001</v>
      </c>
      <c r="F38" s="28">
        <v>6.3095999999999997</v>
      </c>
      <c r="G38" s="28">
        <v>-3.887</v>
      </c>
      <c r="H38" s="28">
        <v>-5.5444000000000004</v>
      </c>
      <c r="I38" s="32">
        <v>-7.2781000000000002</v>
      </c>
      <c r="J38" s="28">
        <v>1.0752999999999999</v>
      </c>
      <c r="K38" s="28">
        <v>4.8825000000000003</v>
      </c>
      <c r="L38" s="28">
        <v>13.557</v>
      </c>
      <c r="M38" s="28">
        <v>11.332100000000001</v>
      </c>
      <c r="N38" s="28">
        <v>12.106299999999999</v>
      </c>
      <c r="O38" s="28"/>
      <c r="P38" s="28"/>
      <c r="Q38" s="28"/>
      <c r="R38" s="28">
        <v>11.859299999999999</v>
      </c>
      <c r="S38" s="33">
        <f t="shared" si="4"/>
        <v>4</v>
      </c>
      <c r="T38" s="33">
        <f t="shared" si="5"/>
        <v>4</v>
      </c>
      <c r="U38" s="33">
        <f t="shared" si="6"/>
        <v>3</v>
      </c>
      <c r="V38" s="34">
        <f t="shared" si="7"/>
        <v>4</v>
      </c>
      <c r="W38" s="33">
        <f t="shared" si="8"/>
        <v>4</v>
      </c>
      <c r="X38" s="33">
        <f t="shared" si="9"/>
        <v>2</v>
      </c>
      <c r="Y38" s="33">
        <f t="shared" si="10"/>
        <v>3</v>
      </c>
      <c r="Z38" s="33">
        <f t="shared" si="11"/>
        <v>3</v>
      </c>
      <c r="AA38" s="33">
        <f t="shared" si="12"/>
        <v>3</v>
      </c>
      <c r="AB38" s="33">
        <f t="shared" si="13"/>
        <v>0</v>
      </c>
      <c r="AC38" s="33">
        <f t="shared" si="14"/>
        <v>0</v>
      </c>
      <c r="AD38" s="33">
        <f t="shared" si="15"/>
        <v>0</v>
      </c>
      <c r="AE38" s="33">
        <f t="shared" si="16"/>
        <v>2</v>
      </c>
      <c r="AF38" s="28"/>
      <c r="AG38" s="28"/>
      <c r="AH38" s="28"/>
      <c r="AI38" s="28">
        <v>100</v>
      </c>
      <c r="AJ38" s="28">
        <v>0.98939999999999995</v>
      </c>
      <c r="AK38" s="28">
        <v>0.24440000000000001</v>
      </c>
      <c r="AL38" s="28">
        <v>-9.1899999999999996E-2</v>
      </c>
      <c r="AM38" s="28">
        <v>0.43340000000000001</v>
      </c>
      <c r="AN38" s="28">
        <v>0.98809999999999998</v>
      </c>
      <c r="AO38" s="28">
        <v>-8.8800000000000004E-2</v>
      </c>
      <c r="AP38" s="35">
        <v>0.57999999999999996</v>
      </c>
    </row>
    <row r="39" spans="1:42">
      <c r="A39" s="48" t="s">
        <v>3846</v>
      </c>
      <c r="B39" s="29">
        <v>44459</v>
      </c>
      <c r="C39" s="30">
        <v>863.55650000000003</v>
      </c>
      <c r="D39" s="31">
        <v>742.68600000000004</v>
      </c>
      <c r="E39" s="28">
        <v>14.1511</v>
      </c>
      <c r="F39" s="28">
        <v>7.2102000000000004</v>
      </c>
      <c r="G39" s="28">
        <v>-2.1802000000000001</v>
      </c>
      <c r="H39" s="28">
        <v>-5.1273999999999997</v>
      </c>
      <c r="I39" s="32">
        <v>-5.1096000000000004</v>
      </c>
      <c r="J39" s="28">
        <v>-1.8498000000000001</v>
      </c>
      <c r="K39" s="28">
        <v>-1.8203</v>
      </c>
      <c r="L39" s="28">
        <v>13.2491</v>
      </c>
      <c r="M39" s="28">
        <v>11.1655</v>
      </c>
      <c r="N39" s="28"/>
      <c r="O39" s="28"/>
      <c r="P39" s="28"/>
      <c r="Q39" s="28"/>
      <c r="R39" s="28">
        <v>7.8208000000000002</v>
      </c>
      <c r="S39" s="33">
        <f t="shared" si="4"/>
        <v>4</v>
      </c>
      <c r="T39" s="33">
        <f t="shared" si="5"/>
        <v>3</v>
      </c>
      <c r="U39" s="33">
        <f t="shared" si="6"/>
        <v>3</v>
      </c>
      <c r="V39" s="34">
        <f t="shared" si="7"/>
        <v>3</v>
      </c>
      <c r="W39" s="33">
        <f t="shared" si="8"/>
        <v>4</v>
      </c>
      <c r="X39" s="33">
        <f t="shared" si="9"/>
        <v>4</v>
      </c>
      <c r="Y39" s="33">
        <f t="shared" si="10"/>
        <v>4</v>
      </c>
      <c r="Z39" s="33">
        <f t="shared" si="11"/>
        <v>3</v>
      </c>
      <c r="AA39" s="33">
        <f t="shared" si="12"/>
        <v>0</v>
      </c>
      <c r="AB39" s="33">
        <f t="shared" si="13"/>
        <v>0</v>
      </c>
      <c r="AC39" s="33">
        <f t="shared" si="14"/>
        <v>0</v>
      </c>
      <c r="AD39" s="33">
        <f t="shared" si="15"/>
        <v>0</v>
      </c>
      <c r="AE39" s="33">
        <f t="shared" si="16"/>
        <v>3</v>
      </c>
      <c r="AF39" s="28"/>
      <c r="AG39" s="28"/>
      <c r="AH39" s="28"/>
      <c r="AI39" s="28">
        <v>100</v>
      </c>
      <c r="AJ39" s="28">
        <v>0.9899</v>
      </c>
      <c r="AK39" s="28">
        <v>0.21479999999999999</v>
      </c>
      <c r="AL39" s="28">
        <v>-9.8500000000000004E-2</v>
      </c>
      <c r="AM39" s="28">
        <v>0.36399999999999999</v>
      </c>
      <c r="AN39" s="28">
        <v>0.98970000000000002</v>
      </c>
      <c r="AO39" s="28">
        <v>2.7699999999999999E-2</v>
      </c>
      <c r="AP39" s="35">
        <v>0.45</v>
      </c>
    </row>
    <row r="40" spans="1:42">
      <c r="A40" s="48" t="s">
        <v>3847</v>
      </c>
      <c r="B40" s="29">
        <v>45764</v>
      </c>
      <c r="C40" s="30">
        <v>34.486899999999999</v>
      </c>
      <c r="D40" s="31">
        <v>30.193999999999999</v>
      </c>
      <c r="E40" s="28">
        <v>11.439500000000001</v>
      </c>
      <c r="F40" s="28">
        <v>15.1098</v>
      </c>
      <c r="G40" s="28">
        <v>2.4384000000000001</v>
      </c>
      <c r="H40" s="28">
        <v>-3.0764</v>
      </c>
      <c r="I40" s="32">
        <v>-3.7597999999999998</v>
      </c>
      <c r="J40" s="28">
        <v>11.048</v>
      </c>
      <c r="K40" s="28"/>
      <c r="L40" s="28"/>
      <c r="M40" s="28"/>
      <c r="N40" s="28"/>
      <c r="O40" s="28"/>
      <c r="P40" s="28"/>
      <c r="Q40" s="28"/>
      <c r="R40" s="28">
        <v>13.867100000000001</v>
      </c>
      <c r="S40" s="33">
        <f t="shared" si="4"/>
        <v>1</v>
      </c>
      <c r="T40" s="33">
        <f t="shared" si="5"/>
        <v>1</v>
      </c>
      <c r="U40" s="33">
        <f t="shared" si="6"/>
        <v>2</v>
      </c>
      <c r="V40" s="34">
        <f t="shared" si="7"/>
        <v>3</v>
      </c>
      <c r="W40" s="33">
        <f t="shared" si="8"/>
        <v>1</v>
      </c>
      <c r="X40" s="33">
        <f t="shared" si="9"/>
        <v>0</v>
      </c>
      <c r="Y40" s="33">
        <f t="shared" si="10"/>
        <v>0</v>
      </c>
      <c r="Z40" s="33">
        <f t="shared" si="11"/>
        <v>0</v>
      </c>
      <c r="AA40" s="33">
        <f t="shared" si="12"/>
        <v>0</v>
      </c>
      <c r="AB40" s="33">
        <f t="shared" si="13"/>
        <v>0</v>
      </c>
      <c r="AC40" s="33">
        <f t="shared" si="14"/>
        <v>0</v>
      </c>
      <c r="AD40" s="33">
        <f t="shared" si="15"/>
        <v>0</v>
      </c>
      <c r="AE40" s="33">
        <f t="shared" si="16"/>
        <v>2</v>
      </c>
      <c r="AF40" s="28"/>
      <c r="AG40" s="28"/>
      <c r="AH40" s="28"/>
      <c r="AI40" s="28">
        <v>100</v>
      </c>
      <c r="AJ40" s="28">
        <v>0.97150000000000003</v>
      </c>
      <c r="AK40" s="28">
        <v>1.26E-2</v>
      </c>
      <c r="AL40" s="28">
        <v>-7.0300000000000001E-2</v>
      </c>
      <c r="AM40" s="28">
        <v>2.0500000000000001E-2</v>
      </c>
      <c r="AN40" s="28">
        <v>0.97960000000000003</v>
      </c>
      <c r="AO40" s="28">
        <v>-0.38890000000000002</v>
      </c>
      <c r="AP40" s="35">
        <v>0.6</v>
      </c>
    </row>
    <row r="41" spans="1:42">
      <c r="A41" s="48" t="s">
        <v>2857</v>
      </c>
      <c r="B41" s="29">
        <v>43523</v>
      </c>
      <c r="C41" s="30">
        <v>1131.0279</v>
      </c>
      <c r="D41" s="31">
        <v>1040.9876999999999</v>
      </c>
      <c r="E41" s="28">
        <v>26.98</v>
      </c>
      <c r="F41" s="28">
        <v>9.0983000000000001</v>
      </c>
      <c r="G41" s="28">
        <v>0.44679999999999997</v>
      </c>
      <c r="H41" s="28">
        <v>0.1113</v>
      </c>
      <c r="I41" s="32">
        <v>-1.3528</v>
      </c>
      <c r="J41" s="28">
        <v>13.409000000000001</v>
      </c>
      <c r="K41" s="28">
        <v>8.8289000000000009</v>
      </c>
      <c r="L41" s="28">
        <v>20.9621</v>
      </c>
      <c r="M41" s="28">
        <v>16.788799999999998</v>
      </c>
      <c r="N41" s="28">
        <v>16.273299999999999</v>
      </c>
      <c r="O41" s="28">
        <v>14.608599999999999</v>
      </c>
      <c r="P41" s="28"/>
      <c r="Q41" s="28"/>
      <c r="R41" s="28">
        <v>14.8346</v>
      </c>
      <c r="S41" s="33">
        <f t="shared" si="4"/>
        <v>3</v>
      </c>
      <c r="T41" s="33">
        <f t="shared" si="5"/>
        <v>2</v>
      </c>
      <c r="U41" s="33">
        <f t="shared" si="6"/>
        <v>1</v>
      </c>
      <c r="V41" s="34">
        <f t="shared" si="7"/>
        <v>2</v>
      </c>
      <c r="W41" s="33">
        <f t="shared" si="8"/>
        <v>1</v>
      </c>
      <c r="X41" s="33">
        <f t="shared" si="9"/>
        <v>1</v>
      </c>
      <c r="Y41" s="33">
        <f t="shared" si="10"/>
        <v>1</v>
      </c>
      <c r="Z41" s="33">
        <f t="shared" si="11"/>
        <v>1</v>
      </c>
      <c r="AA41" s="33">
        <f t="shared" si="12"/>
        <v>1</v>
      </c>
      <c r="AB41" s="33">
        <f t="shared" si="13"/>
        <v>1</v>
      </c>
      <c r="AC41" s="33">
        <f t="shared" si="14"/>
        <v>0</v>
      </c>
      <c r="AD41" s="33">
        <f t="shared" si="15"/>
        <v>0</v>
      </c>
      <c r="AE41" s="33">
        <f t="shared" si="16"/>
        <v>2</v>
      </c>
      <c r="AF41" s="28">
        <v>41.318199999999997</v>
      </c>
      <c r="AG41" s="28">
        <v>15.357699999999999</v>
      </c>
      <c r="AH41" s="28">
        <v>18.1648</v>
      </c>
      <c r="AI41" s="28">
        <v>25.159300000000002</v>
      </c>
      <c r="AJ41" s="28">
        <v>1.3735999999999999</v>
      </c>
      <c r="AK41" s="28">
        <v>0.38450000000000001</v>
      </c>
      <c r="AL41" s="28">
        <v>0.46300000000000002</v>
      </c>
      <c r="AM41" s="28">
        <v>0.75639999999999996</v>
      </c>
      <c r="AN41" s="28">
        <v>0.8911</v>
      </c>
      <c r="AO41" s="28">
        <v>10.0398</v>
      </c>
      <c r="AP41" s="35">
        <v>2.16</v>
      </c>
    </row>
    <row r="42" spans="1:42">
      <c r="A42" s="48" t="s">
        <v>2860</v>
      </c>
      <c r="B42" s="29">
        <v>43523</v>
      </c>
      <c r="C42" s="30">
        <v>1729.4847</v>
      </c>
      <c r="D42" s="31">
        <v>1608.6461999999999</v>
      </c>
      <c r="E42" s="28">
        <v>34.29</v>
      </c>
      <c r="F42" s="28">
        <v>12.095499999999999</v>
      </c>
      <c r="G42" s="28">
        <v>3.0348999999999999</v>
      </c>
      <c r="H42" s="28">
        <v>0.85289999999999999</v>
      </c>
      <c r="I42" s="32">
        <v>0.41</v>
      </c>
      <c r="J42" s="28">
        <v>16.831299999999999</v>
      </c>
      <c r="K42" s="28">
        <v>10.742699999999999</v>
      </c>
      <c r="L42" s="28">
        <v>24.986499999999999</v>
      </c>
      <c r="M42" s="28">
        <v>19.729399999999998</v>
      </c>
      <c r="N42" s="28">
        <v>22.4283</v>
      </c>
      <c r="O42" s="28">
        <v>18.5989</v>
      </c>
      <c r="P42" s="28"/>
      <c r="Q42" s="28"/>
      <c r="R42" s="28">
        <v>18.736499999999999</v>
      </c>
      <c r="S42" s="33">
        <f t="shared" si="4"/>
        <v>2</v>
      </c>
      <c r="T42" s="33">
        <f t="shared" si="5"/>
        <v>1</v>
      </c>
      <c r="U42" s="33">
        <f t="shared" si="6"/>
        <v>1</v>
      </c>
      <c r="V42" s="34">
        <f t="shared" si="7"/>
        <v>1</v>
      </c>
      <c r="W42" s="33">
        <f t="shared" si="8"/>
        <v>1</v>
      </c>
      <c r="X42" s="33">
        <f t="shared" si="9"/>
        <v>1</v>
      </c>
      <c r="Y42" s="33">
        <f t="shared" si="10"/>
        <v>1</v>
      </c>
      <c r="Z42" s="33">
        <f t="shared" si="11"/>
        <v>1</v>
      </c>
      <c r="AA42" s="33">
        <f t="shared" si="12"/>
        <v>1</v>
      </c>
      <c r="AB42" s="33">
        <f t="shared" si="13"/>
        <v>1</v>
      </c>
      <c r="AC42" s="33">
        <f t="shared" si="14"/>
        <v>0</v>
      </c>
      <c r="AD42" s="33">
        <f t="shared" si="15"/>
        <v>0</v>
      </c>
      <c r="AE42" s="33">
        <f t="shared" si="16"/>
        <v>1</v>
      </c>
      <c r="AF42" s="28">
        <v>51.7</v>
      </c>
      <c r="AG42" s="28">
        <v>20.7287</v>
      </c>
      <c r="AH42" s="28">
        <v>21.383199999999999</v>
      </c>
      <c r="AI42" s="28">
        <v>6.1881000000000004</v>
      </c>
      <c r="AJ42" s="28">
        <v>1.0550999999999999</v>
      </c>
      <c r="AK42" s="28">
        <v>0.3977</v>
      </c>
      <c r="AL42" s="28">
        <v>0.65239999999999998</v>
      </c>
      <c r="AM42" s="28">
        <v>0.8</v>
      </c>
      <c r="AN42" s="28">
        <v>0.91449999999999998</v>
      </c>
      <c r="AO42" s="28">
        <v>4.1936999999999998</v>
      </c>
      <c r="AP42" s="35">
        <v>2.02</v>
      </c>
    </row>
    <row r="43" spans="1:42">
      <c r="A43" s="48" t="s">
        <v>5087</v>
      </c>
      <c r="B43" s="29">
        <v>46101</v>
      </c>
      <c r="C43" s="30"/>
      <c r="D43" s="31">
        <v>17.655899999999999</v>
      </c>
      <c r="E43" s="28">
        <v>10.792999999999999</v>
      </c>
      <c r="F43" s="28">
        <v>8.3416999999999994</v>
      </c>
      <c r="G43" s="28"/>
      <c r="H43" s="28"/>
      <c r="I43" s="32"/>
      <c r="J43" s="28"/>
      <c r="K43" s="28"/>
      <c r="L43" s="28"/>
      <c r="M43" s="28"/>
      <c r="N43" s="28"/>
      <c r="O43" s="28"/>
      <c r="P43" s="28"/>
      <c r="Q43" s="28"/>
      <c r="R43" s="28">
        <v>97.263300000000001</v>
      </c>
      <c r="S43" s="33">
        <f t="shared" si="4"/>
        <v>3</v>
      </c>
      <c r="T43" s="33">
        <f t="shared" si="5"/>
        <v>0</v>
      </c>
      <c r="U43" s="33">
        <f t="shared" si="6"/>
        <v>0</v>
      </c>
      <c r="V43" s="34">
        <f t="shared" si="7"/>
        <v>0</v>
      </c>
      <c r="W43" s="33">
        <f t="shared" si="8"/>
        <v>0</v>
      </c>
      <c r="X43" s="33">
        <f t="shared" si="9"/>
        <v>0</v>
      </c>
      <c r="Y43" s="33">
        <f t="shared" si="10"/>
        <v>0</v>
      </c>
      <c r="Z43" s="33">
        <f t="shared" si="11"/>
        <v>0</v>
      </c>
      <c r="AA43" s="33">
        <f t="shared" si="12"/>
        <v>0</v>
      </c>
      <c r="AB43" s="33">
        <f t="shared" si="13"/>
        <v>0</v>
      </c>
      <c r="AC43" s="33">
        <f t="shared" si="14"/>
        <v>0</v>
      </c>
      <c r="AD43" s="33">
        <f t="shared" si="15"/>
        <v>0</v>
      </c>
      <c r="AE43" s="33">
        <f t="shared" si="16"/>
        <v>1</v>
      </c>
      <c r="AF43" s="28"/>
      <c r="AG43" s="28"/>
      <c r="AH43" s="28"/>
      <c r="AI43" s="28">
        <v>100</v>
      </c>
      <c r="AJ43" s="28"/>
      <c r="AK43" s="28"/>
      <c r="AL43" s="28"/>
      <c r="AM43" s="28"/>
      <c r="AN43" s="28"/>
      <c r="AO43" s="28">
        <v>18.8781</v>
      </c>
      <c r="AP43" s="35">
        <v>0.34</v>
      </c>
    </row>
    <row r="44" spans="1:42">
      <c r="A44" s="48" t="s">
        <v>3848</v>
      </c>
      <c r="B44" s="29"/>
      <c r="C44" s="30">
        <v>441.34739999999999</v>
      </c>
      <c r="D44" s="31">
        <v>399.70229999999998</v>
      </c>
      <c r="E44" s="28"/>
      <c r="F44" s="28"/>
      <c r="G44" s="28"/>
      <c r="H44" s="28"/>
      <c r="I44" s="32"/>
      <c r="J44" s="28"/>
      <c r="K44" s="28"/>
      <c r="L44" s="28"/>
      <c r="M44" s="28"/>
      <c r="N44" s="28"/>
      <c r="O44" s="28"/>
      <c r="P44" s="28"/>
      <c r="Q44" s="28"/>
      <c r="R44" s="28"/>
      <c r="S44" s="33">
        <f t="shared" si="4"/>
        <v>0</v>
      </c>
      <c r="T44" s="33">
        <f t="shared" si="5"/>
        <v>0</v>
      </c>
      <c r="U44" s="33">
        <f t="shared" si="6"/>
        <v>0</v>
      </c>
      <c r="V44" s="34">
        <f t="shared" si="7"/>
        <v>0</v>
      </c>
      <c r="W44" s="33">
        <f t="shared" si="8"/>
        <v>0</v>
      </c>
      <c r="X44" s="33">
        <f t="shared" si="9"/>
        <v>0</v>
      </c>
      <c r="Y44" s="33">
        <f t="shared" si="10"/>
        <v>0</v>
      </c>
      <c r="Z44" s="33">
        <f t="shared" si="11"/>
        <v>0</v>
      </c>
      <c r="AA44" s="33">
        <f t="shared" si="12"/>
        <v>0</v>
      </c>
      <c r="AB44" s="33">
        <f t="shared" si="13"/>
        <v>0</v>
      </c>
      <c r="AC44" s="33">
        <f t="shared" si="14"/>
        <v>0</v>
      </c>
      <c r="AD44" s="33">
        <f t="shared" si="15"/>
        <v>0</v>
      </c>
      <c r="AE44" s="33">
        <f t="shared" si="16"/>
        <v>0</v>
      </c>
      <c r="AF44" s="28">
        <v>50.284199999999998</v>
      </c>
      <c r="AG44" s="28">
        <v>6.5411000000000001</v>
      </c>
      <c r="AH44" s="28">
        <v>17.069600000000001</v>
      </c>
      <c r="AI44" s="28">
        <v>26.1051</v>
      </c>
      <c r="AJ44" s="28"/>
      <c r="AK44" s="28"/>
      <c r="AL44" s="28"/>
      <c r="AM44" s="28"/>
      <c r="AN44" s="28"/>
      <c r="AO44" s="28">
        <v>2.2263000000000002</v>
      </c>
      <c r="AP44" s="35"/>
    </row>
    <row r="45" spans="1:42">
      <c r="A45" s="48" t="s">
        <v>3849</v>
      </c>
      <c r="B45" s="29">
        <v>45734</v>
      </c>
      <c r="C45" s="30">
        <v>6.0350000000000001</v>
      </c>
      <c r="D45" s="31">
        <v>5.6021999999999998</v>
      </c>
      <c r="E45" s="28">
        <v>11.311</v>
      </c>
      <c r="F45" s="28">
        <v>12.101100000000001</v>
      </c>
      <c r="G45" s="28">
        <v>1.6536</v>
      </c>
      <c r="H45" s="28">
        <v>-1.7289000000000001</v>
      </c>
      <c r="I45" s="32">
        <v>-1.746</v>
      </c>
      <c r="J45" s="28">
        <v>6.2763999999999998</v>
      </c>
      <c r="K45" s="28"/>
      <c r="L45" s="28"/>
      <c r="M45" s="28"/>
      <c r="N45" s="28"/>
      <c r="O45" s="28"/>
      <c r="P45" s="28"/>
      <c r="Q45" s="28"/>
      <c r="R45" s="28">
        <v>11.6509</v>
      </c>
      <c r="S45" s="33">
        <f t="shared" si="4"/>
        <v>2</v>
      </c>
      <c r="T45" s="33">
        <f t="shared" si="5"/>
        <v>2</v>
      </c>
      <c r="U45" s="33">
        <f t="shared" si="6"/>
        <v>2</v>
      </c>
      <c r="V45" s="34">
        <f t="shared" si="7"/>
        <v>2</v>
      </c>
      <c r="W45" s="33">
        <f t="shared" si="8"/>
        <v>2</v>
      </c>
      <c r="X45" s="33">
        <f t="shared" si="9"/>
        <v>0</v>
      </c>
      <c r="Y45" s="33">
        <f t="shared" si="10"/>
        <v>0</v>
      </c>
      <c r="Z45" s="33">
        <f t="shared" si="11"/>
        <v>0</v>
      </c>
      <c r="AA45" s="33">
        <f t="shared" si="12"/>
        <v>0</v>
      </c>
      <c r="AB45" s="33">
        <f t="shared" si="13"/>
        <v>0</v>
      </c>
      <c r="AC45" s="33">
        <f t="shared" si="14"/>
        <v>0</v>
      </c>
      <c r="AD45" s="33">
        <f t="shared" si="15"/>
        <v>0</v>
      </c>
      <c r="AE45" s="33">
        <f t="shared" si="16"/>
        <v>3</v>
      </c>
      <c r="AF45" s="28"/>
      <c r="AG45" s="28"/>
      <c r="AH45" s="28"/>
      <c r="AI45" s="28">
        <v>100</v>
      </c>
      <c r="AJ45" s="28">
        <v>0.97470000000000001</v>
      </c>
      <c r="AK45" s="28">
        <v>6.3700000000000007E-2</v>
      </c>
      <c r="AL45" s="28">
        <v>0.3599</v>
      </c>
      <c r="AM45" s="28">
        <v>0.10489999999999999</v>
      </c>
      <c r="AN45" s="28">
        <v>0.84899999999999998</v>
      </c>
      <c r="AO45" s="28">
        <v>2.0920000000000001</v>
      </c>
      <c r="AP45" s="35">
        <v>0.61</v>
      </c>
    </row>
    <row r="46" spans="1:42">
      <c r="A46" s="48" t="s">
        <v>5059</v>
      </c>
      <c r="B46" s="29">
        <v>46076</v>
      </c>
      <c r="C46" s="30">
        <v>21.594100000000001</v>
      </c>
      <c r="D46" s="31">
        <v>28.450500000000002</v>
      </c>
      <c r="E46" s="28">
        <v>10.94</v>
      </c>
      <c r="F46" s="28">
        <v>23.6997</v>
      </c>
      <c r="G46" s="28"/>
      <c r="H46" s="28"/>
      <c r="I46" s="32"/>
      <c r="J46" s="28"/>
      <c r="K46" s="28"/>
      <c r="L46" s="28"/>
      <c r="M46" s="28"/>
      <c r="N46" s="28"/>
      <c r="O46" s="28"/>
      <c r="P46" s="28"/>
      <c r="Q46" s="28"/>
      <c r="R46" s="28">
        <v>64.352999999999994</v>
      </c>
      <c r="S46" s="33">
        <f t="shared" si="4"/>
        <v>1</v>
      </c>
      <c r="T46" s="33">
        <f t="shared" si="5"/>
        <v>0</v>
      </c>
      <c r="U46" s="33">
        <f t="shared" si="6"/>
        <v>0</v>
      </c>
      <c r="V46" s="34">
        <f t="shared" si="7"/>
        <v>0</v>
      </c>
      <c r="W46" s="33">
        <f t="shared" si="8"/>
        <v>0</v>
      </c>
      <c r="X46" s="33">
        <f t="shared" si="9"/>
        <v>0</v>
      </c>
      <c r="Y46" s="33">
        <f t="shared" si="10"/>
        <v>0</v>
      </c>
      <c r="Z46" s="33">
        <f t="shared" si="11"/>
        <v>0</v>
      </c>
      <c r="AA46" s="33">
        <f t="shared" si="12"/>
        <v>0</v>
      </c>
      <c r="AB46" s="33">
        <f t="shared" si="13"/>
        <v>0</v>
      </c>
      <c r="AC46" s="33">
        <f t="shared" si="14"/>
        <v>0</v>
      </c>
      <c r="AD46" s="33">
        <f t="shared" si="15"/>
        <v>0</v>
      </c>
      <c r="AE46" s="33">
        <f t="shared" si="16"/>
        <v>1</v>
      </c>
      <c r="AF46" s="28"/>
      <c r="AG46" s="28"/>
      <c r="AH46" s="28"/>
      <c r="AI46" s="28">
        <v>100</v>
      </c>
      <c r="AJ46" s="28">
        <v>1.2572000000000001</v>
      </c>
      <c r="AK46" s="28">
        <v>-0.37509999999999999</v>
      </c>
      <c r="AL46" s="28">
        <v>2.6652999999999998</v>
      </c>
      <c r="AM46" s="28">
        <v>-0.68230000000000002</v>
      </c>
      <c r="AN46" s="28">
        <v>0.79330000000000001</v>
      </c>
      <c r="AO46" s="28">
        <v>0.82179999999999997</v>
      </c>
      <c r="AP46" s="35">
        <v>0.65</v>
      </c>
    </row>
    <row r="47" spans="1:42">
      <c r="A47" s="48" t="s">
        <v>3850</v>
      </c>
      <c r="B47" s="29">
        <v>45734</v>
      </c>
      <c r="C47" s="30">
        <v>6.8025000000000002</v>
      </c>
      <c r="D47" s="31">
        <v>6.3678999999999997</v>
      </c>
      <c r="E47" s="28">
        <v>10.608000000000001</v>
      </c>
      <c r="F47" s="28">
        <v>13.236499999999999</v>
      </c>
      <c r="G47" s="28">
        <v>2.0293999999999999</v>
      </c>
      <c r="H47" s="28">
        <v>-13.227</v>
      </c>
      <c r="I47" s="32">
        <v>-5.5808</v>
      </c>
      <c r="J47" s="28">
        <v>-2.8837999999999999</v>
      </c>
      <c r="K47" s="28"/>
      <c r="L47" s="28"/>
      <c r="M47" s="28"/>
      <c r="N47" s="28"/>
      <c r="O47" s="28"/>
      <c r="P47" s="28"/>
      <c r="Q47" s="28"/>
      <c r="R47" s="28">
        <v>5.4222000000000001</v>
      </c>
      <c r="S47" s="33">
        <f t="shared" si="4"/>
        <v>1</v>
      </c>
      <c r="T47" s="33">
        <f t="shared" si="5"/>
        <v>2</v>
      </c>
      <c r="U47" s="33">
        <f t="shared" si="6"/>
        <v>4</v>
      </c>
      <c r="V47" s="34">
        <f t="shared" si="7"/>
        <v>4</v>
      </c>
      <c r="W47" s="33">
        <f t="shared" si="8"/>
        <v>4</v>
      </c>
      <c r="X47" s="33">
        <f t="shared" si="9"/>
        <v>0</v>
      </c>
      <c r="Y47" s="33">
        <f t="shared" si="10"/>
        <v>0</v>
      </c>
      <c r="Z47" s="33">
        <f t="shared" si="11"/>
        <v>0</v>
      </c>
      <c r="AA47" s="33">
        <f t="shared" si="12"/>
        <v>0</v>
      </c>
      <c r="AB47" s="33">
        <f t="shared" si="13"/>
        <v>0</v>
      </c>
      <c r="AC47" s="33">
        <f t="shared" si="14"/>
        <v>0</v>
      </c>
      <c r="AD47" s="33">
        <f t="shared" si="15"/>
        <v>0</v>
      </c>
      <c r="AE47" s="33">
        <f t="shared" si="16"/>
        <v>4</v>
      </c>
      <c r="AF47" s="28"/>
      <c r="AG47" s="28"/>
      <c r="AH47" s="28"/>
      <c r="AI47" s="28">
        <v>100</v>
      </c>
      <c r="AJ47" s="28">
        <v>0.92390000000000005</v>
      </c>
      <c r="AK47" s="28">
        <v>-9.98E-2</v>
      </c>
      <c r="AL47" s="28">
        <v>-1.1868000000000001</v>
      </c>
      <c r="AM47" s="28">
        <v>-0.1741</v>
      </c>
      <c r="AN47" s="28">
        <v>0.79300000000000004</v>
      </c>
      <c r="AO47" s="28">
        <v>2.5032000000000001</v>
      </c>
      <c r="AP47" s="35">
        <v>0.61</v>
      </c>
    </row>
    <row r="48" spans="1:42">
      <c r="A48" s="48" t="s">
        <v>3851</v>
      </c>
      <c r="B48" s="29">
        <v>44095</v>
      </c>
      <c r="C48" s="30">
        <v>987.28060000000005</v>
      </c>
      <c r="D48" s="31">
        <v>893.36779999999999</v>
      </c>
      <c r="E48" s="28">
        <v>24.59</v>
      </c>
      <c r="F48" s="28">
        <v>10.0076</v>
      </c>
      <c r="G48" s="28">
        <v>-2.2343999999999999</v>
      </c>
      <c r="H48" s="28">
        <v>-4.6566999999999998</v>
      </c>
      <c r="I48" s="32">
        <v>-5.1165000000000003</v>
      </c>
      <c r="J48" s="28">
        <v>3.3757999999999999</v>
      </c>
      <c r="K48" s="28">
        <v>4.8025000000000002</v>
      </c>
      <c r="L48" s="28">
        <v>14.481</v>
      </c>
      <c r="M48" s="28">
        <v>11.790900000000001</v>
      </c>
      <c r="N48" s="28">
        <v>13.2866</v>
      </c>
      <c r="O48" s="28"/>
      <c r="P48" s="28"/>
      <c r="Q48" s="28"/>
      <c r="R48" s="28">
        <v>17.402100000000001</v>
      </c>
      <c r="S48" s="33">
        <f t="shared" si="4"/>
        <v>3</v>
      </c>
      <c r="T48" s="33">
        <f t="shared" si="5"/>
        <v>4</v>
      </c>
      <c r="U48" s="33">
        <f t="shared" si="6"/>
        <v>3</v>
      </c>
      <c r="V48" s="34">
        <f t="shared" si="7"/>
        <v>3</v>
      </c>
      <c r="W48" s="33">
        <f t="shared" si="8"/>
        <v>3</v>
      </c>
      <c r="X48" s="33">
        <f t="shared" si="9"/>
        <v>2</v>
      </c>
      <c r="Y48" s="33">
        <f t="shared" si="10"/>
        <v>2</v>
      </c>
      <c r="Z48" s="33">
        <f t="shared" si="11"/>
        <v>2</v>
      </c>
      <c r="AA48" s="33">
        <f t="shared" si="12"/>
        <v>2</v>
      </c>
      <c r="AB48" s="33">
        <f t="shared" si="13"/>
        <v>0</v>
      </c>
      <c r="AC48" s="33">
        <f t="shared" si="14"/>
        <v>0</v>
      </c>
      <c r="AD48" s="33">
        <f t="shared" si="15"/>
        <v>0</v>
      </c>
      <c r="AE48" s="33">
        <f t="shared" si="16"/>
        <v>1</v>
      </c>
      <c r="AF48" s="28"/>
      <c r="AG48" s="28"/>
      <c r="AH48" s="28"/>
      <c r="AI48" s="28">
        <v>100</v>
      </c>
      <c r="AJ48" s="28">
        <v>0.99780000000000002</v>
      </c>
      <c r="AK48" s="28">
        <v>0.24610000000000001</v>
      </c>
      <c r="AL48" s="28">
        <v>-8.0000000000000002E-3</v>
      </c>
      <c r="AM48" s="28">
        <v>0.43709999999999999</v>
      </c>
      <c r="AN48" s="28">
        <v>0.99399999999999999</v>
      </c>
      <c r="AO48" s="28">
        <v>-0.40429999999999999</v>
      </c>
      <c r="AP48" s="35">
        <v>0.12</v>
      </c>
    </row>
    <row r="49" spans="1:42">
      <c r="A49" s="48" t="s">
        <v>3852</v>
      </c>
      <c r="B49" s="29">
        <v>45898</v>
      </c>
      <c r="C49" s="30">
        <v>21.1328</v>
      </c>
      <c r="D49" s="31">
        <v>20.080100000000002</v>
      </c>
      <c r="E49" s="28">
        <v>10.504</v>
      </c>
      <c r="F49" s="28">
        <v>11.5311</v>
      </c>
      <c r="G49" s="28">
        <v>1.2434000000000001</v>
      </c>
      <c r="H49" s="28">
        <v>-0.57740000000000002</v>
      </c>
      <c r="I49" s="32">
        <v>-0.79339999999999999</v>
      </c>
      <c r="J49" s="28"/>
      <c r="K49" s="28"/>
      <c r="L49" s="28"/>
      <c r="M49" s="28"/>
      <c r="N49" s="28"/>
      <c r="O49" s="28"/>
      <c r="P49" s="28"/>
      <c r="Q49" s="28"/>
      <c r="R49" s="28">
        <v>7.6327999999999996</v>
      </c>
      <c r="S49" s="33">
        <f t="shared" si="4"/>
        <v>2</v>
      </c>
      <c r="T49" s="33">
        <f t="shared" si="5"/>
        <v>2</v>
      </c>
      <c r="U49" s="33">
        <f t="shared" si="6"/>
        <v>1</v>
      </c>
      <c r="V49" s="34">
        <f t="shared" si="7"/>
        <v>2</v>
      </c>
      <c r="W49" s="33">
        <f t="shared" si="8"/>
        <v>0</v>
      </c>
      <c r="X49" s="33">
        <f t="shared" si="9"/>
        <v>0</v>
      </c>
      <c r="Y49" s="33">
        <f t="shared" si="10"/>
        <v>0</v>
      </c>
      <c r="Z49" s="33">
        <f t="shared" si="11"/>
        <v>0</v>
      </c>
      <c r="AA49" s="33">
        <f t="shared" si="12"/>
        <v>0</v>
      </c>
      <c r="AB49" s="33">
        <f t="shared" si="13"/>
        <v>0</v>
      </c>
      <c r="AC49" s="33">
        <f t="shared" si="14"/>
        <v>0</v>
      </c>
      <c r="AD49" s="33">
        <f t="shared" si="15"/>
        <v>0</v>
      </c>
      <c r="AE49" s="33">
        <f t="shared" si="16"/>
        <v>4</v>
      </c>
      <c r="AF49" s="28"/>
      <c r="AG49" s="28"/>
      <c r="AH49" s="28"/>
      <c r="AI49" s="28">
        <v>100</v>
      </c>
      <c r="AJ49" s="28">
        <v>0.97709999999999997</v>
      </c>
      <c r="AK49" s="28">
        <v>-0.1888</v>
      </c>
      <c r="AL49" s="28">
        <v>0.39789999999999998</v>
      </c>
      <c r="AM49" s="28">
        <v>-0.25390000000000001</v>
      </c>
      <c r="AN49" s="28">
        <v>0.94779999999999998</v>
      </c>
      <c r="AO49" s="28">
        <v>2.4400000000000002E-2</v>
      </c>
      <c r="AP49" s="35">
        <v>0.64</v>
      </c>
    </row>
    <row r="50" spans="1:42">
      <c r="A50" s="48" t="s">
        <v>3853</v>
      </c>
      <c r="B50" s="29">
        <v>44153</v>
      </c>
      <c r="C50" s="30">
        <v>89.038200000000003</v>
      </c>
      <c r="D50" s="31">
        <v>78.840599999999995</v>
      </c>
      <c r="E50" s="28">
        <v>17.754000000000001</v>
      </c>
      <c r="F50" s="28">
        <v>7.9336000000000002</v>
      </c>
      <c r="G50" s="28">
        <v>-5.2716000000000003</v>
      </c>
      <c r="H50" s="28">
        <v>-7.343</v>
      </c>
      <c r="I50" s="32">
        <v>-7.8910999999999998</v>
      </c>
      <c r="J50" s="28">
        <v>-1.1359999999999999</v>
      </c>
      <c r="K50" s="28">
        <v>3.5516999999999999</v>
      </c>
      <c r="L50" s="28">
        <v>11.4313</v>
      </c>
      <c r="M50" s="28">
        <v>8.2729999999999997</v>
      </c>
      <c r="N50" s="28">
        <v>9.7935999999999996</v>
      </c>
      <c r="O50" s="28"/>
      <c r="P50" s="28"/>
      <c r="Q50" s="28"/>
      <c r="R50" s="28">
        <v>11.108700000000001</v>
      </c>
      <c r="S50" s="33">
        <f t="shared" si="4"/>
        <v>4</v>
      </c>
      <c r="T50" s="33">
        <f t="shared" si="5"/>
        <v>4</v>
      </c>
      <c r="U50" s="33">
        <f t="shared" si="6"/>
        <v>4</v>
      </c>
      <c r="V50" s="34">
        <f t="shared" si="7"/>
        <v>4</v>
      </c>
      <c r="W50" s="33">
        <f t="shared" si="8"/>
        <v>4</v>
      </c>
      <c r="X50" s="33">
        <f t="shared" si="9"/>
        <v>4</v>
      </c>
      <c r="Y50" s="33">
        <f t="shared" si="10"/>
        <v>4</v>
      </c>
      <c r="Z50" s="33">
        <f t="shared" si="11"/>
        <v>4</v>
      </c>
      <c r="AA50" s="33">
        <f t="shared" si="12"/>
        <v>4</v>
      </c>
      <c r="AB50" s="33">
        <f t="shared" si="13"/>
        <v>0</v>
      </c>
      <c r="AC50" s="33">
        <f t="shared" si="14"/>
        <v>0</v>
      </c>
      <c r="AD50" s="33">
        <f t="shared" si="15"/>
        <v>0</v>
      </c>
      <c r="AE50" s="33">
        <f t="shared" si="16"/>
        <v>3</v>
      </c>
      <c r="AF50" s="28"/>
      <c r="AG50" s="28"/>
      <c r="AH50" s="28"/>
      <c r="AI50" s="28">
        <v>100</v>
      </c>
      <c r="AJ50" s="28">
        <v>0.9909</v>
      </c>
      <c r="AK50" s="28">
        <v>0.19620000000000001</v>
      </c>
      <c r="AL50" s="28">
        <v>-8.7499999999999994E-2</v>
      </c>
      <c r="AM50" s="28">
        <v>0.34260000000000002</v>
      </c>
      <c r="AN50" s="28">
        <v>0.99439999999999995</v>
      </c>
      <c r="AO50" s="28">
        <v>-1.32E-2</v>
      </c>
      <c r="AP50" s="35">
        <v>0.47</v>
      </c>
    </row>
    <row r="51" spans="1:42">
      <c r="A51" s="48" t="s">
        <v>3854</v>
      </c>
      <c r="B51" s="29">
        <v>44592</v>
      </c>
      <c r="C51" s="30">
        <v>117.30710000000001</v>
      </c>
      <c r="D51" s="31">
        <v>105.89660000000001</v>
      </c>
      <c r="E51" s="28">
        <v>19.469000000000001</v>
      </c>
      <c r="F51" s="28">
        <v>10.789300000000001</v>
      </c>
      <c r="G51" s="28">
        <v>3.2071999999999998</v>
      </c>
      <c r="H51" s="28">
        <v>1.6021000000000001</v>
      </c>
      <c r="I51" s="32">
        <v>0.71909999999999996</v>
      </c>
      <c r="J51" s="28">
        <v>14.8546</v>
      </c>
      <c r="K51" s="28">
        <v>9.1155000000000008</v>
      </c>
      <c r="L51" s="28">
        <v>22.578299999999999</v>
      </c>
      <c r="M51" s="28">
        <v>17.473800000000001</v>
      </c>
      <c r="N51" s="28"/>
      <c r="O51" s="28"/>
      <c r="P51" s="28"/>
      <c r="Q51" s="28"/>
      <c r="R51" s="28">
        <v>16.986499999999999</v>
      </c>
      <c r="S51" s="33">
        <f t="shared" si="4"/>
        <v>2</v>
      </c>
      <c r="T51" s="33">
        <f t="shared" si="5"/>
        <v>1</v>
      </c>
      <c r="U51" s="33">
        <f t="shared" si="6"/>
        <v>1</v>
      </c>
      <c r="V51" s="34">
        <f t="shared" si="7"/>
        <v>1</v>
      </c>
      <c r="W51" s="33">
        <f t="shared" si="8"/>
        <v>1</v>
      </c>
      <c r="X51" s="33">
        <f t="shared" si="9"/>
        <v>1</v>
      </c>
      <c r="Y51" s="33">
        <f t="shared" si="10"/>
        <v>1</v>
      </c>
      <c r="Z51" s="33">
        <f t="shared" si="11"/>
        <v>1</v>
      </c>
      <c r="AA51" s="33">
        <f t="shared" si="12"/>
        <v>0</v>
      </c>
      <c r="AB51" s="33">
        <f t="shared" si="13"/>
        <v>0</v>
      </c>
      <c r="AC51" s="33">
        <f t="shared" si="14"/>
        <v>0</v>
      </c>
      <c r="AD51" s="33">
        <f t="shared" si="15"/>
        <v>0</v>
      </c>
      <c r="AE51" s="33">
        <f t="shared" si="16"/>
        <v>1</v>
      </c>
      <c r="AF51" s="28"/>
      <c r="AG51" s="28"/>
      <c r="AH51" s="28"/>
      <c r="AI51" s="28">
        <v>100</v>
      </c>
      <c r="AJ51" s="28">
        <v>0.99490000000000001</v>
      </c>
      <c r="AK51" s="28">
        <v>0.35510000000000003</v>
      </c>
      <c r="AL51" s="28">
        <v>-7.8399999999999997E-2</v>
      </c>
      <c r="AM51" s="28">
        <v>0.66569999999999996</v>
      </c>
      <c r="AN51" s="28">
        <v>0.99519999999999997</v>
      </c>
      <c r="AO51" s="28">
        <v>0.34660000000000002</v>
      </c>
      <c r="AP51" s="35">
        <v>0.44</v>
      </c>
    </row>
    <row r="52" spans="1:42">
      <c r="A52" s="48" t="s">
        <v>3855</v>
      </c>
      <c r="B52" s="29">
        <v>45659</v>
      </c>
      <c r="C52" s="30">
        <v>18.584599999999998</v>
      </c>
      <c r="D52" s="31">
        <v>16.788900000000002</v>
      </c>
      <c r="E52" s="28">
        <v>8.9610000000000003</v>
      </c>
      <c r="F52" s="28">
        <v>12.405900000000001</v>
      </c>
      <c r="G52" s="28">
        <v>-0.85199999999999998</v>
      </c>
      <c r="H52" s="28">
        <v>-11.4351</v>
      </c>
      <c r="I52" s="32">
        <v>-8.0357000000000003</v>
      </c>
      <c r="J52" s="28">
        <v>3.3500000000000002E-2</v>
      </c>
      <c r="K52" s="28"/>
      <c r="L52" s="28"/>
      <c r="M52" s="28"/>
      <c r="N52" s="28"/>
      <c r="O52" s="28"/>
      <c r="P52" s="28"/>
      <c r="Q52" s="28"/>
      <c r="R52" s="28">
        <v>-7.9558999999999997</v>
      </c>
      <c r="S52" s="33">
        <f t="shared" si="4"/>
        <v>2</v>
      </c>
      <c r="T52" s="33">
        <f t="shared" si="5"/>
        <v>2</v>
      </c>
      <c r="U52" s="33">
        <f t="shared" si="6"/>
        <v>4</v>
      </c>
      <c r="V52" s="34">
        <f t="shared" si="7"/>
        <v>4</v>
      </c>
      <c r="W52" s="33">
        <f t="shared" si="8"/>
        <v>4</v>
      </c>
      <c r="X52" s="33">
        <f t="shared" si="9"/>
        <v>0</v>
      </c>
      <c r="Y52" s="33">
        <f t="shared" si="10"/>
        <v>0</v>
      </c>
      <c r="Z52" s="33">
        <f t="shared" si="11"/>
        <v>0</v>
      </c>
      <c r="AA52" s="33">
        <f t="shared" si="12"/>
        <v>0</v>
      </c>
      <c r="AB52" s="33">
        <f t="shared" si="13"/>
        <v>0</v>
      </c>
      <c r="AC52" s="33">
        <f t="shared" si="14"/>
        <v>0</v>
      </c>
      <c r="AD52" s="33">
        <f t="shared" si="15"/>
        <v>0</v>
      </c>
      <c r="AE52" s="33">
        <f t="shared" si="16"/>
        <v>4</v>
      </c>
      <c r="AF52" s="28"/>
      <c r="AG52" s="28"/>
      <c r="AH52" s="28"/>
      <c r="AI52" s="28">
        <v>100</v>
      </c>
      <c r="AJ52" s="28">
        <v>0.99129999999999996</v>
      </c>
      <c r="AK52" s="28">
        <v>-0.1366</v>
      </c>
      <c r="AL52" s="28">
        <v>-0.53849999999999998</v>
      </c>
      <c r="AM52" s="28">
        <v>-0.2036</v>
      </c>
      <c r="AN52" s="28">
        <v>0.63580000000000003</v>
      </c>
      <c r="AO52" s="28">
        <v>4.8800000000000003E-2</v>
      </c>
      <c r="AP52" s="35">
        <v>0.56000000000000005</v>
      </c>
    </row>
    <row r="53" spans="1:42">
      <c r="A53" s="48" t="s">
        <v>5061</v>
      </c>
      <c r="B53" s="29">
        <v>46079</v>
      </c>
      <c r="C53" s="30">
        <v>32.0167</v>
      </c>
      <c r="D53" s="31">
        <v>45.867899999999999</v>
      </c>
      <c r="E53" s="28">
        <v>10.318</v>
      </c>
      <c r="F53" s="28">
        <v>13.098800000000001</v>
      </c>
      <c r="G53" s="28"/>
      <c r="H53" s="28"/>
      <c r="I53" s="32"/>
      <c r="J53" s="28"/>
      <c r="K53" s="28"/>
      <c r="L53" s="28"/>
      <c r="M53" s="28"/>
      <c r="N53" s="28"/>
      <c r="O53" s="28"/>
      <c r="P53" s="28"/>
      <c r="Q53" s="28"/>
      <c r="R53" s="28">
        <v>19.8858</v>
      </c>
      <c r="S53" s="33">
        <f t="shared" si="4"/>
        <v>1</v>
      </c>
      <c r="T53" s="33">
        <f t="shared" si="5"/>
        <v>0</v>
      </c>
      <c r="U53" s="33">
        <f t="shared" si="6"/>
        <v>0</v>
      </c>
      <c r="V53" s="34">
        <f t="shared" si="7"/>
        <v>0</v>
      </c>
      <c r="W53" s="33">
        <f t="shared" si="8"/>
        <v>0</v>
      </c>
      <c r="X53" s="33">
        <f t="shared" si="9"/>
        <v>0</v>
      </c>
      <c r="Y53" s="33">
        <f t="shared" si="10"/>
        <v>0</v>
      </c>
      <c r="Z53" s="33">
        <f t="shared" si="11"/>
        <v>0</v>
      </c>
      <c r="AA53" s="33">
        <f t="shared" si="12"/>
        <v>0</v>
      </c>
      <c r="AB53" s="33">
        <f t="shared" si="13"/>
        <v>0</v>
      </c>
      <c r="AC53" s="33">
        <f t="shared" si="14"/>
        <v>0</v>
      </c>
      <c r="AD53" s="33">
        <f t="shared" si="15"/>
        <v>0</v>
      </c>
      <c r="AE53" s="33">
        <f t="shared" si="16"/>
        <v>1</v>
      </c>
      <c r="AF53" s="28"/>
      <c r="AG53" s="28"/>
      <c r="AH53" s="28"/>
      <c r="AI53" s="28">
        <v>100</v>
      </c>
      <c r="AJ53" s="28">
        <v>0.95879999999999999</v>
      </c>
      <c r="AK53" s="28">
        <v>0.1565</v>
      </c>
      <c r="AL53" s="28">
        <v>0.1031</v>
      </c>
      <c r="AM53" s="28">
        <v>0.36509999999999998</v>
      </c>
      <c r="AN53" s="28">
        <v>0.86780000000000002</v>
      </c>
      <c r="AO53" s="28">
        <v>0.1099</v>
      </c>
      <c r="AP53" s="35">
        <v>0.71</v>
      </c>
    </row>
    <row r="54" spans="1:42">
      <c r="A54" s="48" t="s">
        <v>3856</v>
      </c>
      <c r="B54" s="29">
        <v>45442</v>
      </c>
      <c r="C54" s="30">
        <v>238.27330000000001</v>
      </c>
      <c r="D54" s="31">
        <v>223.19909999999999</v>
      </c>
      <c r="E54" s="28">
        <v>9.9019999999999992</v>
      </c>
      <c r="F54" s="28">
        <v>15.2065</v>
      </c>
      <c r="G54" s="28">
        <v>5.2956000000000003</v>
      </c>
      <c r="H54" s="28">
        <v>0.56879999999999997</v>
      </c>
      <c r="I54" s="32">
        <v>3.7728000000000002</v>
      </c>
      <c r="J54" s="28">
        <v>7.0023999999999997</v>
      </c>
      <c r="K54" s="28"/>
      <c r="L54" s="28"/>
      <c r="M54" s="28"/>
      <c r="N54" s="28"/>
      <c r="O54" s="28"/>
      <c r="P54" s="28"/>
      <c r="Q54" s="28"/>
      <c r="R54" s="28">
        <v>-0.51219999999999999</v>
      </c>
      <c r="S54" s="33">
        <f t="shared" si="4"/>
        <v>1</v>
      </c>
      <c r="T54" s="33">
        <f t="shared" si="5"/>
        <v>1</v>
      </c>
      <c r="U54" s="33">
        <f t="shared" si="6"/>
        <v>1</v>
      </c>
      <c r="V54" s="34">
        <f t="shared" si="7"/>
        <v>1</v>
      </c>
      <c r="W54" s="33">
        <f t="shared" si="8"/>
        <v>2</v>
      </c>
      <c r="X54" s="33">
        <f t="shared" si="9"/>
        <v>0</v>
      </c>
      <c r="Y54" s="33">
        <f t="shared" si="10"/>
        <v>0</v>
      </c>
      <c r="Z54" s="33">
        <f t="shared" si="11"/>
        <v>0</v>
      </c>
      <c r="AA54" s="33">
        <f t="shared" si="12"/>
        <v>0</v>
      </c>
      <c r="AB54" s="33">
        <f t="shared" si="13"/>
        <v>0</v>
      </c>
      <c r="AC54" s="33">
        <f t="shared" si="14"/>
        <v>0</v>
      </c>
      <c r="AD54" s="33">
        <f t="shared" si="15"/>
        <v>0</v>
      </c>
      <c r="AE54" s="33">
        <f t="shared" si="16"/>
        <v>4</v>
      </c>
      <c r="AF54" s="28"/>
      <c r="AG54" s="28"/>
      <c r="AH54" s="28"/>
      <c r="AI54" s="28">
        <v>100</v>
      </c>
      <c r="AJ54" s="28">
        <v>0.98409999999999997</v>
      </c>
      <c r="AK54" s="28">
        <v>-0.1048</v>
      </c>
      <c r="AL54" s="28">
        <v>-0.15129999999999999</v>
      </c>
      <c r="AM54" s="28">
        <v>-0.17319999999999999</v>
      </c>
      <c r="AN54" s="28">
        <v>0.9929</v>
      </c>
      <c r="AO54" s="28">
        <v>-0.1875</v>
      </c>
      <c r="AP54" s="35">
        <v>0.61</v>
      </c>
    </row>
    <row r="55" spans="1:42">
      <c r="A55" s="48" t="s">
        <v>3857</v>
      </c>
      <c r="B55" s="29">
        <v>45352</v>
      </c>
      <c r="C55" s="30">
        <v>207.44069999999999</v>
      </c>
      <c r="D55" s="31">
        <v>186.80969999999999</v>
      </c>
      <c r="E55" s="28">
        <v>9.68</v>
      </c>
      <c r="F55" s="28">
        <v>16.964700000000001</v>
      </c>
      <c r="G55" s="28">
        <v>4.7165999999999997</v>
      </c>
      <c r="H55" s="28">
        <v>-4.7994000000000003</v>
      </c>
      <c r="I55" s="32">
        <v>-0.1135</v>
      </c>
      <c r="J55" s="28">
        <v>3.7847</v>
      </c>
      <c r="K55" s="28">
        <v>-4.3569000000000004</v>
      </c>
      <c r="L55" s="28"/>
      <c r="M55" s="28"/>
      <c r="N55" s="28"/>
      <c r="O55" s="28"/>
      <c r="P55" s="28"/>
      <c r="Q55" s="28"/>
      <c r="R55" s="28">
        <v>-1.4914000000000001</v>
      </c>
      <c r="S55" s="33">
        <f t="shared" si="4"/>
        <v>1</v>
      </c>
      <c r="T55" s="33">
        <f t="shared" si="5"/>
        <v>1</v>
      </c>
      <c r="U55" s="33">
        <f t="shared" si="6"/>
        <v>3</v>
      </c>
      <c r="V55" s="34">
        <f t="shared" si="7"/>
        <v>1</v>
      </c>
      <c r="W55" s="33">
        <f t="shared" si="8"/>
        <v>3</v>
      </c>
      <c r="X55" s="33">
        <f t="shared" si="9"/>
        <v>4</v>
      </c>
      <c r="Y55" s="33">
        <f t="shared" si="10"/>
        <v>0</v>
      </c>
      <c r="Z55" s="33">
        <f t="shared" si="11"/>
        <v>0</v>
      </c>
      <c r="AA55" s="33">
        <f t="shared" si="12"/>
        <v>0</v>
      </c>
      <c r="AB55" s="33">
        <f t="shared" si="13"/>
        <v>0</v>
      </c>
      <c r="AC55" s="33">
        <f t="shared" si="14"/>
        <v>0</v>
      </c>
      <c r="AD55" s="33">
        <f t="shared" si="15"/>
        <v>0</v>
      </c>
      <c r="AE55" s="33">
        <f t="shared" si="16"/>
        <v>4</v>
      </c>
      <c r="AF55" s="28"/>
      <c r="AG55" s="28"/>
      <c r="AH55" s="28"/>
      <c r="AI55" s="28">
        <v>100</v>
      </c>
      <c r="AJ55" s="28">
        <v>0.98819999999999997</v>
      </c>
      <c r="AK55" s="28">
        <v>-5.9499999999999997E-2</v>
      </c>
      <c r="AL55" s="28">
        <v>-0.15060000000000001</v>
      </c>
      <c r="AM55" s="28">
        <v>-9.9599999999999994E-2</v>
      </c>
      <c r="AN55" s="28">
        <v>0.99380000000000002</v>
      </c>
      <c r="AO55" s="28">
        <v>-9.8500000000000004E-2</v>
      </c>
      <c r="AP55" s="35">
        <v>0.66</v>
      </c>
    </row>
    <row r="56" spans="1:42">
      <c r="A56" s="48" t="s">
        <v>3858</v>
      </c>
      <c r="B56" s="29">
        <v>45499</v>
      </c>
      <c r="C56" s="30">
        <v>189.18549999999999</v>
      </c>
      <c r="D56" s="31">
        <v>162.02889999999999</v>
      </c>
      <c r="E56" s="28">
        <v>8.641</v>
      </c>
      <c r="F56" s="28">
        <v>13.250299999999999</v>
      </c>
      <c r="G56" s="28">
        <v>1.8265</v>
      </c>
      <c r="H56" s="28">
        <v>-2.3946999999999998</v>
      </c>
      <c r="I56" s="32">
        <v>-0.54100000000000004</v>
      </c>
      <c r="J56" s="28">
        <v>5.8167999999999997</v>
      </c>
      <c r="K56" s="28"/>
      <c r="L56" s="28"/>
      <c r="M56" s="28"/>
      <c r="N56" s="28"/>
      <c r="O56" s="28"/>
      <c r="P56" s="28"/>
      <c r="Q56" s="28"/>
      <c r="R56" s="28">
        <v>-7.9570999999999996</v>
      </c>
      <c r="S56" s="33">
        <f t="shared" si="4"/>
        <v>1</v>
      </c>
      <c r="T56" s="33">
        <f t="shared" si="5"/>
        <v>2</v>
      </c>
      <c r="U56" s="33">
        <f t="shared" si="6"/>
        <v>2</v>
      </c>
      <c r="V56" s="34">
        <f t="shared" si="7"/>
        <v>1</v>
      </c>
      <c r="W56" s="33">
        <f t="shared" si="8"/>
        <v>2</v>
      </c>
      <c r="X56" s="33">
        <f t="shared" si="9"/>
        <v>0</v>
      </c>
      <c r="Y56" s="33">
        <f t="shared" si="10"/>
        <v>0</v>
      </c>
      <c r="Z56" s="33">
        <f t="shared" si="11"/>
        <v>0</v>
      </c>
      <c r="AA56" s="33">
        <f t="shared" si="12"/>
        <v>0</v>
      </c>
      <c r="AB56" s="33">
        <f t="shared" si="13"/>
        <v>0</v>
      </c>
      <c r="AC56" s="33">
        <f t="shared" si="14"/>
        <v>0</v>
      </c>
      <c r="AD56" s="33">
        <f t="shared" si="15"/>
        <v>0</v>
      </c>
      <c r="AE56" s="33">
        <f t="shared" si="16"/>
        <v>4</v>
      </c>
      <c r="AF56" s="28"/>
      <c r="AG56" s="28"/>
      <c r="AH56" s="28"/>
      <c r="AI56" s="28">
        <v>100</v>
      </c>
      <c r="AJ56" s="28">
        <v>0.99080000000000001</v>
      </c>
      <c r="AK56" s="28">
        <v>-0.19350000000000001</v>
      </c>
      <c r="AL56" s="28">
        <v>-0.15770000000000001</v>
      </c>
      <c r="AM56" s="28">
        <v>-0.27929999999999999</v>
      </c>
      <c r="AN56" s="28">
        <v>0.99329999999999996</v>
      </c>
      <c r="AO56" s="28">
        <v>-0.28170000000000001</v>
      </c>
      <c r="AP56" s="35">
        <v>0.63</v>
      </c>
    </row>
    <row r="57" spans="1:42">
      <c r="A57" s="48" t="s">
        <v>3859</v>
      </c>
      <c r="B57" s="29">
        <v>44267</v>
      </c>
      <c r="C57" s="30">
        <v>145.42410000000001</v>
      </c>
      <c r="D57" s="31">
        <v>142.9786</v>
      </c>
      <c r="E57" s="28">
        <v>19.1676</v>
      </c>
      <c r="F57" s="28">
        <v>7.5357000000000003</v>
      </c>
      <c r="G57" s="28">
        <v>-1.2463</v>
      </c>
      <c r="H57" s="28">
        <v>1.8843000000000001</v>
      </c>
      <c r="I57" s="32">
        <v>1E-3</v>
      </c>
      <c r="J57" s="28">
        <v>15.3667</v>
      </c>
      <c r="K57" s="28">
        <v>12.7286</v>
      </c>
      <c r="L57" s="28">
        <v>17.284300000000002</v>
      </c>
      <c r="M57" s="28">
        <v>13.975199999999999</v>
      </c>
      <c r="N57" s="28">
        <v>13.5039</v>
      </c>
      <c r="O57" s="28"/>
      <c r="P57" s="28"/>
      <c r="Q57" s="28"/>
      <c r="R57" s="28">
        <v>13.502800000000001</v>
      </c>
      <c r="S57" s="33">
        <f t="shared" si="4"/>
        <v>4</v>
      </c>
      <c r="T57" s="33">
        <f t="shared" si="5"/>
        <v>3</v>
      </c>
      <c r="U57" s="33">
        <f t="shared" si="6"/>
        <v>1</v>
      </c>
      <c r="V57" s="34">
        <f t="shared" si="7"/>
        <v>1</v>
      </c>
      <c r="W57" s="33">
        <f t="shared" si="8"/>
        <v>1</v>
      </c>
      <c r="X57" s="33">
        <f t="shared" si="9"/>
        <v>1</v>
      </c>
      <c r="Y57" s="33">
        <f t="shared" si="10"/>
        <v>1</v>
      </c>
      <c r="Z57" s="33">
        <f t="shared" si="11"/>
        <v>1</v>
      </c>
      <c r="AA57" s="33">
        <f t="shared" si="12"/>
        <v>2</v>
      </c>
      <c r="AB57" s="33">
        <f t="shared" si="13"/>
        <v>0</v>
      </c>
      <c r="AC57" s="33">
        <f t="shared" si="14"/>
        <v>0</v>
      </c>
      <c r="AD57" s="33">
        <f t="shared" si="15"/>
        <v>0</v>
      </c>
      <c r="AE57" s="33">
        <f t="shared" si="16"/>
        <v>2</v>
      </c>
      <c r="AF57" s="28"/>
      <c r="AG57" s="28"/>
      <c r="AH57" s="28"/>
      <c r="AI57" s="28">
        <v>100</v>
      </c>
      <c r="AJ57" s="28">
        <v>0.55969999999999998</v>
      </c>
      <c r="AK57" s="28">
        <v>0.45219999999999999</v>
      </c>
      <c r="AL57" s="28">
        <v>0.51200000000000001</v>
      </c>
      <c r="AM57" s="28">
        <v>0.84850000000000003</v>
      </c>
      <c r="AN57" s="28">
        <v>0.84189999999999998</v>
      </c>
      <c r="AO57" s="28">
        <v>-8.3699999999999997E-2</v>
      </c>
      <c r="AP57" s="35">
        <v>0.45</v>
      </c>
    </row>
    <row r="58" spans="1:42" s="124" customFormat="1">
      <c r="A58" s="48" t="s">
        <v>5031</v>
      </c>
      <c r="B58" s="29">
        <v>46044</v>
      </c>
      <c r="C58" s="30">
        <v>30.260999999999999</v>
      </c>
      <c r="D58" s="31">
        <v>28.947099999999999</v>
      </c>
      <c r="E58" s="28">
        <v>10.2036</v>
      </c>
      <c r="F58" s="28">
        <v>12.917899999999999</v>
      </c>
      <c r="G58" s="28">
        <v>1.3871</v>
      </c>
      <c r="H58" s="28"/>
      <c r="I58" s="32"/>
      <c r="J58" s="28"/>
      <c r="K58" s="28"/>
      <c r="L58" s="28"/>
      <c r="M58" s="28"/>
      <c r="N58" s="28"/>
      <c r="O58" s="28"/>
      <c r="P58" s="28"/>
      <c r="Q58" s="28"/>
      <c r="R58" s="28">
        <v>7.7958999999999996</v>
      </c>
      <c r="S58" s="33"/>
      <c r="T58" s="33"/>
      <c r="U58" s="33"/>
      <c r="V58" s="34"/>
      <c r="W58" s="33"/>
      <c r="X58" s="33"/>
      <c r="Y58" s="33"/>
      <c r="Z58" s="33"/>
      <c r="AA58" s="33"/>
      <c r="AB58" s="33"/>
      <c r="AC58" s="33"/>
      <c r="AD58" s="33"/>
      <c r="AE58" s="33"/>
      <c r="AF58" s="28"/>
      <c r="AG58" s="28"/>
      <c r="AH58" s="28"/>
      <c r="AI58" s="28">
        <v>100</v>
      </c>
      <c r="AJ58" s="28">
        <v>0.98609999999999998</v>
      </c>
      <c r="AK58" s="28">
        <v>-0.63370000000000004</v>
      </c>
      <c r="AL58" s="28">
        <v>0.39779999999999999</v>
      </c>
      <c r="AM58" s="28">
        <v>-0.90100000000000002</v>
      </c>
      <c r="AN58" s="28">
        <v>0.93359999999999999</v>
      </c>
      <c r="AO58" s="28">
        <v>0.75790000000000002</v>
      </c>
      <c r="AP58" s="35">
        <v>0.6</v>
      </c>
    </row>
    <row r="59" spans="1:42">
      <c r="A59" s="48" t="s">
        <v>5080</v>
      </c>
      <c r="B59" s="29">
        <v>46093</v>
      </c>
      <c r="C59" s="30"/>
      <c r="D59" s="31">
        <v>16.371200000000002</v>
      </c>
      <c r="E59" s="28">
        <v>10.3306</v>
      </c>
      <c r="F59" s="28">
        <v>10.8969</v>
      </c>
      <c r="G59" s="28"/>
      <c r="H59" s="28"/>
      <c r="I59" s="32"/>
      <c r="J59" s="28"/>
      <c r="K59" s="28"/>
      <c r="L59" s="28"/>
      <c r="M59" s="28"/>
      <c r="N59" s="28"/>
      <c r="O59" s="28"/>
      <c r="P59" s="28"/>
      <c r="Q59" s="28"/>
      <c r="R59" s="28">
        <v>27.415099999999999</v>
      </c>
      <c r="S59" s="33">
        <f t="shared" si="4"/>
        <v>2</v>
      </c>
      <c r="T59" s="33">
        <f t="shared" si="5"/>
        <v>0</v>
      </c>
      <c r="U59" s="33">
        <f t="shared" si="6"/>
        <v>0</v>
      </c>
      <c r="V59" s="34">
        <f t="shared" si="7"/>
        <v>0</v>
      </c>
      <c r="W59" s="33">
        <f t="shared" si="8"/>
        <v>0</v>
      </c>
      <c r="X59" s="33">
        <f t="shared" si="9"/>
        <v>0</v>
      </c>
      <c r="Y59" s="33">
        <f t="shared" si="10"/>
        <v>0</v>
      </c>
      <c r="Z59" s="33">
        <f t="shared" si="11"/>
        <v>0</v>
      </c>
      <c r="AA59" s="33">
        <f t="shared" si="12"/>
        <v>0</v>
      </c>
      <c r="AB59" s="33">
        <f t="shared" si="13"/>
        <v>0</v>
      </c>
      <c r="AC59" s="33">
        <f t="shared" si="14"/>
        <v>0</v>
      </c>
      <c r="AD59" s="33">
        <f t="shared" si="15"/>
        <v>0</v>
      </c>
      <c r="AE59" s="33">
        <f t="shared" si="16"/>
        <v>1</v>
      </c>
      <c r="AF59" s="28"/>
      <c r="AG59" s="28"/>
      <c r="AH59" s="28"/>
      <c r="AI59" s="28">
        <v>100</v>
      </c>
      <c r="AJ59" s="28">
        <v>1.8480000000000001</v>
      </c>
      <c r="AK59" s="28">
        <v>1.0599000000000001</v>
      </c>
      <c r="AL59" s="28">
        <v>-6.9840999999999998</v>
      </c>
      <c r="AM59" s="28">
        <v>2.2774999999999999</v>
      </c>
      <c r="AN59" s="28">
        <v>0.57520000000000004</v>
      </c>
      <c r="AO59" s="28">
        <v>2.8220000000000001</v>
      </c>
      <c r="AP59" s="35">
        <v>0.65</v>
      </c>
    </row>
    <row r="60" spans="1:42">
      <c r="A60" s="48" t="s">
        <v>3860</v>
      </c>
      <c r="B60" s="29">
        <v>44197</v>
      </c>
      <c r="C60" s="30">
        <v>228.02029999999999</v>
      </c>
      <c r="D60" s="31">
        <v>200.19040000000001</v>
      </c>
      <c r="E60" s="28">
        <v>20.339700000000001</v>
      </c>
      <c r="F60" s="28">
        <v>10.0222</v>
      </c>
      <c r="G60" s="28">
        <v>-1.8836999999999999</v>
      </c>
      <c r="H60" s="28">
        <v>-5.2496</v>
      </c>
      <c r="I60" s="32">
        <v>-5.1951999999999998</v>
      </c>
      <c r="J60" s="28">
        <v>3.1739000000000002</v>
      </c>
      <c r="K60" s="28">
        <v>3.6105999999999998</v>
      </c>
      <c r="L60" s="28">
        <v>14.2095</v>
      </c>
      <c r="M60" s="28">
        <v>10.9641</v>
      </c>
      <c r="N60" s="28">
        <v>12.8735</v>
      </c>
      <c r="O60" s="28"/>
      <c r="P60" s="28"/>
      <c r="Q60" s="28"/>
      <c r="R60" s="28">
        <v>14.2521</v>
      </c>
      <c r="S60" s="33">
        <f t="shared" si="4"/>
        <v>3</v>
      </c>
      <c r="T60" s="33">
        <f t="shared" si="5"/>
        <v>3</v>
      </c>
      <c r="U60" s="33">
        <f t="shared" si="6"/>
        <v>3</v>
      </c>
      <c r="V60" s="34">
        <f t="shared" si="7"/>
        <v>3</v>
      </c>
      <c r="W60" s="33">
        <f t="shared" si="8"/>
        <v>3</v>
      </c>
      <c r="X60" s="33">
        <f t="shared" si="9"/>
        <v>4</v>
      </c>
      <c r="Y60" s="33">
        <f t="shared" si="10"/>
        <v>3</v>
      </c>
      <c r="Z60" s="33">
        <f t="shared" si="11"/>
        <v>3</v>
      </c>
      <c r="AA60" s="33">
        <f t="shared" si="12"/>
        <v>3</v>
      </c>
      <c r="AB60" s="33">
        <f t="shared" si="13"/>
        <v>0</v>
      </c>
      <c r="AC60" s="33">
        <f t="shared" si="14"/>
        <v>0</v>
      </c>
      <c r="AD60" s="33">
        <f t="shared" si="15"/>
        <v>0</v>
      </c>
      <c r="AE60" s="33">
        <f t="shared" si="16"/>
        <v>2</v>
      </c>
      <c r="AF60" s="28"/>
      <c r="AG60" s="28"/>
      <c r="AH60" s="28"/>
      <c r="AI60" s="28">
        <v>100</v>
      </c>
      <c r="AJ60" s="28">
        <v>0.97289999999999999</v>
      </c>
      <c r="AK60" s="28">
        <v>0.23769999999999999</v>
      </c>
      <c r="AL60" s="28">
        <v>-5.9299999999999999E-2</v>
      </c>
      <c r="AM60" s="28">
        <v>0.42099999999999999</v>
      </c>
      <c r="AN60" s="28">
        <v>0.98499999999999999</v>
      </c>
      <c r="AO60" s="28">
        <v>0.2034</v>
      </c>
      <c r="AP60" s="35">
        <v>0.57999999999999996</v>
      </c>
    </row>
    <row r="61" spans="1:42">
      <c r="A61" s="48" t="s">
        <v>3861</v>
      </c>
      <c r="B61" s="29">
        <v>43532</v>
      </c>
      <c r="C61" s="30">
        <v>699.72979999999995</v>
      </c>
      <c r="D61" s="31">
        <v>618.61630000000002</v>
      </c>
      <c r="E61" s="28">
        <v>25.873000000000001</v>
      </c>
      <c r="F61" s="28">
        <v>15.4328</v>
      </c>
      <c r="G61" s="28">
        <v>3.1093000000000002</v>
      </c>
      <c r="H61" s="28">
        <v>-1.7000000000000001E-2</v>
      </c>
      <c r="I61" s="32">
        <v>0.97250000000000003</v>
      </c>
      <c r="J61" s="28">
        <v>9.0169999999999995</v>
      </c>
      <c r="K61" s="28">
        <v>4.1231</v>
      </c>
      <c r="L61" s="28">
        <v>21.178899999999999</v>
      </c>
      <c r="M61" s="28">
        <v>13.416700000000001</v>
      </c>
      <c r="N61" s="28">
        <v>15.2319</v>
      </c>
      <c r="O61" s="28">
        <v>14.3758</v>
      </c>
      <c r="P61" s="28"/>
      <c r="Q61" s="28"/>
      <c r="R61" s="28">
        <v>14.2182</v>
      </c>
      <c r="S61" s="33">
        <f t="shared" si="4"/>
        <v>1</v>
      </c>
      <c r="T61" s="33">
        <f t="shared" si="5"/>
        <v>1</v>
      </c>
      <c r="U61" s="33">
        <f t="shared" si="6"/>
        <v>1</v>
      </c>
      <c r="V61" s="34">
        <f t="shared" si="7"/>
        <v>1</v>
      </c>
      <c r="W61" s="33">
        <f t="shared" si="8"/>
        <v>1</v>
      </c>
      <c r="X61" s="33">
        <f t="shared" si="9"/>
        <v>3</v>
      </c>
      <c r="Y61" s="33">
        <f t="shared" si="10"/>
        <v>1</v>
      </c>
      <c r="Z61" s="33">
        <f t="shared" si="11"/>
        <v>2</v>
      </c>
      <c r="AA61" s="33">
        <f t="shared" si="12"/>
        <v>1</v>
      </c>
      <c r="AB61" s="33">
        <f t="shared" si="13"/>
        <v>2</v>
      </c>
      <c r="AC61" s="33">
        <f t="shared" si="14"/>
        <v>0</v>
      </c>
      <c r="AD61" s="33">
        <f t="shared" si="15"/>
        <v>0</v>
      </c>
      <c r="AE61" s="33">
        <f t="shared" si="16"/>
        <v>2</v>
      </c>
      <c r="AF61" s="28"/>
      <c r="AG61" s="28"/>
      <c r="AH61" s="28"/>
      <c r="AI61" s="28">
        <v>100</v>
      </c>
      <c r="AJ61" s="28">
        <v>0.98070000000000002</v>
      </c>
      <c r="AK61" s="28">
        <v>0.27839999999999998</v>
      </c>
      <c r="AL61" s="28">
        <v>3.95E-2</v>
      </c>
      <c r="AM61" s="28">
        <v>0.49530000000000002</v>
      </c>
      <c r="AN61" s="28">
        <v>0.98699999999999999</v>
      </c>
      <c r="AO61" s="28">
        <v>0.1041</v>
      </c>
      <c r="AP61" s="35">
        <v>0.28999999999999998</v>
      </c>
    </row>
    <row r="62" spans="1:42">
      <c r="A62" s="48" t="s">
        <v>2862</v>
      </c>
      <c r="B62" s="29">
        <v>42046</v>
      </c>
      <c r="C62" s="30">
        <v>3133.0944</v>
      </c>
      <c r="D62" s="31">
        <v>2781.1804999999999</v>
      </c>
      <c r="E62" s="28">
        <v>28.019100000000002</v>
      </c>
      <c r="F62" s="28">
        <v>10.138400000000001</v>
      </c>
      <c r="G62" s="28">
        <v>-1.3023</v>
      </c>
      <c r="H62" s="28">
        <v>-5.0453999999999999</v>
      </c>
      <c r="I62" s="32">
        <v>-3.1930999999999998</v>
      </c>
      <c r="J62" s="28">
        <v>2.2431000000000001</v>
      </c>
      <c r="K62" s="28">
        <v>4.0419999999999998</v>
      </c>
      <c r="L62" s="28">
        <v>16.013500000000001</v>
      </c>
      <c r="M62" s="28">
        <v>13.083500000000001</v>
      </c>
      <c r="N62" s="28">
        <v>14.304500000000001</v>
      </c>
      <c r="O62" s="28">
        <v>10.913</v>
      </c>
      <c r="P62" s="28">
        <v>11.266299999999999</v>
      </c>
      <c r="Q62" s="28"/>
      <c r="R62" s="28">
        <v>9.6158000000000001</v>
      </c>
      <c r="S62" s="33">
        <f t="shared" si="4"/>
        <v>2</v>
      </c>
      <c r="T62" s="33">
        <f t="shared" si="5"/>
        <v>3</v>
      </c>
      <c r="U62" s="33">
        <f t="shared" si="6"/>
        <v>3</v>
      </c>
      <c r="V62" s="34">
        <f t="shared" si="7"/>
        <v>2</v>
      </c>
      <c r="W62" s="33">
        <f t="shared" si="8"/>
        <v>3</v>
      </c>
      <c r="X62" s="33">
        <f t="shared" si="9"/>
        <v>3</v>
      </c>
      <c r="Y62" s="33">
        <f t="shared" si="10"/>
        <v>2</v>
      </c>
      <c r="Z62" s="33">
        <f t="shared" si="11"/>
        <v>2</v>
      </c>
      <c r="AA62" s="33">
        <f t="shared" si="12"/>
        <v>2</v>
      </c>
      <c r="AB62" s="33">
        <f t="shared" si="13"/>
        <v>4</v>
      </c>
      <c r="AC62" s="33">
        <f t="shared" si="14"/>
        <v>4</v>
      </c>
      <c r="AD62" s="33">
        <f t="shared" si="15"/>
        <v>0</v>
      </c>
      <c r="AE62" s="33">
        <f t="shared" si="16"/>
        <v>3</v>
      </c>
      <c r="AF62" s="28">
        <v>72.034199999999998</v>
      </c>
      <c r="AG62" s="28">
        <v>16.7044</v>
      </c>
      <c r="AH62" s="28">
        <v>9.7636000000000003</v>
      </c>
      <c r="AI62" s="28">
        <v>1.4978</v>
      </c>
      <c r="AJ62" s="28">
        <v>1.0173000000000001</v>
      </c>
      <c r="AK62" s="28">
        <v>0.2621</v>
      </c>
      <c r="AL62" s="28">
        <v>0.17519999999999999</v>
      </c>
      <c r="AM62" s="28">
        <v>0.47820000000000001</v>
      </c>
      <c r="AN62" s="28">
        <v>0.9446</v>
      </c>
      <c r="AO62" s="28">
        <v>1.48</v>
      </c>
      <c r="AP62" s="35">
        <v>1.97</v>
      </c>
    </row>
    <row r="63" spans="1:42">
      <c r="A63" s="48" t="s">
        <v>2863</v>
      </c>
      <c r="B63" s="29">
        <v>45397</v>
      </c>
      <c r="C63" s="30">
        <v>95.331199999999995</v>
      </c>
      <c r="D63" s="31">
        <v>86.633300000000006</v>
      </c>
      <c r="E63" s="28">
        <v>11.51</v>
      </c>
      <c r="F63" s="28">
        <v>10.9932</v>
      </c>
      <c r="G63" s="28">
        <v>1.0536000000000001</v>
      </c>
      <c r="H63" s="28">
        <v>-5.9641000000000002</v>
      </c>
      <c r="I63" s="32">
        <v>-3.0329000000000002</v>
      </c>
      <c r="J63" s="28">
        <v>0.78810000000000002</v>
      </c>
      <c r="K63" s="28">
        <v>5.6506999999999996</v>
      </c>
      <c r="L63" s="28"/>
      <c r="M63" s="28"/>
      <c r="N63" s="28"/>
      <c r="O63" s="28"/>
      <c r="P63" s="28"/>
      <c r="Q63" s="28"/>
      <c r="R63" s="28">
        <v>7.1329000000000002</v>
      </c>
      <c r="S63" s="33">
        <f t="shared" si="4"/>
        <v>2</v>
      </c>
      <c r="T63" s="33">
        <f t="shared" si="5"/>
        <v>2</v>
      </c>
      <c r="U63" s="33">
        <f t="shared" si="6"/>
        <v>4</v>
      </c>
      <c r="V63" s="34">
        <f t="shared" si="7"/>
        <v>2</v>
      </c>
      <c r="W63" s="33">
        <f t="shared" si="8"/>
        <v>4</v>
      </c>
      <c r="X63" s="33">
        <f t="shared" si="9"/>
        <v>2</v>
      </c>
      <c r="Y63" s="33">
        <f t="shared" si="10"/>
        <v>0</v>
      </c>
      <c r="Z63" s="33">
        <f t="shared" si="11"/>
        <v>0</v>
      </c>
      <c r="AA63" s="33">
        <f t="shared" si="12"/>
        <v>0</v>
      </c>
      <c r="AB63" s="33">
        <f t="shared" si="13"/>
        <v>0</v>
      </c>
      <c r="AC63" s="33">
        <f t="shared" si="14"/>
        <v>0</v>
      </c>
      <c r="AD63" s="33">
        <f t="shared" si="15"/>
        <v>0</v>
      </c>
      <c r="AE63" s="33">
        <f t="shared" si="16"/>
        <v>4</v>
      </c>
      <c r="AF63" s="28">
        <v>36.778199999999998</v>
      </c>
      <c r="AG63" s="28">
        <v>27.821400000000001</v>
      </c>
      <c r="AH63" s="28">
        <v>26.822500000000002</v>
      </c>
      <c r="AI63" s="28">
        <v>8.5778999999999996</v>
      </c>
      <c r="AJ63" s="28">
        <v>1.0349999999999999</v>
      </c>
      <c r="AK63" s="28">
        <v>3.3399999999999999E-2</v>
      </c>
      <c r="AL63" s="28">
        <v>2.23E-2</v>
      </c>
      <c r="AM63" s="28">
        <v>5.8999999999999997E-2</v>
      </c>
      <c r="AN63" s="28">
        <v>0.79820000000000002</v>
      </c>
      <c r="AO63" s="28">
        <v>5.1485000000000003</v>
      </c>
      <c r="AP63" s="35">
        <v>2.33</v>
      </c>
    </row>
    <row r="64" spans="1:42">
      <c r="A64" s="48" t="s">
        <v>3862</v>
      </c>
      <c r="B64" s="29">
        <v>40014</v>
      </c>
      <c r="C64" s="30">
        <v>130.82849999999999</v>
      </c>
      <c r="D64" s="31">
        <v>116.31659999999999</v>
      </c>
      <c r="E64" s="28">
        <v>81.111999999999995</v>
      </c>
      <c r="F64" s="28">
        <v>8.7598000000000003</v>
      </c>
      <c r="G64" s="28">
        <v>-2.6617000000000002</v>
      </c>
      <c r="H64" s="28">
        <v>-5.5937000000000001</v>
      </c>
      <c r="I64" s="32">
        <v>-5.7702999999999998</v>
      </c>
      <c r="J64" s="28">
        <v>1.833</v>
      </c>
      <c r="K64" s="28">
        <v>5.3788</v>
      </c>
      <c r="L64" s="28">
        <v>14.652799999999999</v>
      </c>
      <c r="M64" s="28">
        <v>11.9643</v>
      </c>
      <c r="N64" s="28">
        <v>12.698399999999999</v>
      </c>
      <c r="O64" s="28">
        <v>12.563700000000001</v>
      </c>
      <c r="P64" s="28">
        <v>12.675800000000001</v>
      </c>
      <c r="Q64" s="28">
        <v>12.1966</v>
      </c>
      <c r="R64" s="28">
        <v>13.226800000000001</v>
      </c>
      <c r="S64" s="33">
        <f t="shared" si="4"/>
        <v>3</v>
      </c>
      <c r="T64" s="33">
        <f t="shared" si="5"/>
        <v>4</v>
      </c>
      <c r="U64" s="33">
        <f t="shared" si="6"/>
        <v>3</v>
      </c>
      <c r="V64" s="34">
        <f t="shared" si="7"/>
        <v>4</v>
      </c>
      <c r="W64" s="33">
        <f t="shared" si="8"/>
        <v>3</v>
      </c>
      <c r="X64" s="33">
        <f t="shared" si="9"/>
        <v>2</v>
      </c>
      <c r="Y64" s="33">
        <f t="shared" si="10"/>
        <v>2</v>
      </c>
      <c r="Z64" s="33">
        <f t="shared" si="11"/>
        <v>2</v>
      </c>
      <c r="AA64" s="33">
        <f t="shared" si="12"/>
        <v>3</v>
      </c>
      <c r="AB64" s="33">
        <f t="shared" si="13"/>
        <v>3</v>
      </c>
      <c r="AC64" s="33">
        <f t="shared" si="14"/>
        <v>3</v>
      </c>
      <c r="AD64" s="33">
        <f t="shared" si="15"/>
        <v>1</v>
      </c>
      <c r="AE64" s="33">
        <f t="shared" si="16"/>
        <v>2</v>
      </c>
      <c r="AF64" s="28"/>
      <c r="AG64" s="28"/>
      <c r="AH64" s="28"/>
      <c r="AI64" s="28">
        <v>100</v>
      </c>
      <c r="AJ64" s="28">
        <v>0.96409999999999996</v>
      </c>
      <c r="AK64" s="28">
        <v>0.25990000000000002</v>
      </c>
      <c r="AL64" s="28">
        <v>0.15459999999999999</v>
      </c>
      <c r="AM64" s="28">
        <v>0.45529999999999998</v>
      </c>
      <c r="AN64" s="28">
        <v>0.96760000000000002</v>
      </c>
      <c r="AO64" s="28">
        <v>1.6051</v>
      </c>
      <c r="AP64" s="35">
        <v>0.82</v>
      </c>
    </row>
    <row r="65" spans="1:42" s="124" customFormat="1">
      <c r="A65" s="48" t="s">
        <v>3863</v>
      </c>
      <c r="B65" s="29">
        <v>44778</v>
      </c>
      <c r="C65" s="30">
        <v>33.892200000000003</v>
      </c>
      <c r="D65" s="31">
        <v>31.6326</v>
      </c>
      <c r="E65" s="28">
        <v>14.1473</v>
      </c>
      <c r="F65" s="28">
        <v>7.1342999999999996</v>
      </c>
      <c r="G65" s="28">
        <v>-5.3324999999999996</v>
      </c>
      <c r="H65" s="28">
        <v>-7.2454000000000001</v>
      </c>
      <c r="I65" s="32">
        <v>-8.1195000000000004</v>
      </c>
      <c r="J65" s="28">
        <v>-0.45379999999999998</v>
      </c>
      <c r="K65" s="28">
        <v>3.8681999999999999</v>
      </c>
      <c r="L65" s="28">
        <v>10.8047</v>
      </c>
      <c r="M65" s="28"/>
      <c r="N65" s="28"/>
      <c r="O65" s="28"/>
      <c r="P65" s="28"/>
      <c r="Q65" s="28"/>
      <c r="R65" s="28">
        <v>9.7285000000000004</v>
      </c>
      <c r="S65" s="33">
        <f t="shared" ref="S65:AE65" si="17">IF(F65="",0,IF(F65&lt;=CB$3,4,IF(F65&gt;=CB$5,1,IF(F65&gt;=CB$4,2,3))))</f>
        <v>4</v>
      </c>
      <c r="T65" s="33">
        <f t="shared" si="17"/>
        <v>4</v>
      </c>
      <c r="U65" s="33">
        <f t="shared" si="17"/>
        <v>4</v>
      </c>
      <c r="V65" s="34">
        <f t="shared" si="17"/>
        <v>4</v>
      </c>
      <c r="W65" s="33">
        <f t="shared" si="17"/>
        <v>4</v>
      </c>
      <c r="X65" s="33">
        <f t="shared" si="17"/>
        <v>3</v>
      </c>
      <c r="Y65" s="33">
        <f t="shared" si="17"/>
        <v>4</v>
      </c>
      <c r="Z65" s="33">
        <f t="shared" si="17"/>
        <v>0</v>
      </c>
      <c r="AA65" s="33">
        <f t="shared" si="17"/>
        <v>0</v>
      </c>
      <c r="AB65" s="33">
        <f t="shared" si="17"/>
        <v>0</v>
      </c>
      <c r="AC65" s="33">
        <f t="shared" si="17"/>
        <v>0</v>
      </c>
      <c r="AD65" s="33">
        <f t="shared" si="17"/>
        <v>0</v>
      </c>
      <c r="AE65" s="33">
        <f t="shared" si="17"/>
        <v>3</v>
      </c>
      <c r="AF65" s="28"/>
      <c r="AG65" s="28"/>
      <c r="AH65" s="28"/>
      <c r="AI65" s="28">
        <v>100</v>
      </c>
      <c r="AJ65" s="28">
        <v>0.98319999999999996</v>
      </c>
      <c r="AK65" s="28">
        <v>0.19600000000000001</v>
      </c>
      <c r="AL65" s="28">
        <v>-1.9099999999999999E-2</v>
      </c>
      <c r="AM65" s="28">
        <v>0.3453</v>
      </c>
      <c r="AN65" s="28">
        <v>0.98729999999999996</v>
      </c>
      <c r="AO65" s="28">
        <v>8.6900000000000005E-2</v>
      </c>
      <c r="AP65" s="35">
        <v>0.18</v>
      </c>
    </row>
    <row r="66" spans="1:42">
      <c r="A66" s="48" t="s">
        <v>2864</v>
      </c>
      <c r="B66" s="29">
        <v>44237</v>
      </c>
      <c r="C66" s="30">
        <v>1640.1280999999999</v>
      </c>
      <c r="D66" s="31">
        <v>1465.8747000000001</v>
      </c>
      <c r="E66" s="28">
        <v>18.712399999999999</v>
      </c>
      <c r="F66" s="28">
        <v>8.4029000000000007</v>
      </c>
      <c r="G66" s="28">
        <v>-1.2225999999999999</v>
      </c>
      <c r="H66" s="28">
        <v>-3.5293999999999999</v>
      </c>
      <c r="I66" s="32">
        <v>-3.6063999999999998</v>
      </c>
      <c r="J66" s="28">
        <v>4.6688999999999998</v>
      </c>
      <c r="K66" s="28">
        <v>4.6302000000000003</v>
      </c>
      <c r="L66" s="28">
        <v>11.418900000000001</v>
      </c>
      <c r="M66" s="28">
        <v>11.0825</v>
      </c>
      <c r="N66" s="28">
        <v>12.782400000000001</v>
      </c>
      <c r="O66" s="28"/>
      <c r="P66" s="28"/>
      <c r="Q66" s="28"/>
      <c r="R66" s="28">
        <v>12.7562</v>
      </c>
      <c r="S66" s="33">
        <f t="shared" si="4"/>
        <v>3</v>
      </c>
      <c r="T66" s="33">
        <f t="shared" si="5"/>
        <v>3</v>
      </c>
      <c r="U66" s="33">
        <f t="shared" si="6"/>
        <v>2</v>
      </c>
      <c r="V66" s="34">
        <f t="shared" si="7"/>
        <v>3</v>
      </c>
      <c r="W66" s="33">
        <f t="shared" si="8"/>
        <v>2</v>
      </c>
      <c r="X66" s="33">
        <f t="shared" si="9"/>
        <v>3</v>
      </c>
      <c r="Y66" s="33">
        <f t="shared" si="10"/>
        <v>4</v>
      </c>
      <c r="Z66" s="33">
        <f t="shared" si="11"/>
        <v>3</v>
      </c>
      <c r="AA66" s="33">
        <f t="shared" si="12"/>
        <v>3</v>
      </c>
      <c r="AB66" s="33">
        <f t="shared" si="13"/>
        <v>0</v>
      </c>
      <c r="AC66" s="33">
        <f t="shared" si="14"/>
        <v>0</v>
      </c>
      <c r="AD66" s="33">
        <f t="shared" si="15"/>
        <v>0</v>
      </c>
      <c r="AE66" s="33">
        <f t="shared" si="16"/>
        <v>2</v>
      </c>
      <c r="AF66" s="28">
        <v>47.878500000000003</v>
      </c>
      <c r="AG66" s="28">
        <v>15.099399999999999</v>
      </c>
      <c r="AH66" s="28">
        <v>15.568300000000001</v>
      </c>
      <c r="AI66" s="28">
        <v>21.453800000000001</v>
      </c>
      <c r="AJ66" s="28">
        <v>1.1375999999999999</v>
      </c>
      <c r="AK66" s="28">
        <v>0.21240000000000001</v>
      </c>
      <c r="AL66" s="28">
        <v>-0.13789999999999999</v>
      </c>
      <c r="AM66" s="28">
        <v>0.37459999999999999</v>
      </c>
      <c r="AN66" s="28">
        <v>0.89980000000000004</v>
      </c>
      <c r="AO66" s="28">
        <v>5.1717000000000004</v>
      </c>
      <c r="AP66" s="35">
        <v>2.08</v>
      </c>
    </row>
    <row r="67" spans="1:42" s="124" customFormat="1">
      <c r="A67" s="48" t="s">
        <v>2865</v>
      </c>
      <c r="B67" s="29">
        <v>44237</v>
      </c>
      <c r="C67" s="30">
        <v>3077.9668999999999</v>
      </c>
      <c r="D67" s="31">
        <v>2718.9843000000001</v>
      </c>
      <c r="E67" s="28">
        <v>19.353300000000001</v>
      </c>
      <c r="F67" s="28">
        <v>10.4206</v>
      </c>
      <c r="G67" s="28">
        <v>-1.3402000000000001</v>
      </c>
      <c r="H67" s="28">
        <v>-5.7939999999999996</v>
      </c>
      <c r="I67" s="32">
        <v>-5.3082000000000003</v>
      </c>
      <c r="J67" s="28">
        <v>1.9555</v>
      </c>
      <c r="K67" s="28">
        <v>2.5564</v>
      </c>
      <c r="L67" s="28">
        <v>11.2241</v>
      </c>
      <c r="M67" s="28">
        <v>11.3612</v>
      </c>
      <c r="N67" s="28">
        <v>13.4755</v>
      </c>
      <c r="O67" s="28"/>
      <c r="P67" s="28"/>
      <c r="Q67" s="28"/>
      <c r="R67" s="28">
        <v>13.4861</v>
      </c>
      <c r="S67" s="33">
        <f t="shared" ref="S67:AE67" si="18">IF(F67="",0,IF(F67&lt;=CB$3,4,IF(F67&gt;=CB$5,1,IF(F67&gt;=CB$4,2,3))))</f>
        <v>2</v>
      </c>
      <c r="T67" s="33">
        <f t="shared" si="18"/>
        <v>3</v>
      </c>
      <c r="U67" s="33">
        <f t="shared" si="18"/>
        <v>4</v>
      </c>
      <c r="V67" s="34">
        <f t="shared" si="18"/>
        <v>4</v>
      </c>
      <c r="W67" s="33">
        <f t="shared" si="18"/>
        <v>3</v>
      </c>
      <c r="X67" s="33">
        <f t="shared" si="18"/>
        <v>4</v>
      </c>
      <c r="Y67" s="33">
        <f t="shared" si="18"/>
        <v>4</v>
      </c>
      <c r="Z67" s="33">
        <f t="shared" si="18"/>
        <v>3</v>
      </c>
      <c r="AA67" s="33">
        <f t="shared" si="18"/>
        <v>2</v>
      </c>
      <c r="AB67" s="33">
        <f t="shared" si="18"/>
        <v>0</v>
      </c>
      <c r="AC67" s="33">
        <f t="shared" si="18"/>
        <v>0</v>
      </c>
      <c r="AD67" s="33">
        <f t="shared" si="18"/>
        <v>0</v>
      </c>
      <c r="AE67" s="33">
        <f t="shared" si="18"/>
        <v>2</v>
      </c>
      <c r="AF67" s="28">
        <v>60.091000000000001</v>
      </c>
      <c r="AG67" s="28">
        <v>18.6831</v>
      </c>
      <c r="AH67" s="28">
        <v>19</v>
      </c>
      <c r="AI67" s="28">
        <v>2.2259000000000002</v>
      </c>
      <c r="AJ67" s="28">
        <v>0.92649999999999999</v>
      </c>
      <c r="AK67" s="28">
        <v>0.1757</v>
      </c>
      <c r="AL67" s="28">
        <v>-0.1469</v>
      </c>
      <c r="AM67" s="28">
        <v>0.30809999999999998</v>
      </c>
      <c r="AN67" s="28">
        <v>0.9284</v>
      </c>
      <c r="AO67" s="28">
        <v>1.0896999999999999</v>
      </c>
      <c r="AP67" s="35">
        <v>1.95</v>
      </c>
    </row>
    <row r="68" spans="1:42" s="124" customFormat="1">
      <c r="A68" s="48" t="s">
        <v>3864</v>
      </c>
      <c r="B68" s="29">
        <v>44664</v>
      </c>
      <c r="C68" s="30">
        <v>112.23609999999999</v>
      </c>
      <c r="D68" s="31">
        <v>102.6083</v>
      </c>
      <c r="E68" s="28">
        <v>12.4192</v>
      </c>
      <c r="F68" s="28">
        <v>7.6727999999999996</v>
      </c>
      <c r="G68" s="28">
        <v>-14.3751</v>
      </c>
      <c r="H68" s="28">
        <v>-16.813800000000001</v>
      </c>
      <c r="I68" s="32">
        <v>-17.795000000000002</v>
      </c>
      <c r="J68" s="28">
        <v>-7.6055000000000001</v>
      </c>
      <c r="K68" s="28">
        <v>0.18809999999999999</v>
      </c>
      <c r="L68" s="28">
        <v>13.828900000000001</v>
      </c>
      <c r="M68" s="28">
        <v>6.9451999999999998</v>
      </c>
      <c r="N68" s="28"/>
      <c r="O68" s="28"/>
      <c r="P68" s="28"/>
      <c r="Q68" s="28"/>
      <c r="R68" s="28">
        <v>5.4962</v>
      </c>
      <c r="S68" s="33">
        <f t="shared" ref="S68:AE68" si="19">IF(F68="",0,IF(F68&lt;=CB$3,4,IF(F68&gt;=CB$5,1,IF(F68&gt;=CB$4,2,3))))</f>
        <v>4</v>
      </c>
      <c r="T68" s="33">
        <f t="shared" si="19"/>
        <v>4</v>
      </c>
      <c r="U68" s="33">
        <f t="shared" si="19"/>
        <v>4</v>
      </c>
      <c r="V68" s="34">
        <f t="shared" si="19"/>
        <v>4</v>
      </c>
      <c r="W68" s="33">
        <f t="shared" si="19"/>
        <v>4</v>
      </c>
      <c r="X68" s="33">
        <f t="shared" si="19"/>
        <v>4</v>
      </c>
      <c r="Y68" s="33">
        <f t="shared" si="19"/>
        <v>3</v>
      </c>
      <c r="Z68" s="33">
        <f t="shared" si="19"/>
        <v>4</v>
      </c>
      <c r="AA68" s="33">
        <f t="shared" si="19"/>
        <v>0</v>
      </c>
      <c r="AB68" s="33">
        <f t="shared" si="19"/>
        <v>0</v>
      </c>
      <c r="AC68" s="33">
        <f t="shared" si="19"/>
        <v>0</v>
      </c>
      <c r="AD68" s="33">
        <f t="shared" si="19"/>
        <v>0</v>
      </c>
      <c r="AE68" s="33">
        <f t="shared" si="19"/>
        <v>4</v>
      </c>
      <c r="AF68" s="28"/>
      <c r="AG68" s="28"/>
      <c r="AH68" s="28"/>
      <c r="AI68" s="28">
        <v>100</v>
      </c>
      <c r="AJ68" s="28">
        <v>0.96740000000000004</v>
      </c>
      <c r="AK68" s="28">
        <v>0.1943</v>
      </c>
      <c r="AL68" s="28">
        <v>-0.1115</v>
      </c>
      <c r="AM68" s="28">
        <v>0.32919999999999999</v>
      </c>
      <c r="AN68" s="28">
        <v>0.98529999999999995</v>
      </c>
      <c r="AO68" s="28">
        <v>0.23319999999999999</v>
      </c>
      <c r="AP68" s="35">
        <v>0.48</v>
      </c>
    </row>
    <row r="69" spans="1:42" s="124" customFormat="1">
      <c r="A69" s="48" t="s">
        <v>2869</v>
      </c>
      <c r="B69" s="29">
        <v>40851</v>
      </c>
      <c r="C69" s="30">
        <v>2068.9232000000002</v>
      </c>
      <c r="D69" s="31">
        <v>1887.7329</v>
      </c>
      <c r="E69" s="28">
        <v>64.303799999999995</v>
      </c>
      <c r="F69" s="28">
        <v>12.315200000000001</v>
      </c>
      <c r="G69" s="28">
        <v>1.9831000000000001</v>
      </c>
      <c r="H69" s="28">
        <v>-1.4984</v>
      </c>
      <c r="I69" s="32">
        <v>-1.0274000000000001</v>
      </c>
      <c r="J69" s="28">
        <v>5.3639000000000001</v>
      </c>
      <c r="K69" s="28">
        <v>6.6176000000000004</v>
      </c>
      <c r="L69" s="28">
        <v>14.3192</v>
      </c>
      <c r="M69" s="28">
        <v>11.6099</v>
      </c>
      <c r="N69" s="28">
        <v>11.398199999999999</v>
      </c>
      <c r="O69" s="28">
        <v>11.4308</v>
      </c>
      <c r="P69" s="28">
        <v>12.2423</v>
      </c>
      <c r="Q69" s="28"/>
      <c r="R69" s="28">
        <v>13.6989</v>
      </c>
      <c r="S69" s="33">
        <f t="shared" ref="S69:AE69" si="20">IF(F69="",0,IF(F69&lt;=CB$3,4,IF(F69&gt;=CB$5,1,IF(F69&gt;=CB$4,2,3))))</f>
        <v>2</v>
      </c>
      <c r="T69" s="33">
        <f t="shared" si="20"/>
        <v>2</v>
      </c>
      <c r="U69" s="33">
        <f t="shared" si="20"/>
        <v>2</v>
      </c>
      <c r="V69" s="34">
        <f t="shared" si="20"/>
        <v>2</v>
      </c>
      <c r="W69" s="33">
        <f t="shared" si="20"/>
        <v>2</v>
      </c>
      <c r="X69" s="33">
        <f t="shared" si="20"/>
        <v>2</v>
      </c>
      <c r="Y69" s="33">
        <f t="shared" si="20"/>
        <v>3</v>
      </c>
      <c r="Z69" s="33">
        <f t="shared" si="20"/>
        <v>3</v>
      </c>
      <c r="AA69" s="33">
        <f t="shared" si="20"/>
        <v>3</v>
      </c>
      <c r="AB69" s="33">
        <f t="shared" si="20"/>
        <v>4</v>
      </c>
      <c r="AC69" s="33">
        <f t="shared" si="20"/>
        <v>4</v>
      </c>
      <c r="AD69" s="33">
        <f t="shared" si="20"/>
        <v>0</v>
      </c>
      <c r="AE69" s="33">
        <f t="shared" si="20"/>
        <v>2</v>
      </c>
      <c r="AF69" s="28">
        <v>44.9375</v>
      </c>
      <c r="AG69" s="28">
        <v>17.525500000000001</v>
      </c>
      <c r="AH69" s="28">
        <v>15.754899999999999</v>
      </c>
      <c r="AI69" s="28">
        <v>21.7821</v>
      </c>
      <c r="AJ69" s="28">
        <v>0.85699999999999998</v>
      </c>
      <c r="AK69" s="28">
        <v>0.23300000000000001</v>
      </c>
      <c r="AL69" s="28">
        <v>0.19939999999999999</v>
      </c>
      <c r="AM69" s="28">
        <v>0.42730000000000001</v>
      </c>
      <c r="AN69" s="28">
        <v>0.74490000000000001</v>
      </c>
      <c r="AO69" s="28">
        <v>7.4764999999999997</v>
      </c>
      <c r="AP69" s="35">
        <v>2.06</v>
      </c>
    </row>
    <row r="70" spans="1:42" s="124" customFormat="1">
      <c r="A70" s="48" t="s">
        <v>2870</v>
      </c>
      <c r="B70" s="29">
        <v>40851</v>
      </c>
      <c r="C70" s="30">
        <v>2013.5823</v>
      </c>
      <c r="D70" s="31">
        <v>1824.2476999999999</v>
      </c>
      <c r="E70" s="28">
        <v>64.887900000000002</v>
      </c>
      <c r="F70" s="28">
        <v>14.398199999999999</v>
      </c>
      <c r="G70" s="28">
        <v>2.3923999999999999</v>
      </c>
      <c r="H70" s="28">
        <v>-1.6574</v>
      </c>
      <c r="I70" s="32">
        <v>-0.86280000000000001</v>
      </c>
      <c r="J70" s="28">
        <v>5.5711000000000004</v>
      </c>
      <c r="K70" s="28">
        <v>5.875</v>
      </c>
      <c r="L70" s="28">
        <v>15.551299999999999</v>
      </c>
      <c r="M70" s="28">
        <v>12.226100000000001</v>
      </c>
      <c r="N70" s="28">
        <v>11.8674</v>
      </c>
      <c r="O70" s="28">
        <v>12.155099999999999</v>
      </c>
      <c r="P70" s="28">
        <v>13.264799999999999</v>
      </c>
      <c r="Q70" s="28"/>
      <c r="R70" s="28">
        <v>13.7698</v>
      </c>
      <c r="S70" s="33">
        <f t="shared" ref="S70:AE70" si="21">IF(F70="",0,IF(F70&lt;=CB$3,4,IF(F70&gt;=CB$5,1,IF(F70&gt;=CB$4,2,3))))</f>
        <v>1</v>
      </c>
      <c r="T70" s="33">
        <f t="shared" si="21"/>
        <v>1</v>
      </c>
      <c r="U70" s="33">
        <f t="shared" si="21"/>
        <v>2</v>
      </c>
      <c r="V70" s="34">
        <f t="shared" si="21"/>
        <v>2</v>
      </c>
      <c r="W70" s="33">
        <f t="shared" si="21"/>
        <v>2</v>
      </c>
      <c r="X70" s="33">
        <f t="shared" si="21"/>
        <v>2</v>
      </c>
      <c r="Y70" s="33">
        <f t="shared" si="21"/>
        <v>2</v>
      </c>
      <c r="Z70" s="33">
        <f t="shared" si="21"/>
        <v>2</v>
      </c>
      <c r="AA70" s="33">
        <f t="shared" si="21"/>
        <v>3</v>
      </c>
      <c r="AB70" s="33">
        <f t="shared" si="21"/>
        <v>3</v>
      </c>
      <c r="AC70" s="33">
        <f t="shared" si="21"/>
        <v>2</v>
      </c>
      <c r="AD70" s="33">
        <f t="shared" si="21"/>
        <v>0</v>
      </c>
      <c r="AE70" s="33">
        <f t="shared" si="21"/>
        <v>2</v>
      </c>
      <c r="AF70" s="28">
        <v>53.7759</v>
      </c>
      <c r="AG70" s="28">
        <v>20.1907</v>
      </c>
      <c r="AH70" s="28">
        <v>18.0943</v>
      </c>
      <c r="AI70" s="28">
        <v>7.9390999999999998</v>
      </c>
      <c r="AJ70" s="28">
        <v>0.98570000000000002</v>
      </c>
      <c r="AK70" s="28">
        <v>0.2215</v>
      </c>
      <c r="AL70" s="28">
        <v>-6.8500000000000005E-2</v>
      </c>
      <c r="AM70" s="28">
        <v>0.39960000000000001</v>
      </c>
      <c r="AN70" s="28">
        <v>0.87160000000000004</v>
      </c>
      <c r="AO70" s="28">
        <v>4.2847</v>
      </c>
      <c r="AP70" s="35">
        <v>2.06</v>
      </c>
    </row>
    <row r="71" spans="1:42" s="124" customFormat="1">
      <c r="A71" s="48" t="s">
        <v>3865</v>
      </c>
      <c r="B71" s="29">
        <v>45922</v>
      </c>
      <c r="C71" s="30">
        <v>187.8442</v>
      </c>
      <c r="D71" s="31">
        <v>167.87719999999999</v>
      </c>
      <c r="E71" s="28">
        <v>9.9132999999999996</v>
      </c>
      <c r="F71" s="28">
        <v>11.382899999999999</v>
      </c>
      <c r="G71" s="28">
        <v>2.6052</v>
      </c>
      <c r="H71" s="28">
        <v>-1.5931999999999999</v>
      </c>
      <c r="I71" s="32">
        <v>-0.15509999999999999</v>
      </c>
      <c r="J71" s="28"/>
      <c r="K71" s="28"/>
      <c r="L71" s="28"/>
      <c r="M71" s="28"/>
      <c r="N71" s="28"/>
      <c r="O71" s="28"/>
      <c r="P71" s="28"/>
      <c r="Q71" s="28"/>
      <c r="R71" s="28">
        <v>-1.4342999999999999</v>
      </c>
      <c r="S71" s="33">
        <f t="shared" ref="S71:AE72" si="22">IF(F71="",0,IF(F71&lt;=CB$3,4,IF(F71&gt;=CB$5,1,IF(F71&gt;=CB$4,2,3))))</f>
        <v>2</v>
      </c>
      <c r="T71" s="33">
        <f t="shared" si="22"/>
        <v>1</v>
      </c>
      <c r="U71" s="33">
        <f t="shared" si="22"/>
        <v>2</v>
      </c>
      <c r="V71" s="34">
        <f t="shared" si="22"/>
        <v>1</v>
      </c>
      <c r="W71" s="33">
        <f t="shared" si="22"/>
        <v>0</v>
      </c>
      <c r="X71" s="33">
        <f t="shared" si="22"/>
        <v>0</v>
      </c>
      <c r="Y71" s="33">
        <f t="shared" si="22"/>
        <v>0</v>
      </c>
      <c r="Z71" s="33">
        <f t="shared" si="22"/>
        <v>0</v>
      </c>
      <c r="AA71" s="33">
        <f t="shared" si="22"/>
        <v>0</v>
      </c>
      <c r="AB71" s="33">
        <f t="shared" si="22"/>
        <v>0</v>
      </c>
      <c r="AC71" s="33">
        <f t="shared" si="22"/>
        <v>0</v>
      </c>
      <c r="AD71" s="33">
        <f t="shared" si="22"/>
        <v>0</v>
      </c>
      <c r="AE71" s="33">
        <f t="shared" si="22"/>
        <v>4</v>
      </c>
      <c r="AF71" s="28"/>
      <c r="AG71" s="28"/>
      <c r="AH71" s="28"/>
      <c r="AI71" s="28">
        <v>100</v>
      </c>
      <c r="AJ71" s="28">
        <v>0.89229999999999998</v>
      </c>
      <c r="AK71" s="28">
        <v>-0.29380000000000001</v>
      </c>
      <c r="AL71" s="28">
        <v>8.6800000000000002E-2</v>
      </c>
      <c r="AM71" s="28">
        <v>-0.42199999999999999</v>
      </c>
      <c r="AN71" s="28">
        <v>0.77929999999999999</v>
      </c>
      <c r="AO71" s="28">
        <v>1.4147000000000001</v>
      </c>
      <c r="AP71" s="35">
        <v>1.48</v>
      </c>
    </row>
    <row r="72" spans="1:42" s="124" customFormat="1">
      <c r="A72" s="48" t="s">
        <v>2871</v>
      </c>
      <c r="B72" s="29">
        <v>44826</v>
      </c>
      <c r="C72" s="30">
        <v>195.6884</v>
      </c>
      <c r="D72" s="31">
        <v>177.41499999999999</v>
      </c>
      <c r="E72" s="28">
        <v>15.77</v>
      </c>
      <c r="F72" s="28">
        <v>9.3620000000000001</v>
      </c>
      <c r="G72" s="28">
        <v>-0.12670000000000001</v>
      </c>
      <c r="H72" s="28">
        <v>-1.8668</v>
      </c>
      <c r="I72" s="32">
        <v>-2.1105</v>
      </c>
      <c r="J72" s="28">
        <v>7.4983000000000004</v>
      </c>
      <c r="K72" s="28">
        <v>6.0955000000000004</v>
      </c>
      <c r="L72" s="28">
        <v>16.6995</v>
      </c>
      <c r="M72" s="28"/>
      <c r="N72" s="28"/>
      <c r="O72" s="28"/>
      <c r="P72" s="28"/>
      <c r="Q72" s="28"/>
      <c r="R72" s="28">
        <v>13.467000000000001</v>
      </c>
      <c r="S72" s="33">
        <f t="shared" si="22"/>
        <v>3</v>
      </c>
      <c r="T72" s="33">
        <f t="shared" si="22"/>
        <v>2</v>
      </c>
      <c r="U72" s="33">
        <f t="shared" si="22"/>
        <v>2</v>
      </c>
      <c r="V72" s="34">
        <f t="shared" si="22"/>
        <v>2</v>
      </c>
      <c r="W72" s="33">
        <f t="shared" si="22"/>
        <v>1</v>
      </c>
      <c r="X72" s="33">
        <f t="shared" si="22"/>
        <v>2</v>
      </c>
      <c r="Y72" s="33">
        <f t="shared" si="22"/>
        <v>2</v>
      </c>
      <c r="Z72" s="33">
        <f t="shared" si="22"/>
        <v>0</v>
      </c>
      <c r="AA72" s="33">
        <f t="shared" si="22"/>
        <v>0</v>
      </c>
      <c r="AB72" s="33">
        <f t="shared" si="22"/>
        <v>0</v>
      </c>
      <c r="AC72" s="33">
        <f t="shared" si="22"/>
        <v>0</v>
      </c>
      <c r="AD72" s="33">
        <f t="shared" si="22"/>
        <v>0</v>
      </c>
      <c r="AE72" s="33">
        <f t="shared" si="22"/>
        <v>2</v>
      </c>
      <c r="AF72" s="28">
        <v>57.242600000000003</v>
      </c>
      <c r="AG72" s="28">
        <v>14.152699999999999</v>
      </c>
      <c r="AH72" s="28">
        <v>23.86</v>
      </c>
      <c r="AI72" s="28">
        <v>4.7446999999999999</v>
      </c>
      <c r="AJ72" s="28">
        <v>0.9425</v>
      </c>
      <c r="AK72" s="28">
        <v>0.28949999999999998</v>
      </c>
      <c r="AL72" s="28">
        <v>0.26169999999999999</v>
      </c>
      <c r="AM72" s="28">
        <v>0.51319999999999999</v>
      </c>
      <c r="AN72" s="28">
        <v>0.94799999999999995</v>
      </c>
      <c r="AO72" s="28">
        <v>1.9520999999999999</v>
      </c>
      <c r="AP72" s="35">
        <v>2.42</v>
      </c>
    </row>
    <row r="73" spans="1:42">
      <c r="A73" s="48"/>
      <c r="B73" s="29"/>
      <c r="C73" s="30"/>
      <c r="D73" s="31"/>
      <c r="E73" s="28"/>
      <c r="F73" s="28"/>
      <c r="G73" s="28"/>
      <c r="H73" s="28"/>
      <c r="I73" s="32"/>
      <c r="J73" s="28"/>
      <c r="K73" s="28"/>
      <c r="L73" s="28"/>
      <c r="M73" s="28"/>
      <c r="N73" s="28"/>
      <c r="O73" s="28"/>
      <c r="P73" s="28"/>
      <c r="Q73" s="28"/>
      <c r="R73" s="28"/>
      <c r="S73" s="33"/>
      <c r="T73" s="33"/>
      <c r="U73" s="33"/>
      <c r="V73" s="34"/>
      <c r="W73" s="33"/>
      <c r="X73" s="33"/>
      <c r="Y73" s="33"/>
      <c r="Z73" s="33"/>
      <c r="AA73" s="33"/>
      <c r="AB73" s="33"/>
      <c r="AC73" s="33"/>
      <c r="AD73" s="33"/>
      <c r="AE73" s="33"/>
      <c r="AF73" s="28"/>
      <c r="AG73" s="28"/>
      <c r="AH73" s="28"/>
      <c r="AI73" s="28"/>
      <c r="AJ73" s="28"/>
      <c r="AK73" s="28"/>
      <c r="AL73" s="28"/>
      <c r="AM73" s="28"/>
      <c r="AN73" s="28"/>
      <c r="AO73" s="28"/>
      <c r="AP73" s="35"/>
    </row>
    <row r="74" spans="1:42">
      <c r="A74" s="58" t="s">
        <v>235</v>
      </c>
      <c r="B74" s="59"/>
      <c r="C74" s="60"/>
      <c r="D74" s="60"/>
      <c r="E74" s="60"/>
      <c r="F74" s="60">
        <f>SUMPRODUCT($D12:$D73,F12:F73)/SUMIF(F12:F73,"&lt;&gt;"&amp;"",$D12:$D73)</f>
        <v>9.4388455143464025</v>
      </c>
      <c r="G74" s="60">
        <f t="shared" ref="G74:R74" si="23">SUMPRODUCT($D12:$D73,G12:G73)/SUMIF(G12:G73,"&lt;&gt;"&amp;"",$D12:$D73)</f>
        <v>-1.1612333183558952</v>
      </c>
      <c r="H74" s="60">
        <f t="shared" si="23"/>
        <v>-3.6224014551731103</v>
      </c>
      <c r="I74" s="60">
        <f t="shared" si="23"/>
        <v>-3.4750972082254816</v>
      </c>
      <c r="J74" s="60">
        <f t="shared" si="23"/>
        <v>4.5295086971159639</v>
      </c>
      <c r="K74" s="60">
        <f t="shared" si="23"/>
        <v>4.8143279702180397</v>
      </c>
      <c r="L74" s="60">
        <f t="shared" si="23"/>
        <v>15.714667586924525</v>
      </c>
      <c r="M74" s="60">
        <f t="shared" si="23"/>
        <v>13.924855322028533</v>
      </c>
      <c r="N74" s="60">
        <f t="shared" si="23"/>
        <v>15.395241966132899</v>
      </c>
      <c r="O74" s="60">
        <f t="shared" si="23"/>
        <v>14.487133185177891</v>
      </c>
      <c r="P74" s="60">
        <f t="shared" si="23"/>
        <v>13.63699147766207</v>
      </c>
      <c r="Q74" s="60">
        <f t="shared" si="23"/>
        <v>11.989926207255232</v>
      </c>
      <c r="R74" s="60">
        <f t="shared" si="23"/>
        <v>13.314906088372629</v>
      </c>
      <c r="S74" s="61"/>
      <c r="T74" s="61"/>
      <c r="U74" s="61"/>
      <c r="V74" s="61"/>
      <c r="W74" s="61"/>
      <c r="X74" s="61"/>
      <c r="Y74" s="61"/>
      <c r="Z74" s="61"/>
      <c r="AA74" s="61"/>
      <c r="AB74" s="61"/>
      <c r="AC74" s="61"/>
      <c r="AD74" s="61"/>
      <c r="AE74" s="61"/>
      <c r="AF74" s="60"/>
      <c r="AG74" s="60"/>
      <c r="AH74" s="60"/>
      <c r="AI74" s="60"/>
      <c r="AJ74" s="60"/>
      <c r="AK74" s="60"/>
      <c r="AL74" s="60"/>
      <c r="AM74" s="60"/>
      <c r="AN74" s="60"/>
      <c r="AO74" s="60"/>
      <c r="AP74" s="62"/>
    </row>
    <row r="75" spans="1:42">
      <c r="A75" s="56" t="s">
        <v>236</v>
      </c>
      <c r="B75" s="51"/>
      <c r="C75" s="52"/>
      <c r="D75" s="53"/>
      <c r="E75" s="54"/>
      <c r="F75" s="54">
        <f>MIN(F12:F73)</f>
        <v>5.7526000000000002</v>
      </c>
      <c r="G75" s="54">
        <f t="shared" ref="G75:R75" si="24">MIN(G12:G73)</f>
        <v>-14.3751</v>
      </c>
      <c r="H75" s="54">
        <f t="shared" si="24"/>
        <v>-19.373999999999999</v>
      </c>
      <c r="I75" s="54">
        <f t="shared" si="24"/>
        <v>-17.795000000000002</v>
      </c>
      <c r="J75" s="54">
        <f t="shared" si="24"/>
        <v>-7.6055000000000001</v>
      </c>
      <c r="K75" s="54">
        <f t="shared" si="24"/>
        <v>-4.3569000000000004</v>
      </c>
      <c r="L75" s="54">
        <f t="shared" si="24"/>
        <v>10.7502</v>
      </c>
      <c r="M75" s="54">
        <f t="shared" si="24"/>
        <v>6.9451999999999998</v>
      </c>
      <c r="N75" s="54">
        <f t="shared" si="24"/>
        <v>8.4120000000000008</v>
      </c>
      <c r="O75" s="54">
        <f t="shared" si="24"/>
        <v>9.1856000000000009</v>
      </c>
      <c r="P75" s="54">
        <f t="shared" si="24"/>
        <v>11.266299999999999</v>
      </c>
      <c r="Q75" s="54">
        <f t="shared" si="24"/>
        <v>11.8689</v>
      </c>
      <c r="R75" s="54">
        <f t="shared" si="24"/>
        <v>-12.853899999999999</v>
      </c>
      <c r="S75" s="55"/>
      <c r="T75" s="55"/>
      <c r="U75" s="55"/>
      <c r="V75" s="55"/>
      <c r="W75" s="55"/>
      <c r="X75" s="55"/>
      <c r="Y75" s="55"/>
      <c r="Z75" s="55"/>
      <c r="AA75" s="55"/>
      <c r="AB75" s="55"/>
      <c r="AC75" s="55"/>
      <c r="AD75" s="55"/>
      <c r="AE75" s="55"/>
      <c r="AF75" s="54"/>
      <c r="AG75" s="54"/>
      <c r="AH75" s="54"/>
      <c r="AI75" s="54"/>
      <c r="AJ75" s="54"/>
      <c r="AK75" s="54"/>
      <c r="AL75" s="54"/>
      <c r="AM75" s="54"/>
      <c r="AN75" s="54"/>
      <c r="AO75" s="54"/>
      <c r="AP75" s="57"/>
    </row>
    <row r="76" spans="1:42">
      <c r="A76" s="63" t="s">
        <v>237</v>
      </c>
      <c r="B76" s="51"/>
      <c r="C76" s="52"/>
      <c r="D76" s="53"/>
      <c r="E76" s="54"/>
      <c r="F76" s="54">
        <f>MAX(F12:F73)</f>
        <v>23.8157</v>
      </c>
      <c r="G76" s="54">
        <f t="shared" ref="G76:R76" si="25">MAX(G12:G73)</f>
        <v>28.013999999999999</v>
      </c>
      <c r="H76" s="54">
        <f t="shared" si="25"/>
        <v>17.131399999999999</v>
      </c>
      <c r="I76" s="54">
        <f t="shared" si="25"/>
        <v>25.623200000000001</v>
      </c>
      <c r="J76" s="54">
        <f t="shared" si="25"/>
        <v>23.931799999999999</v>
      </c>
      <c r="K76" s="54">
        <f t="shared" si="25"/>
        <v>12.7286</v>
      </c>
      <c r="L76" s="54">
        <f t="shared" si="25"/>
        <v>25.5289</v>
      </c>
      <c r="M76" s="54">
        <f t="shared" si="25"/>
        <v>25.654900000000001</v>
      </c>
      <c r="N76" s="54">
        <f t="shared" si="25"/>
        <v>28.003299999999999</v>
      </c>
      <c r="O76" s="54">
        <f t="shared" si="25"/>
        <v>18.5989</v>
      </c>
      <c r="P76" s="54">
        <f t="shared" si="25"/>
        <v>15.511200000000001</v>
      </c>
      <c r="Q76" s="54">
        <f t="shared" si="25"/>
        <v>12.1966</v>
      </c>
      <c r="R76" s="54">
        <f t="shared" si="25"/>
        <v>97.263300000000001</v>
      </c>
      <c r="S76" s="55"/>
      <c r="T76" s="55"/>
      <c r="U76" s="55"/>
      <c r="V76" s="55"/>
      <c r="W76" s="55"/>
      <c r="X76" s="55"/>
      <c r="Y76" s="55"/>
      <c r="Z76" s="55"/>
      <c r="AA76" s="55"/>
      <c r="AB76" s="55"/>
      <c r="AC76" s="55"/>
      <c r="AD76" s="55"/>
      <c r="AE76" s="55"/>
      <c r="AF76" s="54"/>
      <c r="AG76" s="54"/>
      <c r="AH76" s="54"/>
      <c r="AI76" s="54"/>
      <c r="AJ76" s="54"/>
      <c r="AK76" s="54"/>
      <c r="AL76" s="54"/>
      <c r="AM76" s="54"/>
      <c r="AN76" s="54"/>
      <c r="AO76" s="54"/>
      <c r="AP76" s="57"/>
    </row>
    <row r="77" spans="1:42">
      <c r="A77" s="56" t="s">
        <v>238</v>
      </c>
      <c r="B77" s="51"/>
      <c r="C77" s="52"/>
      <c r="D77" s="53"/>
      <c r="E77" s="54"/>
      <c r="F77" s="54">
        <f>MEDIAN(F12:F73)</f>
        <v>10.080300000000001</v>
      </c>
      <c r="G77" s="54">
        <f t="shared" ref="G77:R77" si="26">MEDIAN(G12:G73)</f>
        <v>-0.85199999999999998</v>
      </c>
      <c r="H77" s="54">
        <f t="shared" si="26"/>
        <v>-3.5293999999999999</v>
      </c>
      <c r="I77" s="54">
        <f t="shared" si="26"/>
        <v>-3.2784</v>
      </c>
      <c r="J77" s="54">
        <f t="shared" si="26"/>
        <v>3.9962499999999999</v>
      </c>
      <c r="K77" s="54">
        <f t="shared" si="26"/>
        <v>4.8025000000000002</v>
      </c>
      <c r="L77" s="54">
        <f t="shared" si="26"/>
        <v>14.4001</v>
      </c>
      <c r="M77" s="54">
        <f t="shared" si="26"/>
        <v>11.790900000000001</v>
      </c>
      <c r="N77" s="54">
        <f t="shared" si="26"/>
        <v>12.89475</v>
      </c>
      <c r="O77" s="54">
        <f t="shared" si="26"/>
        <v>12.882200000000001</v>
      </c>
      <c r="P77" s="54">
        <f t="shared" si="26"/>
        <v>12.719750000000001</v>
      </c>
      <c r="Q77" s="54">
        <f t="shared" si="26"/>
        <v>12.03275</v>
      </c>
      <c r="R77" s="54">
        <f t="shared" si="26"/>
        <v>11.755099999999999</v>
      </c>
      <c r="S77" s="55"/>
      <c r="T77" s="55"/>
      <c r="U77" s="55"/>
      <c r="V77" s="55"/>
      <c r="W77" s="55"/>
      <c r="X77" s="55"/>
      <c r="Y77" s="55"/>
      <c r="Z77" s="55"/>
      <c r="AA77" s="55"/>
      <c r="AB77" s="55"/>
      <c r="AC77" s="55"/>
      <c r="AD77" s="55"/>
      <c r="AE77" s="55"/>
      <c r="AF77" s="54"/>
      <c r="AG77" s="54"/>
      <c r="AH77" s="54"/>
      <c r="AI77" s="54"/>
      <c r="AJ77" s="54"/>
      <c r="AK77" s="54"/>
      <c r="AL77" s="54"/>
      <c r="AM77" s="54"/>
      <c r="AN77" s="54"/>
      <c r="AO77" s="54"/>
      <c r="AP77" s="57"/>
    </row>
    <row r="78" spans="1:42">
      <c r="A78" s="66" t="s">
        <v>265</v>
      </c>
      <c r="B78" s="67"/>
      <c r="C78" s="68"/>
      <c r="D78" s="69"/>
      <c r="E78" s="66"/>
      <c r="F78" s="66"/>
      <c r="G78" s="66"/>
      <c r="H78" s="66"/>
      <c r="I78" s="66"/>
      <c r="J78" s="66"/>
      <c r="K78" s="66"/>
      <c r="L78" s="66"/>
      <c r="M78" s="66"/>
      <c r="N78" s="66"/>
      <c r="O78" s="66"/>
      <c r="P78" s="66"/>
      <c r="Q78" s="66"/>
      <c r="R78" s="66"/>
      <c r="S78" s="70"/>
      <c r="T78" s="70"/>
      <c r="U78" s="70"/>
      <c r="V78" s="70"/>
      <c r="W78" s="70"/>
      <c r="X78" s="70"/>
      <c r="Y78" s="70"/>
      <c r="Z78" s="70"/>
      <c r="AA78" s="70"/>
      <c r="AB78" s="70"/>
      <c r="AC78" s="70"/>
      <c r="AD78" s="70"/>
      <c r="AE78" s="70"/>
      <c r="AF78" s="66"/>
      <c r="AG78" s="66"/>
      <c r="AH78" s="66"/>
      <c r="AI78" s="66"/>
      <c r="AJ78" s="66"/>
      <c r="AK78" s="66"/>
      <c r="AL78" s="66"/>
      <c r="AM78" s="66"/>
      <c r="AN78" s="66"/>
      <c r="AO78" s="66"/>
      <c r="AP78" s="71"/>
    </row>
    <row r="79" spans="1:42">
      <c r="A79" s="48"/>
      <c r="B79" s="29"/>
      <c r="C79" s="30"/>
      <c r="D79" s="31"/>
      <c r="E79" s="28"/>
      <c r="F79" s="28"/>
      <c r="G79" s="28"/>
      <c r="H79" s="28"/>
      <c r="I79" s="32"/>
      <c r="J79" s="28"/>
      <c r="K79" s="28"/>
      <c r="L79" s="28"/>
      <c r="M79" s="28"/>
      <c r="N79" s="28"/>
      <c r="O79" s="28"/>
      <c r="P79" s="28"/>
      <c r="Q79" s="28"/>
      <c r="R79" s="28"/>
      <c r="S79" s="33"/>
      <c r="T79" s="33"/>
      <c r="U79" s="33"/>
      <c r="V79" s="34"/>
      <c r="W79" s="33"/>
      <c r="X79" s="33"/>
      <c r="Y79" s="33"/>
      <c r="Z79" s="33"/>
      <c r="AA79" s="33"/>
      <c r="AB79" s="33"/>
      <c r="AC79" s="33"/>
      <c r="AD79" s="33"/>
      <c r="AE79" s="33"/>
      <c r="AF79" s="28"/>
      <c r="AG79" s="28"/>
      <c r="AH79" s="28"/>
      <c r="AI79" s="28"/>
      <c r="AJ79" s="28"/>
      <c r="AK79" s="28"/>
      <c r="AL79" s="28"/>
      <c r="AM79" s="28"/>
      <c r="AN79" s="28"/>
      <c r="AO79" s="28"/>
      <c r="AP79" s="35"/>
    </row>
    <row r="80" spans="1:42" ht="15" thickBot="1">
      <c r="A80" s="49"/>
      <c r="B80" s="37"/>
      <c r="C80" s="38"/>
      <c r="D80" s="39"/>
      <c r="E80" s="36"/>
      <c r="F80" s="36"/>
      <c r="G80" s="36"/>
      <c r="H80" s="36"/>
      <c r="I80" s="40"/>
      <c r="J80" s="36"/>
      <c r="K80" s="36"/>
      <c r="L80" s="36"/>
      <c r="M80" s="36"/>
      <c r="N80" s="36"/>
      <c r="O80" s="36"/>
      <c r="P80" s="36"/>
      <c r="Q80" s="36"/>
      <c r="R80" s="36"/>
      <c r="S80" s="41"/>
      <c r="T80" s="41"/>
      <c r="U80" s="41"/>
      <c r="V80" s="42"/>
      <c r="W80" s="41"/>
      <c r="X80" s="41"/>
      <c r="Y80" s="41"/>
      <c r="Z80" s="41"/>
      <c r="AA80" s="41"/>
      <c r="AB80" s="41"/>
      <c r="AC80" s="41"/>
      <c r="AD80" s="41"/>
      <c r="AE80" s="41"/>
      <c r="AF80" s="36"/>
      <c r="AG80" s="36"/>
      <c r="AH80" s="36"/>
      <c r="AI80" s="36"/>
      <c r="AJ80" s="36"/>
      <c r="AK80" s="36"/>
      <c r="AL80" s="36"/>
      <c r="AM80" s="36"/>
      <c r="AN80" s="36"/>
      <c r="AO80" s="36"/>
      <c r="AP80" s="43"/>
    </row>
    <row r="81" spans="1:42">
      <c r="A81" s="50" t="s">
        <v>239</v>
      </c>
      <c r="B81" s="45"/>
      <c r="C81" s="44"/>
      <c r="D81" s="44"/>
      <c r="E81" s="44"/>
      <c r="F81" s="44"/>
      <c r="G81" s="44"/>
      <c r="H81" s="44"/>
      <c r="I81" s="46"/>
      <c r="J81" s="44"/>
      <c r="K81" s="44"/>
      <c r="L81" s="44"/>
      <c r="M81" s="44"/>
      <c r="N81" s="44"/>
      <c r="O81" s="44"/>
      <c r="P81" s="44"/>
      <c r="Q81" s="44"/>
      <c r="R81" s="44"/>
      <c r="S81" s="45"/>
      <c r="T81" s="45"/>
      <c r="U81" s="45"/>
      <c r="V81" s="47"/>
      <c r="W81" s="45"/>
      <c r="X81" s="45"/>
      <c r="Y81" s="45"/>
      <c r="Z81" s="45"/>
      <c r="AA81" s="45"/>
      <c r="AB81" s="45"/>
      <c r="AC81" s="45"/>
      <c r="AD81" s="45"/>
      <c r="AE81" s="45"/>
      <c r="AF81" s="44"/>
      <c r="AG81" s="44"/>
      <c r="AH81" s="44"/>
      <c r="AI81" s="44"/>
      <c r="AJ81" s="44"/>
      <c r="AK81" s="44"/>
      <c r="AL81" s="44"/>
      <c r="AM81" s="44"/>
      <c r="AN81" s="44"/>
      <c r="AO81" s="44"/>
      <c r="AP81" s="44"/>
    </row>
    <row r="82" spans="1:42">
      <c r="A82" s="50" t="s">
        <v>240</v>
      </c>
      <c r="B82" s="45"/>
      <c r="C82" s="44"/>
      <c r="D82" s="44"/>
      <c r="E82" s="44"/>
      <c r="F82" s="44"/>
      <c r="G82" s="44"/>
      <c r="H82" s="44"/>
      <c r="I82" s="46"/>
      <c r="J82" s="44"/>
      <c r="K82" s="44"/>
      <c r="L82" s="44"/>
      <c r="M82" s="44"/>
      <c r="N82" s="44"/>
      <c r="O82" s="44"/>
      <c r="P82" s="44"/>
      <c r="Q82" s="44"/>
      <c r="R82" s="44"/>
      <c r="S82" s="45"/>
      <c r="T82" s="45"/>
      <c r="U82" s="45"/>
      <c r="V82" s="47"/>
      <c r="W82" s="45"/>
      <c r="X82" s="45"/>
      <c r="Y82" s="45"/>
      <c r="Z82" s="45"/>
      <c r="AA82" s="45"/>
      <c r="AB82" s="45"/>
      <c r="AC82" s="45"/>
      <c r="AD82" s="45"/>
      <c r="AE82" s="45"/>
      <c r="AF82" s="44"/>
      <c r="AG82" s="44"/>
      <c r="AH82" s="44"/>
      <c r="AI82" s="44"/>
      <c r="AJ82" s="44"/>
      <c r="AK82" s="44"/>
      <c r="AL82" s="44"/>
      <c r="AM82" s="44"/>
      <c r="AN82" s="44"/>
      <c r="AO82" s="44"/>
      <c r="AP82" s="44"/>
    </row>
  </sheetData>
  <mergeCells count="8">
    <mergeCell ref="AJ8:AN8"/>
    <mergeCell ref="AP8:AP9"/>
    <mergeCell ref="B8:E8"/>
    <mergeCell ref="F8:I8"/>
    <mergeCell ref="J8:Q8"/>
    <mergeCell ref="R8:R9"/>
    <mergeCell ref="S8:AE8"/>
    <mergeCell ref="AF8:AI8"/>
  </mergeCells>
  <hyperlinks>
    <hyperlink ref="A1" location="'Main Page'!A1" tooltip="E:\ACEMFV2\AceCustomTemplates - #'Main Page'!A1" display="'Main Page'!A1"/>
    <hyperlink ref="A10" location="'Load'!A1" tooltip="E:\ACEMFV2\AceCustomTemplates - #'Load'!A1" display="'Load'!A1"/>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CO28"/>
  <sheetViews>
    <sheetView showGridLines="0" zoomScale="89" zoomScaleNormal="89" workbookViewId="0">
      <pane xSplit="1" ySplit="11" topLeftCell="B12" activePane="bottomRight" state="frozen"/>
      <selection activeCell="G7" sqref="G7"/>
      <selection pane="topRight" activeCell="G7" sqref="G7"/>
      <selection pane="bottomLeft" activeCell="G7" sqref="G7"/>
      <selection pane="bottomRight" activeCell="A12" sqref="A12:R17"/>
    </sheetView>
  </sheetViews>
  <sheetFormatPr defaultRowHeight="14.4"/>
  <cols>
    <col min="1" max="1" width="31.21875" style="14" customWidth="1"/>
    <col min="2" max="2" width="9.88671875" customWidth="1"/>
    <col min="3" max="18" width="9.109375" style="14" customWidth="1"/>
    <col min="19" max="28" width="9.109375" customWidth="1"/>
    <col min="29" max="29" width="9.109375" style="93" customWidth="1"/>
    <col min="30" max="31" width="9.109375" customWidth="1"/>
    <col min="32" max="42" width="9.109375" style="14" customWidth="1"/>
  </cols>
  <sheetData>
    <row r="1" spans="1:93" ht="15" customHeight="1">
      <c r="A1" s="13" t="s">
        <v>0</v>
      </c>
      <c r="E1" s="15" t="s">
        <v>3953</v>
      </c>
      <c r="CB1" s="93" t="s">
        <v>3954</v>
      </c>
      <c r="CC1" s="27" t="s">
        <v>184</v>
      </c>
      <c r="CD1" s="27" t="s">
        <v>3955</v>
      </c>
      <c r="CE1" s="27" t="s">
        <v>186</v>
      </c>
      <c r="CF1" s="27" t="s">
        <v>187</v>
      </c>
      <c r="CG1" s="27" t="s">
        <v>188</v>
      </c>
      <c r="CH1" s="27" t="s">
        <v>3956</v>
      </c>
      <c r="CI1" s="27" t="s">
        <v>3957</v>
      </c>
      <c r="CJ1" s="27" t="s">
        <v>191</v>
      </c>
      <c r="CK1" s="27" t="s">
        <v>192</v>
      </c>
      <c r="CL1" s="27" t="s">
        <v>193</v>
      </c>
      <c r="CM1" s="27" t="s">
        <v>194</v>
      </c>
      <c r="CN1" s="27" t="s">
        <v>2437</v>
      </c>
      <c r="CO1" s="27" t="s">
        <v>3958</v>
      </c>
    </row>
    <row r="2" spans="1:93">
      <c r="CB2" s="93">
        <v>0</v>
      </c>
      <c r="CC2" s="93">
        <f t="shared" ref="CC2:CO7" si="0">_xlfn.QUARTILE.INC(F$12:F$18,$CB2)</f>
        <v>4.0675999999999997</v>
      </c>
      <c r="CD2" s="93">
        <f t="shared" si="0"/>
        <v>-12.2766</v>
      </c>
      <c r="CE2" s="93">
        <f t="shared" si="0"/>
        <v>-14.5687</v>
      </c>
      <c r="CF2" s="93">
        <f t="shared" si="0"/>
        <v>-7.3</v>
      </c>
      <c r="CG2" s="93">
        <f t="shared" si="0"/>
        <v>6.8174000000000001</v>
      </c>
      <c r="CH2" s="93">
        <f t="shared" si="0"/>
        <v>22.6449</v>
      </c>
      <c r="CI2" s="93">
        <f t="shared" si="0"/>
        <v>13.4857</v>
      </c>
      <c r="CJ2" s="93">
        <f t="shared" si="0"/>
        <v>8.1092999999999993</v>
      </c>
      <c r="CK2" s="93">
        <f t="shared" si="0"/>
        <v>5.2991999999999999</v>
      </c>
      <c r="CL2" s="93">
        <f t="shared" si="0"/>
        <v>5.0236999999999998</v>
      </c>
      <c r="CM2" s="93">
        <f t="shared" si="0"/>
        <v>8.2015999999999991</v>
      </c>
      <c r="CN2" s="93">
        <f t="shared" si="0"/>
        <v>8.3115000000000006</v>
      </c>
      <c r="CO2" s="93">
        <f t="shared" si="0"/>
        <v>0.6875</v>
      </c>
    </row>
    <row r="3" spans="1:93">
      <c r="CB3" s="93">
        <v>1</v>
      </c>
      <c r="CC3" s="93">
        <f t="shared" si="0"/>
        <v>7.3755000000000006</v>
      </c>
      <c r="CD3" s="93">
        <f t="shared" si="0"/>
        <v>-0.48720000000000008</v>
      </c>
      <c r="CE3" s="93">
        <f t="shared" si="0"/>
        <v>3.5078749999999999</v>
      </c>
      <c r="CF3" s="93">
        <f t="shared" si="0"/>
        <v>6.3215750000000002</v>
      </c>
      <c r="CG3" s="93">
        <f t="shared" si="0"/>
        <v>35.508175000000001</v>
      </c>
      <c r="CH3" s="93">
        <f t="shared" si="0"/>
        <v>31.136375000000001</v>
      </c>
      <c r="CI3" s="93">
        <f t="shared" si="0"/>
        <v>19.995699999999999</v>
      </c>
      <c r="CJ3" s="93">
        <f t="shared" si="0"/>
        <v>15.4153</v>
      </c>
      <c r="CK3" s="93">
        <f t="shared" si="0"/>
        <v>9.0309500000000007</v>
      </c>
      <c r="CL3" s="93">
        <f t="shared" si="0"/>
        <v>10.010475</v>
      </c>
      <c r="CM3" s="93">
        <f t="shared" si="0"/>
        <v>12.222424999999999</v>
      </c>
      <c r="CN3" s="93">
        <f t="shared" si="0"/>
        <v>12.108475</v>
      </c>
      <c r="CO3" s="93">
        <f t="shared" si="0"/>
        <v>9.2066750000000006</v>
      </c>
    </row>
    <row r="4" spans="1:93">
      <c r="CB4" s="93">
        <v>2</v>
      </c>
      <c r="CC4" s="93">
        <f t="shared" si="0"/>
        <v>17.96105</v>
      </c>
      <c r="CD4" s="93">
        <f t="shared" si="0"/>
        <v>8.2466500000000007</v>
      </c>
      <c r="CE4" s="93">
        <f t="shared" si="0"/>
        <v>7.0467499999999994</v>
      </c>
      <c r="CF4" s="93">
        <f t="shared" si="0"/>
        <v>8.6269999999999989</v>
      </c>
      <c r="CG4" s="93">
        <f t="shared" si="0"/>
        <v>47.576650000000001</v>
      </c>
      <c r="CH4" s="93">
        <f t="shared" si="0"/>
        <v>32.616599999999998</v>
      </c>
      <c r="CI4" s="93">
        <f t="shared" si="0"/>
        <v>28.540700000000001</v>
      </c>
      <c r="CJ4" s="93">
        <f t="shared" si="0"/>
        <v>22.0701</v>
      </c>
      <c r="CK4" s="93">
        <f t="shared" si="0"/>
        <v>12.762699999999999</v>
      </c>
      <c r="CL4" s="93">
        <f t="shared" si="0"/>
        <v>14.997249999999999</v>
      </c>
      <c r="CM4" s="93">
        <f t="shared" si="0"/>
        <v>16.24325</v>
      </c>
      <c r="CN4" s="93">
        <f t="shared" si="0"/>
        <v>15.905450000000002</v>
      </c>
      <c r="CO4" s="93">
        <f t="shared" si="0"/>
        <v>16.096899999999998</v>
      </c>
    </row>
    <row r="5" spans="1:93">
      <c r="CB5" s="93">
        <v>3</v>
      </c>
      <c r="CC5" s="93">
        <f t="shared" si="0"/>
        <v>20.0764</v>
      </c>
      <c r="CD5" s="93">
        <f t="shared" si="0"/>
        <v>10.545875000000001</v>
      </c>
      <c r="CE5" s="93">
        <f t="shared" si="0"/>
        <v>13.032575000000001</v>
      </c>
      <c r="CF5" s="93">
        <f t="shared" si="0"/>
        <v>13.310824999999999</v>
      </c>
      <c r="CG5" s="93">
        <f t="shared" si="0"/>
        <v>55.203625000000002</v>
      </c>
      <c r="CH5" s="93">
        <f t="shared" si="0"/>
        <v>33.671199999999999</v>
      </c>
      <c r="CI5" s="93">
        <f t="shared" si="0"/>
        <v>33.229575000000004</v>
      </c>
      <c r="CJ5" s="93">
        <f t="shared" si="0"/>
        <v>25.701349999999998</v>
      </c>
      <c r="CK5" s="93">
        <f t="shared" si="0"/>
        <v>16.494450000000001</v>
      </c>
      <c r="CL5" s="93">
        <f t="shared" si="0"/>
        <v>19.984024999999999</v>
      </c>
      <c r="CM5" s="93">
        <f t="shared" si="0"/>
        <v>20.264074999999998</v>
      </c>
      <c r="CN5" s="93">
        <f t="shared" si="0"/>
        <v>19.702425000000002</v>
      </c>
      <c r="CO5" s="93">
        <f t="shared" si="0"/>
        <v>22.882874999999999</v>
      </c>
    </row>
    <row r="6" spans="1:93" hidden="1">
      <c r="CB6" s="93"/>
      <c r="CC6" s="93">
        <f t="shared" si="0"/>
        <v>4.0675999999999997</v>
      </c>
      <c r="CD6" s="93">
        <f t="shared" si="0"/>
        <v>-12.2766</v>
      </c>
      <c r="CE6" s="93">
        <f t="shared" si="0"/>
        <v>-14.5687</v>
      </c>
      <c r="CF6" s="93">
        <f t="shared" si="0"/>
        <v>-7.3</v>
      </c>
      <c r="CG6" s="93">
        <f t="shared" si="0"/>
        <v>6.8174000000000001</v>
      </c>
      <c r="CH6" s="93">
        <f t="shared" si="0"/>
        <v>22.6449</v>
      </c>
      <c r="CI6" s="93">
        <f t="shared" si="0"/>
        <v>13.4857</v>
      </c>
      <c r="CJ6" s="93">
        <f t="shared" si="0"/>
        <v>8.1092999999999993</v>
      </c>
      <c r="CK6" s="93">
        <f t="shared" si="0"/>
        <v>5.2991999999999999</v>
      </c>
      <c r="CL6" s="93">
        <f t="shared" si="0"/>
        <v>5.0236999999999998</v>
      </c>
      <c r="CM6" s="93">
        <f t="shared" si="0"/>
        <v>8.2015999999999991</v>
      </c>
      <c r="CN6" s="93">
        <f t="shared" si="0"/>
        <v>8.3115000000000006</v>
      </c>
      <c r="CO6" s="93">
        <f t="shared" si="0"/>
        <v>0.6875</v>
      </c>
    </row>
    <row r="7" spans="1:93" ht="21" thickBot="1">
      <c r="A7" s="16" t="s">
        <v>159</v>
      </c>
      <c r="CB7" s="93">
        <v>4</v>
      </c>
      <c r="CC7" s="93">
        <f t="shared" si="0"/>
        <v>23.214200000000002</v>
      </c>
      <c r="CD7" s="93">
        <f t="shared" si="0"/>
        <v>14.9298</v>
      </c>
      <c r="CE7" s="93">
        <f t="shared" si="0"/>
        <v>21.597100000000001</v>
      </c>
      <c r="CF7" s="93">
        <f t="shared" si="0"/>
        <v>21.5642</v>
      </c>
      <c r="CG7" s="93">
        <f t="shared" si="0"/>
        <v>59.762999999999998</v>
      </c>
      <c r="CH7" s="93">
        <f t="shared" si="0"/>
        <v>37.360599999999998</v>
      </c>
      <c r="CI7" s="93">
        <f t="shared" si="0"/>
        <v>44.756399999999999</v>
      </c>
      <c r="CJ7" s="93">
        <f t="shared" si="0"/>
        <v>38.635399999999997</v>
      </c>
      <c r="CK7" s="93">
        <f t="shared" si="0"/>
        <v>20.226199999999999</v>
      </c>
      <c r="CL7" s="93">
        <f t="shared" si="0"/>
        <v>24.970800000000001</v>
      </c>
      <c r="CM7" s="93">
        <f t="shared" si="0"/>
        <v>24.2849</v>
      </c>
      <c r="CN7" s="93">
        <f t="shared" si="0"/>
        <v>23.499400000000001</v>
      </c>
      <c r="CO7" s="93">
        <f t="shared" si="0"/>
        <v>25.626300000000001</v>
      </c>
    </row>
    <row r="8" spans="1:93" ht="15.6">
      <c r="A8" s="17" t="str">
        <f>'FoF - Overseas'!A8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c r="AJ8" s="136" t="s">
        <v>874</v>
      </c>
      <c r="AK8" s="136"/>
      <c r="AL8" s="136"/>
      <c r="AM8" s="136"/>
      <c r="AN8" s="136"/>
      <c r="AO8" s="18" t="s">
        <v>54</v>
      </c>
      <c r="AP8" s="134" t="s">
        <v>179</v>
      </c>
    </row>
    <row r="9" spans="1:93"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6" t="s">
        <v>194</v>
      </c>
      <c r="AD9" s="26" t="s">
        <v>2437</v>
      </c>
      <c r="AE9" s="27" t="s">
        <v>174</v>
      </c>
      <c r="AF9" s="26" t="s">
        <v>835</v>
      </c>
      <c r="AG9" s="26" t="s">
        <v>836</v>
      </c>
      <c r="AH9" s="26" t="s">
        <v>837</v>
      </c>
      <c r="AI9" s="26" t="s">
        <v>612</v>
      </c>
      <c r="AJ9" s="26" t="s">
        <v>838</v>
      </c>
      <c r="AK9" s="26" t="s">
        <v>839</v>
      </c>
      <c r="AL9" s="26" t="s">
        <v>3052</v>
      </c>
      <c r="AM9" s="26" t="s">
        <v>2436</v>
      </c>
      <c r="AN9" s="26" t="s">
        <v>3053</v>
      </c>
      <c r="AO9" s="26" t="s">
        <v>840</v>
      </c>
      <c r="AP9" s="135"/>
    </row>
    <row r="10" spans="1:93" ht="15" customHeight="1" thickBot="1">
      <c r="A10" s="20" t="s">
        <v>38</v>
      </c>
    </row>
    <row r="11" spans="1:93" ht="18.600000000000001" thickBot="1">
      <c r="A11" s="21" t="s">
        <v>158</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3"/>
      <c r="AP11" s="24"/>
    </row>
    <row r="12" spans="1:93">
      <c r="A12" s="48" t="s">
        <v>1863</v>
      </c>
      <c r="B12" s="29">
        <v>44537</v>
      </c>
      <c r="C12" s="30">
        <v>386.99810000000002</v>
      </c>
      <c r="D12" s="31">
        <v>364.63040000000001</v>
      </c>
      <c r="E12" s="28">
        <v>19.771799999999999</v>
      </c>
      <c r="F12" s="28">
        <v>4.0675999999999997</v>
      </c>
      <c r="G12" s="28">
        <v>-12.2766</v>
      </c>
      <c r="H12" s="28">
        <v>-14.5687</v>
      </c>
      <c r="I12" s="32">
        <v>-7.3</v>
      </c>
      <c r="J12" s="28">
        <v>6.8174000000000001</v>
      </c>
      <c r="K12" s="28">
        <v>22.6449</v>
      </c>
      <c r="L12" s="28">
        <v>13.4857</v>
      </c>
      <c r="M12" s="28">
        <v>8.1092999999999993</v>
      </c>
      <c r="N12" s="28"/>
      <c r="O12" s="28"/>
      <c r="P12" s="28"/>
      <c r="Q12" s="28"/>
      <c r="R12" s="28">
        <v>0.6875</v>
      </c>
      <c r="S12" s="33">
        <f t="shared" ref="S12:S18" si="1">IF(F12="",0,IF(F12&lt;=CC$3,4,IF(F12&gt;=CC$5,1,IF(F12&gt;=CC$4,2,3))))</f>
        <v>4</v>
      </c>
      <c r="T12" s="33">
        <f t="shared" ref="T12:T18" si="2">IF(G12="",0,IF(G12&lt;=CD$3,4,IF(G12&gt;=CD$5,1,IF(G12&gt;=CD$4,2,3))))</f>
        <v>4</v>
      </c>
      <c r="U12" s="33">
        <f t="shared" ref="U12:U18" si="3">IF(H12="",0,IF(H12&lt;=CE$3,4,IF(H12&gt;=CE$5,1,IF(H12&gt;=CE$4,2,3))))</f>
        <v>4</v>
      </c>
      <c r="V12" s="34">
        <f t="shared" ref="V12:V18" si="4">IF(I12="",0,IF(I12&lt;=CF$3,4,IF(I12&gt;=CF$5,1,IF(I12&gt;=CF$4,2,3))))</f>
        <v>4</v>
      </c>
      <c r="W12" s="33">
        <f t="shared" ref="W12:W18" si="5">IF(J12="",0,IF(J12&lt;=CG$3,4,IF(J12&gt;=CG$5,1,IF(J12&gt;=CG$4,2,3))))</f>
        <v>4</v>
      </c>
      <c r="X12" s="33">
        <f t="shared" ref="X12:X18" si="6">IF(K12="",0,IF(K12&lt;=CH$3,4,IF(K12&gt;=CH$5,1,IF(K12&gt;=CH$4,2,3))))</f>
        <v>4</v>
      </c>
      <c r="Y12" s="33">
        <f t="shared" ref="Y12:Y18" si="7">IF(L12="",0,IF(L12&lt;=CI$3,4,IF(L12&gt;=CI$5,1,IF(L12&gt;=CI$4,2,3))))</f>
        <v>4</v>
      </c>
      <c r="Z12" s="33">
        <f t="shared" ref="Z12:Z18" si="8">IF(M12="",0,IF(M12&lt;=CJ$3,4,IF(M12&gt;=CJ$5,1,IF(M12&gt;=CJ$4,2,3))))</f>
        <v>4</v>
      </c>
      <c r="AA12" s="33">
        <f t="shared" ref="AA12:AA18" si="9">IF(N12="",0,IF(N12&lt;=CK$3,4,IF(N12&gt;=CK$5,1,IF(N12&gt;=CK$4,2,3))))</f>
        <v>0</v>
      </c>
      <c r="AB12" s="33">
        <f t="shared" ref="AB12:AB18" si="10">IF(O12="",0,IF(O12&lt;=CL$3,4,IF(O12&gt;=CL$5,1,IF(O12&gt;=CL$4,2,3))))</f>
        <v>0</v>
      </c>
      <c r="AC12" s="33">
        <f t="shared" ref="AC12:AC18" si="11">IF(P12="",0,IF(P12&lt;=CM$3,4,IF(P12&gt;=CM$5,1,IF(P12&gt;=CM$4,2,3))))</f>
        <v>0</v>
      </c>
      <c r="AD12" s="33">
        <f t="shared" ref="AD12:AD18" si="12">IF(Q12="",0,IF(Q12&lt;=CN$3,4,IF(Q12&gt;=CN$5,1,IF(Q12&gt;=CN$4,2,3))))</f>
        <v>0</v>
      </c>
      <c r="AE12" s="33">
        <f t="shared" ref="AE12:AE18" si="13">IF(R12="",0,IF(R12&lt;=CO$3,4,IF(R12&gt;=CO$5,1,IF(R12&gt;=CO$4,2,3))))</f>
        <v>4</v>
      </c>
      <c r="AF12" s="28"/>
      <c r="AG12" s="28"/>
      <c r="AH12" s="28"/>
      <c r="AI12" s="28">
        <v>100</v>
      </c>
      <c r="AJ12" s="28">
        <v>1.3855999999999999</v>
      </c>
      <c r="AK12" s="28">
        <v>9.8799999999999999E-2</v>
      </c>
      <c r="AL12" s="28">
        <v>0.2278</v>
      </c>
      <c r="AM12" s="28">
        <v>0.23019999999999999</v>
      </c>
      <c r="AN12" s="28">
        <v>0.80410000000000004</v>
      </c>
      <c r="AO12" s="28">
        <v>3.1E-2</v>
      </c>
      <c r="AP12" s="35">
        <v>0.62</v>
      </c>
    </row>
    <row r="13" spans="1:93">
      <c r="A13" s="48" t="s">
        <v>3871</v>
      </c>
      <c r="B13" s="29">
        <v>44322</v>
      </c>
      <c r="C13" s="30">
        <v>3193.9859999999999</v>
      </c>
      <c r="D13" s="31">
        <v>3184.8627999999999</v>
      </c>
      <c r="E13" s="28">
        <v>151.58449999999999</v>
      </c>
      <c r="F13" s="28">
        <v>23.214200000000002</v>
      </c>
      <c r="G13" s="28">
        <v>9.4646000000000008</v>
      </c>
      <c r="H13" s="28">
        <v>3.2145999999999999</v>
      </c>
      <c r="I13" s="32">
        <v>8.4529999999999994</v>
      </c>
      <c r="J13" s="28">
        <v>46.343800000000002</v>
      </c>
      <c r="K13" s="28">
        <v>37.360599999999998</v>
      </c>
      <c r="L13" s="28">
        <v>44.756399999999999</v>
      </c>
      <c r="M13" s="28">
        <v>38.635399999999997</v>
      </c>
      <c r="N13" s="28"/>
      <c r="O13" s="28"/>
      <c r="P13" s="28"/>
      <c r="Q13" s="28"/>
      <c r="R13" s="28">
        <v>25.626300000000001</v>
      </c>
      <c r="S13" s="33">
        <f t="shared" si="1"/>
        <v>1</v>
      </c>
      <c r="T13" s="33">
        <f t="shared" si="2"/>
        <v>2</v>
      </c>
      <c r="U13" s="33">
        <f t="shared" si="3"/>
        <v>4</v>
      </c>
      <c r="V13" s="34">
        <f t="shared" si="4"/>
        <v>3</v>
      </c>
      <c r="W13" s="33">
        <f t="shared" si="5"/>
        <v>3</v>
      </c>
      <c r="X13" s="33">
        <f t="shared" si="6"/>
        <v>1</v>
      </c>
      <c r="Y13" s="33">
        <f t="shared" si="7"/>
        <v>1</v>
      </c>
      <c r="Z13" s="33">
        <f t="shared" si="8"/>
        <v>1</v>
      </c>
      <c r="AA13" s="33">
        <f t="shared" si="9"/>
        <v>0</v>
      </c>
      <c r="AB13" s="33">
        <f t="shared" si="10"/>
        <v>0</v>
      </c>
      <c r="AC13" s="33">
        <f t="shared" si="11"/>
        <v>0</v>
      </c>
      <c r="AD13" s="33">
        <f t="shared" si="12"/>
        <v>0</v>
      </c>
      <c r="AE13" s="33">
        <f t="shared" si="13"/>
        <v>1</v>
      </c>
      <c r="AF13" s="28"/>
      <c r="AG13" s="28"/>
      <c r="AH13" s="28"/>
      <c r="AI13" s="28">
        <v>100</v>
      </c>
      <c r="AJ13" s="28">
        <v>0.86990000000000001</v>
      </c>
      <c r="AK13" s="28">
        <v>0.41099999999999998</v>
      </c>
      <c r="AL13" s="28">
        <v>2.1164999999999998</v>
      </c>
      <c r="AM13" s="28">
        <v>0.84970000000000001</v>
      </c>
      <c r="AN13" s="28">
        <v>0.17219999999999999</v>
      </c>
      <c r="AO13" s="28">
        <v>5.9999999999999995E-4</v>
      </c>
      <c r="AP13" s="35">
        <v>0.66</v>
      </c>
    </row>
    <row r="14" spans="1:93">
      <c r="A14" s="48" t="s">
        <v>3872</v>
      </c>
      <c r="B14" s="29">
        <v>44459</v>
      </c>
      <c r="C14" s="30">
        <v>981.23099999999999</v>
      </c>
      <c r="D14" s="31">
        <v>976.91340000000002</v>
      </c>
      <c r="E14" s="28">
        <v>65.022300000000001</v>
      </c>
      <c r="F14" s="28">
        <v>15.9351</v>
      </c>
      <c r="G14" s="28">
        <v>7.0286999999999997</v>
      </c>
      <c r="H14" s="28">
        <v>9.7058</v>
      </c>
      <c r="I14" s="32">
        <v>8.8010000000000002</v>
      </c>
      <c r="J14" s="28">
        <v>48.8095</v>
      </c>
      <c r="K14" s="28">
        <v>30.8889</v>
      </c>
      <c r="L14" s="28">
        <v>30.563700000000001</v>
      </c>
      <c r="M14" s="28">
        <v>24.782299999999999</v>
      </c>
      <c r="N14" s="28"/>
      <c r="O14" s="28"/>
      <c r="P14" s="28"/>
      <c r="Q14" s="28"/>
      <c r="R14" s="28">
        <v>20.616299999999999</v>
      </c>
      <c r="S14" s="33">
        <f t="shared" si="1"/>
        <v>3</v>
      </c>
      <c r="T14" s="33">
        <f t="shared" si="2"/>
        <v>3</v>
      </c>
      <c r="U14" s="33">
        <f t="shared" si="3"/>
        <v>2</v>
      </c>
      <c r="V14" s="34">
        <f t="shared" si="4"/>
        <v>2</v>
      </c>
      <c r="W14" s="33">
        <f t="shared" si="5"/>
        <v>2</v>
      </c>
      <c r="X14" s="33">
        <f t="shared" si="6"/>
        <v>4</v>
      </c>
      <c r="Y14" s="33">
        <f t="shared" si="7"/>
        <v>2</v>
      </c>
      <c r="Z14" s="33">
        <f t="shared" si="8"/>
        <v>2</v>
      </c>
      <c r="AA14" s="33">
        <f t="shared" si="9"/>
        <v>0</v>
      </c>
      <c r="AB14" s="33">
        <f t="shared" si="10"/>
        <v>0</v>
      </c>
      <c r="AC14" s="33">
        <f t="shared" si="11"/>
        <v>0</v>
      </c>
      <c r="AD14" s="33">
        <f t="shared" si="12"/>
        <v>0</v>
      </c>
      <c r="AE14" s="33">
        <f t="shared" si="13"/>
        <v>2</v>
      </c>
      <c r="AF14" s="28"/>
      <c r="AG14" s="28"/>
      <c r="AH14" s="28"/>
      <c r="AI14" s="28">
        <v>100</v>
      </c>
      <c r="AJ14" s="28">
        <v>0.33439999999999998</v>
      </c>
      <c r="AK14" s="28">
        <v>0.44819999999999999</v>
      </c>
      <c r="AL14" s="28">
        <v>1.6836</v>
      </c>
      <c r="AM14" s="28">
        <v>0.80879999999999996</v>
      </c>
      <c r="AN14" s="28">
        <v>7.6499999999999999E-2</v>
      </c>
      <c r="AO14" s="28">
        <v>5.1299999999999998E-2</v>
      </c>
      <c r="AP14" s="35">
        <v>0.61</v>
      </c>
    </row>
    <row r="15" spans="1:93">
      <c r="A15" s="48" t="s">
        <v>1900</v>
      </c>
      <c r="B15" s="29">
        <v>40631</v>
      </c>
      <c r="C15" s="30">
        <v>11230.2297</v>
      </c>
      <c r="D15" s="31">
        <v>10971.4601</v>
      </c>
      <c r="E15" s="28">
        <v>254.19710000000001</v>
      </c>
      <c r="F15" s="28">
        <v>19.986999999999998</v>
      </c>
      <c r="G15" s="28">
        <v>10.9063</v>
      </c>
      <c r="H15" s="28">
        <v>14.141500000000001</v>
      </c>
      <c r="I15" s="32">
        <v>14.8141</v>
      </c>
      <c r="J15" s="28">
        <v>57.335000000000001</v>
      </c>
      <c r="K15" s="28">
        <v>33.776800000000001</v>
      </c>
      <c r="L15" s="28">
        <v>34.118200000000002</v>
      </c>
      <c r="M15" s="28">
        <v>26.0077</v>
      </c>
      <c r="N15" s="28">
        <v>20.226199999999999</v>
      </c>
      <c r="O15" s="28">
        <v>24.970800000000001</v>
      </c>
      <c r="P15" s="28">
        <v>24.2849</v>
      </c>
      <c r="Q15" s="28">
        <v>23.499400000000001</v>
      </c>
      <c r="R15" s="28">
        <v>23.638400000000001</v>
      </c>
      <c r="S15" s="33">
        <f t="shared" si="1"/>
        <v>2</v>
      </c>
      <c r="T15" s="33">
        <f t="shared" si="2"/>
        <v>1</v>
      </c>
      <c r="U15" s="33">
        <f t="shared" si="3"/>
        <v>1</v>
      </c>
      <c r="V15" s="34">
        <f t="shared" si="4"/>
        <v>1</v>
      </c>
      <c r="W15" s="33">
        <f t="shared" si="5"/>
        <v>1</v>
      </c>
      <c r="X15" s="33">
        <f t="shared" si="6"/>
        <v>1</v>
      </c>
      <c r="Y15" s="33">
        <f t="shared" si="7"/>
        <v>1</v>
      </c>
      <c r="Z15" s="33">
        <f t="shared" si="8"/>
        <v>1</v>
      </c>
      <c r="AA15" s="33">
        <f t="shared" si="9"/>
        <v>1</v>
      </c>
      <c r="AB15" s="33">
        <f t="shared" si="10"/>
        <v>1</v>
      </c>
      <c r="AC15" s="33">
        <f t="shared" si="11"/>
        <v>1</v>
      </c>
      <c r="AD15" s="33">
        <f t="shared" si="12"/>
        <v>1</v>
      </c>
      <c r="AE15" s="33">
        <f t="shared" si="13"/>
        <v>1</v>
      </c>
      <c r="AF15" s="28"/>
      <c r="AG15" s="28"/>
      <c r="AH15" s="28"/>
      <c r="AI15" s="28">
        <v>100</v>
      </c>
      <c r="AJ15" s="28">
        <v>0.97919999999999996</v>
      </c>
      <c r="AK15" s="28">
        <v>0.435</v>
      </c>
      <c r="AL15" s="28">
        <v>0.41210000000000002</v>
      </c>
      <c r="AM15" s="28">
        <v>0.81389999999999996</v>
      </c>
      <c r="AN15" s="28">
        <v>0.95730000000000004</v>
      </c>
      <c r="AO15" s="28">
        <v>8.14E-2</v>
      </c>
      <c r="AP15" s="35">
        <v>0.59</v>
      </c>
    </row>
    <row r="16" spans="1:93">
      <c r="A16" s="48" t="s">
        <v>1901</v>
      </c>
      <c r="B16" s="29">
        <v>44553</v>
      </c>
      <c r="C16" s="30">
        <v>134.87209999999999</v>
      </c>
      <c r="D16" s="31">
        <v>133.68950000000001</v>
      </c>
      <c r="E16" s="28">
        <v>105.12869999999999</v>
      </c>
      <c r="F16" s="28">
        <v>20.106200000000001</v>
      </c>
      <c r="G16" s="28">
        <v>14.9298</v>
      </c>
      <c r="H16" s="28">
        <v>21.597100000000001</v>
      </c>
      <c r="I16" s="32">
        <v>21.5642</v>
      </c>
      <c r="J16" s="28">
        <v>59.762999999999998</v>
      </c>
      <c r="K16" s="28">
        <v>33.354399999999998</v>
      </c>
      <c r="L16" s="28">
        <v>26.517700000000001</v>
      </c>
      <c r="M16" s="28">
        <v>19.357900000000001</v>
      </c>
      <c r="N16" s="28"/>
      <c r="O16" s="28"/>
      <c r="P16" s="28"/>
      <c r="Q16" s="28"/>
      <c r="R16" s="28">
        <v>11.577500000000001</v>
      </c>
      <c r="S16" s="33">
        <f t="shared" si="1"/>
        <v>1</v>
      </c>
      <c r="T16" s="33">
        <f t="shared" si="2"/>
        <v>1</v>
      </c>
      <c r="U16" s="33">
        <f t="shared" si="3"/>
        <v>1</v>
      </c>
      <c r="V16" s="34">
        <f t="shared" si="4"/>
        <v>1</v>
      </c>
      <c r="W16" s="33">
        <f t="shared" si="5"/>
        <v>1</v>
      </c>
      <c r="X16" s="33">
        <f t="shared" si="6"/>
        <v>2</v>
      </c>
      <c r="Y16" s="33">
        <f t="shared" si="7"/>
        <v>3</v>
      </c>
      <c r="Z16" s="33">
        <f t="shared" si="8"/>
        <v>3</v>
      </c>
      <c r="AA16" s="33">
        <f t="shared" si="9"/>
        <v>0</v>
      </c>
      <c r="AB16" s="33">
        <f t="shared" si="10"/>
        <v>0</v>
      </c>
      <c r="AC16" s="33">
        <f t="shared" si="11"/>
        <v>0</v>
      </c>
      <c r="AD16" s="33">
        <f t="shared" si="12"/>
        <v>0</v>
      </c>
      <c r="AE16" s="33">
        <f t="shared" si="13"/>
        <v>3</v>
      </c>
      <c r="AF16" s="28"/>
      <c r="AG16" s="28"/>
      <c r="AH16" s="28"/>
      <c r="AI16" s="28">
        <v>100</v>
      </c>
      <c r="AJ16" s="28">
        <v>0.32640000000000002</v>
      </c>
      <c r="AK16" s="28">
        <v>0.31890000000000002</v>
      </c>
      <c r="AL16" s="28">
        <v>1.3467</v>
      </c>
      <c r="AM16" s="28">
        <v>0.63249999999999995</v>
      </c>
      <c r="AN16" s="28">
        <v>5.4399999999999997E-2</v>
      </c>
      <c r="AO16" s="28">
        <v>1.7000000000000001E-2</v>
      </c>
      <c r="AP16" s="35">
        <v>0.47</v>
      </c>
    </row>
    <row r="17" spans="1:42">
      <c r="A17" s="48" t="s">
        <v>1923</v>
      </c>
      <c r="B17" s="29">
        <v>40246</v>
      </c>
      <c r="C17" s="30">
        <v>1067.2736</v>
      </c>
      <c r="D17" s="31">
        <v>1025.1886</v>
      </c>
      <c r="E17" s="28">
        <v>457.01909999999998</v>
      </c>
      <c r="F17" s="28">
        <v>4.5223000000000004</v>
      </c>
      <c r="G17" s="28">
        <v>-2.9925000000000002</v>
      </c>
      <c r="H17" s="28">
        <v>4.3876999999999997</v>
      </c>
      <c r="I17" s="32">
        <v>5.6111000000000004</v>
      </c>
      <c r="J17" s="28">
        <v>31.8963</v>
      </c>
      <c r="K17" s="28">
        <v>31.878799999999998</v>
      </c>
      <c r="L17" s="28">
        <v>17.8217</v>
      </c>
      <c r="M17" s="28">
        <v>14.101100000000001</v>
      </c>
      <c r="N17" s="28">
        <v>5.2991999999999999</v>
      </c>
      <c r="O17" s="28">
        <v>5.0236999999999998</v>
      </c>
      <c r="P17" s="28">
        <v>8.2015999999999991</v>
      </c>
      <c r="Q17" s="28">
        <v>8.3115000000000006</v>
      </c>
      <c r="R17" s="28">
        <v>8.4163999999999994</v>
      </c>
      <c r="S17" s="33">
        <f t="shared" si="1"/>
        <v>4</v>
      </c>
      <c r="T17" s="33">
        <f t="shared" si="2"/>
        <v>4</v>
      </c>
      <c r="U17" s="33">
        <f t="shared" si="3"/>
        <v>3</v>
      </c>
      <c r="V17" s="34">
        <f t="shared" si="4"/>
        <v>4</v>
      </c>
      <c r="W17" s="33">
        <f t="shared" si="5"/>
        <v>4</v>
      </c>
      <c r="X17" s="33">
        <f t="shared" si="6"/>
        <v>3</v>
      </c>
      <c r="Y17" s="33">
        <f t="shared" si="7"/>
        <v>4</v>
      </c>
      <c r="Z17" s="33">
        <f t="shared" si="8"/>
        <v>4</v>
      </c>
      <c r="AA17" s="33">
        <f t="shared" si="9"/>
        <v>4</v>
      </c>
      <c r="AB17" s="33">
        <f t="shared" si="10"/>
        <v>4</v>
      </c>
      <c r="AC17" s="33">
        <f t="shared" si="11"/>
        <v>4</v>
      </c>
      <c r="AD17" s="33">
        <f t="shared" si="12"/>
        <v>4</v>
      </c>
      <c r="AE17" s="33">
        <f t="shared" si="13"/>
        <v>4</v>
      </c>
      <c r="AF17" s="28"/>
      <c r="AG17" s="28"/>
      <c r="AH17" s="28"/>
      <c r="AI17" s="28">
        <v>100</v>
      </c>
      <c r="AJ17" s="28">
        <v>0.98580000000000001</v>
      </c>
      <c r="AK17" s="28">
        <v>0.186</v>
      </c>
      <c r="AL17" s="28">
        <v>0.64439999999999997</v>
      </c>
      <c r="AM17" s="28">
        <v>0.43740000000000001</v>
      </c>
      <c r="AN17" s="28">
        <v>0.97670000000000001</v>
      </c>
      <c r="AO17" s="28">
        <v>0.4451</v>
      </c>
      <c r="AP17" s="35">
        <v>0.93</v>
      </c>
    </row>
    <row r="18" spans="1:42">
      <c r="A18" s="48"/>
      <c r="B18" s="29"/>
      <c r="C18" s="30"/>
      <c r="D18" s="31"/>
      <c r="E18" s="28"/>
      <c r="F18" s="28"/>
      <c r="G18" s="28"/>
      <c r="H18" s="28"/>
      <c r="I18" s="32"/>
      <c r="J18" s="28"/>
      <c r="K18" s="28"/>
      <c r="L18" s="28"/>
      <c r="M18" s="28"/>
      <c r="N18" s="28"/>
      <c r="O18" s="28"/>
      <c r="P18" s="28"/>
      <c r="Q18" s="28"/>
      <c r="R18" s="28"/>
      <c r="S18" s="33">
        <f t="shared" si="1"/>
        <v>0</v>
      </c>
      <c r="T18" s="33">
        <f t="shared" si="2"/>
        <v>0</v>
      </c>
      <c r="U18" s="33">
        <f t="shared" si="3"/>
        <v>0</v>
      </c>
      <c r="V18" s="34">
        <f t="shared" si="4"/>
        <v>0</v>
      </c>
      <c r="W18" s="33">
        <f t="shared" si="5"/>
        <v>0</v>
      </c>
      <c r="X18" s="33">
        <f t="shared" si="6"/>
        <v>0</v>
      </c>
      <c r="Y18" s="33">
        <f t="shared" si="7"/>
        <v>0</v>
      </c>
      <c r="Z18" s="33">
        <f t="shared" si="8"/>
        <v>0</v>
      </c>
      <c r="AA18" s="33">
        <f t="shared" si="9"/>
        <v>0</v>
      </c>
      <c r="AB18" s="33">
        <f t="shared" si="10"/>
        <v>0</v>
      </c>
      <c r="AC18" s="33">
        <f t="shared" si="11"/>
        <v>0</v>
      </c>
      <c r="AD18" s="33">
        <f t="shared" si="12"/>
        <v>0</v>
      </c>
      <c r="AE18" s="33">
        <f t="shared" si="13"/>
        <v>0</v>
      </c>
      <c r="AF18" s="28"/>
      <c r="AG18" s="28"/>
      <c r="AH18" s="28"/>
      <c r="AI18" s="28"/>
      <c r="AJ18" s="28"/>
      <c r="AK18" s="28"/>
      <c r="AL18" s="28"/>
      <c r="AM18" s="28"/>
      <c r="AN18" s="28"/>
      <c r="AO18" s="28"/>
      <c r="AP18" s="35"/>
    </row>
    <row r="19" spans="1:42">
      <c r="A19" s="58" t="s">
        <v>235</v>
      </c>
      <c r="B19" s="59"/>
      <c r="C19" s="60"/>
      <c r="D19" s="60"/>
      <c r="E19" s="60"/>
      <c r="F19" s="60">
        <f t="shared" ref="F19:R19" si="14">SUMPRODUCT($D12:$D18,F12:F18)/SUMIF(F12:F18,"&lt;&gt;"&amp;"",$D12:$D18)</f>
        <v>19.067062646989704</v>
      </c>
      <c r="G19" s="60">
        <f t="shared" si="14"/>
        <v>9.0725756933641666</v>
      </c>
      <c r="H19" s="60">
        <f t="shared" si="14"/>
        <v>10.623085469313308</v>
      </c>
      <c r="I19" s="60">
        <f t="shared" si="14"/>
        <v>12.248810349701101</v>
      </c>
      <c r="J19" s="60">
        <f t="shared" si="14"/>
        <v>52.081316877777944</v>
      </c>
      <c r="K19" s="60">
        <f t="shared" si="14"/>
        <v>33.928773003597918</v>
      </c>
      <c r="L19" s="60">
        <f t="shared" si="14"/>
        <v>34.428130843510921</v>
      </c>
      <c r="M19" s="60">
        <f t="shared" si="14"/>
        <v>27.17230705611459</v>
      </c>
      <c r="N19" s="60">
        <f t="shared" si="14"/>
        <v>18.950594569276667</v>
      </c>
      <c r="O19" s="60">
        <f t="shared" si="14"/>
        <v>23.266195653032668</v>
      </c>
      <c r="P19" s="60">
        <f t="shared" si="14"/>
        <v>22.910481508410761</v>
      </c>
      <c r="Q19" s="60">
        <f t="shared" si="14"/>
        <v>22.201499033879351</v>
      </c>
      <c r="R19" s="60">
        <f t="shared" si="14"/>
        <v>22.305151883409419</v>
      </c>
      <c r="S19" s="61"/>
      <c r="T19" s="61"/>
      <c r="U19" s="61"/>
      <c r="V19" s="61"/>
      <c r="W19" s="61"/>
      <c r="X19" s="61"/>
      <c r="Y19" s="61"/>
      <c r="Z19" s="61"/>
      <c r="AA19" s="61"/>
      <c r="AB19" s="61"/>
      <c r="AC19" s="61"/>
      <c r="AD19" s="61"/>
      <c r="AE19" s="61"/>
      <c r="AF19" s="60"/>
      <c r="AG19" s="60"/>
      <c r="AH19" s="60"/>
      <c r="AI19" s="60"/>
      <c r="AJ19" s="60"/>
      <c r="AK19" s="60"/>
      <c r="AL19" s="60"/>
      <c r="AM19" s="60"/>
      <c r="AN19" s="60"/>
      <c r="AO19" s="60"/>
      <c r="AP19" s="62"/>
    </row>
    <row r="20" spans="1:42">
      <c r="A20" s="56" t="s">
        <v>236</v>
      </c>
      <c r="B20" s="51"/>
      <c r="C20" s="52"/>
      <c r="D20" s="53"/>
      <c r="E20" s="54"/>
      <c r="F20" s="54">
        <f t="shared" ref="F20:R20" si="15">MIN(F12:F17)</f>
        <v>4.0675999999999997</v>
      </c>
      <c r="G20" s="54">
        <f t="shared" si="15"/>
        <v>-12.2766</v>
      </c>
      <c r="H20" s="54">
        <f t="shared" si="15"/>
        <v>-14.5687</v>
      </c>
      <c r="I20" s="54">
        <f t="shared" si="15"/>
        <v>-7.3</v>
      </c>
      <c r="J20" s="54">
        <f t="shared" si="15"/>
        <v>6.8174000000000001</v>
      </c>
      <c r="K20" s="54">
        <f t="shared" si="15"/>
        <v>22.6449</v>
      </c>
      <c r="L20" s="54">
        <f t="shared" si="15"/>
        <v>13.4857</v>
      </c>
      <c r="M20" s="54">
        <f t="shared" si="15"/>
        <v>8.1092999999999993</v>
      </c>
      <c r="N20" s="54">
        <f t="shared" si="15"/>
        <v>5.2991999999999999</v>
      </c>
      <c r="O20" s="54">
        <f t="shared" si="15"/>
        <v>5.0236999999999998</v>
      </c>
      <c r="P20" s="54">
        <f t="shared" si="15"/>
        <v>8.2015999999999991</v>
      </c>
      <c r="Q20" s="54">
        <f t="shared" si="15"/>
        <v>8.3115000000000006</v>
      </c>
      <c r="R20" s="54">
        <f t="shared" si="15"/>
        <v>0.6875</v>
      </c>
      <c r="S20" s="55"/>
      <c r="T20" s="55"/>
      <c r="U20" s="55"/>
      <c r="V20" s="55"/>
      <c r="W20" s="55"/>
      <c r="X20" s="55"/>
      <c r="Y20" s="55"/>
      <c r="Z20" s="55"/>
      <c r="AA20" s="55"/>
      <c r="AB20" s="55"/>
      <c r="AC20" s="55"/>
      <c r="AD20" s="55"/>
      <c r="AE20" s="55"/>
      <c r="AF20" s="54"/>
      <c r="AG20" s="54"/>
      <c r="AH20" s="54"/>
      <c r="AI20" s="54"/>
      <c r="AJ20" s="54"/>
      <c r="AK20" s="54"/>
      <c r="AL20" s="54"/>
      <c r="AM20" s="54"/>
      <c r="AN20" s="54"/>
      <c r="AO20" s="54"/>
      <c r="AP20" s="57"/>
    </row>
    <row r="21" spans="1:42">
      <c r="A21" s="63" t="s">
        <v>237</v>
      </c>
      <c r="B21" s="51"/>
      <c r="C21" s="52"/>
      <c r="D21" s="53"/>
      <c r="E21" s="54"/>
      <c r="F21" s="54">
        <f t="shared" ref="F21:R21" si="16">MAX(F12:F17)</f>
        <v>23.214200000000002</v>
      </c>
      <c r="G21" s="54">
        <f t="shared" si="16"/>
        <v>14.9298</v>
      </c>
      <c r="H21" s="54">
        <f t="shared" si="16"/>
        <v>21.597100000000001</v>
      </c>
      <c r="I21" s="54">
        <f t="shared" si="16"/>
        <v>21.5642</v>
      </c>
      <c r="J21" s="54">
        <f t="shared" si="16"/>
        <v>59.762999999999998</v>
      </c>
      <c r="K21" s="54">
        <f t="shared" si="16"/>
        <v>37.360599999999998</v>
      </c>
      <c r="L21" s="54">
        <f t="shared" si="16"/>
        <v>44.756399999999999</v>
      </c>
      <c r="M21" s="54">
        <f t="shared" si="16"/>
        <v>38.635399999999997</v>
      </c>
      <c r="N21" s="54">
        <f t="shared" si="16"/>
        <v>20.226199999999999</v>
      </c>
      <c r="O21" s="54">
        <f t="shared" si="16"/>
        <v>24.970800000000001</v>
      </c>
      <c r="P21" s="54">
        <f t="shared" si="16"/>
        <v>24.2849</v>
      </c>
      <c r="Q21" s="54">
        <f t="shared" si="16"/>
        <v>23.499400000000001</v>
      </c>
      <c r="R21" s="54">
        <f t="shared" si="16"/>
        <v>25.626300000000001</v>
      </c>
      <c r="S21" s="55"/>
      <c r="T21" s="55"/>
      <c r="U21" s="55"/>
      <c r="V21" s="55"/>
      <c r="W21" s="55"/>
      <c r="X21" s="55"/>
      <c r="Y21" s="55"/>
      <c r="Z21" s="55"/>
      <c r="AA21" s="55"/>
      <c r="AB21" s="55"/>
      <c r="AC21" s="55"/>
      <c r="AD21" s="55"/>
      <c r="AE21" s="55"/>
      <c r="AF21" s="54"/>
      <c r="AG21" s="54"/>
      <c r="AH21" s="54"/>
      <c r="AI21" s="54"/>
      <c r="AJ21" s="54"/>
      <c r="AK21" s="54"/>
      <c r="AL21" s="54"/>
      <c r="AM21" s="54"/>
      <c r="AN21" s="54"/>
      <c r="AO21" s="54"/>
      <c r="AP21" s="57"/>
    </row>
    <row r="22" spans="1:42">
      <c r="A22" s="56" t="s">
        <v>238</v>
      </c>
      <c r="B22" s="51"/>
      <c r="C22" s="52"/>
      <c r="D22" s="53"/>
      <c r="E22" s="54"/>
      <c r="F22" s="54">
        <f t="shared" ref="F22:R22" si="17">MEDIAN(F12:F17)</f>
        <v>17.96105</v>
      </c>
      <c r="G22" s="54">
        <f t="shared" si="17"/>
        <v>8.2466500000000007</v>
      </c>
      <c r="H22" s="54">
        <f t="shared" si="17"/>
        <v>7.0467499999999994</v>
      </c>
      <c r="I22" s="54">
        <f t="shared" si="17"/>
        <v>8.6269999999999989</v>
      </c>
      <c r="J22" s="54">
        <f t="shared" si="17"/>
        <v>47.576650000000001</v>
      </c>
      <c r="K22" s="54">
        <f t="shared" si="17"/>
        <v>32.616599999999998</v>
      </c>
      <c r="L22" s="54">
        <f t="shared" si="17"/>
        <v>28.540700000000001</v>
      </c>
      <c r="M22" s="54">
        <f t="shared" si="17"/>
        <v>22.0701</v>
      </c>
      <c r="N22" s="54">
        <f t="shared" si="17"/>
        <v>12.762699999999999</v>
      </c>
      <c r="O22" s="54">
        <f t="shared" si="17"/>
        <v>14.997249999999999</v>
      </c>
      <c r="P22" s="54">
        <f t="shared" si="17"/>
        <v>16.24325</v>
      </c>
      <c r="Q22" s="54">
        <f t="shared" si="17"/>
        <v>15.905450000000002</v>
      </c>
      <c r="R22" s="54">
        <f t="shared" si="17"/>
        <v>16.096899999999998</v>
      </c>
      <c r="S22" s="55"/>
      <c r="T22" s="55"/>
      <c r="U22" s="55"/>
      <c r="V22" s="55"/>
      <c r="W22" s="55"/>
      <c r="X22" s="55"/>
      <c r="Y22" s="55"/>
      <c r="Z22" s="55"/>
      <c r="AA22" s="55"/>
      <c r="AB22" s="55"/>
      <c r="AC22" s="55"/>
      <c r="AD22" s="55"/>
      <c r="AE22" s="55"/>
      <c r="AF22" s="54"/>
      <c r="AG22" s="54"/>
      <c r="AH22" s="54"/>
      <c r="AI22" s="54"/>
      <c r="AJ22" s="54"/>
      <c r="AK22" s="54"/>
      <c r="AL22" s="54"/>
      <c r="AM22" s="54"/>
      <c r="AN22" s="54"/>
      <c r="AO22" s="54"/>
      <c r="AP22" s="57"/>
    </row>
    <row r="23" spans="1:42" ht="15" thickBot="1">
      <c r="A23" s="64"/>
      <c r="B23" s="37"/>
      <c r="C23" s="38"/>
      <c r="D23" s="39"/>
      <c r="E23" s="40"/>
      <c r="F23" s="40"/>
      <c r="G23" s="40"/>
      <c r="H23" s="40"/>
      <c r="I23" s="40"/>
      <c r="J23" s="40"/>
      <c r="K23" s="40"/>
      <c r="L23" s="40"/>
      <c r="M23" s="40"/>
      <c r="N23" s="40"/>
      <c r="O23" s="40"/>
      <c r="P23" s="40"/>
      <c r="Q23" s="40"/>
      <c r="R23" s="40"/>
      <c r="S23" s="42"/>
      <c r="T23" s="42"/>
      <c r="U23" s="42"/>
      <c r="V23" s="42"/>
      <c r="W23" s="42"/>
      <c r="X23" s="42"/>
      <c r="Y23" s="42"/>
      <c r="Z23" s="42"/>
      <c r="AA23" s="42"/>
      <c r="AB23" s="42"/>
      <c r="AC23" s="42"/>
      <c r="AD23" s="42"/>
      <c r="AE23" s="42"/>
      <c r="AF23" s="40"/>
      <c r="AG23" s="40"/>
      <c r="AH23" s="40"/>
      <c r="AI23" s="40"/>
      <c r="AJ23" s="40"/>
      <c r="AK23" s="40"/>
      <c r="AL23" s="40"/>
      <c r="AM23" s="40"/>
      <c r="AN23" s="40"/>
      <c r="AO23" s="40"/>
      <c r="AP23" s="65"/>
    </row>
    <row r="24" spans="1:42">
      <c r="A24" s="50" t="s">
        <v>239</v>
      </c>
      <c r="B24" s="45"/>
      <c r="C24" s="44"/>
      <c r="D24" s="44"/>
      <c r="E24" s="44"/>
      <c r="F24" s="44"/>
      <c r="G24" s="44"/>
      <c r="H24" s="44"/>
      <c r="I24" s="46"/>
      <c r="J24" s="44"/>
      <c r="K24" s="44"/>
      <c r="L24" s="44"/>
      <c r="M24" s="44"/>
      <c r="N24" s="44"/>
      <c r="O24" s="44"/>
      <c r="P24" s="44"/>
      <c r="Q24" s="44"/>
      <c r="R24" s="44"/>
      <c r="S24" s="45"/>
      <c r="T24" s="45"/>
      <c r="U24" s="45"/>
      <c r="V24" s="47"/>
      <c r="W24" s="45"/>
      <c r="X24" s="45"/>
      <c r="Y24" s="45"/>
      <c r="Z24" s="45"/>
      <c r="AA24" s="45"/>
      <c r="AB24" s="45"/>
      <c r="AC24" s="45"/>
      <c r="AD24" s="45"/>
      <c r="AE24" s="45"/>
      <c r="AF24" s="44"/>
      <c r="AG24" s="44"/>
      <c r="AH24" s="44"/>
      <c r="AI24" s="44"/>
      <c r="AJ24" s="44"/>
      <c r="AK24" s="44"/>
      <c r="AL24" s="44"/>
      <c r="AM24" s="44"/>
      <c r="AN24" s="44"/>
      <c r="AO24" s="44"/>
      <c r="AP24" s="44"/>
    </row>
    <row r="25" spans="1:42">
      <c r="A25" s="50" t="s">
        <v>240</v>
      </c>
      <c r="B25" s="45"/>
      <c r="C25" s="44"/>
      <c r="D25" s="44"/>
      <c r="E25" s="44"/>
      <c r="F25" s="44"/>
      <c r="G25" s="44"/>
      <c r="H25" s="44"/>
      <c r="I25" s="46"/>
      <c r="J25" s="44"/>
      <c r="K25" s="44"/>
      <c r="L25" s="44"/>
      <c r="M25" s="44"/>
      <c r="N25" s="44"/>
      <c r="O25" s="44"/>
      <c r="P25" s="44"/>
      <c r="Q25" s="44"/>
      <c r="R25" s="44"/>
      <c r="S25" s="45"/>
      <c r="T25" s="45"/>
      <c r="U25" s="45"/>
      <c r="V25" s="47"/>
      <c r="W25" s="45"/>
      <c r="X25" s="45"/>
      <c r="Y25" s="45"/>
      <c r="Z25" s="45"/>
      <c r="AA25" s="45"/>
      <c r="AB25" s="45"/>
      <c r="AC25" s="45"/>
      <c r="AD25" s="45"/>
      <c r="AE25" s="45"/>
      <c r="AF25" s="44"/>
      <c r="AG25" s="44"/>
      <c r="AH25" s="44"/>
      <c r="AI25" s="44"/>
      <c r="AJ25" s="44"/>
      <c r="AK25" s="44"/>
      <c r="AL25" s="44"/>
      <c r="AM25" s="44"/>
      <c r="AN25" s="44"/>
      <c r="AO25" s="44"/>
      <c r="AP25" s="44"/>
    </row>
    <row r="26" spans="1:42">
      <c r="A26" s="50"/>
      <c r="B26" s="45"/>
      <c r="C26" s="44"/>
      <c r="D26" s="44"/>
      <c r="E26" s="44"/>
      <c r="F26" s="44"/>
      <c r="G26" s="44"/>
      <c r="H26" s="44"/>
      <c r="I26" s="44"/>
      <c r="J26" s="44"/>
      <c r="K26" s="44"/>
      <c r="L26" s="44"/>
      <c r="M26" s="44"/>
      <c r="N26" s="44"/>
      <c r="O26" s="44"/>
      <c r="P26" s="44"/>
      <c r="Q26" s="44"/>
      <c r="R26" s="44"/>
      <c r="S26" s="45"/>
      <c r="T26" s="45"/>
      <c r="U26" s="45"/>
      <c r="V26" s="45"/>
      <c r="W26" s="45"/>
      <c r="X26" s="45"/>
      <c r="Y26" s="45"/>
      <c r="Z26" s="45"/>
      <c r="AA26" s="45"/>
      <c r="AB26" s="45"/>
      <c r="AC26" s="45"/>
      <c r="AD26" s="45"/>
      <c r="AE26" s="45"/>
      <c r="AF26" s="44"/>
      <c r="AG26" s="44"/>
      <c r="AH26" s="44"/>
      <c r="AI26" s="44"/>
      <c r="AJ26" s="44"/>
      <c r="AK26" s="44"/>
      <c r="AL26" s="44"/>
      <c r="AM26" s="44"/>
      <c r="AN26" s="44"/>
      <c r="AO26" s="44"/>
      <c r="AP26" s="44"/>
    </row>
    <row r="27" spans="1:42">
      <c r="A27" s="50"/>
      <c r="B27" s="45"/>
      <c r="C27" s="44"/>
      <c r="D27" s="44"/>
      <c r="E27" s="44"/>
      <c r="F27" s="44"/>
      <c r="G27" s="44"/>
      <c r="H27" s="44"/>
      <c r="I27" s="44"/>
      <c r="J27" s="44"/>
      <c r="K27" s="44"/>
      <c r="L27" s="44"/>
      <c r="M27" s="44"/>
      <c r="N27" s="44"/>
      <c r="O27" s="44"/>
      <c r="P27" s="44"/>
      <c r="Q27" s="44"/>
      <c r="R27" s="44"/>
      <c r="S27" s="45"/>
      <c r="T27" s="45"/>
      <c r="U27" s="45"/>
      <c r="V27" s="45"/>
      <c r="W27" s="45"/>
      <c r="X27" s="45"/>
      <c r="Y27" s="45"/>
      <c r="Z27" s="45"/>
      <c r="AA27" s="45"/>
      <c r="AB27" s="45"/>
      <c r="AC27" s="45"/>
      <c r="AD27" s="45"/>
      <c r="AE27" s="45"/>
      <c r="AF27" s="44"/>
      <c r="AG27" s="44"/>
      <c r="AH27" s="44"/>
      <c r="AI27" s="44"/>
      <c r="AJ27" s="44"/>
      <c r="AK27" s="44"/>
      <c r="AL27" s="44"/>
      <c r="AM27" s="44"/>
      <c r="AN27" s="44"/>
      <c r="AO27" s="44"/>
      <c r="AP27" s="44"/>
    </row>
    <row r="28" spans="1:42">
      <c r="A28" s="50"/>
      <c r="B28" s="45"/>
      <c r="C28" s="44"/>
      <c r="D28" s="44"/>
      <c r="E28" s="44"/>
      <c r="F28" s="44"/>
      <c r="G28" s="44"/>
      <c r="H28" s="44"/>
      <c r="I28" s="44"/>
      <c r="J28" s="44"/>
      <c r="K28" s="44"/>
      <c r="L28" s="44"/>
      <c r="M28" s="44"/>
      <c r="N28" s="44"/>
      <c r="O28" s="44"/>
      <c r="P28" s="44"/>
      <c r="Q28" s="44"/>
      <c r="R28" s="44"/>
      <c r="S28" s="45"/>
      <c r="T28" s="45"/>
      <c r="U28" s="45"/>
      <c r="V28" s="45"/>
      <c r="W28" s="45"/>
      <c r="X28" s="45"/>
      <c r="Y28" s="45"/>
      <c r="Z28" s="45"/>
      <c r="AA28" s="45"/>
      <c r="AB28" s="45"/>
      <c r="AC28" s="45"/>
      <c r="AD28" s="45"/>
      <c r="AE28" s="45"/>
      <c r="AF28" s="44"/>
      <c r="AG28" s="44"/>
      <c r="AH28" s="44"/>
      <c r="AI28" s="44"/>
      <c r="AJ28" s="44"/>
      <c r="AK28" s="44"/>
      <c r="AL28" s="44"/>
      <c r="AM28" s="44"/>
      <c r="AN28" s="44"/>
      <c r="AO28" s="44"/>
      <c r="AP28" s="44"/>
    </row>
  </sheetData>
  <mergeCells count="8">
    <mergeCell ref="B8:E8"/>
    <mergeCell ref="F8:I8"/>
    <mergeCell ref="R8:R9"/>
    <mergeCell ref="AP8:AP9"/>
    <mergeCell ref="AF8:AI8"/>
    <mergeCell ref="AJ8:AN8"/>
    <mergeCell ref="S8:AE8"/>
    <mergeCell ref="J8:Q8"/>
  </mergeCells>
  <hyperlinks>
    <hyperlink ref="A1" location="'Main Page'!A1" tooltip="E:\ACEMFV2\AceCustomTemplates - #'Main Page'!A1" display="'Main Page'!A1"/>
    <hyperlink ref="A10" location="'Load'!A1" tooltip="E:\ACEMFV2\AceCustomTemplates - #'Load'!A1" display="'Load'!A1"/>
  </hyperlink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CN77"/>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activeCell="A12" sqref="A12:R67"/>
    </sheetView>
  </sheetViews>
  <sheetFormatPr defaultRowHeight="14.4"/>
  <cols>
    <col min="1" max="1" width="39" style="14" customWidth="1"/>
    <col min="2" max="2" width="9.109375" customWidth="1"/>
    <col min="3" max="18" width="9.109375" style="14" customWidth="1"/>
    <col min="19" max="28" width="9.109375" customWidth="1"/>
    <col min="29" max="29" width="9.109375" style="93" customWidth="1"/>
    <col min="30" max="31" width="9.109375" customWidth="1"/>
    <col min="32" max="42"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_xlfn.QUARTILE.INC(F$12:F$67,$CA2)</f>
        <v>-2.5375000000000001</v>
      </c>
      <c r="CC2" s="93">
        <f t="shared" ref="CC2:CN2" si="1">_xlfn.QUARTILE.INC(G$12:G$67,$CA2)</f>
        <v>-13.792899999999999</v>
      </c>
      <c r="CD2" s="93">
        <f t="shared" si="1"/>
        <v>-15.9969</v>
      </c>
      <c r="CE2" s="93">
        <f t="shared" si="1"/>
        <v>-8.2677999999999994</v>
      </c>
      <c r="CF2" s="93">
        <f t="shared" si="1"/>
        <v>6.0637999999999996</v>
      </c>
      <c r="CG2" s="93">
        <f t="shared" si="1"/>
        <v>11.297499999999999</v>
      </c>
      <c r="CH2" s="93">
        <f t="shared" si="1"/>
        <v>7.0037000000000003</v>
      </c>
      <c r="CI2" s="93">
        <f t="shared" si="1"/>
        <v>3.2688999999999999</v>
      </c>
      <c r="CJ2" s="93">
        <f t="shared" si="1"/>
        <v>2.3069999999999999</v>
      </c>
      <c r="CK2" s="93">
        <f t="shared" si="1"/>
        <v>4.3380999999999998</v>
      </c>
      <c r="CL2" s="93">
        <f t="shared" si="1"/>
        <v>6.7198000000000002</v>
      </c>
      <c r="CM2" s="93">
        <f t="shared" si="1"/>
        <v>5.2632000000000003</v>
      </c>
      <c r="CN2" s="93">
        <f t="shared" si="1"/>
        <v>0.75790000000000002</v>
      </c>
    </row>
    <row r="3" spans="1:92">
      <c r="CA3" s="93">
        <v>1</v>
      </c>
      <c r="CB3" s="93">
        <f t="shared" si="0"/>
        <v>7.1878500000000001</v>
      </c>
      <c r="CC3" s="93">
        <f t="shared" ref="CC3:CN7" si="2">_xlfn.QUARTILE.INC(G$12:G$67,$CA3)</f>
        <v>3.3544</v>
      </c>
      <c r="CD3" s="93">
        <f t="shared" si="2"/>
        <v>7.5951000000000004</v>
      </c>
      <c r="CE3" s="93">
        <f t="shared" si="2"/>
        <v>6.7144000000000004</v>
      </c>
      <c r="CF3" s="93">
        <f t="shared" si="2"/>
        <v>31.1416</v>
      </c>
      <c r="CG3" s="93">
        <f t="shared" si="2"/>
        <v>19.551650000000002</v>
      </c>
      <c r="CH3" s="93">
        <f t="shared" si="2"/>
        <v>18.586624999999998</v>
      </c>
      <c r="CI3" s="93">
        <f t="shared" si="2"/>
        <v>14.554925000000001</v>
      </c>
      <c r="CJ3" s="93">
        <f t="shared" si="2"/>
        <v>8.1521749999999997</v>
      </c>
      <c r="CK3" s="93">
        <f t="shared" si="2"/>
        <v>11.507025000000001</v>
      </c>
      <c r="CL3" s="93">
        <f t="shared" si="2"/>
        <v>9.4116</v>
      </c>
      <c r="CM3" s="93">
        <f t="shared" si="2"/>
        <v>6.5007000000000001</v>
      </c>
      <c r="CN3" s="93">
        <f t="shared" si="2"/>
        <v>7.5812749999999998</v>
      </c>
    </row>
    <row r="4" spans="1:92">
      <c r="CA4" s="93">
        <v>2</v>
      </c>
      <c r="CB4" s="93">
        <f t="shared" si="0"/>
        <v>12.3185</v>
      </c>
      <c r="CC4" s="93">
        <f t="shared" si="2"/>
        <v>6.0658000000000003</v>
      </c>
      <c r="CD4" s="93">
        <f t="shared" si="2"/>
        <v>12.4785</v>
      </c>
      <c r="CE4" s="93">
        <f t="shared" si="2"/>
        <v>11.588200000000001</v>
      </c>
      <c r="CF4" s="93">
        <f t="shared" si="2"/>
        <v>43.418999999999997</v>
      </c>
      <c r="CG4" s="93">
        <f t="shared" si="2"/>
        <v>25.9924</v>
      </c>
      <c r="CH4" s="93">
        <f t="shared" si="2"/>
        <v>24.171349999999997</v>
      </c>
      <c r="CI4" s="93">
        <f t="shared" si="2"/>
        <v>17.909700000000001</v>
      </c>
      <c r="CJ4" s="93">
        <f t="shared" si="2"/>
        <v>10.703150000000001</v>
      </c>
      <c r="CK4" s="93">
        <f t="shared" si="2"/>
        <v>13.26675</v>
      </c>
      <c r="CL4" s="93">
        <f t="shared" si="2"/>
        <v>11.869300000000001</v>
      </c>
      <c r="CM4" s="93">
        <f t="shared" si="2"/>
        <v>7.9530499999999993</v>
      </c>
      <c r="CN4" s="93">
        <f t="shared" si="2"/>
        <v>11.161049999999999</v>
      </c>
    </row>
    <row r="5" spans="1:92">
      <c r="CA5" s="93">
        <v>3</v>
      </c>
      <c r="CB5" s="93">
        <f t="shared" si="0"/>
        <v>17.343375000000002</v>
      </c>
      <c r="CC5" s="93">
        <f t="shared" si="2"/>
        <v>9.4897500000000008</v>
      </c>
      <c r="CD5" s="93">
        <f t="shared" si="2"/>
        <v>18.911349999999999</v>
      </c>
      <c r="CE5" s="93">
        <f t="shared" si="2"/>
        <v>16.719149999999999</v>
      </c>
      <c r="CF5" s="93">
        <f t="shared" si="2"/>
        <v>59.07085</v>
      </c>
      <c r="CG5" s="93">
        <f t="shared" si="2"/>
        <v>32.606449999999995</v>
      </c>
      <c r="CH5" s="93">
        <f t="shared" si="2"/>
        <v>29.363074999999998</v>
      </c>
      <c r="CI5" s="93">
        <f t="shared" si="2"/>
        <v>21.632300000000001</v>
      </c>
      <c r="CJ5" s="93">
        <f t="shared" si="2"/>
        <v>14.099274999999999</v>
      </c>
      <c r="CK5" s="93">
        <f t="shared" si="2"/>
        <v>15.370625</v>
      </c>
      <c r="CL5" s="93">
        <f t="shared" si="2"/>
        <v>13.2685</v>
      </c>
      <c r="CM5" s="93">
        <f t="shared" si="2"/>
        <v>9.2294750000000008</v>
      </c>
      <c r="CN5" s="93">
        <f t="shared" si="2"/>
        <v>18.087024999999997</v>
      </c>
    </row>
    <row r="6" spans="1:92" hidden="1">
      <c r="CA6" s="93"/>
      <c r="CB6" s="93">
        <f t="shared" si="0"/>
        <v>-2.5375000000000001</v>
      </c>
      <c r="CC6" s="93">
        <f t="shared" si="2"/>
        <v>-13.792899999999999</v>
      </c>
      <c r="CD6" s="93">
        <f t="shared" si="2"/>
        <v>-15.9969</v>
      </c>
      <c r="CE6" s="93">
        <f t="shared" si="2"/>
        <v>-8.2677999999999994</v>
      </c>
      <c r="CF6" s="93">
        <f t="shared" si="2"/>
        <v>6.0637999999999996</v>
      </c>
      <c r="CG6" s="93">
        <f t="shared" si="2"/>
        <v>11.297499999999999</v>
      </c>
      <c r="CH6" s="93">
        <f t="shared" si="2"/>
        <v>7.0037000000000003</v>
      </c>
      <c r="CI6" s="93">
        <f t="shared" si="2"/>
        <v>3.2688999999999999</v>
      </c>
      <c r="CJ6" s="93">
        <f t="shared" si="2"/>
        <v>2.3069999999999999</v>
      </c>
      <c r="CK6" s="93">
        <f t="shared" si="2"/>
        <v>4.3380999999999998</v>
      </c>
      <c r="CL6" s="93">
        <f t="shared" si="2"/>
        <v>6.7198000000000002</v>
      </c>
      <c r="CM6" s="93">
        <f t="shared" si="2"/>
        <v>5.2632000000000003</v>
      </c>
      <c r="CN6" s="93">
        <f t="shared" si="2"/>
        <v>0.75790000000000002</v>
      </c>
    </row>
    <row r="7" spans="1:92" ht="21" thickBot="1">
      <c r="A7" s="16" t="s">
        <v>3922</v>
      </c>
      <c r="CA7" s="93">
        <v>4</v>
      </c>
      <c r="CB7" s="93">
        <f t="shared" si="0"/>
        <v>29.1873</v>
      </c>
      <c r="CC7" s="93">
        <f t="shared" si="2"/>
        <v>29.613</v>
      </c>
      <c r="CD7" s="93">
        <f t="shared" si="2"/>
        <v>46.922199999999997</v>
      </c>
      <c r="CE7" s="93">
        <f t="shared" si="2"/>
        <v>32.451099999999997</v>
      </c>
      <c r="CF7" s="93">
        <f t="shared" si="2"/>
        <v>106.41</v>
      </c>
      <c r="CG7" s="93">
        <f t="shared" si="2"/>
        <v>42.500799999999998</v>
      </c>
      <c r="CH7" s="93">
        <f t="shared" si="2"/>
        <v>53.456600000000002</v>
      </c>
      <c r="CI7" s="93">
        <f t="shared" si="2"/>
        <v>42.995399999999997</v>
      </c>
      <c r="CJ7" s="93">
        <f t="shared" si="2"/>
        <v>23.116099999999999</v>
      </c>
      <c r="CK7" s="93">
        <f t="shared" si="2"/>
        <v>26.782299999999999</v>
      </c>
      <c r="CL7" s="93">
        <f t="shared" si="2"/>
        <v>18.026499999999999</v>
      </c>
      <c r="CM7" s="93">
        <f t="shared" si="2"/>
        <v>11.617699999999999</v>
      </c>
      <c r="CN7" s="93">
        <f t="shared" si="2"/>
        <v>79.163200000000003</v>
      </c>
    </row>
    <row r="8" spans="1:92" ht="15.6">
      <c r="A8" s="17" t="str">
        <f>'FOF-Domestic'!A8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c r="AJ8" s="136" t="s">
        <v>874</v>
      </c>
      <c r="AK8" s="136"/>
      <c r="AL8" s="136"/>
      <c r="AM8" s="136"/>
      <c r="AN8" s="136"/>
      <c r="AO8" s="18" t="s">
        <v>54</v>
      </c>
      <c r="AP8" s="134"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6" t="s">
        <v>194</v>
      </c>
      <c r="AD9" s="26" t="s">
        <v>2437</v>
      </c>
      <c r="AE9" s="27" t="s">
        <v>174</v>
      </c>
      <c r="AF9" s="26" t="s">
        <v>835</v>
      </c>
      <c r="AG9" s="26" t="s">
        <v>836</v>
      </c>
      <c r="AH9" s="26" t="s">
        <v>837</v>
      </c>
      <c r="AI9" s="26" t="s">
        <v>612</v>
      </c>
      <c r="AJ9" s="26" t="s">
        <v>838</v>
      </c>
      <c r="AK9" s="26" t="s">
        <v>839</v>
      </c>
      <c r="AL9" s="26" t="s">
        <v>3052</v>
      </c>
      <c r="AM9" s="26" t="s">
        <v>2436</v>
      </c>
      <c r="AN9" s="26" t="s">
        <v>3053</v>
      </c>
      <c r="AO9" s="26" t="s">
        <v>840</v>
      </c>
      <c r="AP9" s="135"/>
    </row>
    <row r="10" spans="1:92" ht="15" customHeight="1" thickBot="1">
      <c r="A10" s="20" t="s">
        <v>38</v>
      </c>
    </row>
    <row r="11" spans="1:92" ht="18.600000000000001" thickBot="1">
      <c r="A11" s="21" t="s">
        <v>161</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3"/>
      <c r="AP11" s="24"/>
    </row>
    <row r="12" spans="1:92">
      <c r="A12" s="48" t="s">
        <v>3873</v>
      </c>
      <c r="B12" s="29">
        <v>39708</v>
      </c>
      <c r="C12" s="30">
        <v>256.75990000000002</v>
      </c>
      <c r="D12" s="31">
        <v>245.8783</v>
      </c>
      <c r="E12" s="28">
        <v>31.7728</v>
      </c>
      <c r="F12" s="28">
        <v>14.5928</v>
      </c>
      <c r="G12" s="28">
        <v>6.4786000000000001</v>
      </c>
      <c r="H12" s="28">
        <v>9.9971999999999994</v>
      </c>
      <c r="I12" s="32">
        <v>11.960800000000001</v>
      </c>
      <c r="J12" s="28">
        <v>30.9819</v>
      </c>
      <c r="K12" s="28">
        <v>17.7773</v>
      </c>
      <c r="L12" s="28">
        <v>19.3842</v>
      </c>
      <c r="M12" s="28">
        <v>12.860300000000001</v>
      </c>
      <c r="N12" s="28">
        <v>9.8605</v>
      </c>
      <c r="O12" s="28">
        <v>14.1874</v>
      </c>
      <c r="P12" s="28">
        <v>10.8568</v>
      </c>
      <c r="Q12" s="28">
        <v>5.2632000000000003</v>
      </c>
      <c r="R12" s="28">
        <v>6.7789999999999999</v>
      </c>
      <c r="S12" s="33">
        <f>IF(F12="",0,IF(F12&lt;=CB$3,4,IF(F12&gt;=CB$5,1,IF(F12&gt;=CB$4,2,3))))</f>
        <v>2</v>
      </c>
      <c r="T12" s="33">
        <f t="shared" ref="T12:AE12" si="3">IF(G12="",0,IF(G12&lt;=CC$3,4,IF(G12&gt;=CC$5,1,IF(G12&gt;=CC$4,2,3))))</f>
        <v>2</v>
      </c>
      <c r="U12" s="33">
        <f t="shared" si="3"/>
        <v>3</v>
      </c>
      <c r="V12" s="34">
        <f t="shared" si="3"/>
        <v>2</v>
      </c>
      <c r="W12" s="33">
        <f t="shared" si="3"/>
        <v>4</v>
      </c>
      <c r="X12" s="33">
        <f t="shared" si="3"/>
        <v>4</v>
      </c>
      <c r="Y12" s="33">
        <f t="shared" si="3"/>
        <v>3</v>
      </c>
      <c r="Z12" s="33">
        <f t="shared" si="3"/>
        <v>4</v>
      </c>
      <c r="AA12" s="33">
        <f t="shared" si="3"/>
        <v>3</v>
      </c>
      <c r="AB12" s="33">
        <f t="shared" si="3"/>
        <v>2</v>
      </c>
      <c r="AC12" s="33">
        <f t="shared" si="3"/>
        <v>3</v>
      </c>
      <c r="AD12" s="33">
        <f t="shared" si="3"/>
        <v>4</v>
      </c>
      <c r="AE12" s="33">
        <f t="shared" si="3"/>
        <v>4</v>
      </c>
      <c r="AF12" s="28"/>
      <c r="AG12" s="28"/>
      <c r="AH12" s="28"/>
      <c r="AI12" s="28">
        <v>100</v>
      </c>
      <c r="AJ12" s="28">
        <v>0.34139999999999998</v>
      </c>
      <c r="AK12" s="28">
        <v>0.247</v>
      </c>
      <c r="AL12" s="28">
        <v>0.83840000000000003</v>
      </c>
      <c r="AM12" s="28">
        <v>0.45839999999999997</v>
      </c>
      <c r="AN12" s="28">
        <v>8.5800000000000001E-2</v>
      </c>
      <c r="AO12" s="28">
        <v>0.56389999999999996</v>
      </c>
      <c r="AP12" s="35">
        <v>1.1599999999999999</v>
      </c>
    </row>
    <row r="13" spans="1:92">
      <c r="A13" s="48" t="s">
        <v>3874</v>
      </c>
      <c r="B13" s="29">
        <v>39447</v>
      </c>
      <c r="C13" s="30">
        <v>213.54920000000001</v>
      </c>
      <c r="D13" s="31">
        <v>198.37909999999999</v>
      </c>
      <c r="E13" s="28">
        <v>40.911700000000003</v>
      </c>
      <c r="F13" s="28">
        <v>9.4343000000000004</v>
      </c>
      <c r="G13" s="28">
        <v>2.1850000000000001</v>
      </c>
      <c r="H13" s="28">
        <v>8.5761000000000003</v>
      </c>
      <c r="I13" s="32">
        <v>8.0388000000000002</v>
      </c>
      <c r="J13" s="28">
        <v>32.884599999999999</v>
      </c>
      <c r="K13" s="28">
        <v>18.5092</v>
      </c>
      <c r="L13" s="28">
        <v>21.747499999999999</v>
      </c>
      <c r="M13" s="28">
        <v>17.844200000000001</v>
      </c>
      <c r="N13" s="28">
        <v>13.326700000000001</v>
      </c>
      <c r="O13" s="28">
        <v>11.365500000000001</v>
      </c>
      <c r="P13" s="28">
        <v>8.5519999999999996</v>
      </c>
      <c r="Q13" s="28">
        <v>9.3391000000000002</v>
      </c>
      <c r="R13" s="28">
        <v>7.9846000000000004</v>
      </c>
      <c r="S13" s="33">
        <f t="shared" ref="S13:S67" si="4">IF(F13="",0,IF(F13&lt;=CB$3,4,IF(F13&gt;=CB$5,1,IF(F13&gt;=CB$4,2,3))))</f>
        <v>3</v>
      </c>
      <c r="T13" s="33">
        <f t="shared" ref="T13:T67" si="5">IF(G13="",0,IF(G13&lt;=CC$3,4,IF(G13&gt;=CC$5,1,IF(G13&gt;=CC$4,2,3))))</f>
        <v>4</v>
      </c>
      <c r="U13" s="33">
        <f t="shared" ref="U13:U67" si="6">IF(H13="",0,IF(H13&lt;=CD$3,4,IF(H13&gt;=CD$5,1,IF(H13&gt;=CD$4,2,3))))</f>
        <v>3</v>
      </c>
      <c r="V13" s="34">
        <f t="shared" ref="V13:V67" si="7">IF(I13="",0,IF(I13&lt;=CE$3,4,IF(I13&gt;=CE$5,1,IF(I13&gt;=CE$4,2,3))))</f>
        <v>3</v>
      </c>
      <c r="W13" s="33">
        <f t="shared" ref="W13:W67" si="8">IF(J13="",0,IF(J13&lt;=CF$3,4,IF(J13&gt;=CF$5,1,IF(J13&gt;=CF$4,2,3))))</f>
        <v>3</v>
      </c>
      <c r="X13" s="33">
        <f t="shared" ref="X13:X67" si="9">IF(K13="",0,IF(K13&lt;=CG$3,4,IF(K13&gt;=CG$5,1,IF(K13&gt;=CG$4,2,3))))</f>
        <v>4</v>
      </c>
      <c r="Y13" s="33">
        <f t="shared" ref="Y13:Y67" si="10">IF(L13="",0,IF(L13&lt;=CH$3,4,IF(L13&gt;=CH$5,1,IF(L13&gt;=CH$4,2,3))))</f>
        <v>3</v>
      </c>
      <c r="Z13" s="33">
        <f t="shared" ref="Z13:Z67" si="11">IF(M13="",0,IF(M13&lt;=CI$3,4,IF(M13&gt;=CI$5,1,IF(M13&gt;=CI$4,2,3))))</f>
        <v>3</v>
      </c>
      <c r="AA13" s="33">
        <f t="shared" ref="AA13:AA67" si="12">IF(N13="",0,IF(N13&lt;=CJ$3,4,IF(N13&gt;=CJ$5,1,IF(N13&gt;=CJ$4,2,3))))</f>
        <v>2</v>
      </c>
      <c r="AB13" s="33">
        <f t="shared" ref="AB13:AB67" si="13">IF(O13="",0,IF(O13&lt;=CK$3,4,IF(O13&gt;=CK$5,1,IF(O13&gt;=CK$4,2,3))))</f>
        <v>4</v>
      </c>
      <c r="AC13" s="33">
        <f t="shared" ref="AC13:AC67" si="14">IF(P13="",0,IF(P13&lt;=CL$3,4,IF(P13&gt;=CL$5,1,IF(P13&gt;=CL$4,2,3))))</f>
        <v>4</v>
      </c>
      <c r="AD13" s="33">
        <f t="shared" ref="AD13:AD67" si="15">IF(Q13="",0,IF(Q13&lt;=CM$3,4,IF(Q13&gt;=CM$5,1,IF(Q13&gt;=CM$4,2,3))))</f>
        <v>1</v>
      </c>
      <c r="AE13" s="33">
        <f t="shared" ref="AE13:AE67" si="16">IF(R13="",0,IF(R13&lt;=CN$3,4,IF(R13&gt;=CN$5,1,IF(R13&gt;=CN$4,2,3))))</f>
        <v>3</v>
      </c>
      <c r="AF13" s="28"/>
      <c r="AG13" s="28"/>
      <c r="AH13" s="28"/>
      <c r="AI13" s="28">
        <v>100</v>
      </c>
      <c r="AJ13" s="28">
        <v>0.3624</v>
      </c>
      <c r="AK13" s="28">
        <v>0.35659999999999997</v>
      </c>
      <c r="AL13" s="28">
        <v>1.1852</v>
      </c>
      <c r="AM13" s="28">
        <v>0.64900000000000002</v>
      </c>
      <c r="AN13" s="28">
        <v>0.10920000000000001</v>
      </c>
      <c r="AO13" s="28">
        <v>1.5795999999999999</v>
      </c>
      <c r="AP13" s="35">
        <v>1.28</v>
      </c>
    </row>
    <row r="14" spans="1:92">
      <c r="A14" s="48" t="s">
        <v>3875</v>
      </c>
      <c r="B14" s="29">
        <v>44501</v>
      </c>
      <c r="C14" s="30">
        <v>439.41129999999998</v>
      </c>
      <c r="D14" s="31">
        <v>421.14260000000002</v>
      </c>
      <c r="E14" s="28">
        <v>20.898</v>
      </c>
      <c r="F14" s="28">
        <v>17.771699999999999</v>
      </c>
      <c r="G14" s="28">
        <v>9.5197000000000003</v>
      </c>
      <c r="H14" s="28">
        <v>12.345800000000001</v>
      </c>
      <c r="I14" s="32">
        <v>13.0954</v>
      </c>
      <c r="J14" s="28">
        <v>57.567300000000003</v>
      </c>
      <c r="K14" s="28">
        <v>32</v>
      </c>
      <c r="L14" s="28">
        <v>33.240299999999998</v>
      </c>
      <c r="M14" s="28">
        <v>25.9298</v>
      </c>
      <c r="N14" s="28"/>
      <c r="O14" s="28"/>
      <c r="P14" s="28"/>
      <c r="Q14" s="28"/>
      <c r="R14" s="28">
        <v>17.814699999999998</v>
      </c>
      <c r="S14" s="33">
        <f t="shared" si="4"/>
        <v>1</v>
      </c>
      <c r="T14" s="33">
        <f t="shared" si="5"/>
        <v>1</v>
      </c>
      <c r="U14" s="33">
        <f t="shared" si="6"/>
        <v>3</v>
      </c>
      <c r="V14" s="34">
        <f t="shared" si="7"/>
        <v>2</v>
      </c>
      <c r="W14" s="33">
        <f t="shared" si="8"/>
        <v>2</v>
      </c>
      <c r="X14" s="33">
        <f t="shared" si="9"/>
        <v>2</v>
      </c>
      <c r="Y14" s="33">
        <f t="shared" si="10"/>
        <v>1</v>
      </c>
      <c r="Z14" s="33">
        <f t="shared" si="11"/>
        <v>1</v>
      </c>
      <c r="AA14" s="33">
        <f t="shared" si="12"/>
        <v>0</v>
      </c>
      <c r="AB14" s="33">
        <f t="shared" si="13"/>
        <v>0</v>
      </c>
      <c r="AC14" s="33">
        <f t="shared" si="14"/>
        <v>0</v>
      </c>
      <c r="AD14" s="33">
        <f t="shared" si="15"/>
        <v>0</v>
      </c>
      <c r="AE14" s="33">
        <f t="shared" si="16"/>
        <v>2</v>
      </c>
      <c r="AF14" s="28"/>
      <c r="AG14" s="28"/>
      <c r="AH14" s="28"/>
      <c r="AI14" s="28">
        <v>100</v>
      </c>
      <c r="AJ14" s="28">
        <v>0.4355</v>
      </c>
      <c r="AK14" s="28">
        <v>0.44379999999999997</v>
      </c>
      <c r="AL14" s="28">
        <v>1.7926</v>
      </c>
      <c r="AM14" s="28">
        <v>0.83389999999999997</v>
      </c>
      <c r="AN14" s="28">
        <v>0.1023</v>
      </c>
      <c r="AO14" s="28">
        <v>0.26989999999999997</v>
      </c>
      <c r="AP14" s="35">
        <v>0.62</v>
      </c>
    </row>
    <row r="15" spans="1:92">
      <c r="A15" s="48" t="s">
        <v>5013</v>
      </c>
      <c r="B15" s="29">
        <v>45230</v>
      </c>
      <c r="C15" s="30">
        <v>81.304000000000002</v>
      </c>
      <c r="D15" s="31">
        <v>83.214200000000005</v>
      </c>
      <c r="E15" s="28">
        <v>12.7279</v>
      </c>
      <c r="F15" s="28">
        <v>0.68979999999999997</v>
      </c>
      <c r="G15" s="28">
        <v>3.5200999999999998</v>
      </c>
      <c r="H15" s="28">
        <v>8.3409999999999993</v>
      </c>
      <c r="I15" s="32">
        <v>6.0437000000000003</v>
      </c>
      <c r="J15" s="28">
        <v>15.597799999999999</v>
      </c>
      <c r="K15" s="28">
        <v>11.646800000000001</v>
      </c>
      <c r="L15" s="28"/>
      <c r="M15" s="28"/>
      <c r="N15" s="28"/>
      <c r="O15" s="28"/>
      <c r="P15" s="28"/>
      <c r="Q15" s="28"/>
      <c r="R15" s="28">
        <v>10.1351</v>
      </c>
      <c r="S15" s="33">
        <f t="shared" si="4"/>
        <v>4</v>
      </c>
      <c r="T15" s="33">
        <f t="shared" si="5"/>
        <v>3</v>
      </c>
      <c r="U15" s="33">
        <f t="shared" si="6"/>
        <v>3</v>
      </c>
      <c r="V15" s="34">
        <f t="shared" si="7"/>
        <v>4</v>
      </c>
      <c r="W15" s="33">
        <f t="shared" si="8"/>
        <v>4</v>
      </c>
      <c r="X15" s="33">
        <f t="shared" si="9"/>
        <v>4</v>
      </c>
      <c r="Y15" s="33">
        <f t="shared" si="10"/>
        <v>0</v>
      </c>
      <c r="Z15" s="33">
        <f t="shared" si="11"/>
        <v>0</v>
      </c>
      <c r="AA15" s="33">
        <f t="shared" si="12"/>
        <v>0</v>
      </c>
      <c r="AB15" s="33">
        <f t="shared" si="13"/>
        <v>0</v>
      </c>
      <c r="AC15" s="33">
        <f t="shared" si="14"/>
        <v>0</v>
      </c>
      <c r="AD15" s="33">
        <f t="shared" si="15"/>
        <v>0</v>
      </c>
      <c r="AE15" s="33">
        <f t="shared" si="16"/>
        <v>3</v>
      </c>
      <c r="AF15" s="28"/>
      <c r="AG15" s="28"/>
      <c r="AH15" s="28"/>
      <c r="AI15" s="28">
        <v>100</v>
      </c>
      <c r="AJ15" s="28">
        <v>-0.73729999999999996</v>
      </c>
      <c r="AK15" s="28">
        <v>0.51839999999999997</v>
      </c>
      <c r="AL15" s="28">
        <v>0.64</v>
      </c>
      <c r="AM15" s="28">
        <v>1.2016</v>
      </c>
      <c r="AN15" s="28">
        <v>0.2205</v>
      </c>
      <c r="AO15" s="28">
        <v>1.6439999999999999</v>
      </c>
      <c r="AP15" s="35">
        <v>0.2</v>
      </c>
    </row>
    <row r="16" spans="1:92">
      <c r="A16" s="48" t="s">
        <v>5014</v>
      </c>
      <c r="B16" s="29">
        <v>45230</v>
      </c>
      <c r="C16" s="30">
        <v>145.02359999999999</v>
      </c>
      <c r="D16" s="31">
        <v>145.25479999999999</v>
      </c>
      <c r="E16" s="28">
        <v>12.995900000000001</v>
      </c>
      <c r="F16" s="28">
        <v>0.4491</v>
      </c>
      <c r="G16" s="28">
        <v>3.1886999999999999</v>
      </c>
      <c r="H16" s="28">
        <v>7.3632999999999997</v>
      </c>
      <c r="I16" s="32">
        <v>5.0317999999999996</v>
      </c>
      <c r="J16" s="28">
        <v>15.311</v>
      </c>
      <c r="K16" s="28">
        <v>12.53</v>
      </c>
      <c r="L16" s="28"/>
      <c r="M16" s="28"/>
      <c r="N16" s="28"/>
      <c r="O16" s="28"/>
      <c r="P16" s="28"/>
      <c r="Q16" s="28"/>
      <c r="R16" s="28">
        <v>11.057399999999999</v>
      </c>
      <c r="S16" s="33">
        <f t="shared" si="4"/>
        <v>4</v>
      </c>
      <c r="T16" s="33">
        <f t="shared" si="5"/>
        <v>4</v>
      </c>
      <c r="U16" s="33">
        <f t="shared" si="6"/>
        <v>4</v>
      </c>
      <c r="V16" s="34">
        <f t="shared" si="7"/>
        <v>4</v>
      </c>
      <c r="W16" s="33">
        <f t="shared" si="8"/>
        <v>4</v>
      </c>
      <c r="X16" s="33">
        <f t="shared" si="9"/>
        <v>4</v>
      </c>
      <c r="Y16" s="33">
        <f t="shared" si="10"/>
        <v>0</v>
      </c>
      <c r="Z16" s="33">
        <f t="shared" si="11"/>
        <v>0</v>
      </c>
      <c r="AA16" s="33">
        <f t="shared" si="12"/>
        <v>0</v>
      </c>
      <c r="AB16" s="33">
        <f t="shared" si="13"/>
        <v>0</v>
      </c>
      <c r="AC16" s="33">
        <f t="shared" si="14"/>
        <v>0</v>
      </c>
      <c r="AD16" s="33">
        <f t="shared" si="15"/>
        <v>0</v>
      </c>
      <c r="AE16" s="33">
        <f t="shared" si="16"/>
        <v>3</v>
      </c>
      <c r="AF16" s="28"/>
      <c r="AG16" s="28"/>
      <c r="AH16" s="28"/>
      <c r="AI16" s="28">
        <v>100</v>
      </c>
      <c r="AJ16" s="28">
        <v>-0.45240000000000002</v>
      </c>
      <c r="AK16" s="28">
        <v>0.39069999999999999</v>
      </c>
      <c r="AL16" s="28">
        <v>0.62450000000000006</v>
      </c>
      <c r="AM16" s="28">
        <v>0.87660000000000005</v>
      </c>
      <c r="AN16" s="28">
        <v>3.78E-2</v>
      </c>
      <c r="AO16" s="28">
        <v>0.82640000000000002</v>
      </c>
      <c r="AP16" s="35">
        <v>0.2</v>
      </c>
    </row>
    <row r="17" spans="1:42">
      <c r="A17" s="48" t="s">
        <v>3876</v>
      </c>
      <c r="B17" s="29">
        <v>44098</v>
      </c>
      <c r="C17" s="30">
        <v>1894.9266</v>
      </c>
      <c r="D17" s="31">
        <v>1859.1912</v>
      </c>
      <c r="E17" s="28">
        <v>23.872800000000002</v>
      </c>
      <c r="F17" s="28">
        <v>12.104699999999999</v>
      </c>
      <c r="G17" s="28">
        <v>4.1597999999999997</v>
      </c>
      <c r="H17" s="28">
        <v>9.8716000000000008</v>
      </c>
      <c r="I17" s="32">
        <v>7.7958999999999996</v>
      </c>
      <c r="J17" s="28">
        <v>39.089700000000001</v>
      </c>
      <c r="K17" s="28">
        <v>24.267299999999999</v>
      </c>
      <c r="L17" s="28">
        <v>23.309799999999999</v>
      </c>
      <c r="M17" s="28">
        <v>18.499400000000001</v>
      </c>
      <c r="N17" s="28">
        <v>14.1922</v>
      </c>
      <c r="O17" s="28"/>
      <c r="P17" s="28"/>
      <c r="Q17" s="28"/>
      <c r="R17" s="28">
        <v>16.810700000000001</v>
      </c>
      <c r="S17" s="33">
        <f t="shared" si="4"/>
        <v>3</v>
      </c>
      <c r="T17" s="33">
        <f t="shared" si="5"/>
        <v>3</v>
      </c>
      <c r="U17" s="33">
        <f t="shared" si="6"/>
        <v>3</v>
      </c>
      <c r="V17" s="34">
        <f t="shared" si="7"/>
        <v>3</v>
      </c>
      <c r="W17" s="33">
        <f t="shared" si="8"/>
        <v>3</v>
      </c>
      <c r="X17" s="33">
        <f t="shared" si="9"/>
        <v>3</v>
      </c>
      <c r="Y17" s="33">
        <f t="shared" si="10"/>
        <v>3</v>
      </c>
      <c r="Z17" s="33">
        <f t="shared" si="11"/>
        <v>2</v>
      </c>
      <c r="AA17" s="33">
        <f t="shared" si="12"/>
        <v>1</v>
      </c>
      <c r="AB17" s="33">
        <f t="shared" si="13"/>
        <v>0</v>
      </c>
      <c r="AC17" s="33">
        <f t="shared" si="14"/>
        <v>0</v>
      </c>
      <c r="AD17" s="33">
        <f t="shared" si="15"/>
        <v>0</v>
      </c>
      <c r="AE17" s="33">
        <f t="shared" si="16"/>
        <v>2</v>
      </c>
      <c r="AF17" s="28"/>
      <c r="AG17" s="28"/>
      <c r="AH17" s="28"/>
      <c r="AI17" s="28">
        <v>100</v>
      </c>
      <c r="AJ17" s="28">
        <v>0.3473</v>
      </c>
      <c r="AK17" s="28">
        <v>0.40860000000000002</v>
      </c>
      <c r="AL17" s="28">
        <v>1.2222999999999999</v>
      </c>
      <c r="AM17" s="28">
        <v>0.7671</v>
      </c>
      <c r="AN17" s="28">
        <v>0.1144</v>
      </c>
      <c r="AO17" s="28">
        <v>4.0523999999999996</v>
      </c>
      <c r="AP17" s="35">
        <v>1.61</v>
      </c>
    </row>
    <row r="18" spans="1:42">
      <c r="A18" s="48" t="s">
        <v>3877</v>
      </c>
      <c r="B18" s="29">
        <v>44344</v>
      </c>
      <c r="C18" s="30">
        <v>676.15340000000003</v>
      </c>
      <c r="D18" s="31">
        <v>656.05809999999997</v>
      </c>
      <c r="E18" s="28">
        <v>17.760000000000002</v>
      </c>
      <c r="F18" s="28">
        <v>17.771899999999999</v>
      </c>
      <c r="G18" s="28">
        <v>8.2266999999999992</v>
      </c>
      <c r="H18" s="28">
        <v>8.5574999999999992</v>
      </c>
      <c r="I18" s="32">
        <v>10.5853</v>
      </c>
      <c r="J18" s="28">
        <v>43.805700000000002</v>
      </c>
      <c r="K18" s="28">
        <v>24.002500000000001</v>
      </c>
      <c r="L18" s="28">
        <v>24.215499999999999</v>
      </c>
      <c r="M18" s="28">
        <v>18.859100000000002</v>
      </c>
      <c r="N18" s="28"/>
      <c r="O18" s="28"/>
      <c r="P18" s="28"/>
      <c r="Q18" s="28"/>
      <c r="R18" s="28">
        <v>12.3667</v>
      </c>
      <c r="S18" s="33">
        <f t="shared" si="4"/>
        <v>1</v>
      </c>
      <c r="T18" s="33">
        <f t="shared" si="5"/>
        <v>2</v>
      </c>
      <c r="U18" s="33">
        <f t="shared" si="6"/>
        <v>3</v>
      </c>
      <c r="V18" s="34">
        <f t="shared" si="7"/>
        <v>3</v>
      </c>
      <c r="W18" s="33">
        <f t="shared" si="8"/>
        <v>2</v>
      </c>
      <c r="X18" s="33">
        <f t="shared" si="9"/>
        <v>3</v>
      </c>
      <c r="Y18" s="33">
        <f t="shared" si="10"/>
        <v>2</v>
      </c>
      <c r="Z18" s="33">
        <f t="shared" si="11"/>
        <v>2</v>
      </c>
      <c r="AA18" s="33">
        <f t="shared" si="12"/>
        <v>0</v>
      </c>
      <c r="AB18" s="33">
        <f t="shared" si="13"/>
        <v>0</v>
      </c>
      <c r="AC18" s="33">
        <f t="shared" si="14"/>
        <v>0</v>
      </c>
      <c r="AD18" s="33">
        <f t="shared" si="15"/>
        <v>0</v>
      </c>
      <c r="AE18" s="33">
        <f t="shared" si="16"/>
        <v>2</v>
      </c>
      <c r="AF18" s="28"/>
      <c r="AG18" s="28"/>
      <c r="AH18" s="28"/>
      <c r="AI18" s="28">
        <v>100</v>
      </c>
      <c r="AJ18" s="28">
        <v>0.42420000000000002</v>
      </c>
      <c r="AK18" s="28">
        <v>0.31359999999999999</v>
      </c>
      <c r="AL18" s="28">
        <v>1.1095999999999999</v>
      </c>
      <c r="AM18" s="28">
        <v>0.57550000000000001</v>
      </c>
      <c r="AN18" s="28">
        <v>0.10970000000000001</v>
      </c>
      <c r="AO18" s="28">
        <v>4.1391</v>
      </c>
      <c r="AP18" s="35">
        <v>1.62</v>
      </c>
    </row>
    <row r="19" spans="1:42">
      <c r="A19" s="48" t="s">
        <v>3878</v>
      </c>
      <c r="B19" s="29">
        <v>44237</v>
      </c>
      <c r="C19" s="30">
        <v>2910.7471</v>
      </c>
      <c r="D19" s="31">
        <v>3049.1113999999998</v>
      </c>
      <c r="E19" s="28">
        <v>11.7</v>
      </c>
      <c r="F19" s="28">
        <v>12.069000000000001</v>
      </c>
      <c r="G19" s="28">
        <v>6.5574000000000003</v>
      </c>
      <c r="H19" s="28">
        <v>16.186699999999998</v>
      </c>
      <c r="I19" s="32">
        <v>17.234500000000001</v>
      </c>
      <c r="J19" s="28">
        <v>61.379300000000001</v>
      </c>
      <c r="K19" s="28">
        <v>31.558700000000002</v>
      </c>
      <c r="L19" s="28">
        <v>18.284300000000002</v>
      </c>
      <c r="M19" s="28">
        <v>13.7643</v>
      </c>
      <c r="N19" s="28">
        <v>4.2735000000000003</v>
      </c>
      <c r="O19" s="28"/>
      <c r="P19" s="28"/>
      <c r="Q19" s="28"/>
      <c r="R19" s="28">
        <v>3.0539000000000001</v>
      </c>
      <c r="S19" s="33">
        <f t="shared" si="4"/>
        <v>3</v>
      </c>
      <c r="T19" s="33">
        <f t="shared" si="5"/>
        <v>2</v>
      </c>
      <c r="U19" s="33">
        <f t="shared" si="6"/>
        <v>2</v>
      </c>
      <c r="V19" s="34">
        <f t="shared" si="7"/>
        <v>1</v>
      </c>
      <c r="W19" s="33">
        <f t="shared" si="8"/>
        <v>1</v>
      </c>
      <c r="X19" s="33">
        <f t="shared" si="9"/>
        <v>2</v>
      </c>
      <c r="Y19" s="33">
        <f t="shared" si="10"/>
        <v>4</v>
      </c>
      <c r="Z19" s="33">
        <f t="shared" si="11"/>
        <v>4</v>
      </c>
      <c r="AA19" s="33">
        <f t="shared" si="12"/>
        <v>4</v>
      </c>
      <c r="AB19" s="33">
        <f t="shared" si="13"/>
        <v>0</v>
      </c>
      <c r="AC19" s="33">
        <f t="shared" si="14"/>
        <v>0</v>
      </c>
      <c r="AD19" s="33">
        <f t="shared" si="15"/>
        <v>0</v>
      </c>
      <c r="AE19" s="33">
        <f t="shared" si="16"/>
        <v>4</v>
      </c>
      <c r="AF19" s="28"/>
      <c r="AG19" s="28"/>
      <c r="AH19" s="28"/>
      <c r="AI19" s="28">
        <v>100</v>
      </c>
      <c r="AJ19" s="28">
        <v>-6.6100000000000006E-2</v>
      </c>
      <c r="AK19" s="28">
        <v>0.1492</v>
      </c>
      <c r="AL19" s="28">
        <v>0.93799999999999994</v>
      </c>
      <c r="AM19" s="28">
        <v>0.32329999999999998</v>
      </c>
      <c r="AN19" s="28">
        <v>1.5E-3</v>
      </c>
      <c r="AO19" s="28">
        <v>2.7052</v>
      </c>
      <c r="AP19" s="35">
        <v>1.56</v>
      </c>
    </row>
    <row r="20" spans="1:42">
      <c r="A20" s="48" t="s">
        <v>5039</v>
      </c>
      <c r="B20" s="29">
        <v>44866</v>
      </c>
      <c r="C20" s="30">
        <v>186.96709999999999</v>
      </c>
      <c r="D20" s="31">
        <v>180.6371</v>
      </c>
      <c r="E20" s="28">
        <v>27.180599999999998</v>
      </c>
      <c r="F20" s="28">
        <v>17.707699999999999</v>
      </c>
      <c r="G20" s="28">
        <v>9.7660999999999998</v>
      </c>
      <c r="H20" s="28">
        <v>12.719900000000001</v>
      </c>
      <c r="I20" s="32">
        <v>13.2096</v>
      </c>
      <c r="J20" s="28">
        <v>56.162799999999997</v>
      </c>
      <c r="K20" s="28">
        <v>31.700700000000001</v>
      </c>
      <c r="L20" s="28">
        <v>32.853000000000002</v>
      </c>
      <c r="M20" s="28"/>
      <c r="N20" s="28"/>
      <c r="O20" s="28"/>
      <c r="P20" s="28"/>
      <c r="Q20" s="28"/>
      <c r="R20" s="28">
        <v>33.1128</v>
      </c>
      <c r="S20" s="33">
        <f t="shared" si="4"/>
        <v>1</v>
      </c>
      <c r="T20" s="33">
        <f t="shared" si="5"/>
        <v>1</v>
      </c>
      <c r="U20" s="33">
        <f t="shared" si="6"/>
        <v>2</v>
      </c>
      <c r="V20" s="34">
        <f t="shared" si="7"/>
        <v>2</v>
      </c>
      <c r="W20" s="33">
        <f t="shared" si="8"/>
        <v>2</v>
      </c>
      <c r="X20" s="33">
        <f t="shared" si="9"/>
        <v>2</v>
      </c>
      <c r="Y20" s="33">
        <f t="shared" si="10"/>
        <v>1</v>
      </c>
      <c r="Z20" s="33">
        <f t="shared" si="11"/>
        <v>0</v>
      </c>
      <c r="AA20" s="33">
        <f t="shared" si="12"/>
        <v>0</v>
      </c>
      <c r="AB20" s="33">
        <f t="shared" si="13"/>
        <v>0</v>
      </c>
      <c r="AC20" s="33">
        <f t="shared" si="14"/>
        <v>0</v>
      </c>
      <c r="AD20" s="33">
        <f t="shared" si="15"/>
        <v>0</v>
      </c>
      <c r="AE20" s="33">
        <f t="shared" si="16"/>
        <v>1</v>
      </c>
      <c r="AF20" s="28"/>
      <c r="AG20" s="28"/>
      <c r="AH20" s="28"/>
      <c r="AI20" s="28">
        <v>100</v>
      </c>
      <c r="AJ20" s="28">
        <v>0.41389999999999999</v>
      </c>
      <c r="AK20" s="28">
        <v>0.44519999999999998</v>
      </c>
      <c r="AL20" s="28">
        <v>1.7727999999999999</v>
      </c>
      <c r="AM20" s="28">
        <v>0.83799999999999997</v>
      </c>
      <c r="AN20" s="28">
        <v>9.6199999999999994E-2</v>
      </c>
      <c r="AO20" s="28">
        <v>3.6718999999999999</v>
      </c>
      <c r="AP20" s="35">
        <v>0.63</v>
      </c>
    </row>
    <row r="21" spans="1:42">
      <c r="A21" s="48" t="s">
        <v>3879</v>
      </c>
      <c r="B21" s="29">
        <v>45282</v>
      </c>
      <c r="C21" s="30">
        <v>38.2926</v>
      </c>
      <c r="D21" s="31">
        <v>38.834200000000003</v>
      </c>
      <c r="E21" s="28">
        <v>12.2844</v>
      </c>
      <c r="F21" s="28">
        <v>0.67200000000000004</v>
      </c>
      <c r="G21" s="28">
        <v>3.5548000000000002</v>
      </c>
      <c r="H21" s="28">
        <v>7.2358000000000002</v>
      </c>
      <c r="I21" s="32">
        <v>4.8783000000000003</v>
      </c>
      <c r="J21" s="28">
        <v>14.9353</v>
      </c>
      <c r="K21" s="28">
        <v>12.8575</v>
      </c>
      <c r="L21" s="28"/>
      <c r="M21" s="28"/>
      <c r="N21" s="28"/>
      <c r="O21" s="28"/>
      <c r="P21" s="28"/>
      <c r="Q21" s="28"/>
      <c r="R21" s="28">
        <v>9.1248000000000005</v>
      </c>
      <c r="S21" s="33">
        <f t="shared" si="4"/>
        <v>4</v>
      </c>
      <c r="T21" s="33">
        <f t="shared" si="5"/>
        <v>3</v>
      </c>
      <c r="U21" s="33">
        <f t="shared" si="6"/>
        <v>4</v>
      </c>
      <c r="V21" s="34">
        <f t="shared" si="7"/>
        <v>4</v>
      </c>
      <c r="W21" s="33">
        <f t="shared" si="8"/>
        <v>4</v>
      </c>
      <c r="X21" s="33">
        <f t="shared" si="9"/>
        <v>4</v>
      </c>
      <c r="Y21" s="33">
        <f t="shared" si="10"/>
        <v>0</v>
      </c>
      <c r="Z21" s="33">
        <f t="shared" si="11"/>
        <v>0</v>
      </c>
      <c r="AA21" s="33">
        <f t="shared" si="12"/>
        <v>0</v>
      </c>
      <c r="AB21" s="33">
        <f t="shared" si="13"/>
        <v>0</v>
      </c>
      <c r="AC21" s="33">
        <f t="shared" si="14"/>
        <v>0</v>
      </c>
      <c r="AD21" s="33">
        <f t="shared" si="15"/>
        <v>0</v>
      </c>
      <c r="AE21" s="33">
        <f t="shared" si="16"/>
        <v>3</v>
      </c>
      <c r="AF21" s="28"/>
      <c r="AG21" s="28"/>
      <c r="AH21" s="28"/>
      <c r="AI21" s="28">
        <v>100</v>
      </c>
      <c r="AJ21" s="28">
        <v>-3.32E-2</v>
      </c>
      <c r="AK21" s="28">
        <v>0.27439999999999998</v>
      </c>
      <c r="AL21" s="28">
        <v>0.45269999999999999</v>
      </c>
      <c r="AM21" s="28">
        <v>0.57269999999999999</v>
      </c>
      <c r="AN21" s="28">
        <v>2.0000000000000001E-4</v>
      </c>
      <c r="AO21" s="28">
        <v>1.6778999999999999</v>
      </c>
      <c r="AP21" s="35">
        <v>0.14000000000000001</v>
      </c>
    </row>
    <row r="22" spans="1:42">
      <c r="A22" s="48" t="s">
        <v>3880</v>
      </c>
      <c r="B22" s="29">
        <v>44428</v>
      </c>
      <c r="C22" s="30">
        <v>337.86259999999999</v>
      </c>
      <c r="D22" s="31">
        <v>327.4196</v>
      </c>
      <c r="E22" s="28">
        <v>19.100999999999999</v>
      </c>
      <c r="F22" s="28">
        <v>13.0237</v>
      </c>
      <c r="G22" s="28">
        <v>4.1891999999999996</v>
      </c>
      <c r="H22" s="28">
        <v>1.4446000000000001</v>
      </c>
      <c r="I22" s="32">
        <v>3.8380000000000001</v>
      </c>
      <c r="J22" s="28">
        <v>37.754199999999997</v>
      </c>
      <c r="K22" s="28">
        <v>22.273</v>
      </c>
      <c r="L22" s="28">
        <v>27.8627</v>
      </c>
      <c r="M22" s="28">
        <v>21.2437</v>
      </c>
      <c r="N22" s="28"/>
      <c r="O22" s="28"/>
      <c r="P22" s="28"/>
      <c r="Q22" s="28"/>
      <c r="R22" s="28">
        <v>14.7761</v>
      </c>
      <c r="S22" s="33">
        <f t="shared" si="4"/>
        <v>2</v>
      </c>
      <c r="T22" s="33">
        <f t="shared" si="5"/>
        <v>3</v>
      </c>
      <c r="U22" s="33">
        <f t="shared" si="6"/>
        <v>4</v>
      </c>
      <c r="V22" s="34">
        <f t="shared" si="7"/>
        <v>4</v>
      </c>
      <c r="W22" s="33">
        <f t="shared" si="8"/>
        <v>3</v>
      </c>
      <c r="X22" s="33">
        <f t="shared" si="9"/>
        <v>3</v>
      </c>
      <c r="Y22" s="33">
        <f t="shared" si="10"/>
        <v>2</v>
      </c>
      <c r="Z22" s="33">
        <f t="shared" si="11"/>
        <v>2</v>
      </c>
      <c r="AA22" s="33">
        <f t="shared" si="12"/>
        <v>0</v>
      </c>
      <c r="AB22" s="33">
        <f t="shared" si="13"/>
        <v>0</v>
      </c>
      <c r="AC22" s="33">
        <f t="shared" si="14"/>
        <v>0</v>
      </c>
      <c r="AD22" s="33">
        <f t="shared" si="15"/>
        <v>0</v>
      </c>
      <c r="AE22" s="33">
        <f t="shared" si="16"/>
        <v>2</v>
      </c>
      <c r="AF22" s="28"/>
      <c r="AG22" s="28"/>
      <c r="AH22" s="28"/>
      <c r="AI22" s="28">
        <v>100</v>
      </c>
      <c r="AJ22" s="28">
        <v>0.44869999999999999</v>
      </c>
      <c r="AK22" s="28">
        <v>0.37490000000000001</v>
      </c>
      <c r="AL22" s="28">
        <v>1.4521999999999999</v>
      </c>
      <c r="AM22" s="28">
        <v>0.7248</v>
      </c>
      <c r="AN22" s="28">
        <v>0.1085</v>
      </c>
      <c r="AO22" s="28">
        <v>1.7492000000000001</v>
      </c>
      <c r="AP22" s="35">
        <v>1.6</v>
      </c>
    </row>
    <row r="23" spans="1:42">
      <c r="A23" s="48" t="s">
        <v>3881</v>
      </c>
      <c r="B23" s="29">
        <v>45013</v>
      </c>
      <c r="C23" s="30">
        <v>136.91159999999999</v>
      </c>
      <c r="D23" s="31">
        <v>141.82730000000001</v>
      </c>
      <c r="E23" s="28">
        <v>13.2172</v>
      </c>
      <c r="F23" s="28">
        <v>0.93779999999999997</v>
      </c>
      <c r="G23" s="28">
        <v>4.5027999999999997</v>
      </c>
      <c r="H23" s="28">
        <v>9.3423999999999996</v>
      </c>
      <c r="I23" s="32">
        <v>7.0148999999999999</v>
      </c>
      <c r="J23" s="28">
        <v>16.111499999999999</v>
      </c>
      <c r="K23" s="28">
        <v>11.297499999999999</v>
      </c>
      <c r="L23" s="28">
        <v>9.8321000000000005</v>
      </c>
      <c r="M23" s="28"/>
      <c r="N23" s="28"/>
      <c r="O23" s="28"/>
      <c r="P23" s="28"/>
      <c r="Q23" s="28"/>
      <c r="R23" s="28">
        <v>9.4368999999999996</v>
      </c>
      <c r="S23" s="33">
        <f t="shared" si="4"/>
        <v>4</v>
      </c>
      <c r="T23" s="33">
        <f t="shared" si="5"/>
        <v>3</v>
      </c>
      <c r="U23" s="33">
        <f t="shared" si="6"/>
        <v>3</v>
      </c>
      <c r="V23" s="34">
        <f t="shared" si="7"/>
        <v>3</v>
      </c>
      <c r="W23" s="33">
        <f t="shared" si="8"/>
        <v>4</v>
      </c>
      <c r="X23" s="33">
        <f t="shared" si="9"/>
        <v>4</v>
      </c>
      <c r="Y23" s="33">
        <f t="shared" si="10"/>
        <v>4</v>
      </c>
      <c r="Z23" s="33">
        <f t="shared" si="11"/>
        <v>0</v>
      </c>
      <c r="AA23" s="33">
        <f t="shared" si="12"/>
        <v>0</v>
      </c>
      <c r="AB23" s="33">
        <f t="shared" si="13"/>
        <v>0</v>
      </c>
      <c r="AC23" s="33">
        <f t="shared" si="14"/>
        <v>0</v>
      </c>
      <c r="AD23" s="33">
        <f t="shared" si="15"/>
        <v>0</v>
      </c>
      <c r="AE23" s="33">
        <f t="shared" si="16"/>
        <v>3</v>
      </c>
      <c r="AF23" s="28"/>
      <c r="AG23" s="28"/>
      <c r="AH23" s="28"/>
      <c r="AI23" s="28">
        <v>100</v>
      </c>
      <c r="AJ23" s="28">
        <v>-0.13350000000000001</v>
      </c>
      <c r="AK23" s="28">
        <v>0.51329999999999998</v>
      </c>
      <c r="AL23" s="28">
        <v>0.51370000000000005</v>
      </c>
      <c r="AM23" s="28">
        <v>1.1076999999999999</v>
      </c>
      <c r="AN23" s="28">
        <v>0.30399999999999999</v>
      </c>
      <c r="AO23" s="28">
        <v>0.96419999999999995</v>
      </c>
      <c r="AP23" s="35">
        <v>0.18</v>
      </c>
    </row>
    <row r="24" spans="1:42">
      <c r="A24" s="48" t="s">
        <v>3882</v>
      </c>
      <c r="B24" s="29">
        <v>44323</v>
      </c>
      <c r="C24" s="30">
        <v>35.675699999999999</v>
      </c>
      <c r="D24" s="31">
        <v>32.759300000000003</v>
      </c>
      <c r="E24" s="28">
        <v>15.7033</v>
      </c>
      <c r="F24" s="28">
        <v>9.2319999999999993</v>
      </c>
      <c r="G24" s="28">
        <v>4.2770999999999999</v>
      </c>
      <c r="H24" s="28">
        <v>13.074299999999999</v>
      </c>
      <c r="I24" s="32">
        <v>12.605600000000001</v>
      </c>
      <c r="J24" s="28">
        <v>27.139900000000001</v>
      </c>
      <c r="K24" s="28">
        <v>15.183199999999999</v>
      </c>
      <c r="L24" s="28">
        <v>14.668799999999999</v>
      </c>
      <c r="M24" s="28">
        <v>13.948700000000001</v>
      </c>
      <c r="N24" s="28"/>
      <c r="O24" s="28"/>
      <c r="P24" s="28"/>
      <c r="Q24" s="28"/>
      <c r="R24" s="28">
        <v>9.4781999999999993</v>
      </c>
      <c r="S24" s="33">
        <f t="shared" si="4"/>
        <v>3</v>
      </c>
      <c r="T24" s="33">
        <f t="shared" si="5"/>
        <v>3</v>
      </c>
      <c r="U24" s="33">
        <f t="shared" si="6"/>
        <v>2</v>
      </c>
      <c r="V24" s="34">
        <f t="shared" si="7"/>
        <v>2</v>
      </c>
      <c r="W24" s="33">
        <f t="shared" si="8"/>
        <v>4</v>
      </c>
      <c r="X24" s="33">
        <f t="shared" si="9"/>
        <v>4</v>
      </c>
      <c r="Y24" s="33">
        <f t="shared" si="10"/>
        <v>4</v>
      </c>
      <c r="Z24" s="33">
        <f t="shared" si="11"/>
        <v>4</v>
      </c>
      <c r="AA24" s="33">
        <f t="shared" si="12"/>
        <v>0</v>
      </c>
      <c r="AB24" s="33">
        <f t="shared" si="13"/>
        <v>0</v>
      </c>
      <c r="AC24" s="33">
        <f t="shared" si="14"/>
        <v>0</v>
      </c>
      <c r="AD24" s="33">
        <f t="shared" si="15"/>
        <v>0</v>
      </c>
      <c r="AE24" s="33">
        <f t="shared" si="16"/>
        <v>3</v>
      </c>
      <c r="AF24" s="28"/>
      <c r="AG24" s="28"/>
      <c r="AH24" s="28"/>
      <c r="AI24" s="28">
        <v>100</v>
      </c>
      <c r="AJ24" s="28">
        <v>0.48209999999999997</v>
      </c>
      <c r="AK24" s="28">
        <v>0.20569999999999999</v>
      </c>
      <c r="AL24" s="28">
        <v>0.51829999999999998</v>
      </c>
      <c r="AM24" s="28">
        <v>0.40479999999999999</v>
      </c>
      <c r="AN24" s="28">
        <v>0.16309999999999999</v>
      </c>
      <c r="AO24" s="28">
        <v>2.508</v>
      </c>
      <c r="AP24" s="35">
        <v>1.58</v>
      </c>
    </row>
    <row r="25" spans="1:42">
      <c r="A25" s="48" t="s">
        <v>3883</v>
      </c>
      <c r="B25" s="29">
        <v>40039</v>
      </c>
      <c r="C25" s="30">
        <v>104.4331</v>
      </c>
      <c r="D25" s="31">
        <v>104.25149999999999</v>
      </c>
      <c r="E25" s="28">
        <v>29.688700000000001</v>
      </c>
      <c r="F25" s="28">
        <v>12.845700000000001</v>
      </c>
      <c r="G25" s="28">
        <v>13.5215</v>
      </c>
      <c r="H25" s="28">
        <v>28.252700000000001</v>
      </c>
      <c r="I25" s="32">
        <v>25.029299999999999</v>
      </c>
      <c r="J25" s="28">
        <v>87.084999999999994</v>
      </c>
      <c r="K25" s="28">
        <v>30.197600000000001</v>
      </c>
      <c r="L25" s="28">
        <v>19.13</v>
      </c>
      <c r="M25" s="28">
        <v>18.4116</v>
      </c>
      <c r="N25" s="28">
        <v>13.486700000000001</v>
      </c>
      <c r="O25" s="28">
        <v>11.9316</v>
      </c>
      <c r="P25" s="28">
        <v>9.3054000000000006</v>
      </c>
      <c r="Q25" s="28">
        <v>6.0071000000000003</v>
      </c>
      <c r="R25" s="28">
        <v>6.7244999999999999</v>
      </c>
      <c r="S25" s="33">
        <f t="shared" si="4"/>
        <v>2</v>
      </c>
      <c r="T25" s="33">
        <f t="shared" si="5"/>
        <v>1</v>
      </c>
      <c r="U25" s="33">
        <f t="shared" si="6"/>
        <v>1</v>
      </c>
      <c r="V25" s="34">
        <f t="shared" si="7"/>
        <v>1</v>
      </c>
      <c r="W25" s="33">
        <f t="shared" si="8"/>
        <v>1</v>
      </c>
      <c r="X25" s="33">
        <f t="shared" si="9"/>
        <v>2</v>
      </c>
      <c r="Y25" s="33">
        <f t="shared" si="10"/>
        <v>3</v>
      </c>
      <c r="Z25" s="33">
        <f t="shared" si="11"/>
        <v>2</v>
      </c>
      <c r="AA25" s="33">
        <f t="shared" si="12"/>
        <v>2</v>
      </c>
      <c r="AB25" s="33">
        <f t="shared" si="13"/>
        <v>3</v>
      </c>
      <c r="AC25" s="33">
        <f t="shared" si="14"/>
        <v>4</v>
      </c>
      <c r="AD25" s="33">
        <f t="shared" si="15"/>
        <v>4</v>
      </c>
      <c r="AE25" s="33">
        <f t="shared" si="16"/>
        <v>4</v>
      </c>
      <c r="AF25" s="28"/>
      <c r="AG25" s="28"/>
      <c r="AH25" s="28"/>
      <c r="AI25" s="28">
        <v>100</v>
      </c>
      <c r="AJ25" s="28">
        <v>0.50829999999999997</v>
      </c>
      <c r="AK25" s="28">
        <v>0.219</v>
      </c>
      <c r="AL25" s="28">
        <v>0.79649999999999999</v>
      </c>
      <c r="AM25" s="28">
        <v>0.4577</v>
      </c>
      <c r="AN25" s="28">
        <v>0.1096</v>
      </c>
      <c r="AO25" s="28">
        <v>4.1778000000000004</v>
      </c>
      <c r="AP25" s="35">
        <v>2.35</v>
      </c>
    </row>
    <row r="26" spans="1:42">
      <c r="A26" s="48" t="s">
        <v>3884</v>
      </c>
      <c r="B26" s="29">
        <v>44606</v>
      </c>
      <c r="C26" s="30">
        <v>1182.9038</v>
      </c>
      <c r="D26" s="31">
        <v>1151.1253999999999</v>
      </c>
      <c r="E26" s="28">
        <v>19.899699999999999</v>
      </c>
      <c r="F26" s="28">
        <v>12.434699999999999</v>
      </c>
      <c r="G26" s="28">
        <v>1.7246999999999999</v>
      </c>
      <c r="H26" s="28">
        <v>4.7622999999999998</v>
      </c>
      <c r="I26" s="32">
        <v>7.1033999999999997</v>
      </c>
      <c r="J26" s="28">
        <v>42.021000000000001</v>
      </c>
      <c r="K26" s="28">
        <v>23.247399999999999</v>
      </c>
      <c r="L26" s="28">
        <v>28.97</v>
      </c>
      <c r="M26" s="28">
        <v>22.358799999999999</v>
      </c>
      <c r="N26" s="28"/>
      <c r="O26" s="28"/>
      <c r="P26" s="28"/>
      <c r="Q26" s="28"/>
      <c r="R26" s="28">
        <v>17.777200000000001</v>
      </c>
      <c r="S26" s="33">
        <f t="shared" si="4"/>
        <v>2</v>
      </c>
      <c r="T26" s="33">
        <f t="shared" si="5"/>
        <v>4</v>
      </c>
      <c r="U26" s="33">
        <f t="shared" si="6"/>
        <v>4</v>
      </c>
      <c r="V26" s="34">
        <f t="shared" si="7"/>
        <v>3</v>
      </c>
      <c r="W26" s="33">
        <f t="shared" si="8"/>
        <v>3</v>
      </c>
      <c r="X26" s="33">
        <f t="shared" si="9"/>
        <v>3</v>
      </c>
      <c r="Y26" s="33">
        <f t="shared" si="10"/>
        <v>2</v>
      </c>
      <c r="Z26" s="33">
        <f t="shared" si="11"/>
        <v>1</v>
      </c>
      <c r="AA26" s="33">
        <f t="shared" si="12"/>
        <v>0</v>
      </c>
      <c r="AB26" s="33">
        <f t="shared" si="13"/>
        <v>0</v>
      </c>
      <c r="AC26" s="33">
        <f t="shared" si="14"/>
        <v>0</v>
      </c>
      <c r="AD26" s="33">
        <f t="shared" si="15"/>
        <v>0</v>
      </c>
      <c r="AE26" s="33">
        <f t="shared" si="16"/>
        <v>2</v>
      </c>
      <c r="AF26" s="28"/>
      <c r="AG26" s="28"/>
      <c r="AH26" s="28"/>
      <c r="AI26" s="28">
        <v>100</v>
      </c>
      <c r="AJ26" s="28">
        <v>0.4173</v>
      </c>
      <c r="AK26" s="28">
        <v>0.36280000000000001</v>
      </c>
      <c r="AL26" s="28">
        <v>1.5539000000000001</v>
      </c>
      <c r="AM26" s="28">
        <v>0.74250000000000005</v>
      </c>
      <c r="AN26" s="28">
        <v>8.1100000000000005E-2</v>
      </c>
      <c r="AO26" s="28">
        <v>4.0087000000000002</v>
      </c>
      <c r="AP26" s="35">
        <v>2.0499999999999998</v>
      </c>
    </row>
    <row r="27" spans="1:42">
      <c r="A27" s="48" t="s">
        <v>3885</v>
      </c>
      <c r="B27" s="29">
        <v>45369</v>
      </c>
      <c r="C27" s="30">
        <v>67.368600000000001</v>
      </c>
      <c r="D27" s="31">
        <v>68.66</v>
      </c>
      <c r="E27" s="28">
        <v>12.569800000000001</v>
      </c>
      <c r="F27" s="28">
        <v>0.71550000000000002</v>
      </c>
      <c r="G27" s="28">
        <v>3.6343000000000001</v>
      </c>
      <c r="H27" s="28">
        <v>7.6016000000000004</v>
      </c>
      <c r="I27" s="32">
        <v>5.1268000000000002</v>
      </c>
      <c r="J27" s="28">
        <v>15.1713</v>
      </c>
      <c r="K27" s="28">
        <v>12.6083</v>
      </c>
      <c r="L27" s="28"/>
      <c r="M27" s="28"/>
      <c r="N27" s="28"/>
      <c r="O27" s="28"/>
      <c r="P27" s="28"/>
      <c r="Q27" s="28"/>
      <c r="R27" s="28">
        <v>11.404199999999999</v>
      </c>
      <c r="S27" s="33">
        <f t="shared" si="4"/>
        <v>4</v>
      </c>
      <c r="T27" s="33">
        <f t="shared" si="5"/>
        <v>3</v>
      </c>
      <c r="U27" s="33">
        <f t="shared" si="6"/>
        <v>3</v>
      </c>
      <c r="V27" s="34">
        <f t="shared" si="7"/>
        <v>4</v>
      </c>
      <c r="W27" s="33">
        <f t="shared" si="8"/>
        <v>4</v>
      </c>
      <c r="X27" s="33">
        <f t="shared" si="9"/>
        <v>4</v>
      </c>
      <c r="Y27" s="33">
        <f t="shared" si="10"/>
        <v>0</v>
      </c>
      <c r="Z27" s="33">
        <f t="shared" si="11"/>
        <v>0</v>
      </c>
      <c r="AA27" s="33">
        <f t="shared" si="12"/>
        <v>0</v>
      </c>
      <c r="AB27" s="33">
        <f t="shared" si="13"/>
        <v>0</v>
      </c>
      <c r="AC27" s="33">
        <f t="shared" si="14"/>
        <v>0</v>
      </c>
      <c r="AD27" s="33">
        <f t="shared" si="15"/>
        <v>0</v>
      </c>
      <c r="AE27" s="33">
        <f t="shared" si="16"/>
        <v>2</v>
      </c>
      <c r="AF27" s="28"/>
      <c r="AG27" s="28"/>
      <c r="AH27" s="28"/>
      <c r="AI27" s="28">
        <v>100</v>
      </c>
      <c r="AJ27" s="28">
        <v>-1.1894</v>
      </c>
      <c r="AK27" s="28">
        <v>0.40600000000000003</v>
      </c>
      <c r="AL27" s="28">
        <v>0.7944</v>
      </c>
      <c r="AM27" s="28">
        <v>0.8599</v>
      </c>
      <c r="AN27" s="28">
        <v>2.3099999999999999E-2</v>
      </c>
      <c r="AO27" s="28">
        <v>0.35099999999999998</v>
      </c>
      <c r="AP27" s="35">
        <v>0.26</v>
      </c>
    </row>
    <row r="28" spans="1:42">
      <c r="A28" s="48" t="s">
        <v>3886</v>
      </c>
      <c r="B28" s="29">
        <v>41124</v>
      </c>
      <c r="C28" s="30">
        <v>1079.7556999999999</v>
      </c>
      <c r="D28" s="31">
        <v>1055.3112000000001</v>
      </c>
      <c r="E28" s="28">
        <v>88.727000000000004</v>
      </c>
      <c r="F28" s="28">
        <v>17.638200000000001</v>
      </c>
      <c r="G28" s="28">
        <v>10.067299999999999</v>
      </c>
      <c r="H28" s="28">
        <v>19.668199999999999</v>
      </c>
      <c r="I28" s="32">
        <v>15.4724</v>
      </c>
      <c r="J28" s="28">
        <v>72.415000000000006</v>
      </c>
      <c r="K28" s="28">
        <v>31.057600000000001</v>
      </c>
      <c r="L28" s="28">
        <v>27.289200000000001</v>
      </c>
      <c r="M28" s="28">
        <v>21.5426</v>
      </c>
      <c r="N28" s="28">
        <v>17.324300000000001</v>
      </c>
      <c r="O28" s="28">
        <v>19.634599999999999</v>
      </c>
      <c r="P28" s="28">
        <v>18.026499999999999</v>
      </c>
      <c r="Q28" s="28"/>
      <c r="R28" s="28">
        <v>17.2087</v>
      </c>
      <c r="S28" s="33">
        <f t="shared" si="4"/>
        <v>1</v>
      </c>
      <c r="T28" s="33">
        <f t="shared" si="5"/>
        <v>1</v>
      </c>
      <c r="U28" s="33">
        <f t="shared" si="6"/>
        <v>1</v>
      </c>
      <c r="V28" s="34">
        <f t="shared" si="7"/>
        <v>2</v>
      </c>
      <c r="W28" s="33">
        <f t="shared" si="8"/>
        <v>1</v>
      </c>
      <c r="X28" s="33">
        <f t="shared" si="9"/>
        <v>2</v>
      </c>
      <c r="Y28" s="33">
        <f t="shared" si="10"/>
        <v>2</v>
      </c>
      <c r="Z28" s="33">
        <f t="shared" si="11"/>
        <v>2</v>
      </c>
      <c r="AA28" s="33">
        <f t="shared" si="12"/>
        <v>1</v>
      </c>
      <c r="AB28" s="33">
        <f t="shared" si="13"/>
        <v>1</v>
      </c>
      <c r="AC28" s="33">
        <f t="shared" si="14"/>
        <v>1</v>
      </c>
      <c r="AD28" s="33">
        <f t="shared" si="15"/>
        <v>0</v>
      </c>
      <c r="AE28" s="33">
        <f t="shared" si="16"/>
        <v>2</v>
      </c>
      <c r="AF28" s="28"/>
      <c r="AG28" s="28"/>
      <c r="AH28" s="28"/>
      <c r="AI28" s="28">
        <v>100</v>
      </c>
      <c r="AJ28" s="28">
        <v>0.315</v>
      </c>
      <c r="AK28" s="28">
        <v>0.40239999999999998</v>
      </c>
      <c r="AL28" s="28">
        <v>1.4855</v>
      </c>
      <c r="AM28" s="28">
        <v>0.72799999999999998</v>
      </c>
      <c r="AN28" s="28">
        <v>6.5699999999999995E-2</v>
      </c>
      <c r="AO28" s="28">
        <v>3.99</v>
      </c>
      <c r="AP28" s="35">
        <v>2.35</v>
      </c>
    </row>
    <row r="29" spans="1:42">
      <c r="A29" s="48" t="s">
        <v>3887</v>
      </c>
      <c r="B29" s="29">
        <v>40176</v>
      </c>
      <c r="C29" s="30">
        <v>193.5445</v>
      </c>
      <c r="D29" s="31">
        <v>171.3091</v>
      </c>
      <c r="E29" s="28">
        <v>31.904299999999999</v>
      </c>
      <c r="F29" s="28">
        <v>6.9017999999999997</v>
      </c>
      <c r="G29" s="28">
        <v>0.1777</v>
      </c>
      <c r="H29" s="28">
        <v>40.597700000000003</v>
      </c>
      <c r="I29" s="32">
        <v>18.8415</v>
      </c>
      <c r="J29" s="28">
        <v>101.6133</v>
      </c>
      <c r="K29" s="28">
        <v>38.499200000000002</v>
      </c>
      <c r="L29" s="28">
        <v>25.305399999999999</v>
      </c>
      <c r="M29" s="28">
        <v>17.595300000000002</v>
      </c>
      <c r="N29" s="28">
        <v>16.6723</v>
      </c>
      <c r="O29" s="28">
        <v>21.426300000000001</v>
      </c>
      <c r="P29" s="28">
        <v>17.689</v>
      </c>
      <c r="Q29" s="28">
        <v>6.4226000000000001</v>
      </c>
      <c r="R29" s="28">
        <v>7.3558000000000003</v>
      </c>
      <c r="S29" s="33">
        <f t="shared" si="4"/>
        <v>4</v>
      </c>
      <c r="T29" s="33">
        <f t="shared" si="5"/>
        <v>4</v>
      </c>
      <c r="U29" s="33">
        <f t="shared" si="6"/>
        <v>1</v>
      </c>
      <c r="V29" s="34">
        <f t="shared" si="7"/>
        <v>1</v>
      </c>
      <c r="W29" s="33">
        <f t="shared" si="8"/>
        <v>1</v>
      </c>
      <c r="X29" s="33">
        <f t="shared" si="9"/>
        <v>1</v>
      </c>
      <c r="Y29" s="33">
        <f t="shared" si="10"/>
        <v>2</v>
      </c>
      <c r="Z29" s="33">
        <f t="shared" si="11"/>
        <v>3</v>
      </c>
      <c r="AA29" s="33">
        <f t="shared" si="12"/>
        <v>1</v>
      </c>
      <c r="AB29" s="33">
        <f t="shared" si="13"/>
        <v>1</v>
      </c>
      <c r="AC29" s="33">
        <f t="shared" si="14"/>
        <v>1</v>
      </c>
      <c r="AD29" s="33">
        <f t="shared" si="15"/>
        <v>4</v>
      </c>
      <c r="AE29" s="33">
        <f t="shared" si="16"/>
        <v>4</v>
      </c>
      <c r="AF29" s="28"/>
      <c r="AG29" s="28"/>
      <c r="AH29" s="28"/>
      <c r="AI29" s="28">
        <v>100</v>
      </c>
      <c r="AJ29" s="28">
        <v>0.27150000000000002</v>
      </c>
      <c r="AK29" s="28">
        <v>0.27079999999999999</v>
      </c>
      <c r="AL29" s="28">
        <v>1.6254</v>
      </c>
      <c r="AM29" s="28">
        <v>0.58640000000000003</v>
      </c>
      <c r="AN29" s="28">
        <v>1.9300000000000001E-2</v>
      </c>
      <c r="AO29" s="28">
        <v>3.4251999999999998</v>
      </c>
      <c r="AP29" s="35">
        <v>2.36</v>
      </c>
    </row>
    <row r="30" spans="1:42">
      <c r="A30" s="48" t="s">
        <v>3888</v>
      </c>
      <c r="B30" s="29">
        <v>40725</v>
      </c>
      <c r="C30" s="30">
        <v>147.75720000000001</v>
      </c>
      <c r="D30" s="31">
        <v>141.3331</v>
      </c>
      <c r="E30" s="28">
        <v>34.875</v>
      </c>
      <c r="F30" s="28">
        <v>3.2109999999999999</v>
      </c>
      <c r="G30" s="28">
        <v>0.95530000000000004</v>
      </c>
      <c r="H30" s="28">
        <v>10.4093</v>
      </c>
      <c r="I30" s="32">
        <v>6.4138000000000002</v>
      </c>
      <c r="J30" s="28">
        <v>26.016300000000001</v>
      </c>
      <c r="K30" s="28">
        <v>20.021699999999999</v>
      </c>
      <c r="L30" s="28">
        <v>11.6364</v>
      </c>
      <c r="M30" s="28">
        <v>10.117599999999999</v>
      </c>
      <c r="N30" s="28">
        <v>8.5657999999999994</v>
      </c>
      <c r="O30" s="28">
        <v>7.4954000000000001</v>
      </c>
      <c r="P30" s="28">
        <v>8.15</v>
      </c>
      <c r="Q30" s="28"/>
      <c r="R30" s="28">
        <v>8.7814999999999994</v>
      </c>
      <c r="S30" s="33">
        <f t="shared" si="4"/>
        <v>4</v>
      </c>
      <c r="T30" s="33">
        <f t="shared" si="5"/>
        <v>4</v>
      </c>
      <c r="U30" s="33">
        <f t="shared" si="6"/>
        <v>3</v>
      </c>
      <c r="V30" s="34">
        <f t="shared" si="7"/>
        <v>4</v>
      </c>
      <c r="W30" s="33">
        <f t="shared" si="8"/>
        <v>4</v>
      </c>
      <c r="X30" s="33">
        <f t="shared" si="9"/>
        <v>3</v>
      </c>
      <c r="Y30" s="33">
        <f t="shared" si="10"/>
        <v>4</v>
      </c>
      <c r="Z30" s="33">
        <f t="shared" si="11"/>
        <v>4</v>
      </c>
      <c r="AA30" s="33">
        <f t="shared" si="12"/>
        <v>3</v>
      </c>
      <c r="AB30" s="33">
        <f t="shared" si="13"/>
        <v>4</v>
      </c>
      <c r="AC30" s="33">
        <f t="shared" si="14"/>
        <v>4</v>
      </c>
      <c r="AD30" s="33">
        <f t="shared" si="15"/>
        <v>0</v>
      </c>
      <c r="AE30" s="33">
        <f t="shared" si="16"/>
        <v>3</v>
      </c>
      <c r="AF30" s="28"/>
      <c r="AG30" s="28"/>
      <c r="AH30" s="28"/>
      <c r="AI30" s="28">
        <v>100</v>
      </c>
      <c r="AJ30" s="28">
        <v>0.3382</v>
      </c>
      <c r="AK30" s="28">
        <v>0.1968</v>
      </c>
      <c r="AL30" s="28">
        <v>0.4753</v>
      </c>
      <c r="AM30" s="28">
        <v>0.44540000000000002</v>
      </c>
      <c r="AN30" s="28">
        <v>0.1026</v>
      </c>
      <c r="AO30" s="28">
        <v>1.7774000000000001</v>
      </c>
      <c r="AP30" s="35">
        <v>2.37</v>
      </c>
    </row>
    <row r="31" spans="1:42">
      <c r="A31" s="48" t="s">
        <v>3889</v>
      </c>
      <c r="B31" s="29">
        <v>41827</v>
      </c>
      <c r="C31" s="30">
        <v>202.99959999999999</v>
      </c>
      <c r="D31" s="31">
        <v>188.4862</v>
      </c>
      <c r="E31" s="28">
        <v>26.581900000000001</v>
      </c>
      <c r="F31" s="28">
        <v>14.5159</v>
      </c>
      <c r="G31" s="28">
        <v>11.344799999999999</v>
      </c>
      <c r="H31" s="28">
        <v>27.3567</v>
      </c>
      <c r="I31" s="32">
        <v>25.250399999999999</v>
      </c>
      <c r="J31" s="28">
        <v>73.774299999999997</v>
      </c>
      <c r="K31" s="28">
        <v>34.482399999999998</v>
      </c>
      <c r="L31" s="28">
        <v>25.3262</v>
      </c>
      <c r="M31" s="28">
        <v>17.935400000000001</v>
      </c>
      <c r="N31" s="28">
        <v>7.8871000000000002</v>
      </c>
      <c r="O31" s="28">
        <v>10.811999999999999</v>
      </c>
      <c r="P31" s="28">
        <v>11.802</v>
      </c>
      <c r="Q31" s="28"/>
      <c r="R31" s="28">
        <v>8.6212999999999997</v>
      </c>
      <c r="S31" s="33">
        <f t="shared" si="4"/>
        <v>2</v>
      </c>
      <c r="T31" s="33">
        <f t="shared" si="5"/>
        <v>1</v>
      </c>
      <c r="U31" s="33">
        <f t="shared" si="6"/>
        <v>1</v>
      </c>
      <c r="V31" s="34">
        <f t="shared" si="7"/>
        <v>1</v>
      </c>
      <c r="W31" s="33">
        <f t="shared" si="8"/>
        <v>1</v>
      </c>
      <c r="X31" s="33">
        <f t="shared" si="9"/>
        <v>1</v>
      </c>
      <c r="Y31" s="33">
        <f t="shared" si="10"/>
        <v>2</v>
      </c>
      <c r="Z31" s="33">
        <f t="shared" si="11"/>
        <v>2</v>
      </c>
      <c r="AA31" s="33">
        <f t="shared" si="12"/>
        <v>4</v>
      </c>
      <c r="AB31" s="33">
        <f t="shared" si="13"/>
        <v>4</v>
      </c>
      <c r="AC31" s="33">
        <f t="shared" si="14"/>
        <v>3</v>
      </c>
      <c r="AD31" s="33">
        <f t="shared" si="15"/>
        <v>0</v>
      </c>
      <c r="AE31" s="33">
        <f t="shared" si="16"/>
        <v>3</v>
      </c>
      <c r="AF31" s="28"/>
      <c r="AG31" s="28"/>
      <c r="AH31" s="28"/>
      <c r="AI31" s="28">
        <v>100</v>
      </c>
      <c r="AJ31" s="28">
        <v>0.2858</v>
      </c>
      <c r="AK31" s="28">
        <v>0.35160000000000002</v>
      </c>
      <c r="AL31" s="28">
        <v>1.2371000000000001</v>
      </c>
      <c r="AM31" s="28">
        <v>0.76400000000000001</v>
      </c>
      <c r="AN31" s="28">
        <v>5.7700000000000001E-2</v>
      </c>
      <c r="AO31" s="28">
        <v>3.6206999999999998</v>
      </c>
      <c r="AP31" s="35">
        <v>2.35</v>
      </c>
    </row>
    <row r="32" spans="1:42">
      <c r="A32" s="48" t="s">
        <v>3890</v>
      </c>
      <c r="B32" s="29">
        <v>41677</v>
      </c>
      <c r="C32" s="30">
        <v>224.858</v>
      </c>
      <c r="D32" s="31">
        <v>218.5746</v>
      </c>
      <c r="E32" s="28">
        <v>29.673999999999999</v>
      </c>
      <c r="F32" s="28">
        <v>7.2831999999999999</v>
      </c>
      <c r="G32" s="28">
        <v>0.90490000000000004</v>
      </c>
      <c r="H32" s="28">
        <v>14.513500000000001</v>
      </c>
      <c r="I32" s="32">
        <v>7.5048000000000004</v>
      </c>
      <c r="J32" s="28">
        <v>34.754399999999997</v>
      </c>
      <c r="K32" s="28">
        <v>25.991900000000001</v>
      </c>
      <c r="L32" s="28">
        <v>21.493400000000001</v>
      </c>
      <c r="M32" s="28">
        <v>20.703600000000002</v>
      </c>
      <c r="N32" s="28">
        <v>14.2561</v>
      </c>
      <c r="O32" s="28">
        <v>15.456</v>
      </c>
      <c r="P32" s="28">
        <v>11.869300000000001</v>
      </c>
      <c r="Q32" s="28"/>
      <c r="R32" s="28">
        <v>9.2988</v>
      </c>
      <c r="S32" s="33">
        <f t="shared" si="4"/>
        <v>3</v>
      </c>
      <c r="T32" s="33">
        <f t="shared" si="5"/>
        <v>4</v>
      </c>
      <c r="U32" s="33">
        <f t="shared" si="6"/>
        <v>2</v>
      </c>
      <c r="V32" s="34">
        <f t="shared" si="7"/>
        <v>3</v>
      </c>
      <c r="W32" s="33">
        <f t="shared" si="8"/>
        <v>3</v>
      </c>
      <c r="X32" s="33">
        <f t="shared" si="9"/>
        <v>3</v>
      </c>
      <c r="Y32" s="33">
        <f t="shared" si="10"/>
        <v>3</v>
      </c>
      <c r="Z32" s="33">
        <f t="shared" si="11"/>
        <v>2</v>
      </c>
      <c r="AA32" s="33">
        <f t="shared" si="12"/>
        <v>1</v>
      </c>
      <c r="AB32" s="33">
        <f t="shared" si="13"/>
        <v>1</v>
      </c>
      <c r="AC32" s="33">
        <f t="shared" si="14"/>
        <v>2</v>
      </c>
      <c r="AD32" s="33">
        <f t="shared" si="15"/>
        <v>0</v>
      </c>
      <c r="AE32" s="33">
        <f t="shared" si="16"/>
        <v>3</v>
      </c>
      <c r="AF32" s="28"/>
      <c r="AG32" s="28"/>
      <c r="AH32" s="28"/>
      <c r="AI32" s="28">
        <v>100</v>
      </c>
      <c r="AJ32" s="28">
        <v>0.39429999999999998</v>
      </c>
      <c r="AK32" s="28">
        <v>0.3725</v>
      </c>
      <c r="AL32" s="28">
        <v>1.2136</v>
      </c>
      <c r="AM32" s="28">
        <v>0.85550000000000004</v>
      </c>
      <c r="AN32" s="28">
        <v>0.1163</v>
      </c>
      <c r="AO32" s="28">
        <v>4.2370000000000001</v>
      </c>
      <c r="AP32" s="35">
        <v>2.35</v>
      </c>
    </row>
    <row r="33" spans="1:42">
      <c r="A33" s="48" t="s">
        <v>4088</v>
      </c>
      <c r="B33" s="29">
        <v>40051</v>
      </c>
      <c r="C33" s="30">
        <v>2788.7881000000002</v>
      </c>
      <c r="D33" s="31">
        <v>2678.3208</v>
      </c>
      <c r="E33" s="28">
        <v>64.492999999999995</v>
      </c>
      <c r="F33" s="28">
        <v>15.3948</v>
      </c>
      <c r="G33" s="28">
        <v>15.0982</v>
      </c>
      <c r="H33" s="28">
        <v>22.118099999999998</v>
      </c>
      <c r="I33" s="32">
        <v>22.684899999999999</v>
      </c>
      <c r="J33" s="28">
        <v>73.237899999999996</v>
      </c>
      <c r="K33" s="28">
        <v>37.320999999999998</v>
      </c>
      <c r="L33" s="28">
        <v>20.9542</v>
      </c>
      <c r="M33" s="28">
        <v>14.3727</v>
      </c>
      <c r="N33" s="28">
        <v>3.0733000000000001</v>
      </c>
      <c r="O33" s="28">
        <v>12.4589</v>
      </c>
      <c r="P33" s="28">
        <v>13.6995</v>
      </c>
      <c r="Q33" s="28">
        <v>11.617699999999999</v>
      </c>
      <c r="R33" s="28">
        <v>11.817500000000001</v>
      </c>
      <c r="S33" s="33">
        <f t="shared" si="4"/>
        <v>2</v>
      </c>
      <c r="T33" s="33">
        <f t="shared" si="5"/>
        <v>1</v>
      </c>
      <c r="U33" s="33">
        <f t="shared" si="6"/>
        <v>1</v>
      </c>
      <c r="V33" s="34">
        <f t="shared" si="7"/>
        <v>1</v>
      </c>
      <c r="W33" s="33">
        <f t="shared" si="8"/>
        <v>1</v>
      </c>
      <c r="X33" s="33">
        <f t="shared" si="9"/>
        <v>1</v>
      </c>
      <c r="Y33" s="33">
        <f t="shared" si="10"/>
        <v>3</v>
      </c>
      <c r="Z33" s="33">
        <f t="shared" si="11"/>
        <v>4</v>
      </c>
      <c r="AA33" s="33">
        <f t="shared" si="12"/>
        <v>4</v>
      </c>
      <c r="AB33" s="33">
        <f t="shared" si="13"/>
        <v>3</v>
      </c>
      <c r="AC33" s="33">
        <f t="shared" si="14"/>
        <v>1</v>
      </c>
      <c r="AD33" s="33">
        <f t="shared" si="15"/>
        <v>1</v>
      </c>
      <c r="AE33" s="33">
        <f t="shared" si="16"/>
        <v>2</v>
      </c>
      <c r="AF33" s="28"/>
      <c r="AG33" s="28"/>
      <c r="AH33" s="28"/>
      <c r="AI33" s="28">
        <v>100</v>
      </c>
      <c r="AJ33" s="28">
        <v>-0.1167</v>
      </c>
      <c r="AK33" s="28">
        <v>0.1666</v>
      </c>
      <c r="AL33" s="28">
        <v>1.1306</v>
      </c>
      <c r="AM33" s="28">
        <v>0.35699999999999998</v>
      </c>
      <c r="AN33" s="28">
        <v>4.1000000000000003E-3</v>
      </c>
      <c r="AO33" s="28">
        <v>3.0945999999999998</v>
      </c>
      <c r="AP33" s="35">
        <v>2.39</v>
      </c>
    </row>
    <row r="34" spans="1:42">
      <c r="A34" s="48" t="s">
        <v>3891</v>
      </c>
      <c r="B34" s="29">
        <v>43895</v>
      </c>
      <c r="C34" s="30">
        <v>3349.7505999999998</v>
      </c>
      <c r="D34" s="31">
        <v>3255.1696000000002</v>
      </c>
      <c r="E34" s="28">
        <v>34.934800000000003</v>
      </c>
      <c r="F34" s="28">
        <v>20.715</v>
      </c>
      <c r="G34" s="28">
        <v>6.1738</v>
      </c>
      <c r="H34" s="28">
        <v>2.6379999999999999</v>
      </c>
      <c r="I34" s="32">
        <v>6.7220000000000004</v>
      </c>
      <c r="J34" s="28">
        <v>49.729100000000003</v>
      </c>
      <c r="K34" s="28">
        <v>26.883500000000002</v>
      </c>
      <c r="L34" s="28">
        <v>34.462200000000003</v>
      </c>
      <c r="M34" s="28">
        <v>23.574300000000001</v>
      </c>
      <c r="N34" s="28">
        <v>13.5512</v>
      </c>
      <c r="O34" s="28"/>
      <c r="P34" s="28"/>
      <c r="Q34" s="28"/>
      <c r="R34" s="28">
        <v>22.531099999999999</v>
      </c>
      <c r="S34" s="33">
        <f t="shared" si="4"/>
        <v>1</v>
      </c>
      <c r="T34" s="33">
        <f t="shared" si="5"/>
        <v>2</v>
      </c>
      <c r="U34" s="33">
        <f t="shared" si="6"/>
        <v>4</v>
      </c>
      <c r="V34" s="34">
        <f t="shared" si="7"/>
        <v>3</v>
      </c>
      <c r="W34" s="33">
        <f t="shared" si="8"/>
        <v>2</v>
      </c>
      <c r="X34" s="33">
        <f t="shared" si="9"/>
        <v>2</v>
      </c>
      <c r="Y34" s="33">
        <f t="shared" si="10"/>
        <v>1</v>
      </c>
      <c r="Z34" s="33">
        <f t="shared" si="11"/>
        <v>1</v>
      </c>
      <c r="AA34" s="33">
        <f t="shared" si="12"/>
        <v>2</v>
      </c>
      <c r="AB34" s="33">
        <f t="shared" si="13"/>
        <v>0</v>
      </c>
      <c r="AC34" s="33">
        <f t="shared" si="14"/>
        <v>0</v>
      </c>
      <c r="AD34" s="33">
        <f t="shared" si="15"/>
        <v>0</v>
      </c>
      <c r="AE34" s="33">
        <f t="shared" si="16"/>
        <v>1</v>
      </c>
      <c r="AF34" s="28"/>
      <c r="AG34" s="28"/>
      <c r="AH34" s="28"/>
      <c r="AI34" s="28">
        <v>100</v>
      </c>
      <c r="AJ34" s="28">
        <v>0.64739999999999998</v>
      </c>
      <c r="AK34" s="28">
        <v>0.30659999999999998</v>
      </c>
      <c r="AL34" s="28">
        <v>1.7681</v>
      </c>
      <c r="AM34" s="28">
        <v>0.58309999999999995</v>
      </c>
      <c r="AN34" s="28">
        <v>9.7000000000000003E-2</v>
      </c>
      <c r="AO34" s="28">
        <v>2.8948999999999998</v>
      </c>
      <c r="AP34" s="35">
        <v>2.39</v>
      </c>
    </row>
    <row r="35" spans="1:42">
      <c r="A35" s="48" t="s">
        <v>3892</v>
      </c>
      <c r="B35" s="29">
        <v>41493</v>
      </c>
      <c r="C35" s="30">
        <v>202.0592</v>
      </c>
      <c r="D35" s="31">
        <v>200.78120000000001</v>
      </c>
      <c r="E35" s="28">
        <v>40.889699999999998</v>
      </c>
      <c r="F35" s="28">
        <v>8.9541000000000004</v>
      </c>
      <c r="G35" s="28">
        <v>6.3876999999999997</v>
      </c>
      <c r="H35" s="28">
        <v>17.7624</v>
      </c>
      <c r="I35" s="32">
        <v>11.588200000000001</v>
      </c>
      <c r="J35" s="28">
        <v>38.326900000000002</v>
      </c>
      <c r="K35" s="28">
        <v>19.4057</v>
      </c>
      <c r="L35" s="28">
        <v>17.881699999999999</v>
      </c>
      <c r="M35" s="28">
        <v>14.81</v>
      </c>
      <c r="N35" s="28">
        <v>12.7674</v>
      </c>
      <c r="O35" s="28">
        <v>14.376200000000001</v>
      </c>
      <c r="P35" s="28">
        <v>12.9255</v>
      </c>
      <c r="Q35" s="28"/>
      <c r="R35" s="28">
        <v>11.6911</v>
      </c>
      <c r="S35" s="33">
        <f t="shared" si="4"/>
        <v>3</v>
      </c>
      <c r="T35" s="33">
        <f t="shared" si="5"/>
        <v>2</v>
      </c>
      <c r="U35" s="33">
        <f t="shared" si="6"/>
        <v>2</v>
      </c>
      <c r="V35" s="34">
        <f t="shared" si="7"/>
        <v>2</v>
      </c>
      <c r="W35" s="33">
        <f t="shared" si="8"/>
        <v>3</v>
      </c>
      <c r="X35" s="33">
        <f t="shared" si="9"/>
        <v>4</v>
      </c>
      <c r="Y35" s="33">
        <f t="shared" si="10"/>
        <v>4</v>
      </c>
      <c r="Z35" s="33">
        <f t="shared" si="11"/>
        <v>3</v>
      </c>
      <c r="AA35" s="33">
        <f t="shared" si="12"/>
        <v>2</v>
      </c>
      <c r="AB35" s="33">
        <f t="shared" si="13"/>
        <v>2</v>
      </c>
      <c r="AC35" s="33">
        <f t="shared" si="14"/>
        <v>2</v>
      </c>
      <c r="AD35" s="33">
        <f t="shared" si="15"/>
        <v>0</v>
      </c>
      <c r="AE35" s="33">
        <f t="shared" si="16"/>
        <v>2</v>
      </c>
      <c r="AF35" s="28"/>
      <c r="AG35" s="28"/>
      <c r="AH35" s="28"/>
      <c r="AI35" s="28">
        <v>100</v>
      </c>
      <c r="AJ35" s="28">
        <v>0.21690000000000001</v>
      </c>
      <c r="AK35" s="28">
        <v>0.3427</v>
      </c>
      <c r="AL35" s="28">
        <v>0.95450000000000002</v>
      </c>
      <c r="AM35" s="28">
        <v>0.63780000000000003</v>
      </c>
      <c r="AN35" s="28">
        <v>5.4699999999999999E-2</v>
      </c>
      <c r="AO35" s="28">
        <v>1.3290999999999999</v>
      </c>
      <c r="AP35" s="35">
        <v>2.36</v>
      </c>
    </row>
    <row r="36" spans="1:42">
      <c r="A36" s="48" t="s">
        <v>3893</v>
      </c>
      <c r="B36" s="29">
        <v>40945</v>
      </c>
      <c r="C36" s="30">
        <v>4461.8446000000004</v>
      </c>
      <c r="D36" s="31">
        <v>4408.2286999999997</v>
      </c>
      <c r="E36" s="28">
        <v>87.583699999999993</v>
      </c>
      <c r="F36" s="28">
        <v>17.245100000000001</v>
      </c>
      <c r="G36" s="28">
        <v>7.3064999999999998</v>
      </c>
      <c r="H36" s="28">
        <v>6.8403999999999998</v>
      </c>
      <c r="I36" s="32">
        <v>8.6763999999999992</v>
      </c>
      <c r="J36" s="28">
        <v>33.223199999999999</v>
      </c>
      <c r="K36" s="28">
        <v>19.697600000000001</v>
      </c>
      <c r="L36" s="28">
        <v>24.0838</v>
      </c>
      <c r="M36" s="28">
        <v>17.884</v>
      </c>
      <c r="N36" s="28">
        <v>10.411799999999999</v>
      </c>
      <c r="O36" s="28">
        <v>15.5296</v>
      </c>
      <c r="P36" s="28">
        <v>16.2789</v>
      </c>
      <c r="Q36" s="28"/>
      <c r="R36" s="28">
        <v>16.4633</v>
      </c>
      <c r="S36" s="33">
        <f t="shared" si="4"/>
        <v>2</v>
      </c>
      <c r="T36" s="33">
        <f t="shared" si="5"/>
        <v>2</v>
      </c>
      <c r="U36" s="33">
        <f t="shared" si="6"/>
        <v>4</v>
      </c>
      <c r="V36" s="34">
        <f t="shared" si="7"/>
        <v>3</v>
      </c>
      <c r="W36" s="33">
        <f t="shared" si="8"/>
        <v>3</v>
      </c>
      <c r="X36" s="33">
        <f t="shared" si="9"/>
        <v>3</v>
      </c>
      <c r="Y36" s="33">
        <f t="shared" si="10"/>
        <v>3</v>
      </c>
      <c r="Z36" s="33">
        <f t="shared" si="11"/>
        <v>3</v>
      </c>
      <c r="AA36" s="33">
        <f t="shared" si="12"/>
        <v>3</v>
      </c>
      <c r="AB36" s="33">
        <f t="shared" si="13"/>
        <v>1</v>
      </c>
      <c r="AC36" s="33">
        <f t="shared" si="14"/>
        <v>1</v>
      </c>
      <c r="AD36" s="33">
        <f t="shared" si="15"/>
        <v>0</v>
      </c>
      <c r="AE36" s="33">
        <f t="shared" si="16"/>
        <v>2</v>
      </c>
      <c r="AF36" s="28"/>
      <c r="AG36" s="28"/>
      <c r="AH36" s="28"/>
      <c r="AI36" s="28">
        <v>100</v>
      </c>
      <c r="AJ36" s="28">
        <v>0.92200000000000004</v>
      </c>
      <c r="AK36" s="28">
        <v>0.30690000000000001</v>
      </c>
      <c r="AL36" s="28">
        <v>1.2669999999999999</v>
      </c>
      <c r="AM36" s="28">
        <v>0.56769999999999998</v>
      </c>
      <c r="AN36" s="28">
        <v>1.14E-2</v>
      </c>
      <c r="AO36" s="28">
        <v>1.1167</v>
      </c>
      <c r="AP36" s="35">
        <v>1.54</v>
      </c>
    </row>
    <row r="37" spans="1:42">
      <c r="A37" s="48" t="s">
        <v>3894</v>
      </c>
      <c r="B37" s="29">
        <v>44475</v>
      </c>
      <c r="C37" s="30">
        <v>1527.7883999999999</v>
      </c>
      <c r="D37" s="31">
        <v>1470.2127</v>
      </c>
      <c r="E37" s="28">
        <v>19.895</v>
      </c>
      <c r="F37" s="28">
        <v>9.5419</v>
      </c>
      <c r="G37" s="28">
        <v>5.2534000000000001</v>
      </c>
      <c r="H37" s="28">
        <v>11.983599999999999</v>
      </c>
      <c r="I37" s="32">
        <v>9.2411999999999992</v>
      </c>
      <c r="J37" s="28">
        <v>41.732599999999998</v>
      </c>
      <c r="K37" s="28">
        <v>25.9924</v>
      </c>
      <c r="L37" s="28">
        <v>24.8645</v>
      </c>
      <c r="M37" s="28">
        <v>19.6143</v>
      </c>
      <c r="N37" s="28"/>
      <c r="O37" s="28"/>
      <c r="P37" s="28"/>
      <c r="Q37" s="28"/>
      <c r="R37" s="28">
        <v>16.252800000000001</v>
      </c>
      <c r="S37" s="33">
        <f t="shared" si="4"/>
        <v>3</v>
      </c>
      <c r="T37" s="33">
        <f t="shared" si="5"/>
        <v>3</v>
      </c>
      <c r="U37" s="33">
        <f t="shared" si="6"/>
        <v>3</v>
      </c>
      <c r="V37" s="34">
        <f t="shared" si="7"/>
        <v>3</v>
      </c>
      <c r="W37" s="33">
        <f t="shared" si="8"/>
        <v>3</v>
      </c>
      <c r="X37" s="33">
        <f t="shared" si="9"/>
        <v>2</v>
      </c>
      <c r="Y37" s="33">
        <f t="shared" si="10"/>
        <v>2</v>
      </c>
      <c r="Z37" s="33">
        <f t="shared" si="11"/>
        <v>2</v>
      </c>
      <c r="AA37" s="33">
        <f t="shared" si="12"/>
        <v>0</v>
      </c>
      <c r="AB37" s="33">
        <f t="shared" si="13"/>
        <v>0</v>
      </c>
      <c r="AC37" s="33">
        <f t="shared" si="14"/>
        <v>0</v>
      </c>
      <c r="AD37" s="33">
        <f t="shared" si="15"/>
        <v>0</v>
      </c>
      <c r="AE37" s="33">
        <f t="shared" si="16"/>
        <v>2</v>
      </c>
      <c r="AF37" s="28"/>
      <c r="AG37" s="28"/>
      <c r="AH37" s="28"/>
      <c r="AI37" s="28">
        <v>100</v>
      </c>
      <c r="AJ37" s="28">
        <v>0.3553</v>
      </c>
      <c r="AK37" s="28">
        <v>0.47199999999999998</v>
      </c>
      <c r="AL37" s="28">
        <v>1.3254999999999999</v>
      </c>
      <c r="AM37" s="28">
        <v>0.88859999999999995</v>
      </c>
      <c r="AN37" s="28">
        <v>0.13669999999999999</v>
      </c>
      <c r="AO37" s="28">
        <v>0.13220000000000001</v>
      </c>
      <c r="AP37" s="35">
        <v>0.63</v>
      </c>
    </row>
    <row r="38" spans="1:42">
      <c r="A38" s="48" t="s">
        <v>3895</v>
      </c>
      <c r="B38" s="29">
        <v>41694</v>
      </c>
      <c r="C38" s="30">
        <v>68.438599999999994</v>
      </c>
      <c r="D38" s="31">
        <v>63.834600000000002</v>
      </c>
      <c r="E38" s="28">
        <v>34.534500000000001</v>
      </c>
      <c r="F38" s="28">
        <v>9.98</v>
      </c>
      <c r="G38" s="28">
        <v>6.0658000000000003</v>
      </c>
      <c r="H38" s="28">
        <v>20.978400000000001</v>
      </c>
      <c r="I38" s="32">
        <v>17.578700000000001</v>
      </c>
      <c r="J38" s="28">
        <v>62.138399999999997</v>
      </c>
      <c r="K38" s="28">
        <v>33.078899999999997</v>
      </c>
      <c r="L38" s="28">
        <v>24.703399999999998</v>
      </c>
      <c r="M38" s="28">
        <v>17.5517</v>
      </c>
      <c r="N38" s="28">
        <v>11.6393</v>
      </c>
      <c r="O38" s="28">
        <v>13.163399999999999</v>
      </c>
      <c r="P38" s="28">
        <v>13.2685</v>
      </c>
      <c r="Q38" s="28"/>
      <c r="R38" s="28">
        <v>10.7079</v>
      </c>
      <c r="S38" s="33">
        <f t="shared" si="4"/>
        <v>3</v>
      </c>
      <c r="T38" s="33">
        <f t="shared" si="5"/>
        <v>2</v>
      </c>
      <c r="U38" s="33">
        <f t="shared" si="6"/>
        <v>1</v>
      </c>
      <c r="V38" s="34">
        <f t="shared" si="7"/>
        <v>1</v>
      </c>
      <c r="W38" s="33">
        <f t="shared" si="8"/>
        <v>1</v>
      </c>
      <c r="X38" s="33">
        <f t="shared" si="9"/>
        <v>1</v>
      </c>
      <c r="Y38" s="33">
        <f t="shared" si="10"/>
        <v>2</v>
      </c>
      <c r="Z38" s="33">
        <f t="shared" si="11"/>
        <v>3</v>
      </c>
      <c r="AA38" s="33">
        <f t="shared" si="12"/>
        <v>2</v>
      </c>
      <c r="AB38" s="33">
        <f t="shared" si="13"/>
        <v>3</v>
      </c>
      <c r="AC38" s="33">
        <f t="shared" si="14"/>
        <v>1</v>
      </c>
      <c r="AD38" s="33">
        <f t="shared" si="15"/>
        <v>0</v>
      </c>
      <c r="AE38" s="33">
        <f t="shared" si="16"/>
        <v>3</v>
      </c>
      <c r="AF38" s="28"/>
      <c r="AG38" s="28"/>
      <c r="AH38" s="28"/>
      <c r="AI38" s="28">
        <v>100</v>
      </c>
      <c r="AJ38" s="28">
        <v>0.30220000000000002</v>
      </c>
      <c r="AK38" s="28">
        <v>0.35880000000000001</v>
      </c>
      <c r="AL38" s="28">
        <v>1.2312000000000001</v>
      </c>
      <c r="AM38" s="28">
        <v>0.78469999999999995</v>
      </c>
      <c r="AN38" s="28">
        <v>6.9099999999999995E-2</v>
      </c>
      <c r="AO38" s="28">
        <v>3.7549999999999999</v>
      </c>
      <c r="AP38" s="35">
        <v>1.39</v>
      </c>
    </row>
    <row r="39" spans="1:42">
      <c r="A39" s="48" t="s">
        <v>3896</v>
      </c>
      <c r="B39" s="29">
        <v>40669</v>
      </c>
      <c r="C39" s="30">
        <v>389.52199999999999</v>
      </c>
      <c r="D39" s="31">
        <v>378.79050000000001</v>
      </c>
      <c r="E39" s="28">
        <v>11.198499999999999</v>
      </c>
      <c r="F39" s="28">
        <v>6.4151999999999996</v>
      </c>
      <c r="G39" s="28">
        <v>5.8369</v>
      </c>
      <c r="H39" s="28">
        <v>32.366799999999998</v>
      </c>
      <c r="I39" s="32">
        <v>25.396100000000001</v>
      </c>
      <c r="J39" s="28">
        <v>58.787700000000001</v>
      </c>
      <c r="K39" s="28">
        <v>24.784600000000001</v>
      </c>
      <c r="L39" s="28">
        <v>21.930099999999999</v>
      </c>
      <c r="M39" s="28">
        <v>13.676299999999999</v>
      </c>
      <c r="N39" s="28">
        <v>8.7081</v>
      </c>
      <c r="O39" s="28">
        <v>4.3380999999999998</v>
      </c>
      <c r="P39" s="28">
        <v>6.7198000000000002</v>
      </c>
      <c r="Q39" s="28"/>
      <c r="R39" s="28">
        <v>0.75790000000000002</v>
      </c>
      <c r="S39" s="33">
        <f t="shared" si="4"/>
        <v>4</v>
      </c>
      <c r="T39" s="33">
        <f t="shared" si="5"/>
        <v>3</v>
      </c>
      <c r="U39" s="33">
        <f t="shared" si="6"/>
        <v>1</v>
      </c>
      <c r="V39" s="34">
        <f t="shared" si="7"/>
        <v>1</v>
      </c>
      <c r="W39" s="33">
        <f t="shared" si="8"/>
        <v>2</v>
      </c>
      <c r="X39" s="33">
        <f t="shared" si="9"/>
        <v>3</v>
      </c>
      <c r="Y39" s="33">
        <f t="shared" si="10"/>
        <v>3</v>
      </c>
      <c r="Z39" s="33">
        <f t="shared" si="11"/>
        <v>4</v>
      </c>
      <c r="AA39" s="33">
        <f t="shared" si="12"/>
        <v>3</v>
      </c>
      <c r="AB39" s="33">
        <f t="shared" si="13"/>
        <v>4</v>
      </c>
      <c r="AC39" s="33">
        <f t="shared" si="14"/>
        <v>4</v>
      </c>
      <c r="AD39" s="33">
        <f t="shared" si="15"/>
        <v>0</v>
      </c>
      <c r="AE39" s="33">
        <f t="shared" si="16"/>
        <v>4</v>
      </c>
      <c r="AF39" s="28"/>
      <c r="AG39" s="28"/>
      <c r="AH39" s="28"/>
      <c r="AI39" s="28">
        <v>100</v>
      </c>
      <c r="AJ39" s="28">
        <v>0.4052</v>
      </c>
      <c r="AK39" s="28">
        <v>0.25330000000000003</v>
      </c>
      <c r="AL39" s="28">
        <v>1.3794999999999999</v>
      </c>
      <c r="AM39" s="28">
        <v>0.59509999999999996</v>
      </c>
      <c r="AN39" s="28">
        <v>4.58E-2</v>
      </c>
      <c r="AO39" s="28">
        <v>3.5512000000000001</v>
      </c>
      <c r="AP39" s="35">
        <v>1.57</v>
      </c>
    </row>
    <row r="40" spans="1:42">
      <c r="A40" s="48" t="s">
        <v>3897</v>
      </c>
      <c r="B40" s="29">
        <v>39524</v>
      </c>
      <c r="C40" s="30">
        <v>386.87580000000003</v>
      </c>
      <c r="D40" s="31">
        <v>399.6114</v>
      </c>
      <c r="E40" s="28">
        <v>32.507100000000001</v>
      </c>
      <c r="F40" s="28">
        <v>12.482900000000001</v>
      </c>
      <c r="G40" s="28">
        <v>6.8413000000000004</v>
      </c>
      <c r="H40" s="28">
        <v>27.584399999999999</v>
      </c>
      <c r="I40" s="32">
        <v>22.8445</v>
      </c>
      <c r="J40" s="28">
        <v>70.487899999999996</v>
      </c>
      <c r="K40" s="28">
        <v>35.387500000000003</v>
      </c>
      <c r="L40" s="28">
        <v>26.956800000000001</v>
      </c>
      <c r="M40" s="28">
        <v>16.5611</v>
      </c>
      <c r="N40" s="28">
        <v>9.4053000000000004</v>
      </c>
      <c r="O40" s="28">
        <v>12.478</v>
      </c>
      <c r="P40" s="28">
        <v>12.051399999999999</v>
      </c>
      <c r="Q40" s="28">
        <v>7.5782999999999996</v>
      </c>
      <c r="R40" s="28">
        <v>6.7188999999999997</v>
      </c>
      <c r="S40" s="33">
        <f t="shared" si="4"/>
        <v>2</v>
      </c>
      <c r="T40" s="33">
        <f t="shared" si="5"/>
        <v>2</v>
      </c>
      <c r="U40" s="33">
        <f t="shared" si="6"/>
        <v>1</v>
      </c>
      <c r="V40" s="34">
        <f t="shared" si="7"/>
        <v>1</v>
      </c>
      <c r="W40" s="33">
        <f t="shared" si="8"/>
        <v>1</v>
      </c>
      <c r="X40" s="33">
        <f t="shared" si="9"/>
        <v>1</v>
      </c>
      <c r="Y40" s="33">
        <f t="shared" si="10"/>
        <v>2</v>
      </c>
      <c r="Z40" s="33">
        <f t="shared" si="11"/>
        <v>3</v>
      </c>
      <c r="AA40" s="33">
        <f t="shared" si="12"/>
        <v>3</v>
      </c>
      <c r="AB40" s="33">
        <f t="shared" si="13"/>
        <v>3</v>
      </c>
      <c r="AC40" s="33">
        <f t="shared" si="14"/>
        <v>2</v>
      </c>
      <c r="AD40" s="33">
        <f t="shared" si="15"/>
        <v>3</v>
      </c>
      <c r="AE40" s="33">
        <f t="shared" si="16"/>
        <v>4</v>
      </c>
      <c r="AF40" s="28"/>
      <c r="AG40" s="28"/>
      <c r="AH40" s="28"/>
      <c r="AI40" s="28">
        <v>100</v>
      </c>
      <c r="AJ40" s="28">
        <v>0.29980000000000001</v>
      </c>
      <c r="AK40" s="28">
        <v>0.3367</v>
      </c>
      <c r="AL40" s="28">
        <v>1.3172999999999999</v>
      </c>
      <c r="AM40" s="28">
        <v>0.70569999999999999</v>
      </c>
      <c r="AN40" s="28">
        <v>5.4600000000000003E-2</v>
      </c>
      <c r="AO40" s="28">
        <v>2.9870000000000001</v>
      </c>
      <c r="AP40" s="35">
        <v>1.49</v>
      </c>
    </row>
    <row r="41" spans="1:42">
      <c r="A41" s="48" t="s">
        <v>3898</v>
      </c>
      <c r="B41" s="29">
        <v>43745</v>
      </c>
      <c r="C41" s="30">
        <v>397.98599999999999</v>
      </c>
      <c r="D41" s="31">
        <v>359.2063</v>
      </c>
      <c r="E41" s="28">
        <v>21.138300000000001</v>
      </c>
      <c r="F41" s="28">
        <v>7.5144000000000002</v>
      </c>
      <c r="G41" s="28">
        <v>-0.32819999999999999</v>
      </c>
      <c r="H41" s="28">
        <v>7.7462</v>
      </c>
      <c r="I41" s="32">
        <v>6.7068000000000003</v>
      </c>
      <c r="J41" s="28">
        <v>34.067599999999999</v>
      </c>
      <c r="K41" s="28">
        <v>24.016200000000001</v>
      </c>
      <c r="L41" s="28">
        <v>18.385100000000001</v>
      </c>
      <c r="M41" s="28">
        <v>14.507</v>
      </c>
      <c r="N41" s="28">
        <v>8.0143000000000004</v>
      </c>
      <c r="O41" s="28"/>
      <c r="P41" s="28"/>
      <c r="Q41" s="28"/>
      <c r="R41" s="28">
        <v>12.083299999999999</v>
      </c>
      <c r="S41" s="33">
        <f t="shared" si="4"/>
        <v>3</v>
      </c>
      <c r="T41" s="33">
        <f t="shared" si="5"/>
        <v>4</v>
      </c>
      <c r="U41" s="33">
        <f t="shared" si="6"/>
        <v>3</v>
      </c>
      <c r="V41" s="34">
        <f t="shared" si="7"/>
        <v>4</v>
      </c>
      <c r="W41" s="33">
        <f t="shared" si="8"/>
        <v>3</v>
      </c>
      <c r="X41" s="33">
        <f t="shared" si="9"/>
        <v>3</v>
      </c>
      <c r="Y41" s="33">
        <f t="shared" si="10"/>
        <v>4</v>
      </c>
      <c r="Z41" s="33">
        <f t="shared" si="11"/>
        <v>4</v>
      </c>
      <c r="AA41" s="33">
        <f t="shared" si="12"/>
        <v>4</v>
      </c>
      <c r="AB41" s="33">
        <f t="shared" si="13"/>
        <v>0</v>
      </c>
      <c r="AC41" s="33">
        <f t="shared" si="14"/>
        <v>0</v>
      </c>
      <c r="AD41" s="33">
        <f t="shared" si="15"/>
        <v>0</v>
      </c>
      <c r="AE41" s="33">
        <f t="shared" si="16"/>
        <v>2</v>
      </c>
      <c r="AF41" s="28"/>
      <c r="AG41" s="28"/>
      <c r="AH41" s="28"/>
      <c r="AI41" s="28">
        <v>100</v>
      </c>
      <c r="AJ41" s="28">
        <v>0.25190000000000001</v>
      </c>
      <c r="AK41" s="28">
        <v>0.2737</v>
      </c>
      <c r="AL41" s="28">
        <v>0.87160000000000004</v>
      </c>
      <c r="AM41" s="28">
        <v>0.51439999999999997</v>
      </c>
      <c r="AN41" s="28">
        <v>5.0799999999999998E-2</v>
      </c>
      <c r="AO41" s="28">
        <v>1.9975000000000001</v>
      </c>
      <c r="AP41" s="35">
        <v>1.36</v>
      </c>
    </row>
    <row r="42" spans="1:42">
      <c r="A42" s="48" t="s">
        <v>3899</v>
      </c>
      <c r="B42" s="29">
        <v>41530</v>
      </c>
      <c r="C42" s="30">
        <v>88.304400000000001</v>
      </c>
      <c r="D42" s="31">
        <v>85.697199999999995</v>
      </c>
      <c r="E42" s="28">
        <v>31.58</v>
      </c>
      <c r="F42" s="28">
        <v>1.8381000000000001</v>
      </c>
      <c r="G42" s="28">
        <v>1.5107999999999999</v>
      </c>
      <c r="H42" s="28">
        <v>8.4478000000000009</v>
      </c>
      <c r="I42" s="32">
        <v>5.1265000000000001</v>
      </c>
      <c r="J42" s="28">
        <v>19.440200000000001</v>
      </c>
      <c r="K42" s="28">
        <v>14.2348</v>
      </c>
      <c r="L42" s="28">
        <v>11.3995</v>
      </c>
      <c r="M42" s="28">
        <v>10.6386</v>
      </c>
      <c r="N42" s="28">
        <v>9.6594999999999995</v>
      </c>
      <c r="O42" s="28">
        <v>11.038</v>
      </c>
      <c r="P42" s="28">
        <v>9.4116</v>
      </c>
      <c r="Q42" s="28"/>
      <c r="R42" s="28">
        <v>9.5298999999999996</v>
      </c>
      <c r="S42" s="33">
        <f t="shared" si="4"/>
        <v>4</v>
      </c>
      <c r="T42" s="33">
        <f t="shared" si="5"/>
        <v>4</v>
      </c>
      <c r="U42" s="33">
        <f t="shared" si="6"/>
        <v>3</v>
      </c>
      <c r="V42" s="34">
        <f t="shared" si="7"/>
        <v>4</v>
      </c>
      <c r="W42" s="33">
        <f t="shared" si="8"/>
        <v>4</v>
      </c>
      <c r="X42" s="33">
        <f t="shared" si="9"/>
        <v>4</v>
      </c>
      <c r="Y42" s="33">
        <f t="shared" si="10"/>
        <v>4</v>
      </c>
      <c r="Z42" s="33">
        <f t="shared" si="11"/>
        <v>4</v>
      </c>
      <c r="AA42" s="33">
        <f t="shared" si="12"/>
        <v>3</v>
      </c>
      <c r="AB42" s="33">
        <f t="shared" si="13"/>
        <v>4</v>
      </c>
      <c r="AC42" s="33">
        <f t="shared" si="14"/>
        <v>4</v>
      </c>
      <c r="AD42" s="33">
        <f t="shared" si="15"/>
        <v>0</v>
      </c>
      <c r="AE42" s="33">
        <f t="shared" si="16"/>
        <v>3</v>
      </c>
      <c r="AF42" s="28"/>
      <c r="AG42" s="28"/>
      <c r="AH42" s="28"/>
      <c r="AI42" s="28">
        <v>100</v>
      </c>
      <c r="AJ42" s="28">
        <v>0.218</v>
      </c>
      <c r="AK42" s="28">
        <v>0.27550000000000002</v>
      </c>
      <c r="AL42" s="28">
        <v>0.57199999999999995</v>
      </c>
      <c r="AM42" s="28">
        <v>0.5534</v>
      </c>
      <c r="AN42" s="28">
        <v>8.1799999999999998E-2</v>
      </c>
      <c r="AO42" s="28">
        <v>0.3901</v>
      </c>
      <c r="AP42" s="35">
        <v>1.39</v>
      </c>
    </row>
    <row r="43" spans="1:42">
      <c r="A43" s="48" t="s">
        <v>3900</v>
      </c>
      <c r="B43" s="29">
        <v>44594</v>
      </c>
      <c r="C43" s="30">
        <v>281.82639999999998</v>
      </c>
      <c r="D43" s="31">
        <v>291.56049999999999</v>
      </c>
      <c r="E43" s="28">
        <v>29.8017</v>
      </c>
      <c r="F43" s="28">
        <v>-2.5375000000000001</v>
      </c>
      <c r="G43" s="28">
        <v>5.7803000000000004</v>
      </c>
      <c r="H43" s="28">
        <v>46.922199999999997</v>
      </c>
      <c r="I43" s="32">
        <v>28.0549</v>
      </c>
      <c r="J43" s="28">
        <v>83.014399999999995</v>
      </c>
      <c r="K43" s="28">
        <v>40.183399999999999</v>
      </c>
      <c r="L43" s="28">
        <v>29.4941</v>
      </c>
      <c r="M43" s="28">
        <v>25.038</v>
      </c>
      <c r="N43" s="28"/>
      <c r="O43" s="28"/>
      <c r="P43" s="28"/>
      <c r="Q43" s="28"/>
      <c r="R43" s="28">
        <v>29.387599999999999</v>
      </c>
      <c r="S43" s="33">
        <f t="shared" si="4"/>
        <v>4</v>
      </c>
      <c r="T43" s="33">
        <f t="shared" si="5"/>
        <v>3</v>
      </c>
      <c r="U43" s="33">
        <f t="shared" si="6"/>
        <v>1</v>
      </c>
      <c r="V43" s="34">
        <f t="shared" si="7"/>
        <v>1</v>
      </c>
      <c r="W43" s="33">
        <f t="shared" si="8"/>
        <v>1</v>
      </c>
      <c r="X43" s="33">
        <f t="shared" si="9"/>
        <v>1</v>
      </c>
      <c r="Y43" s="33">
        <f t="shared" si="10"/>
        <v>1</v>
      </c>
      <c r="Z43" s="33">
        <f t="shared" si="11"/>
        <v>1</v>
      </c>
      <c r="AA43" s="33">
        <f t="shared" si="12"/>
        <v>0</v>
      </c>
      <c r="AB43" s="33">
        <f t="shared" si="13"/>
        <v>0</v>
      </c>
      <c r="AC43" s="33">
        <f t="shared" si="14"/>
        <v>0</v>
      </c>
      <c r="AD43" s="33">
        <f t="shared" si="15"/>
        <v>0</v>
      </c>
      <c r="AE43" s="33">
        <f t="shared" si="16"/>
        <v>1</v>
      </c>
      <c r="AF43" s="28"/>
      <c r="AG43" s="28"/>
      <c r="AH43" s="28"/>
      <c r="AI43" s="28">
        <v>100</v>
      </c>
      <c r="AJ43" s="28">
        <v>-0.154</v>
      </c>
      <c r="AK43" s="28">
        <v>0.35499999999999998</v>
      </c>
      <c r="AL43" s="28">
        <v>2.1427999999999998</v>
      </c>
      <c r="AM43" s="28">
        <v>0.86550000000000005</v>
      </c>
      <c r="AN43" s="28">
        <v>8.3999999999999995E-3</v>
      </c>
      <c r="AO43" s="28">
        <v>0.54249999999999998</v>
      </c>
      <c r="AP43" s="35">
        <v>1.5</v>
      </c>
    </row>
    <row r="44" spans="1:42">
      <c r="A44" s="48" t="s">
        <v>3901</v>
      </c>
      <c r="B44" s="29">
        <v>44672</v>
      </c>
      <c r="C44" s="30">
        <v>396.35</v>
      </c>
      <c r="D44" s="31">
        <v>378.48610000000002</v>
      </c>
      <c r="E44" s="28">
        <v>24.017199999999999</v>
      </c>
      <c r="F44" s="28">
        <v>17.749300000000002</v>
      </c>
      <c r="G44" s="28">
        <v>9.5130999999999997</v>
      </c>
      <c r="H44" s="28">
        <v>12.4785</v>
      </c>
      <c r="I44" s="32">
        <v>12.5792</v>
      </c>
      <c r="J44" s="28">
        <v>57.915399999999998</v>
      </c>
      <c r="K44" s="28">
        <v>32.3277</v>
      </c>
      <c r="L44" s="28">
        <v>33.488599999999998</v>
      </c>
      <c r="M44" s="28">
        <v>26.357800000000001</v>
      </c>
      <c r="N44" s="28"/>
      <c r="O44" s="28"/>
      <c r="P44" s="28"/>
      <c r="Q44" s="28"/>
      <c r="R44" s="28">
        <v>24.3035</v>
      </c>
      <c r="S44" s="33">
        <f t="shared" si="4"/>
        <v>1</v>
      </c>
      <c r="T44" s="33">
        <f t="shared" si="5"/>
        <v>1</v>
      </c>
      <c r="U44" s="33">
        <f t="shared" si="6"/>
        <v>2</v>
      </c>
      <c r="V44" s="34">
        <f t="shared" si="7"/>
        <v>2</v>
      </c>
      <c r="W44" s="33">
        <f t="shared" si="8"/>
        <v>2</v>
      </c>
      <c r="X44" s="33">
        <f t="shared" si="9"/>
        <v>2</v>
      </c>
      <c r="Y44" s="33">
        <f t="shared" si="10"/>
        <v>1</v>
      </c>
      <c r="Z44" s="33">
        <f t="shared" si="11"/>
        <v>1</v>
      </c>
      <c r="AA44" s="33">
        <f t="shared" si="12"/>
        <v>0</v>
      </c>
      <c r="AB44" s="33">
        <f t="shared" si="13"/>
        <v>0</v>
      </c>
      <c r="AC44" s="33">
        <f t="shared" si="14"/>
        <v>0</v>
      </c>
      <c r="AD44" s="33">
        <f t="shared" si="15"/>
        <v>0</v>
      </c>
      <c r="AE44" s="33">
        <f t="shared" si="16"/>
        <v>1</v>
      </c>
      <c r="AF44" s="28"/>
      <c r="AG44" s="28"/>
      <c r="AH44" s="28"/>
      <c r="AI44" s="28">
        <v>100</v>
      </c>
      <c r="AJ44" s="28">
        <v>0.43580000000000002</v>
      </c>
      <c r="AK44" s="28">
        <v>0.44540000000000002</v>
      </c>
      <c r="AL44" s="28">
        <v>1.8035000000000001</v>
      </c>
      <c r="AM44" s="28">
        <v>0.83230000000000004</v>
      </c>
      <c r="AN44" s="28">
        <v>9.98E-2</v>
      </c>
      <c r="AO44" s="28">
        <v>0.38529999999999998</v>
      </c>
      <c r="AP44" s="35">
        <v>0.4</v>
      </c>
    </row>
    <row r="45" spans="1:42">
      <c r="A45" s="48" t="s">
        <v>3902</v>
      </c>
      <c r="B45" s="29">
        <v>44189</v>
      </c>
      <c r="C45" s="30">
        <v>497.38220000000001</v>
      </c>
      <c r="D45" s="31">
        <v>454.89280000000002</v>
      </c>
      <c r="E45" s="28">
        <v>12.515599999999999</v>
      </c>
      <c r="F45" s="28">
        <v>18.0227</v>
      </c>
      <c r="G45" s="28">
        <v>2.7090000000000001</v>
      </c>
      <c r="H45" s="28">
        <v>-6.4127999999999998</v>
      </c>
      <c r="I45" s="32">
        <v>6.1075999999999997</v>
      </c>
      <c r="J45" s="28">
        <v>48.699599999999997</v>
      </c>
      <c r="K45" s="28">
        <v>30.521699999999999</v>
      </c>
      <c r="L45" s="28">
        <v>24.692599999999999</v>
      </c>
      <c r="M45" s="28">
        <v>14.698700000000001</v>
      </c>
      <c r="N45" s="28">
        <v>2.3069999999999999</v>
      </c>
      <c r="O45" s="28"/>
      <c r="P45" s="28"/>
      <c r="Q45" s="28"/>
      <c r="R45" s="28">
        <v>4.2828999999999997</v>
      </c>
      <c r="S45" s="33">
        <f t="shared" si="4"/>
        <v>1</v>
      </c>
      <c r="T45" s="33">
        <f t="shared" si="5"/>
        <v>4</v>
      </c>
      <c r="U45" s="33">
        <f t="shared" si="6"/>
        <v>4</v>
      </c>
      <c r="V45" s="34">
        <f t="shared" si="7"/>
        <v>4</v>
      </c>
      <c r="W45" s="33">
        <f t="shared" si="8"/>
        <v>2</v>
      </c>
      <c r="X45" s="33">
        <f t="shared" si="9"/>
        <v>2</v>
      </c>
      <c r="Y45" s="33">
        <f t="shared" si="10"/>
        <v>2</v>
      </c>
      <c r="Z45" s="33">
        <f t="shared" si="11"/>
        <v>3</v>
      </c>
      <c r="AA45" s="33">
        <f t="shared" si="12"/>
        <v>4</v>
      </c>
      <c r="AB45" s="33">
        <f t="shared" si="13"/>
        <v>0</v>
      </c>
      <c r="AC45" s="33">
        <f t="shared" si="14"/>
        <v>0</v>
      </c>
      <c r="AD45" s="33">
        <f t="shared" si="15"/>
        <v>0</v>
      </c>
      <c r="AE45" s="33">
        <f t="shared" si="16"/>
        <v>4</v>
      </c>
      <c r="AF45" s="28"/>
      <c r="AG45" s="28"/>
      <c r="AH45" s="28"/>
      <c r="AI45" s="28">
        <v>100</v>
      </c>
      <c r="AJ45" s="28">
        <v>0.44969999999999999</v>
      </c>
      <c r="AK45" s="28">
        <v>0.2422</v>
      </c>
      <c r="AL45" s="28">
        <v>1.4098999999999999</v>
      </c>
      <c r="AM45" s="28">
        <v>0.44450000000000001</v>
      </c>
      <c r="AN45" s="28">
        <v>4.6600000000000003E-2</v>
      </c>
      <c r="AO45" s="28">
        <v>1.6275999999999999</v>
      </c>
      <c r="AP45" s="35">
        <v>1.53</v>
      </c>
    </row>
    <row r="46" spans="1:42">
      <c r="A46" s="48" t="s">
        <v>3903</v>
      </c>
      <c r="B46" s="29">
        <v>41764</v>
      </c>
      <c r="C46" s="30">
        <v>226.86709999999999</v>
      </c>
      <c r="D46" s="31">
        <v>212.0976</v>
      </c>
      <c r="E46" s="28">
        <v>35.977899999999998</v>
      </c>
      <c r="F46" s="28">
        <v>12.202299999999999</v>
      </c>
      <c r="G46" s="28">
        <v>5.8569000000000004</v>
      </c>
      <c r="H46" s="28">
        <v>13.7361</v>
      </c>
      <c r="I46" s="32">
        <v>11.630699999999999</v>
      </c>
      <c r="J46" s="28">
        <v>36.528199999999998</v>
      </c>
      <c r="K46" s="28">
        <v>23.5749</v>
      </c>
      <c r="L46" s="28">
        <v>22.9712</v>
      </c>
      <c r="M46" s="28">
        <v>20.817299999999999</v>
      </c>
      <c r="N46" s="28">
        <v>15.964700000000001</v>
      </c>
      <c r="O46" s="28">
        <v>15.769500000000001</v>
      </c>
      <c r="P46" s="28">
        <v>13.0932</v>
      </c>
      <c r="Q46" s="28"/>
      <c r="R46" s="28">
        <v>11.264699999999999</v>
      </c>
      <c r="S46" s="33">
        <f t="shared" si="4"/>
        <v>3</v>
      </c>
      <c r="T46" s="33">
        <f t="shared" si="5"/>
        <v>3</v>
      </c>
      <c r="U46" s="33">
        <f t="shared" si="6"/>
        <v>2</v>
      </c>
      <c r="V46" s="34">
        <f t="shared" si="7"/>
        <v>2</v>
      </c>
      <c r="W46" s="33">
        <f t="shared" si="8"/>
        <v>3</v>
      </c>
      <c r="X46" s="33">
        <f t="shared" si="9"/>
        <v>3</v>
      </c>
      <c r="Y46" s="33">
        <f t="shared" si="10"/>
        <v>3</v>
      </c>
      <c r="Z46" s="33">
        <f t="shared" si="11"/>
        <v>2</v>
      </c>
      <c r="AA46" s="33">
        <f t="shared" si="12"/>
        <v>1</v>
      </c>
      <c r="AB46" s="33">
        <f t="shared" si="13"/>
        <v>1</v>
      </c>
      <c r="AC46" s="33">
        <f t="shared" si="14"/>
        <v>2</v>
      </c>
      <c r="AD46" s="33">
        <f t="shared" si="15"/>
        <v>0</v>
      </c>
      <c r="AE46" s="33">
        <f t="shared" si="16"/>
        <v>2</v>
      </c>
      <c r="AF46" s="28"/>
      <c r="AG46" s="28"/>
      <c r="AH46" s="28"/>
      <c r="AI46" s="28">
        <v>100</v>
      </c>
      <c r="AJ46" s="28">
        <v>0.41720000000000002</v>
      </c>
      <c r="AK46" s="28">
        <v>0.37919999999999998</v>
      </c>
      <c r="AL46" s="28">
        <v>1.0762</v>
      </c>
      <c r="AM46" s="28">
        <v>0.79210000000000003</v>
      </c>
      <c r="AN46" s="28">
        <v>0.15579999999999999</v>
      </c>
      <c r="AO46" s="28">
        <v>3.2323</v>
      </c>
      <c r="AP46" s="35">
        <v>1.31</v>
      </c>
    </row>
    <row r="47" spans="1:42">
      <c r="A47" s="48" t="s">
        <v>3904</v>
      </c>
      <c r="B47" s="29">
        <v>41670</v>
      </c>
      <c r="C47" s="30">
        <v>168.18279999999999</v>
      </c>
      <c r="D47" s="31">
        <v>152.94589999999999</v>
      </c>
      <c r="E47" s="28">
        <v>24.6706</v>
      </c>
      <c r="F47" s="28">
        <v>9.5876999999999999</v>
      </c>
      <c r="G47" s="28">
        <v>1.5029999999999999</v>
      </c>
      <c r="H47" s="28">
        <v>19.5687</v>
      </c>
      <c r="I47" s="32">
        <v>11.0168</v>
      </c>
      <c r="J47" s="28">
        <v>41.184600000000003</v>
      </c>
      <c r="K47" s="28">
        <v>21.2043</v>
      </c>
      <c r="L47" s="28">
        <v>17.8673</v>
      </c>
      <c r="M47" s="28">
        <v>18.5822</v>
      </c>
      <c r="N47" s="28">
        <v>13.820499999999999</v>
      </c>
      <c r="O47" s="28">
        <v>12.619</v>
      </c>
      <c r="P47" s="28">
        <v>10.327500000000001</v>
      </c>
      <c r="Q47" s="28"/>
      <c r="R47" s="28">
        <v>7.6487999999999996</v>
      </c>
      <c r="S47" s="33">
        <f t="shared" si="4"/>
        <v>3</v>
      </c>
      <c r="T47" s="33">
        <f t="shared" si="5"/>
        <v>4</v>
      </c>
      <c r="U47" s="33">
        <f t="shared" si="6"/>
        <v>1</v>
      </c>
      <c r="V47" s="34">
        <f t="shared" si="7"/>
        <v>3</v>
      </c>
      <c r="W47" s="33">
        <f t="shared" si="8"/>
        <v>3</v>
      </c>
      <c r="X47" s="33">
        <f t="shared" si="9"/>
        <v>3</v>
      </c>
      <c r="Y47" s="33">
        <f t="shared" si="10"/>
        <v>4</v>
      </c>
      <c r="Z47" s="33">
        <f t="shared" si="11"/>
        <v>2</v>
      </c>
      <c r="AA47" s="33">
        <f t="shared" si="12"/>
        <v>2</v>
      </c>
      <c r="AB47" s="33">
        <f t="shared" si="13"/>
        <v>3</v>
      </c>
      <c r="AC47" s="33">
        <f t="shared" si="14"/>
        <v>3</v>
      </c>
      <c r="AD47" s="33">
        <f t="shared" si="15"/>
        <v>0</v>
      </c>
      <c r="AE47" s="33">
        <f t="shared" si="16"/>
        <v>3</v>
      </c>
      <c r="AF47" s="28"/>
      <c r="AG47" s="28"/>
      <c r="AH47" s="28"/>
      <c r="AI47" s="28">
        <v>100</v>
      </c>
      <c r="AJ47" s="28">
        <v>0.37619999999999998</v>
      </c>
      <c r="AK47" s="28">
        <v>0.26340000000000002</v>
      </c>
      <c r="AL47" s="28">
        <v>0.88160000000000005</v>
      </c>
      <c r="AM47" s="28">
        <v>0.52990000000000004</v>
      </c>
      <c r="AN47" s="28">
        <v>8.72E-2</v>
      </c>
      <c r="AO47" s="28">
        <v>0.41470000000000001</v>
      </c>
      <c r="AP47" s="35">
        <v>0.96</v>
      </c>
    </row>
    <row r="48" spans="1:42">
      <c r="A48" s="48" t="s">
        <v>3905</v>
      </c>
      <c r="B48" s="29">
        <v>39351</v>
      </c>
      <c r="C48" s="30">
        <v>876.91049999999996</v>
      </c>
      <c r="D48" s="31">
        <v>935.27509999999995</v>
      </c>
      <c r="E48" s="28">
        <v>37.604999999999997</v>
      </c>
      <c r="F48" s="28">
        <v>15.803900000000001</v>
      </c>
      <c r="G48" s="28">
        <v>9.4664000000000001</v>
      </c>
      <c r="H48" s="28">
        <v>22.627700000000001</v>
      </c>
      <c r="I48" s="32">
        <v>22.1616</v>
      </c>
      <c r="J48" s="28">
        <v>65.902000000000001</v>
      </c>
      <c r="K48" s="28">
        <v>31.781300000000002</v>
      </c>
      <c r="L48" s="28">
        <v>25.2441</v>
      </c>
      <c r="M48" s="28">
        <v>17.765000000000001</v>
      </c>
      <c r="N48" s="28">
        <v>9.7276000000000007</v>
      </c>
      <c r="O48" s="28">
        <v>13.4877</v>
      </c>
      <c r="P48" s="28">
        <v>11.5854</v>
      </c>
      <c r="Q48" s="28">
        <v>8.9006000000000007</v>
      </c>
      <c r="R48" s="28">
        <v>7.3787000000000003</v>
      </c>
      <c r="S48" s="33">
        <f t="shared" si="4"/>
        <v>2</v>
      </c>
      <c r="T48" s="33">
        <f t="shared" si="5"/>
        <v>2</v>
      </c>
      <c r="U48" s="33">
        <f t="shared" si="6"/>
        <v>1</v>
      </c>
      <c r="V48" s="34">
        <f t="shared" si="7"/>
        <v>1</v>
      </c>
      <c r="W48" s="33">
        <f t="shared" si="8"/>
        <v>1</v>
      </c>
      <c r="X48" s="33">
        <f t="shared" si="9"/>
        <v>2</v>
      </c>
      <c r="Y48" s="33">
        <f t="shared" si="10"/>
        <v>2</v>
      </c>
      <c r="Z48" s="33">
        <f t="shared" si="11"/>
        <v>3</v>
      </c>
      <c r="AA48" s="33">
        <f t="shared" si="12"/>
        <v>3</v>
      </c>
      <c r="AB48" s="33">
        <f t="shared" si="13"/>
        <v>2</v>
      </c>
      <c r="AC48" s="33">
        <f t="shared" si="14"/>
        <v>3</v>
      </c>
      <c r="AD48" s="33">
        <f t="shared" si="15"/>
        <v>2</v>
      </c>
      <c r="AE48" s="33">
        <f t="shared" si="16"/>
        <v>4</v>
      </c>
      <c r="AF48" s="28"/>
      <c r="AG48" s="28"/>
      <c r="AH48" s="28"/>
      <c r="AI48" s="28">
        <v>100</v>
      </c>
      <c r="AJ48" s="28">
        <v>0.3125</v>
      </c>
      <c r="AK48" s="28">
        <v>0.34470000000000001</v>
      </c>
      <c r="AL48" s="28">
        <v>1.1725000000000001</v>
      </c>
      <c r="AM48" s="28">
        <v>0.75429999999999997</v>
      </c>
      <c r="AN48" s="28">
        <v>7.3200000000000001E-2</v>
      </c>
      <c r="AO48" s="28">
        <v>1.2619</v>
      </c>
      <c r="AP48" s="35">
        <v>1.62</v>
      </c>
    </row>
    <row r="49" spans="1:42">
      <c r="A49" s="48" t="s">
        <v>3906</v>
      </c>
      <c r="B49" s="29">
        <v>44406</v>
      </c>
      <c r="C49" s="30">
        <v>609.15150000000006</v>
      </c>
      <c r="D49" s="31">
        <v>604.64009999999996</v>
      </c>
      <c r="E49" s="28">
        <v>13.8124</v>
      </c>
      <c r="F49" s="28">
        <v>15.2118</v>
      </c>
      <c r="G49" s="28">
        <v>4.7704000000000004</v>
      </c>
      <c r="H49" s="28">
        <v>10.997400000000001</v>
      </c>
      <c r="I49" s="32">
        <v>10.334099999999999</v>
      </c>
      <c r="J49" s="28">
        <v>43.418999999999997</v>
      </c>
      <c r="K49" s="28">
        <v>22.435700000000001</v>
      </c>
      <c r="L49" s="28">
        <v>22.956099999999999</v>
      </c>
      <c r="M49" s="28">
        <v>17.996099999999998</v>
      </c>
      <c r="N49" s="28"/>
      <c r="O49" s="28"/>
      <c r="P49" s="28"/>
      <c r="Q49" s="28"/>
      <c r="R49" s="28">
        <v>7.0308999999999999</v>
      </c>
      <c r="S49" s="33">
        <f t="shared" si="4"/>
        <v>2</v>
      </c>
      <c r="T49" s="33">
        <f t="shared" si="5"/>
        <v>3</v>
      </c>
      <c r="U49" s="33">
        <f t="shared" si="6"/>
        <v>3</v>
      </c>
      <c r="V49" s="34">
        <f t="shared" si="7"/>
        <v>3</v>
      </c>
      <c r="W49" s="33">
        <f t="shared" si="8"/>
        <v>2</v>
      </c>
      <c r="X49" s="33">
        <f t="shared" si="9"/>
        <v>3</v>
      </c>
      <c r="Y49" s="33">
        <f t="shared" si="10"/>
        <v>3</v>
      </c>
      <c r="Z49" s="33">
        <f t="shared" si="11"/>
        <v>2</v>
      </c>
      <c r="AA49" s="33">
        <f t="shared" si="12"/>
        <v>0</v>
      </c>
      <c r="AB49" s="33">
        <f t="shared" si="13"/>
        <v>0</v>
      </c>
      <c r="AC49" s="33">
        <f t="shared" si="14"/>
        <v>0</v>
      </c>
      <c r="AD49" s="33">
        <f t="shared" si="15"/>
        <v>0</v>
      </c>
      <c r="AE49" s="33">
        <f t="shared" si="16"/>
        <v>4</v>
      </c>
      <c r="AF49" s="28"/>
      <c r="AG49" s="28"/>
      <c r="AH49" s="28"/>
      <c r="AI49" s="28">
        <v>100</v>
      </c>
      <c r="AJ49" s="28">
        <v>0.42109999999999997</v>
      </c>
      <c r="AK49" s="28">
        <v>0.31309999999999999</v>
      </c>
      <c r="AL49" s="28">
        <v>1.0991</v>
      </c>
      <c r="AM49" s="28">
        <v>0.56279999999999997</v>
      </c>
      <c r="AN49" s="28">
        <v>0.1095</v>
      </c>
      <c r="AO49" s="28">
        <v>1.3212999999999999</v>
      </c>
      <c r="AP49" s="35">
        <v>1.59</v>
      </c>
    </row>
    <row r="50" spans="1:42">
      <c r="A50" s="48" t="s">
        <v>3907</v>
      </c>
      <c r="B50" s="29">
        <v>44194</v>
      </c>
      <c r="C50" s="30">
        <v>105.621</v>
      </c>
      <c r="D50" s="31">
        <v>98.0017</v>
      </c>
      <c r="E50" s="28">
        <v>11.513299999999999</v>
      </c>
      <c r="F50" s="28">
        <v>5.7390999999999996</v>
      </c>
      <c r="G50" s="28">
        <v>-3.3624999999999998</v>
      </c>
      <c r="H50" s="28">
        <v>1.5041</v>
      </c>
      <c r="I50" s="32">
        <v>0.60640000000000005</v>
      </c>
      <c r="J50" s="28">
        <v>18.653400000000001</v>
      </c>
      <c r="K50" s="28">
        <v>13.0251</v>
      </c>
      <c r="L50" s="28">
        <v>7.3064</v>
      </c>
      <c r="M50" s="28">
        <v>3.2688999999999999</v>
      </c>
      <c r="N50" s="28">
        <v>2.649</v>
      </c>
      <c r="O50" s="28"/>
      <c r="P50" s="28"/>
      <c r="Q50" s="28"/>
      <c r="R50" s="28">
        <v>2.6756000000000002</v>
      </c>
      <c r="S50" s="33">
        <f t="shared" si="4"/>
        <v>4</v>
      </c>
      <c r="T50" s="33">
        <f t="shared" si="5"/>
        <v>4</v>
      </c>
      <c r="U50" s="33">
        <f t="shared" si="6"/>
        <v>4</v>
      </c>
      <c r="V50" s="34">
        <f t="shared" si="7"/>
        <v>4</v>
      </c>
      <c r="W50" s="33">
        <f t="shared" si="8"/>
        <v>4</v>
      </c>
      <c r="X50" s="33">
        <f t="shared" si="9"/>
        <v>4</v>
      </c>
      <c r="Y50" s="33">
        <f t="shared" si="10"/>
        <v>4</v>
      </c>
      <c r="Z50" s="33">
        <f t="shared" si="11"/>
        <v>4</v>
      </c>
      <c r="AA50" s="33">
        <f t="shared" si="12"/>
        <v>4</v>
      </c>
      <c r="AB50" s="33">
        <f t="shared" si="13"/>
        <v>0</v>
      </c>
      <c r="AC50" s="33">
        <f t="shared" si="14"/>
        <v>0</v>
      </c>
      <c r="AD50" s="33">
        <f t="shared" si="15"/>
        <v>0</v>
      </c>
      <c r="AE50" s="33">
        <f t="shared" si="16"/>
        <v>4</v>
      </c>
      <c r="AF50" s="28"/>
      <c r="AG50" s="28"/>
      <c r="AH50" s="28"/>
      <c r="AI50" s="28">
        <v>100</v>
      </c>
      <c r="AJ50" s="28">
        <v>1.0177</v>
      </c>
      <c r="AK50" s="28">
        <v>9.4200000000000006E-2</v>
      </c>
      <c r="AL50" s="28">
        <v>0.16020000000000001</v>
      </c>
      <c r="AM50" s="28">
        <v>0.18679999999999999</v>
      </c>
      <c r="AN50" s="28">
        <v>1.8200000000000001E-2</v>
      </c>
      <c r="AO50" s="28">
        <v>1.6645000000000001</v>
      </c>
      <c r="AP50" s="35">
        <v>1.36</v>
      </c>
    </row>
    <row r="51" spans="1:42">
      <c r="A51" s="48" t="s">
        <v>5095</v>
      </c>
      <c r="B51" s="29">
        <v>46106</v>
      </c>
      <c r="C51" s="30"/>
      <c r="D51" s="31">
        <v>58.015500000000003</v>
      </c>
      <c r="E51" s="28">
        <v>10.592000000000001</v>
      </c>
      <c r="F51" s="28">
        <v>5.7930000000000001</v>
      </c>
      <c r="G51" s="28"/>
      <c r="H51" s="28"/>
      <c r="I51" s="32"/>
      <c r="J51" s="28"/>
      <c r="K51" s="28"/>
      <c r="L51" s="28"/>
      <c r="M51" s="28"/>
      <c r="N51" s="28"/>
      <c r="O51" s="28"/>
      <c r="P51" s="28"/>
      <c r="Q51" s="28"/>
      <c r="R51" s="28">
        <v>79.163200000000003</v>
      </c>
      <c r="S51" s="33">
        <f t="shared" si="4"/>
        <v>4</v>
      </c>
      <c r="T51" s="33">
        <f t="shared" si="5"/>
        <v>0</v>
      </c>
      <c r="U51" s="33">
        <f t="shared" si="6"/>
        <v>0</v>
      </c>
      <c r="V51" s="34">
        <f t="shared" si="7"/>
        <v>0</v>
      </c>
      <c r="W51" s="33">
        <f t="shared" si="8"/>
        <v>0</v>
      </c>
      <c r="X51" s="33">
        <f t="shared" si="9"/>
        <v>0</v>
      </c>
      <c r="Y51" s="33">
        <f t="shared" si="10"/>
        <v>0</v>
      </c>
      <c r="Z51" s="33">
        <f t="shared" si="11"/>
        <v>0</v>
      </c>
      <c r="AA51" s="33">
        <f t="shared" si="12"/>
        <v>0</v>
      </c>
      <c r="AB51" s="33">
        <f t="shared" si="13"/>
        <v>0</v>
      </c>
      <c r="AC51" s="33">
        <f t="shared" si="14"/>
        <v>0</v>
      </c>
      <c r="AD51" s="33">
        <f t="shared" si="15"/>
        <v>0</v>
      </c>
      <c r="AE51" s="33">
        <f t="shared" si="16"/>
        <v>1</v>
      </c>
      <c r="AF51" s="28"/>
      <c r="AG51" s="28"/>
      <c r="AH51" s="28"/>
      <c r="AI51" s="28">
        <v>100</v>
      </c>
      <c r="AJ51" s="28"/>
      <c r="AK51" s="28"/>
      <c r="AL51" s="28"/>
      <c r="AM51" s="28"/>
      <c r="AN51" s="28"/>
      <c r="AO51" s="28">
        <v>100</v>
      </c>
      <c r="AP51" s="35">
        <v>1.1599999999999999</v>
      </c>
    </row>
    <row r="52" spans="1:42">
      <c r="A52" s="48" t="s">
        <v>3908</v>
      </c>
      <c r="B52" s="29">
        <v>44229</v>
      </c>
      <c r="C52" s="30">
        <v>3706.8773000000001</v>
      </c>
      <c r="D52" s="31">
        <v>3592.0052999999998</v>
      </c>
      <c r="E52" s="28">
        <v>25.8508</v>
      </c>
      <c r="F52" s="28">
        <v>18.192900000000002</v>
      </c>
      <c r="G52" s="28">
        <v>9.9705999999999992</v>
      </c>
      <c r="H52" s="28">
        <v>12.924099999999999</v>
      </c>
      <c r="I52" s="32">
        <v>13.4778</v>
      </c>
      <c r="J52" s="28">
        <v>57.416600000000003</v>
      </c>
      <c r="K52" s="28">
        <v>31.984200000000001</v>
      </c>
      <c r="L52" s="28">
        <v>33.939100000000003</v>
      </c>
      <c r="M52" s="28">
        <v>26.232800000000001</v>
      </c>
      <c r="N52" s="28">
        <v>20.023499999999999</v>
      </c>
      <c r="O52" s="28"/>
      <c r="P52" s="28"/>
      <c r="Q52" s="28"/>
      <c r="R52" s="28">
        <v>19.867100000000001</v>
      </c>
      <c r="S52" s="33">
        <f t="shared" si="4"/>
        <v>1</v>
      </c>
      <c r="T52" s="33">
        <f t="shared" si="5"/>
        <v>1</v>
      </c>
      <c r="U52" s="33">
        <f t="shared" si="6"/>
        <v>2</v>
      </c>
      <c r="V52" s="34">
        <f t="shared" si="7"/>
        <v>2</v>
      </c>
      <c r="W52" s="33">
        <f t="shared" si="8"/>
        <v>2</v>
      </c>
      <c r="X52" s="33">
        <f t="shared" si="9"/>
        <v>2</v>
      </c>
      <c r="Y52" s="33">
        <f t="shared" si="10"/>
        <v>1</v>
      </c>
      <c r="Z52" s="33">
        <f t="shared" si="11"/>
        <v>1</v>
      </c>
      <c r="AA52" s="33">
        <f t="shared" si="12"/>
        <v>1</v>
      </c>
      <c r="AB52" s="33">
        <f t="shared" si="13"/>
        <v>0</v>
      </c>
      <c r="AC52" s="33">
        <f t="shared" si="14"/>
        <v>0</v>
      </c>
      <c r="AD52" s="33">
        <f t="shared" si="15"/>
        <v>0</v>
      </c>
      <c r="AE52" s="33">
        <f t="shared" si="16"/>
        <v>1</v>
      </c>
      <c r="AF52" s="28"/>
      <c r="AG52" s="28"/>
      <c r="AH52" s="28"/>
      <c r="AI52" s="28">
        <v>100</v>
      </c>
      <c r="AJ52" s="28">
        <v>0.41849999999999998</v>
      </c>
      <c r="AK52" s="28">
        <v>0.4481</v>
      </c>
      <c r="AL52" s="28">
        <v>1.8608</v>
      </c>
      <c r="AM52" s="28">
        <v>0.84540000000000004</v>
      </c>
      <c r="AN52" s="28">
        <v>9.2299999999999993E-2</v>
      </c>
      <c r="AO52" s="28">
        <v>0.1678</v>
      </c>
      <c r="AP52" s="35">
        <v>0.61</v>
      </c>
    </row>
    <row r="53" spans="1:42">
      <c r="A53" s="48" t="s">
        <v>3909</v>
      </c>
      <c r="B53" s="29">
        <v>44489</v>
      </c>
      <c r="C53" s="30">
        <v>43.953000000000003</v>
      </c>
      <c r="D53" s="31">
        <v>41.514000000000003</v>
      </c>
      <c r="E53" s="28">
        <v>10.8559</v>
      </c>
      <c r="F53" s="28">
        <v>6.4054000000000002</v>
      </c>
      <c r="G53" s="28">
        <v>0.37080000000000002</v>
      </c>
      <c r="H53" s="28">
        <v>6.8810000000000002</v>
      </c>
      <c r="I53" s="32">
        <v>5.8316999999999997</v>
      </c>
      <c r="J53" s="28">
        <v>27.7014</v>
      </c>
      <c r="K53" s="28">
        <v>18.0169</v>
      </c>
      <c r="L53" s="28">
        <v>7.0037000000000003</v>
      </c>
      <c r="M53" s="28">
        <v>3.5085000000000002</v>
      </c>
      <c r="N53" s="28"/>
      <c r="O53" s="28"/>
      <c r="P53" s="28"/>
      <c r="Q53" s="28"/>
      <c r="R53" s="28">
        <v>1.8299000000000001</v>
      </c>
      <c r="S53" s="33">
        <f t="shared" si="4"/>
        <v>4</v>
      </c>
      <c r="T53" s="33">
        <f t="shared" si="5"/>
        <v>4</v>
      </c>
      <c r="U53" s="33">
        <f t="shared" si="6"/>
        <v>4</v>
      </c>
      <c r="V53" s="34">
        <f t="shared" si="7"/>
        <v>4</v>
      </c>
      <c r="W53" s="33">
        <f t="shared" si="8"/>
        <v>4</v>
      </c>
      <c r="X53" s="33">
        <f t="shared" si="9"/>
        <v>4</v>
      </c>
      <c r="Y53" s="33">
        <f t="shared" si="10"/>
        <v>4</v>
      </c>
      <c r="Z53" s="33">
        <f t="shared" si="11"/>
        <v>4</v>
      </c>
      <c r="AA53" s="33">
        <f t="shared" si="12"/>
        <v>0</v>
      </c>
      <c r="AB53" s="33">
        <f t="shared" si="13"/>
        <v>0</v>
      </c>
      <c r="AC53" s="33">
        <f t="shared" si="14"/>
        <v>0</v>
      </c>
      <c r="AD53" s="33">
        <f t="shared" si="15"/>
        <v>0</v>
      </c>
      <c r="AE53" s="33">
        <f t="shared" si="16"/>
        <v>4</v>
      </c>
      <c r="AF53" s="28"/>
      <c r="AG53" s="28"/>
      <c r="AH53" s="28"/>
      <c r="AI53" s="28">
        <v>100</v>
      </c>
      <c r="AJ53" s="28">
        <v>0.45590000000000003</v>
      </c>
      <c r="AK53" s="28">
        <v>6.5299999999999997E-2</v>
      </c>
      <c r="AL53" s="28">
        <v>-4.65E-2</v>
      </c>
      <c r="AM53" s="28">
        <v>0.1268</v>
      </c>
      <c r="AN53" s="28">
        <v>0.1293</v>
      </c>
      <c r="AO53" s="28">
        <v>0.39019999999999999</v>
      </c>
      <c r="AP53" s="35">
        <v>1.39</v>
      </c>
    </row>
    <row r="54" spans="1:42">
      <c r="A54" s="48" t="s">
        <v>3910</v>
      </c>
      <c r="B54" s="29">
        <v>44811</v>
      </c>
      <c r="C54" s="30">
        <v>63.803600000000003</v>
      </c>
      <c r="D54" s="31">
        <v>60.9619</v>
      </c>
      <c r="E54" s="28">
        <v>18.065000000000001</v>
      </c>
      <c r="F54" s="28">
        <v>23.588999999999999</v>
      </c>
      <c r="G54" s="28">
        <v>20.200900000000001</v>
      </c>
      <c r="H54" s="28">
        <v>31.458300000000001</v>
      </c>
      <c r="I54" s="32">
        <v>32.451099999999997</v>
      </c>
      <c r="J54" s="28">
        <v>106.41</v>
      </c>
      <c r="K54" s="28">
        <v>38.050400000000003</v>
      </c>
      <c r="L54" s="28">
        <v>24.127199999999998</v>
      </c>
      <c r="M54" s="28"/>
      <c r="N54" s="28"/>
      <c r="O54" s="28"/>
      <c r="P54" s="28"/>
      <c r="Q54" s="28"/>
      <c r="R54" s="28">
        <v>17.6069</v>
      </c>
      <c r="S54" s="33">
        <f t="shared" si="4"/>
        <v>1</v>
      </c>
      <c r="T54" s="33">
        <f t="shared" si="5"/>
        <v>1</v>
      </c>
      <c r="U54" s="33">
        <f t="shared" si="6"/>
        <v>1</v>
      </c>
      <c r="V54" s="34">
        <f t="shared" si="7"/>
        <v>1</v>
      </c>
      <c r="W54" s="33">
        <f t="shared" si="8"/>
        <v>1</v>
      </c>
      <c r="X54" s="33">
        <f t="shared" si="9"/>
        <v>1</v>
      </c>
      <c r="Y54" s="33">
        <f t="shared" si="10"/>
        <v>3</v>
      </c>
      <c r="Z54" s="33">
        <f t="shared" si="11"/>
        <v>0</v>
      </c>
      <c r="AA54" s="33">
        <f t="shared" si="12"/>
        <v>0</v>
      </c>
      <c r="AB54" s="33">
        <f t="shared" si="13"/>
        <v>0</v>
      </c>
      <c r="AC54" s="33">
        <f t="shared" si="14"/>
        <v>0</v>
      </c>
      <c r="AD54" s="33">
        <f t="shared" si="15"/>
        <v>0</v>
      </c>
      <c r="AE54" s="33">
        <f t="shared" si="16"/>
        <v>2</v>
      </c>
      <c r="AF54" s="28"/>
      <c r="AG54" s="28"/>
      <c r="AH54" s="28"/>
      <c r="AI54" s="28">
        <v>100</v>
      </c>
      <c r="AJ54" s="28">
        <v>0.30819999999999997</v>
      </c>
      <c r="AK54" s="28">
        <v>0.2019</v>
      </c>
      <c r="AL54" s="28">
        <v>1.0592999999999999</v>
      </c>
      <c r="AM54" s="28">
        <v>0.37590000000000001</v>
      </c>
      <c r="AN54" s="28">
        <v>2.86E-2</v>
      </c>
      <c r="AO54" s="28">
        <v>0.22009999999999999</v>
      </c>
      <c r="AP54" s="35">
        <v>0.54</v>
      </c>
    </row>
    <row r="55" spans="1:42">
      <c r="A55" s="48" t="s">
        <v>3911</v>
      </c>
      <c r="B55" s="29">
        <v>44811</v>
      </c>
      <c r="C55" s="30">
        <v>375.35860000000002</v>
      </c>
      <c r="D55" s="31">
        <v>359.36610000000002</v>
      </c>
      <c r="E55" s="28">
        <v>31.088000000000001</v>
      </c>
      <c r="F55" s="28">
        <v>25.4712</v>
      </c>
      <c r="G55" s="28">
        <v>11.3268</v>
      </c>
      <c r="H55" s="28">
        <v>13.8171</v>
      </c>
      <c r="I55" s="32">
        <v>16.203800000000001</v>
      </c>
      <c r="J55" s="28">
        <v>69.168000000000006</v>
      </c>
      <c r="K55" s="28">
        <v>40.5336</v>
      </c>
      <c r="L55" s="28">
        <v>39.327500000000001</v>
      </c>
      <c r="M55" s="28"/>
      <c r="N55" s="28"/>
      <c r="O55" s="28"/>
      <c r="P55" s="28"/>
      <c r="Q55" s="28"/>
      <c r="R55" s="28">
        <v>36.4846</v>
      </c>
      <c r="S55" s="33">
        <f t="shared" si="4"/>
        <v>1</v>
      </c>
      <c r="T55" s="33">
        <f t="shared" si="5"/>
        <v>1</v>
      </c>
      <c r="U55" s="33">
        <f t="shared" si="6"/>
        <v>2</v>
      </c>
      <c r="V55" s="34">
        <f t="shared" si="7"/>
        <v>2</v>
      </c>
      <c r="W55" s="33">
        <f t="shared" si="8"/>
        <v>1</v>
      </c>
      <c r="X55" s="33">
        <f t="shared" si="9"/>
        <v>1</v>
      </c>
      <c r="Y55" s="33">
        <f t="shared" si="10"/>
        <v>1</v>
      </c>
      <c r="Z55" s="33">
        <f t="shared" si="11"/>
        <v>0</v>
      </c>
      <c r="AA55" s="33">
        <f t="shared" si="12"/>
        <v>0</v>
      </c>
      <c r="AB55" s="33">
        <f t="shared" si="13"/>
        <v>0</v>
      </c>
      <c r="AC55" s="33">
        <f t="shared" si="14"/>
        <v>0</v>
      </c>
      <c r="AD55" s="33">
        <f t="shared" si="15"/>
        <v>0</v>
      </c>
      <c r="AE55" s="33">
        <f t="shared" si="16"/>
        <v>1</v>
      </c>
      <c r="AF55" s="28"/>
      <c r="AG55" s="28"/>
      <c r="AH55" s="28"/>
      <c r="AI55" s="28">
        <v>100</v>
      </c>
      <c r="AJ55" s="28">
        <v>0.49130000000000001</v>
      </c>
      <c r="AK55" s="28">
        <v>0.39429999999999998</v>
      </c>
      <c r="AL55" s="28">
        <v>1.9954000000000001</v>
      </c>
      <c r="AM55" s="28">
        <v>0.79500000000000004</v>
      </c>
      <c r="AN55" s="28">
        <v>8.3500000000000005E-2</v>
      </c>
      <c r="AO55" s="28">
        <v>0.30530000000000002</v>
      </c>
      <c r="AP55" s="35">
        <v>0.41</v>
      </c>
    </row>
    <row r="56" spans="1:42">
      <c r="A56" s="48" t="s">
        <v>3912</v>
      </c>
      <c r="B56" s="29">
        <v>44538</v>
      </c>
      <c r="C56" s="30">
        <v>84.543899999999994</v>
      </c>
      <c r="D56" s="31">
        <v>76.004999999999995</v>
      </c>
      <c r="E56" s="28">
        <v>11.894</v>
      </c>
      <c r="F56" s="28">
        <v>6.0259999999999998</v>
      </c>
      <c r="G56" s="28">
        <v>-13.792899999999999</v>
      </c>
      <c r="H56" s="28">
        <v>-15.9969</v>
      </c>
      <c r="I56" s="32">
        <v>-8.2677999999999994</v>
      </c>
      <c r="J56" s="28">
        <v>6.0637999999999996</v>
      </c>
      <c r="K56" s="28">
        <v>33.3371</v>
      </c>
      <c r="L56" s="28">
        <v>18.4055</v>
      </c>
      <c r="M56" s="28">
        <v>11.9895</v>
      </c>
      <c r="N56" s="28"/>
      <c r="O56" s="28"/>
      <c r="P56" s="28"/>
      <c r="Q56" s="28"/>
      <c r="R56" s="28">
        <v>4.0259</v>
      </c>
      <c r="S56" s="33">
        <f t="shared" si="4"/>
        <v>4</v>
      </c>
      <c r="T56" s="33">
        <f t="shared" si="5"/>
        <v>4</v>
      </c>
      <c r="U56" s="33">
        <f t="shared" si="6"/>
        <v>4</v>
      </c>
      <c r="V56" s="34">
        <f t="shared" si="7"/>
        <v>4</v>
      </c>
      <c r="W56" s="33">
        <f t="shared" si="8"/>
        <v>4</v>
      </c>
      <c r="X56" s="33">
        <f t="shared" si="9"/>
        <v>1</v>
      </c>
      <c r="Y56" s="33">
        <f t="shared" si="10"/>
        <v>4</v>
      </c>
      <c r="Z56" s="33">
        <f t="shared" si="11"/>
        <v>4</v>
      </c>
      <c r="AA56" s="33">
        <f t="shared" si="12"/>
        <v>0</v>
      </c>
      <c r="AB56" s="33">
        <f t="shared" si="13"/>
        <v>0</v>
      </c>
      <c r="AC56" s="33">
        <f t="shared" si="14"/>
        <v>0</v>
      </c>
      <c r="AD56" s="33">
        <f t="shared" si="15"/>
        <v>0</v>
      </c>
      <c r="AE56" s="33">
        <f t="shared" si="16"/>
        <v>4</v>
      </c>
      <c r="AF56" s="28"/>
      <c r="AG56" s="28"/>
      <c r="AH56" s="28"/>
      <c r="AI56" s="28">
        <v>100</v>
      </c>
      <c r="AJ56" s="28">
        <v>-0.30149999999999999</v>
      </c>
      <c r="AK56" s="28">
        <v>0.12509999999999999</v>
      </c>
      <c r="AL56" s="28">
        <v>1.4823</v>
      </c>
      <c r="AM56" s="28">
        <v>0.35510000000000003</v>
      </c>
      <c r="AN56" s="28">
        <v>9.5999999999999992E-3</v>
      </c>
      <c r="AO56" s="28">
        <v>5.6300000000000003E-2</v>
      </c>
      <c r="AP56" s="35">
        <v>0.53</v>
      </c>
    </row>
    <row r="57" spans="1:42">
      <c r="A57" s="48" t="s">
        <v>3913</v>
      </c>
      <c r="B57" s="29">
        <v>44326</v>
      </c>
      <c r="C57" s="30">
        <v>2061.2098999999998</v>
      </c>
      <c r="D57" s="31">
        <v>2067.5385999999999</v>
      </c>
      <c r="E57" s="28">
        <v>37.603000000000002</v>
      </c>
      <c r="F57" s="28">
        <v>14.885</v>
      </c>
      <c r="G57" s="28">
        <v>6.9057000000000004</v>
      </c>
      <c r="H57" s="28">
        <v>1.4541999999999999</v>
      </c>
      <c r="I57" s="32">
        <v>6.4276</v>
      </c>
      <c r="J57" s="28">
        <v>47.822200000000002</v>
      </c>
      <c r="K57" s="28">
        <v>36.441400000000002</v>
      </c>
      <c r="L57" s="28">
        <v>53.456600000000002</v>
      </c>
      <c r="M57" s="28">
        <v>42.995399999999997</v>
      </c>
      <c r="N57" s="28"/>
      <c r="O57" s="28"/>
      <c r="P57" s="28"/>
      <c r="Q57" s="28"/>
      <c r="R57" s="28">
        <v>30.501200000000001</v>
      </c>
      <c r="S57" s="33">
        <f t="shared" si="4"/>
        <v>2</v>
      </c>
      <c r="T57" s="33">
        <f t="shared" si="5"/>
        <v>2</v>
      </c>
      <c r="U57" s="33">
        <f t="shared" si="6"/>
        <v>4</v>
      </c>
      <c r="V57" s="34">
        <f t="shared" si="7"/>
        <v>4</v>
      </c>
      <c r="W57" s="33">
        <f t="shared" si="8"/>
        <v>2</v>
      </c>
      <c r="X57" s="33">
        <f t="shared" si="9"/>
        <v>1</v>
      </c>
      <c r="Y57" s="33">
        <f t="shared" si="10"/>
        <v>1</v>
      </c>
      <c r="Z57" s="33">
        <f t="shared" si="11"/>
        <v>1</v>
      </c>
      <c r="AA57" s="33">
        <f t="shared" si="12"/>
        <v>0</v>
      </c>
      <c r="AB57" s="33">
        <f t="shared" si="13"/>
        <v>0</v>
      </c>
      <c r="AC57" s="33">
        <f t="shared" si="14"/>
        <v>0</v>
      </c>
      <c r="AD57" s="33">
        <f t="shared" si="15"/>
        <v>0</v>
      </c>
      <c r="AE57" s="33">
        <f t="shared" si="16"/>
        <v>1</v>
      </c>
      <c r="AF57" s="28"/>
      <c r="AG57" s="28"/>
      <c r="AH57" s="28"/>
      <c r="AI57" s="28">
        <v>100</v>
      </c>
      <c r="AJ57" s="28">
        <v>0.4995</v>
      </c>
      <c r="AK57" s="28">
        <v>0.42280000000000001</v>
      </c>
      <c r="AL57" s="28">
        <v>3.145</v>
      </c>
      <c r="AM57" s="28">
        <v>0.98880000000000001</v>
      </c>
      <c r="AN57" s="28">
        <v>4.7600000000000003E-2</v>
      </c>
      <c r="AO57" s="28">
        <v>-1.6299999999999999E-2</v>
      </c>
      <c r="AP57" s="35">
        <v>0.45</v>
      </c>
    </row>
    <row r="58" spans="1:42">
      <c r="A58" s="48" t="s">
        <v>3914</v>
      </c>
      <c r="B58" s="29">
        <v>44461</v>
      </c>
      <c r="C58" s="30">
        <v>757.84249999999997</v>
      </c>
      <c r="D58" s="31">
        <v>721.52639999999997</v>
      </c>
      <c r="E58" s="28">
        <v>26.966000000000001</v>
      </c>
      <c r="F58" s="28">
        <v>13.311999999999999</v>
      </c>
      <c r="G58" s="28">
        <v>8.3841999999999999</v>
      </c>
      <c r="H58" s="28">
        <v>7.5885999999999996</v>
      </c>
      <c r="I58" s="32">
        <v>7.7003000000000004</v>
      </c>
      <c r="J58" s="28">
        <v>50.019500000000001</v>
      </c>
      <c r="K58" s="28">
        <v>33.825600000000001</v>
      </c>
      <c r="L58" s="28">
        <v>38.047699999999999</v>
      </c>
      <c r="M58" s="28">
        <v>28.658300000000001</v>
      </c>
      <c r="N58" s="28"/>
      <c r="O58" s="28"/>
      <c r="P58" s="28"/>
      <c r="Q58" s="28"/>
      <c r="R58" s="28">
        <v>24.035</v>
      </c>
      <c r="S58" s="33">
        <f t="shared" si="4"/>
        <v>2</v>
      </c>
      <c r="T58" s="33">
        <f t="shared" si="5"/>
        <v>2</v>
      </c>
      <c r="U58" s="33">
        <f t="shared" si="6"/>
        <v>4</v>
      </c>
      <c r="V58" s="34">
        <f t="shared" si="7"/>
        <v>3</v>
      </c>
      <c r="W58" s="33">
        <f t="shared" si="8"/>
        <v>2</v>
      </c>
      <c r="X58" s="33">
        <f t="shared" si="9"/>
        <v>1</v>
      </c>
      <c r="Y58" s="33">
        <f t="shared" si="10"/>
        <v>1</v>
      </c>
      <c r="Z58" s="33">
        <f t="shared" si="11"/>
        <v>1</v>
      </c>
      <c r="AA58" s="33">
        <f t="shared" si="12"/>
        <v>0</v>
      </c>
      <c r="AB58" s="33">
        <f t="shared" si="13"/>
        <v>0</v>
      </c>
      <c r="AC58" s="33">
        <f t="shared" si="14"/>
        <v>0</v>
      </c>
      <c r="AD58" s="33">
        <f t="shared" si="15"/>
        <v>0</v>
      </c>
      <c r="AE58" s="33">
        <f t="shared" si="16"/>
        <v>1</v>
      </c>
      <c r="AF58" s="28"/>
      <c r="AG58" s="28"/>
      <c r="AH58" s="28"/>
      <c r="AI58" s="28">
        <v>100</v>
      </c>
      <c r="AJ58" s="28">
        <v>0.34460000000000002</v>
      </c>
      <c r="AK58" s="28">
        <v>0.39360000000000001</v>
      </c>
      <c r="AL58" s="28">
        <v>2.2772000000000001</v>
      </c>
      <c r="AM58" s="28">
        <v>0.74860000000000004</v>
      </c>
      <c r="AN58" s="28">
        <v>3.7699999999999997E-2</v>
      </c>
      <c r="AO58" s="28">
        <v>-4.4000000000000003E-3</v>
      </c>
      <c r="AP58" s="35">
        <v>0.5</v>
      </c>
    </row>
    <row r="59" spans="1:42">
      <c r="A59" s="48" t="s">
        <v>3915</v>
      </c>
      <c r="B59" s="29">
        <v>45190</v>
      </c>
      <c r="C59" s="30">
        <v>37.533999999999999</v>
      </c>
      <c r="D59" s="31">
        <v>35.519300000000001</v>
      </c>
      <c r="E59" s="28">
        <v>17.566600000000001</v>
      </c>
      <c r="F59" s="28">
        <v>9.5639000000000003</v>
      </c>
      <c r="G59" s="28">
        <v>5.3615000000000004</v>
      </c>
      <c r="H59" s="28">
        <v>17.895099999999999</v>
      </c>
      <c r="I59" s="32">
        <v>13.195600000000001</v>
      </c>
      <c r="J59" s="28">
        <v>40.512599999999999</v>
      </c>
      <c r="K59" s="28">
        <v>26.036899999999999</v>
      </c>
      <c r="L59" s="28"/>
      <c r="M59" s="28"/>
      <c r="N59" s="28"/>
      <c r="O59" s="28"/>
      <c r="P59" s="28"/>
      <c r="Q59" s="28"/>
      <c r="R59" s="28">
        <v>24.112100000000002</v>
      </c>
      <c r="S59" s="33">
        <f t="shared" si="4"/>
        <v>3</v>
      </c>
      <c r="T59" s="33">
        <f t="shared" si="5"/>
        <v>3</v>
      </c>
      <c r="U59" s="33">
        <f t="shared" si="6"/>
        <v>2</v>
      </c>
      <c r="V59" s="34">
        <f t="shared" si="7"/>
        <v>2</v>
      </c>
      <c r="W59" s="33">
        <f t="shared" si="8"/>
        <v>3</v>
      </c>
      <c r="X59" s="33">
        <f t="shared" si="9"/>
        <v>2</v>
      </c>
      <c r="Y59" s="33">
        <f t="shared" si="10"/>
        <v>0</v>
      </c>
      <c r="Z59" s="33">
        <f t="shared" si="11"/>
        <v>0</v>
      </c>
      <c r="AA59" s="33">
        <f t="shared" si="12"/>
        <v>0</v>
      </c>
      <c r="AB59" s="33">
        <f t="shared" si="13"/>
        <v>0</v>
      </c>
      <c r="AC59" s="33">
        <f t="shared" si="14"/>
        <v>0</v>
      </c>
      <c r="AD59" s="33">
        <f t="shared" si="15"/>
        <v>0</v>
      </c>
      <c r="AE59" s="33">
        <f t="shared" si="16"/>
        <v>1</v>
      </c>
      <c r="AF59" s="28"/>
      <c r="AG59" s="28"/>
      <c r="AH59" s="28"/>
      <c r="AI59" s="28">
        <v>100</v>
      </c>
      <c r="AJ59" s="28">
        <v>0.36449999999999999</v>
      </c>
      <c r="AK59" s="28">
        <v>0.43530000000000002</v>
      </c>
      <c r="AL59" s="28">
        <v>1.4530000000000001</v>
      </c>
      <c r="AM59" s="28">
        <v>0.88790000000000002</v>
      </c>
      <c r="AN59" s="28">
        <v>0.1258</v>
      </c>
      <c r="AO59" s="28">
        <v>0.84009999999999996</v>
      </c>
      <c r="AP59" s="35">
        <v>0.55000000000000004</v>
      </c>
    </row>
    <row r="60" spans="1:42">
      <c r="A60" s="48" t="s">
        <v>3916</v>
      </c>
      <c r="B60" s="29">
        <v>43433</v>
      </c>
      <c r="C60" s="30">
        <v>5881.85</v>
      </c>
      <c r="D60" s="31">
        <v>5987.3456999999999</v>
      </c>
      <c r="E60" s="28">
        <v>61.362299999999998</v>
      </c>
      <c r="F60" s="28">
        <v>29.1873</v>
      </c>
      <c r="G60" s="28">
        <v>29.613</v>
      </c>
      <c r="H60" s="28">
        <v>21.768699999999999</v>
      </c>
      <c r="I60" s="32">
        <v>28.9452</v>
      </c>
      <c r="J60" s="28">
        <v>75.355900000000005</v>
      </c>
      <c r="K60" s="28">
        <v>42.500799999999998</v>
      </c>
      <c r="L60" s="28">
        <v>40.971699999999998</v>
      </c>
      <c r="M60" s="28">
        <v>31.867799999999999</v>
      </c>
      <c r="N60" s="28">
        <v>23.116099999999999</v>
      </c>
      <c r="O60" s="28">
        <v>26.782299999999999</v>
      </c>
      <c r="P60" s="28"/>
      <c r="Q60" s="28"/>
      <c r="R60" s="28">
        <v>27.6906</v>
      </c>
      <c r="S60" s="33">
        <f t="shared" si="4"/>
        <v>1</v>
      </c>
      <c r="T60" s="33">
        <f t="shared" si="5"/>
        <v>1</v>
      </c>
      <c r="U60" s="33">
        <f t="shared" si="6"/>
        <v>1</v>
      </c>
      <c r="V60" s="34">
        <f t="shared" si="7"/>
        <v>1</v>
      </c>
      <c r="W60" s="33">
        <f t="shared" si="8"/>
        <v>1</v>
      </c>
      <c r="X60" s="33">
        <f t="shared" si="9"/>
        <v>1</v>
      </c>
      <c r="Y60" s="33">
        <f t="shared" si="10"/>
        <v>1</v>
      </c>
      <c r="Z60" s="33">
        <f t="shared" si="11"/>
        <v>1</v>
      </c>
      <c r="AA60" s="33">
        <f t="shared" si="12"/>
        <v>1</v>
      </c>
      <c r="AB60" s="33">
        <f t="shared" si="13"/>
        <v>1</v>
      </c>
      <c r="AC60" s="33">
        <f t="shared" si="14"/>
        <v>0</v>
      </c>
      <c r="AD60" s="33">
        <f t="shared" si="15"/>
        <v>0</v>
      </c>
      <c r="AE60" s="33">
        <f t="shared" si="16"/>
        <v>1</v>
      </c>
      <c r="AF60" s="28"/>
      <c r="AG60" s="28"/>
      <c r="AH60" s="28"/>
      <c r="AI60" s="28">
        <v>100</v>
      </c>
      <c r="AJ60" s="28">
        <v>0.88170000000000004</v>
      </c>
      <c r="AK60" s="28">
        <v>0.38529999999999998</v>
      </c>
      <c r="AL60" s="28">
        <v>0.90059999999999996</v>
      </c>
      <c r="AM60" s="28">
        <v>0.85550000000000004</v>
      </c>
      <c r="AN60" s="28">
        <v>0.45689999999999997</v>
      </c>
      <c r="AO60" s="28">
        <v>-0.10009999999999999</v>
      </c>
      <c r="AP60" s="35">
        <v>0.57999999999999996</v>
      </c>
    </row>
    <row r="61" spans="1:42">
      <c r="A61" s="48" t="s">
        <v>5015</v>
      </c>
      <c r="B61" s="29">
        <v>44643</v>
      </c>
      <c r="C61" s="30">
        <v>1038.0310999999999</v>
      </c>
      <c r="D61" s="31">
        <v>991.21820000000002</v>
      </c>
      <c r="E61" s="28">
        <v>23.058700000000002</v>
      </c>
      <c r="F61" s="28">
        <v>19.625699999999998</v>
      </c>
      <c r="G61" s="28">
        <v>10.7516</v>
      </c>
      <c r="H61" s="28">
        <v>14.095499999999999</v>
      </c>
      <c r="I61" s="32">
        <v>13.767300000000001</v>
      </c>
      <c r="J61" s="28">
        <v>57.438099999999999</v>
      </c>
      <c r="K61" s="28">
        <v>33.759</v>
      </c>
      <c r="L61" s="28">
        <v>33.887900000000002</v>
      </c>
      <c r="M61" s="28">
        <v>27.465199999999999</v>
      </c>
      <c r="N61" s="28"/>
      <c r="O61" s="28"/>
      <c r="P61" s="28"/>
      <c r="Q61" s="28"/>
      <c r="R61" s="28">
        <v>22.56</v>
      </c>
      <c r="S61" s="33">
        <f t="shared" si="4"/>
        <v>1</v>
      </c>
      <c r="T61" s="33">
        <f t="shared" si="5"/>
        <v>1</v>
      </c>
      <c r="U61" s="33">
        <f t="shared" si="6"/>
        <v>2</v>
      </c>
      <c r="V61" s="34">
        <f t="shared" si="7"/>
        <v>2</v>
      </c>
      <c r="W61" s="33">
        <f t="shared" si="8"/>
        <v>2</v>
      </c>
      <c r="X61" s="33">
        <f t="shared" si="9"/>
        <v>1</v>
      </c>
      <c r="Y61" s="33">
        <f t="shared" si="10"/>
        <v>1</v>
      </c>
      <c r="Z61" s="33">
        <f t="shared" si="11"/>
        <v>1</v>
      </c>
      <c r="AA61" s="33">
        <f t="shared" si="12"/>
        <v>0</v>
      </c>
      <c r="AB61" s="33">
        <f t="shared" si="13"/>
        <v>0</v>
      </c>
      <c r="AC61" s="33">
        <f t="shared" si="14"/>
        <v>0</v>
      </c>
      <c r="AD61" s="33">
        <f t="shared" si="15"/>
        <v>0</v>
      </c>
      <c r="AE61" s="33">
        <f t="shared" si="16"/>
        <v>1</v>
      </c>
      <c r="AF61" s="28"/>
      <c r="AG61" s="28"/>
      <c r="AH61" s="28"/>
      <c r="AI61" s="28">
        <v>100</v>
      </c>
      <c r="AJ61" s="28">
        <v>0.98329999999999995</v>
      </c>
      <c r="AK61" s="28">
        <v>0.4204</v>
      </c>
      <c r="AL61" s="28">
        <v>0.3992</v>
      </c>
      <c r="AM61" s="28">
        <v>0.78779999999999994</v>
      </c>
      <c r="AN61" s="28">
        <v>0.96289999999999998</v>
      </c>
      <c r="AO61" s="28">
        <v>0.23050000000000001</v>
      </c>
      <c r="AP61" s="35">
        <v>0.3</v>
      </c>
    </row>
    <row r="62" spans="1:42">
      <c r="A62" s="48" t="s">
        <v>5016</v>
      </c>
      <c r="B62" s="29">
        <v>44616</v>
      </c>
      <c r="C62" s="30">
        <v>954.86400000000003</v>
      </c>
      <c r="D62" s="31">
        <v>913.42520000000002</v>
      </c>
      <c r="E62" s="28">
        <v>21.3474</v>
      </c>
      <c r="F62" s="28">
        <v>13.518000000000001</v>
      </c>
      <c r="G62" s="28">
        <v>6.8567</v>
      </c>
      <c r="H62" s="28">
        <v>13.826700000000001</v>
      </c>
      <c r="I62" s="32">
        <v>11.6373</v>
      </c>
      <c r="J62" s="28">
        <v>46.6601</v>
      </c>
      <c r="K62" s="28">
        <v>28.1541</v>
      </c>
      <c r="L62" s="28">
        <v>26.705200000000001</v>
      </c>
      <c r="M62" s="28">
        <v>21.662199999999999</v>
      </c>
      <c r="N62" s="28"/>
      <c r="O62" s="28"/>
      <c r="P62" s="28"/>
      <c r="Q62" s="28"/>
      <c r="R62" s="28">
        <v>19.887899999999998</v>
      </c>
      <c r="S62" s="33">
        <f t="shared" si="4"/>
        <v>2</v>
      </c>
      <c r="T62" s="33">
        <f t="shared" si="5"/>
        <v>2</v>
      </c>
      <c r="U62" s="33">
        <f t="shared" si="6"/>
        <v>2</v>
      </c>
      <c r="V62" s="34">
        <f t="shared" si="7"/>
        <v>2</v>
      </c>
      <c r="W62" s="33">
        <f t="shared" si="8"/>
        <v>2</v>
      </c>
      <c r="X62" s="33">
        <f t="shared" si="9"/>
        <v>2</v>
      </c>
      <c r="Y62" s="33">
        <f t="shared" si="10"/>
        <v>2</v>
      </c>
      <c r="Z62" s="33">
        <f t="shared" si="11"/>
        <v>1</v>
      </c>
      <c r="AA62" s="33">
        <f t="shared" si="12"/>
        <v>0</v>
      </c>
      <c r="AB62" s="33">
        <f t="shared" si="13"/>
        <v>0</v>
      </c>
      <c r="AC62" s="33">
        <f t="shared" si="14"/>
        <v>0</v>
      </c>
      <c r="AD62" s="33">
        <f t="shared" si="15"/>
        <v>0</v>
      </c>
      <c r="AE62" s="33">
        <f t="shared" si="16"/>
        <v>1</v>
      </c>
      <c r="AF62" s="28"/>
      <c r="AG62" s="28"/>
      <c r="AH62" s="28"/>
      <c r="AI62" s="28">
        <v>100</v>
      </c>
      <c r="AJ62" s="28">
        <v>0.33019999999999999</v>
      </c>
      <c r="AK62" s="28">
        <v>0.43259999999999998</v>
      </c>
      <c r="AL62" s="28">
        <v>1.4283999999999999</v>
      </c>
      <c r="AM62" s="28">
        <v>0.78649999999999998</v>
      </c>
      <c r="AN62" s="28">
        <v>9.3700000000000006E-2</v>
      </c>
      <c r="AO62" s="28">
        <v>1.5745</v>
      </c>
      <c r="AP62" s="35">
        <v>0.06</v>
      </c>
    </row>
    <row r="63" spans="1:42">
      <c r="A63" s="48" t="s">
        <v>3917</v>
      </c>
      <c r="B63" s="29">
        <v>39336</v>
      </c>
      <c r="C63" s="30">
        <v>1262.6745000000001</v>
      </c>
      <c r="D63" s="31">
        <v>1149.2877000000001</v>
      </c>
      <c r="E63" s="28">
        <v>23.68</v>
      </c>
      <c r="F63" s="28">
        <v>20.264099999999999</v>
      </c>
      <c r="G63" s="28">
        <v>13.9009</v>
      </c>
      <c r="H63" s="28">
        <v>28.416499999999999</v>
      </c>
      <c r="I63" s="32">
        <v>29.2576</v>
      </c>
      <c r="J63" s="28">
        <v>59.353999999999999</v>
      </c>
      <c r="K63" s="28">
        <v>32.885199999999998</v>
      </c>
      <c r="L63" s="28">
        <v>30.141400000000001</v>
      </c>
      <c r="M63" s="28">
        <v>17.316700000000001</v>
      </c>
      <c r="N63" s="28">
        <v>4.6432000000000002</v>
      </c>
      <c r="O63" s="28">
        <v>8.4555000000000007</v>
      </c>
      <c r="P63" s="28">
        <v>7.4278000000000004</v>
      </c>
      <c r="Q63" s="28">
        <v>6.7350000000000003</v>
      </c>
      <c r="R63" s="28">
        <v>4.7316000000000003</v>
      </c>
      <c r="S63" s="33">
        <f t="shared" si="4"/>
        <v>1</v>
      </c>
      <c r="T63" s="33">
        <f t="shared" si="5"/>
        <v>1</v>
      </c>
      <c r="U63" s="33">
        <f t="shared" si="6"/>
        <v>1</v>
      </c>
      <c r="V63" s="34">
        <f t="shared" si="7"/>
        <v>1</v>
      </c>
      <c r="W63" s="33">
        <f t="shared" si="8"/>
        <v>1</v>
      </c>
      <c r="X63" s="33">
        <f t="shared" si="9"/>
        <v>1</v>
      </c>
      <c r="Y63" s="33">
        <f t="shared" si="10"/>
        <v>1</v>
      </c>
      <c r="Z63" s="33">
        <f t="shared" si="11"/>
        <v>3</v>
      </c>
      <c r="AA63" s="33">
        <f t="shared" si="12"/>
        <v>4</v>
      </c>
      <c r="AB63" s="33">
        <f t="shared" si="13"/>
        <v>4</v>
      </c>
      <c r="AC63" s="33">
        <f t="shared" si="14"/>
        <v>4</v>
      </c>
      <c r="AD63" s="33">
        <f t="shared" si="15"/>
        <v>3</v>
      </c>
      <c r="AE63" s="33">
        <f t="shared" si="16"/>
        <v>4</v>
      </c>
      <c r="AF63" s="28"/>
      <c r="AG63" s="28"/>
      <c r="AH63" s="28"/>
      <c r="AI63" s="28">
        <v>100</v>
      </c>
      <c r="AJ63" s="28">
        <v>0.34260000000000002</v>
      </c>
      <c r="AK63" s="28">
        <v>0.36509999999999998</v>
      </c>
      <c r="AL63" s="28">
        <v>1.4036</v>
      </c>
      <c r="AM63" s="28">
        <v>0.72119999999999995</v>
      </c>
      <c r="AN63" s="28">
        <v>6.6699999999999995E-2</v>
      </c>
      <c r="AO63" s="28">
        <v>1.7249000000000001</v>
      </c>
      <c r="AP63" s="35">
        <v>2.39</v>
      </c>
    </row>
    <row r="64" spans="1:42">
      <c r="A64" s="48" t="s">
        <v>3918</v>
      </c>
      <c r="B64" s="29">
        <v>40311</v>
      </c>
      <c r="C64" s="30">
        <v>1511.3835999999999</v>
      </c>
      <c r="D64" s="31">
        <v>1451.0011</v>
      </c>
      <c r="E64" s="28">
        <v>50.37</v>
      </c>
      <c r="F64" s="28">
        <v>21.3735</v>
      </c>
      <c r="G64" s="28">
        <v>7.6971999999999996</v>
      </c>
      <c r="H64" s="28">
        <v>4.0057999999999998</v>
      </c>
      <c r="I64" s="32">
        <v>8.0900999999999996</v>
      </c>
      <c r="J64" s="28">
        <v>26.462499999999999</v>
      </c>
      <c r="K64" s="28">
        <v>15.161799999999999</v>
      </c>
      <c r="L64" s="28">
        <v>19.870999999999999</v>
      </c>
      <c r="M64" s="28">
        <v>15.798999999999999</v>
      </c>
      <c r="N64" s="28">
        <v>7.1654</v>
      </c>
      <c r="O64" s="28">
        <v>15.1145</v>
      </c>
      <c r="P64" s="28">
        <v>13.8851</v>
      </c>
      <c r="Q64" s="28">
        <v>9.7741000000000007</v>
      </c>
      <c r="R64" s="28">
        <v>10.650499999999999</v>
      </c>
      <c r="S64" s="33">
        <f t="shared" si="4"/>
        <v>1</v>
      </c>
      <c r="T64" s="33">
        <f t="shared" si="5"/>
        <v>2</v>
      </c>
      <c r="U64" s="33">
        <f t="shared" si="6"/>
        <v>4</v>
      </c>
      <c r="V64" s="34">
        <f t="shared" si="7"/>
        <v>3</v>
      </c>
      <c r="W64" s="33">
        <f t="shared" si="8"/>
        <v>4</v>
      </c>
      <c r="X64" s="33">
        <f t="shared" si="9"/>
        <v>4</v>
      </c>
      <c r="Y64" s="33">
        <f t="shared" si="10"/>
        <v>3</v>
      </c>
      <c r="Z64" s="33">
        <f t="shared" si="11"/>
        <v>3</v>
      </c>
      <c r="AA64" s="33">
        <f t="shared" si="12"/>
        <v>4</v>
      </c>
      <c r="AB64" s="33">
        <f t="shared" si="13"/>
        <v>2</v>
      </c>
      <c r="AC64" s="33">
        <f t="shared" si="14"/>
        <v>1</v>
      </c>
      <c r="AD64" s="33">
        <f t="shared" si="15"/>
        <v>1</v>
      </c>
      <c r="AE64" s="33">
        <f t="shared" si="16"/>
        <v>3</v>
      </c>
      <c r="AF64" s="28"/>
      <c r="AG64" s="28"/>
      <c r="AH64" s="28"/>
      <c r="AI64" s="28">
        <v>100</v>
      </c>
      <c r="AJ64" s="28">
        <v>0.49719999999999998</v>
      </c>
      <c r="AK64" s="28">
        <v>0.23300000000000001</v>
      </c>
      <c r="AL64" s="28">
        <v>0.7964</v>
      </c>
      <c r="AM64" s="28">
        <v>0.42430000000000001</v>
      </c>
      <c r="AN64" s="28">
        <v>0.1143</v>
      </c>
      <c r="AO64" s="28">
        <v>2.2822</v>
      </c>
      <c r="AP64" s="35">
        <v>2.38</v>
      </c>
    </row>
    <row r="65" spans="1:42">
      <c r="A65" s="48" t="s">
        <v>3919</v>
      </c>
      <c r="B65" s="29">
        <v>44533</v>
      </c>
      <c r="C65" s="30">
        <v>59.286000000000001</v>
      </c>
      <c r="D65" s="31">
        <v>56.6556</v>
      </c>
      <c r="E65" s="28">
        <v>13.41</v>
      </c>
      <c r="F65" s="28">
        <v>9.9179999999999993</v>
      </c>
      <c r="G65" s="28">
        <v>10.8264</v>
      </c>
      <c r="H65" s="28">
        <v>18.254000000000001</v>
      </c>
      <c r="I65" s="32">
        <v>17.631599999999999</v>
      </c>
      <c r="J65" s="28">
        <v>30.067900000000002</v>
      </c>
      <c r="K65" s="28">
        <v>20.5351</v>
      </c>
      <c r="L65" s="28">
        <v>14.3866</v>
      </c>
      <c r="M65" s="28">
        <v>7.6002999999999998</v>
      </c>
      <c r="N65" s="28"/>
      <c r="O65" s="28"/>
      <c r="P65" s="28"/>
      <c r="Q65" s="28"/>
      <c r="R65" s="28">
        <v>6.8826000000000001</v>
      </c>
      <c r="S65" s="33">
        <f t="shared" si="4"/>
        <v>3</v>
      </c>
      <c r="T65" s="33">
        <f t="shared" si="5"/>
        <v>1</v>
      </c>
      <c r="U65" s="33">
        <f t="shared" si="6"/>
        <v>2</v>
      </c>
      <c r="V65" s="34">
        <f t="shared" si="7"/>
        <v>1</v>
      </c>
      <c r="W65" s="33">
        <f t="shared" si="8"/>
        <v>4</v>
      </c>
      <c r="X65" s="33">
        <f t="shared" si="9"/>
        <v>3</v>
      </c>
      <c r="Y65" s="33">
        <f t="shared" si="10"/>
        <v>4</v>
      </c>
      <c r="Z65" s="33">
        <f t="shared" si="11"/>
        <v>4</v>
      </c>
      <c r="AA65" s="33">
        <f t="shared" si="12"/>
        <v>0</v>
      </c>
      <c r="AB65" s="33">
        <f t="shared" si="13"/>
        <v>0</v>
      </c>
      <c r="AC65" s="33">
        <f t="shared" si="14"/>
        <v>0</v>
      </c>
      <c r="AD65" s="33">
        <f t="shared" si="15"/>
        <v>0</v>
      </c>
      <c r="AE65" s="33">
        <f t="shared" si="16"/>
        <v>4</v>
      </c>
      <c r="AF65" s="28"/>
      <c r="AG65" s="28"/>
      <c r="AH65" s="28"/>
      <c r="AI65" s="28">
        <v>100</v>
      </c>
      <c r="AJ65" s="28">
        <v>0.45269999999999999</v>
      </c>
      <c r="AK65" s="28">
        <v>0.22140000000000001</v>
      </c>
      <c r="AL65" s="28">
        <v>0.50680000000000003</v>
      </c>
      <c r="AM65" s="28">
        <v>0.45550000000000002</v>
      </c>
      <c r="AN65" s="28">
        <v>0.16259999999999999</v>
      </c>
      <c r="AO65" s="28">
        <v>2.5783999999999998</v>
      </c>
      <c r="AP65" s="35">
        <v>2.11</v>
      </c>
    </row>
    <row r="66" spans="1:42">
      <c r="A66" s="48" t="s">
        <v>3920</v>
      </c>
      <c r="B66" s="29">
        <v>44277</v>
      </c>
      <c r="C66" s="30">
        <v>1153.1901</v>
      </c>
      <c r="D66" s="31">
        <v>1113.3499999999999</v>
      </c>
      <c r="E66" s="28">
        <v>24.2227</v>
      </c>
      <c r="F66" s="28">
        <v>15.4292</v>
      </c>
      <c r="G66" s="28">
        <v>8.8567999999999998</v>
      </c>
      <c r="H66" s="28">
        <v>16.9602</v>
      </c>
      <c r="I66" s="32">
        <v>14.939500000000001</v>
      </c>
      <c r="J66" s="28">
        <v>58.008499999999998</v>
      </c>
      <c r="K66" s="28">
        <v>28.918299999999999</v>
      </c>
      <c r="L66" s="28">
        <v>29.792899999999999</v>
      </c>
      <c r="M66" s="28">
        <v>22.406600000000001</v>
      </c>
      <c r="N66" s="28">
        <v>17.5899</v>
      </c>
      <c r="O66" s="28"/>
      <c r="P66" s="28"/>
      <c r="Q66" s="28"/>
      <c r="R66" s="28">
        <v>18.904</v>
      </c>
      <c r="S66" s="33">
        <f t="shared" si="4"/>
        <v>2</v>
      </c>
      <c r="T66" s="33">
        <f t="shared" si="5"/>
        <v>2</v>
      </c>
      <c r="U66" s="33">
        <f t="shared" si="6"/>
        <v>2</v>
      </c>
      <c r="V66" s="34">
        <f t="shared" si="7"/>
        <v>2</v>
      </c>
      <c r="W66" s="33">
        <f t="shared" si="8"/>
        <v>2</v>
      </c>
      <c r="X66" s="33">
        <f t="shared" si="9"/>
        <v>2</v>
      </c>
      <c r="Y66" s="33">
        <f t="shared" si="10"/>
        <v>1</v>
      </c>
      <c r="Z66" s="33">
        <f t="shared" si="11"/>
        <v>1</v>
      </c>
      <c r="AA66" s="33">
        <f t="shared" si="12"/>
        <v>1</v>
      </c>
      <c r="AB66" s="33">
        <f t="shared" si="13"/>
        <v>0</v>
      </c>
      <c r="AC66" s="33">
        <f t="shared" si="14"/>
        <v>0</v>
      </c>
      <c r="AD66" s="33">
        <f t="shared" si="15"/>
        <v>0</v>
      </c>
      <c r="AE66" s="33">
        <f t="shared" si="16"/>
        <v>1</v>
      </c>
      <c r="AF66" s="28"/>
      <c r="AG66" s="28"/>
      <c r="AH66" s="28"/>
      <c r="AI66" s="28">
        <v>100</v>
      </c>
      <c r="AJ66" s="28">
        <v>1.1025</v>
      </c>
      <c r="AK66" s="28">
        <v>0.43340000000000001</v>
      </c>
      <c r="AL66" s="28">
        <v>0.5171</v>
      </c>
      <c r="AM66" s="28">
        <v>0.84</v>
      </c>
      <c r="AN66" s="28">
        <v>0.87239999999999995</v>
      </c>
      <c r="AO66" s="28">
        <v>1.8785000000000001</v>
      </c>
      <c r="AP66" s="35">
        <v>1.64</v>
      </c>
    </row>
    <row r="67" spans="1:42">
      <c r="A67" s="48" t="s">
        <v>3921</v>
      </c>
      <c r="B67" s="29">
        <v>39316</v>
      </c>
      <c r="C67" s="30">
        <v>157.44730000000001</v>
      </c>
      <c r="D67" s="31">
        <v>147.62979999999999</v>
      </c>
      <c r="E67" s="28">
        <v>41.107799999999997</v>
      </c>
      <c r="F67" s="28">
        <v>9.3764000000000003</v>
      </c>
      <c r="G67" s="28">
        <v>1.0265</v>
      </c>
      <c r="H67" s="28">
        <v>4.8841999999999999</v>
      </c>
      <c r="I67" s="32">
        <v>2.6015000000000001</v>
      </c>
      <c r="J67" s="28">
        <v>31.301300000000001</v>
      </c>
      <c r="K67" s="28">
        <v>17.399999999999999</v>
      </c>
      <c r="L67" s="28">
        <v>17.673200000000001</v>
      </c>
      <c r="M67" s="28">
        <v>15.980499999999999</v>
      </c>
      <c r="N67" s="28">
        <v>10.9945</v>
      </c>
      <c r="O67" s="28">
        <v>13.370100000000001</v>
      </c>
      <c r="P67" s="28">
        <v>12.0313</v>
      </c>
      <c r="Q67" s="28">
        <v>8.3277999999999999</v>
      </c>
      <c r="R67" s="28">
        <v>7.8531000000000004</v>
      </c>
      <c r="S67" s="33">
        <f t="shared" si="4"/>
        <v>3</v>
      </c>
      <c r="T67" s="33">
        <f t="shared" si="5"/>
        <v>4</v>
      </c>
      <c r="U67" s="33">
        <f t="shared" si="6"/>
        <v>4</v>
      </c>
      <c r="V67" s="34">
        <f t="shared" si="7"/>
        <v>4</v>
      </c>
      <c r="W67" s="33">
        <f t="shared" si="8"/>
        <v>3</v>
      </c>
      <c r="X67" s="33">
        <f t="shared" si="9"/>
        <v>4</v>
      </c>
      <c r="Y67" s="33">
        <f t="shared" si="10"/>
        <v>4</v>
      </c>
      <c r="Z67" s="33">
        <f t="shared" si="11"/>
        <v>3</v>
      </c>
      <c r="AA67" s="33">
        <f t="shared" si="12"/>
        <v>2</v>
      </c>
      <c r="AB67" s="33">
        <f t="shared" si="13"/>
        <v>2</v>
      </c>
      <c r="AC67" s="33">
        <f t="shared" si="14"/>
        <v>2</v>
      </c>
      <c r="AD67" s="33">
        <f t="shared" si="15"/>
        <v>2</v>
      </c>
      <c r="AE67" s="33">
        <f t="shared" si="16"/>
        <v>3</v>
      </c>
      <c r="AF67" s="28"/>
      <c r="AG67" s="28"/>
      <c r="AH67" s="28"/>
      <c r="AI67" s="28">
        <v>100</v>
      </c>
      <c r="AJ67" s="28">
        <v>0.3412</v>
      </c>
      <c r="AK67" s="28">
        <v>0.30640000000000001</v>
      </c>
      <c r="AL67" s="28">
        <v>0.84619999999999995</v>
      </c>
      <c r="AM67" s="28">
        <v>0.55630000000000002</v>
      </c>
      <c r="AN67" s="28">
        <v>0.1125</v>
      </c>
      <c r="AO67" s="28">
        <v>2.8191999999999999</v>
      </c>
      <c r="AP67" s="35">
        <v>2.38</v>
      </c>
    </row>
    <row r="68" spans="1:42">
      <c r="A68" s="58" t="s">
        <v>235</v>
      </c>
      <c r="B68" s="59"/>
      <c r="C68" s="60"/>
      <c r="D68" s="60"/>
      <c r="E68" s="60"/>
      <c r="F68" s="60">
        <f>SUMPRODUCT($D12:$D67,F12:F67)/SUMIF(F12:F67,"&lt;&gt;"&amp;"",$D12:$D67)</f>
        <v>17.147408953393814</v>
      </c>
      <c r="G68" s="60">
        <f t="shared" ref="G68:R68" si="17">SUMPRODUCT($D12:$D67,G12:G67)/SUMIF(G12:G67,"&lt;&gt;"&amp;"",$D12:$D67)</f>
        <v>10.506188788084813</v>
      </c>
      <c r="H68" s="60">
        <f t="shared" si="17"/>
        <v>13.354203810140339</v>
      </c>
      <c r="I68" s="60">
        <f t="shared" si="17"/>
        <v>14.692971990110935</v>
      </c>
      <c r="J68" s="60">
        <f t="shared" si="17"/>
        <v>53.687902578785838</v>
      </c>
      <c r="K68" s="60">
        <f t="shared" si="17"/>
        <v>29.993186087611306</v>
      </c>
      <c r="L68" s="60">
        <f t="shared" si="17"/>
        <v>29.499120143828687</v>
      </c>
      <c r="M68" s="60">
        <f t="shared" si="17"/>
        <v>22.302082128730014</v>
      </c>
      <c r="N68" s="60">
        <f t="shared" si="17"/>
        <v>13.049765489642793</v>
      </c>
      <c r="O68" s="60">
        <f t="shared" si="17"/>
        <v>17.636015726147804</v>
      </c>
      <c r="P68" s="60">
        <f t="shared" si="17"/>
        <v>13.647450934202503</v>
      </c>
      <c r="Q68" s="60">
        <f t="shared" si="17"/>
        <v>9.4231710624069791</v>
      </c>
      <c r="R68" s="60">
        <f t="shared" si="17"/>
        <v>17.273003100176318</v>
      </c>
      <c r="S68" s="61"/>
      <c r="T68" s="61"/>
      <c r="U68" s="61"/>
      <c r="V68" s="61"/>
      <c r="W68" s="61"/>
      <c r="X68" s="61"/>
      <c r="Y68" s="61"/>
      <c r="Z68" s="61"/>
      <c r="AA68" s="61"/>
      <c r="AB68" s="61"/>
      <c r="AC68" s="61"/>
      <c r="AD68" s="61"/>
      <c r="AE68" s="61"/>
      <c r="AF68" s="60"/>
      <c r="AG68" s="60"/>
      <c r="AH68" s="60"/>
      <c r="AI68" s="60"/>
      <c r="AJ68" s="60"/>
      <c r="AK68" s="60"/>
      <c r="AL68" s="60"/>
      <c r="AM68" s="60"/>
      <c r="AN68" s="60"/>
      <c r="AO68" s="60"/>
      <c r="AP68" s="62"/>
    </row>
    <row r="69" spans="1:42">
      <c r="A69" s="56" t="s">
        <v>236</v>
      </c>
      <c r="B69" s="51"/>
      <c r="C69" s="52"/>
      <c r="D69" s="53"/>
      <c r="E69" s="54"/>
      <c r="F69" s="54">
        <f>MIN(F12:F67)</f>
        <v>-2.5375000000000001</v>
      </c>
      <c r="G69" s="54">
        <f t="shared" ref="G69:R69" si="18">MIN(G12:G67)</f>
        <v>-13.792899999999999</v>
      </c>
      <c r="H69" s="54">
        <f t="shared" si="18"/>
        <v>-15.9969</v>
      </c>
      <c r="I69" s="54">
        <f t="shared" si="18"/>
        <v>-8.2677999999999994</v>
      </c>
      <c r="J69" s="54">
        <f t="shared" si="18"/>
        <v>6.0637999999999996</v>
      </c>
      <c r="K69" s="54">
        <f t="shared" si="18"/>
        <v>11.297499999999999</v>
      </c>
      <c r="L69" s="54">
        <f t="shared" si="18"/>
        <v>7.0037000000000003</v>
      </c>
      <c r="M69" s="54">
        <f t="shared" si="18"/>
        <v>3.2688999999999999</v>
      </c>
      <c r="N69" s="54">
        <f t="shared" si="18"/>
        <v>2.3069999999999999</v>
      </c>
      <c r="O69" s="54">
        <f t="shared" si="18"/>
        <v>4.3380999999999998</v>
      </c>
      <c r="P69" s="54">
        <f t="shared" si="18"/>
        <v>6.7198000000000002</v>
      </c>
      <c r="Q69" s="54">
        <f t="shared" si="18"/>
        <v>5.2632000000000003</v>
      </c>
      <c r="R69" s="54">
        <f t="shared" si="18"/>
        <v>0.75790000000000002</v>
      </c>
      <c r="S69" s="55"/>
      <c r="T69" s="55"/>
      <c r="U69" s="55"/>
      <c r="V69" s="55"/>
      <c r="W69" s="55"/>
      <c r="X69" s="55"/>
      <c r="Y69" s="55"/>
      <c r="Z69" s="55"/>
      <c r="AA69" s="55"/>
      <c r="AB69" s="55"/>
      <c r="AC69" s="55"/>
      <c r="AD69" s="55"/>
      <c r="AE69" s="55"/>
      <c r="AF69" s="54"/>
      <c r="AG69" s="54"/>
      <c r="AH69" s="54"/>
      <c r="AI69" s="54"/>
      <c r="AJ69" s="54"/>
      <c r="AK69" s="54"/>
      <c r="AL69" s="54"/>
      <c r="AM69" s="54"/>
      <c r="AN69" s="54"/>
      <c r="AO69" s="54"/>
      <c r="AP69" s="57"/>
    </row>
    <row r="70" spans="1:42">
      <c r="A70" s="63" t="s">
        <v>237</v>
      </c>
      <c r="B70" s="51"/>
      <c r="C70" s="52"/>
      <c r="D70" s="53"/>
      <c r="E70" s="54"/>
      <c r="F70" s="54">
        <f>MAX(F12:F67)</f>
        <v>29.1873</v>
      </c>
      <c r="G70" s="54">
        <f t="shared" ref="G70:R70" si="19">MAX(G12:G67)</f>
        <v>29.613</v>
      </c>
      <c r="H70" s="54">
        <f t="shared" si="19"/>
        <v>46.922199999999997</v>
      </c>
      <c r="I70" s="54">
        <f t="shared" si="19"/>
        <v>32.451099999999997</v>
      </c>
      <c r="J70" s="54">
        <f t="shared" si="19"/>
        <v>106.41</v>
      </c>
      <c r="K70" s="54">
        <f t="shared" si="19"/>
        <v>42.500799999999998</v>
      </c>
      <c r="L70" s="54">
        <f t="shared" si="19"/>
        <v>53.456600000000002</v>
      </c>
      <c r="M70" s="54">
        <f t="shared" si="19"/>
        <v>42.995399999999997</v>
      </c>
      <c r="N70" s="54">
        <f t="shared" si="19"/>
        <v>23.116099999999999</v>
      </c>
      <c r="O70" s="54">
        <f t="shared" si="19"/>
        <v>26.782299999999999</v>
      </c>
      <c r="P70" s="54">
        <f t="shared" si="19"/>
        <v>18.026499999999999</v>
      </c>
      <c r="Q70" s="54">
        <f t="shared" si="19"/>
        <v>11.617699999999999</v>
      </c>
      <c r="R70" s="54">
        <f t="shared" si="19"/>
        <v>79.163200000000003</v>
      </c>
      <c r="S70" s="55"/>
      <c r="T70" s="55"/>
      <c r="U70" s="55"/>
      <c r="V70" s="55"/>
      <c r="W70" s="55"/>
      <c r="X70" s="55"/>
      <c r="Y70" s="55"/>
      <c r="Z70" s="55"/>
      <c r="AA70" s="55"/>
      <c r="AB70" s="55"/>
      <c r="AC70" s="55"/>
      <c r="AD70" s="55"/>
      <c r="AE70" s="55"/>
      <c r="AF70" s="54"/>
      <c r="AG70" s="54"/>
      <c r="AH70" s="54"/>
      <c r="AI70" s="54"/>
      <c r="AJ70" s="54"/>
      <c r="AK70" s="54"/>
      <c r="AL70" s="54"/>
      <c r="AM70" s="54"/>
      <c r="AN70" s="54"/>
      <c r="AO70" s="54"/>
      <c r="AP70" s="57"/>
    </row>
    <row r="71" spans="1:42">
      <c r="A71" s="56" t="s">
        <v>238</v>
      </c>
      <c r="B71" s="51"/>
      <c r="C71" s="52"/>
      <c r="D71" s="53"/>
      <c r="E71" s="54"/>
      <c r="F71" s="54">
        <f>MEDIAN(F12:F67)</f>
        <v>12.3185</v>
      </c>
      <c r="G71" s="54">
        <f t="shared" ref="G71:R71" si="20">MEDIAN(G12:G67)</f>
        <v>6.0658000000000003</v>
      </c>
      <c r="H71" s="54">
        <f t="shared" si="20"/>
        <v>12.4785</v>
      </c>
      <c r="I71" s="54">
        <f t="shared" si="20"/>
        <v>11.588200000000001</v>
      </c>
      <c r="J71" s="54">
        <f t="shared" si="20"/>
        <v>43.418999999999997</v>
      </c>
      <c r="K71" s="54">
        <f t="shared" si="20"/>
        <v>25.9924</v>
      </c>
      <c r="L71" s="54">
        <f t="shared" si="20"/>
        <v>24.171349999999997</v>
      </c>
      <c r="M71" s="54">
        <f t="shared" si="20"/>
        <v>17.909700000000001</v>
      </c>
      <c r="N71" s="54">
        <f t="shared" si="20"/>
        <v>10.703150000000001</v>
      </c>
      <c r="O71" s="54">
        <f t="shared" si="20"/>
        <v>13.26675</v>
      </c>
      <c r="P71" s="54">
        <f t="shared" si="20"/>
        <v>11.869300000000001</v>
      </c>
      <c r="Q71" s="54">
        <f t="shared" si="20"/>
        <v>7.9530499999999993</v>
      </c>
      <c r="R71" s="54">
        <f t="shared" si="20"/>
        <v>11.161049999999999</v>
      </c>
      <c r="S71" s="55"/>
      <c r="T71" s="55"/>
      <c r="U71" s="55"/>
      <c r="V71" s="55"/>
      <c r="W71" s="55"/>
      <c r="X71" s="55"/>
      <c r="Y71" s="55"/>
      <c r="Z71" s="55"/>
      <c r="AA71" s="55"/>
      <c r="AB71" s="55"/>
      <c r="AC71" s="55"/>
      <c r="AD71" s="55"/>
      <c r="AE71" s="55"/>
      <c r="AF71" s="54"/>
      <c r="AG71" s="54"/>
      <c r="AH71" s="54"/>
      <c r="AI71" s="54"/>
      <c r="AJ71" s="54"/>
      <c r="AK71" s="54"/>
      <c r="AL71" s="54"/>
      <c r="AM71" s="54"/>
      <c r="AN71" s="54"/>
      <c r="AO71" s="54"/>
      <c r="AP71" s="57"/>
    </row>
    <row r="72" spans="1:42" ht="15" thickBot="1">
      <c r="A72" s="64"/>
      <c r="B72" s="37"/>
      <c r="C72" s="38"/>
      <c r="D72" s="39"/>
      <c r="E72" s="40"/>
      <c r="F72" s="40"/>
      <c r="G72" s="40"/>
      <c r="H72" s="40"/>
      <c r="I72" s="40"/>
      <c r="J72" s="40"/>
      <c r="K72" s="40"/>
      <c r="L72" s="40"/>
      <c r="M72" s="40"/>
      <c r="N72" s="40"/>
      <c r="O72" s="40"/>
      <c r="P72" s="40"/>
      <c r="Q72" s="40"/>
      <c r="R72" s="40"/>
      <c r="S72" s="42"/>
      <c r="T72" s="42"/>
      <c r="U72" s="42"/>
      <c r="V72" s="42"/>
      <c r="W72" s="42"/>
      <c r="X72" s="42"/>
      <c r="Y72" s="42"/>
      <c r="Z72" s="42"/>
      <c r="AA72" s="42"/>
      <c r="AB72" s="42"/>
      <c r="AC72" s="42"/>
      <c r="AD72" s="42"/>
      <c r="AE72" s="42"/>
      <c r="AF72" s="40"/>
      <c r="AG72" s="40"/>
      <c r="AH72" s="40"/>
      <c r="AI72" s="40"/>
      <c r="AJ72" s="40"/>
      <c r="AK72" s="40"/>
      <c r="AL72" s="40"/>
      <c r="AM72" s="40"/>
      <c r="AN72" s="40"/>
      <c r="AO72" s="40"/>
      <c r="AP72" s="65"/>
    </row>
    <row r="73" spans="1:42">
      <c r="A73" s="50" t="s">
        <v>239</v>
      </c>
      <c r="B73" s="45"/>
      <c r="C73" s="44"/>
      <c r="D73" s="44"/>
      <c r="E73" s="44"/>
      <c r="F73" s="44"/>
      <c r="G73" s="44"/>
      <c r="H73" s="44"/>
      <c r="I73" s="46"/>
      <c r="J73" s="44"/>
      <c r="K73" s="44"/>
      <c r="L73" s="44"/>
      <c r="M73" s="44"/>
      <c r="N73" s="44"/>
      <c r="O73" s="44"/>
      <c r="P73" s="44"/>
      <c r="Q73" s="44"/>
      <c r="R73" s="44"/>
      <c r="S73" s="45"/>
      <c r="T73" s="45"/>
      <c r="U73" s="45"/>
      <c r="V73" s="47"/>
      <c r="W73" s="45"/>
      <c r="X73" s="45"/>
      <c r="Y73" s="45"/>
      <c r="Z73" s="45"/>
      <c r="AA73" s="45"/>
      <c r="AB73" s="45"/>
      <c r="AC73" s="45"/>
      <c r="AD73" s="45"/>
      <c r="AE73" s="45"/>
      <c r="AF73" s="44"/>
      <c r="AG73" s="44"/>
      <c r="AH73" s="44"/>
      <c r="AI73" s="44"/>
      <c r="AJ73" s="44"/>
      <c r="AK73" s="44"/>
      <c r="AL73" s="44"/>
      <c r="AM73" s="44"/>
      <c r="AN73" s="44"/>
      <c r="AO73" s="44"/>
      <c r="AP73" s="44"/>
    </row>
    <row r="74" spans="1:42">
      <c r="A74" s="50" t="s">
        <v>240</v>
      </c>
      <c r="B74" s="45"/>
      <c r="C74" s="44"/>
      <c r="D74" s="44"/>
      <c r="E74" s="44"/>
      <c r="F74" s="44"/>
      <c r="G74" s="44"/>
      <c r="H74" s="44"/>
      <c r="I74" s="46"/>
      <c r="J74" s="44"/>
      <c r="K74" s="44"/>
      <c r="L74" s="44"/>
      <c r="M74" s="44"/>
      <c r="N74" s="44"/>
      <c r="O74" s="44"/>
      <c r="P74" s="44"/>
      <c r="Q74" s="44"/>
      <c r="R74" s="44"/>
      <c r="S74" s="45"/>
      <c r="T74" s="45"/>
      <c r="U74" s="45"/>
      <c r="V74" s="47"/>
      <c r="W74" s="45"/>
      <c r="X74" s="45"/>
      <c r="Y74" s="45"/>
      <c r="Z74" s="45"/>
      <c r="AA74" s="45"/>
      <c r="AB74" s="45"/>
      <c r="AC74" s="45"/>
      <c r="AD74" s="45"/>
      <c r="AE74" s="45"/>
      <c r="AF74" s="44"/>
      <c r="AG74" s="44"/>
      <c r="AH74" s="44"/>
      <c r="AI74" s="44"/>
      <c r="AJ74" s="44"/>
      <c r="AK74" s="44"/>
      <c r="AL74" s="44"/>
      <c r="AM74" s="44"/>
      <c r="AN74" s="44"/>
      <c r="AO74" s="44"/>
      <c r="AP74" s="44"/>
    </row>
    <row r="75" spans="1:42">
      <c r="A75" s="50"/>
      <c r="B75" s="45"/>
      <c r="C75" s="44"/>
      <c r="D75" s="44"/>
      <c r="E75" s="44"/>
      <c r="F75" s="44"/>
      <c r="G75" s="44"/>
      <c r="H75" s="44"/>
      <c r="I75" s="44"/>
      <c r="J75" s="44"/>
      <c r="K75" s="44"/>
      <c r="L75" s="44"/>
      <c r="M75" s="44"/>
      <c r="N75" s="44"/>
      <c r="O75" s="44"/>
      <c r="P75" s="44"/>
      <c r="Q75" s="44"/>
      <c r="R75" s="44"/>
      <c r="S75" s="45"/>
      <c r="T75" s="45"/>
      <c r="U75" s="45"/>
      <c r="V75" s="45"/>
      <c r="W75" s="45"/>
      <c r="X75" s="45"/>
      <c r="Y75" s="45"/>
      <c r="Z75" s="45"/>
      <c r="AA75" s="45"/>
      <c r="AB75" s="45"/>
      <c r="AC75" s="45"/>
      <c r="AD75" s="45"/>
      <c r="AE75" s="45"/>
      <c r="AF75" s="44"/>
      <c r="AG75" s="44"/>
      <c r="AH75" s="44"/>
      <c r="AI75" s="44"/>
      <c r="AJ75" s="44"/>
      <c r="AK75" s="44"/>
      <c r="AL75" s="44"/>
      <c r="AM75" s="44"/>
      <c r="AN75" s="44"/>
      <c r="AO75" s="44"/>
      <c r="AP75" s="44"/>
    </row>
    <row r="76" spans="1:42">
      <c r="A76" s="50"/>
      <c r="B76" s="45"/>
      <c r="C76" s="44"/>
      <c r="D76" s="44"/>
      <c r="E76" s="44"/>
      <c r="F76" s="44"/>
      <c r="G76" s="44"/>
      <c r="H76" s="44"/>
      <c r="I76" s="44"/>
      <c r="J76" s="44"/>
      <c r="K76" s="44"/>
      <c r="L76" s="44"/>
      <c r="M76" s="44"/>
      <c r="N76" s="44"/>
      <c r="O76" s="44"/>
      <c r="P76" s="44"/>
      <c r="Q76" s="44"/>
      <c r="R76" s="44"/>
      <c r="S76" s="45"/>
      <c r="T76" s="45"/>
      <c r="U76" s="45"/>
      <c r="V76" s="45"/>
      <c r="W76" s="45"/>
      <c r="X76" s="45"/>
      <c r="Y76" s="45"/>
      <c r="Z76" s="45"/>
      <c r="AA76" s="45"/>
      <c r="AB76" s="45"/>
      <c r="AC76" s="45"/>
      <c r="AD76" s="45"/>
      <c r="AE76" s="45"/>
      <c r="AF76" s="44"/>
      <c r="AG76" s="44"/>
      <c r="AH76" s="44"/>
      <c r="AI76" s="44"/>
      <c r="AJ76" s="44"/>
      <c r="AK76" s="44"/>
      <c r="AL76" s="44"/>
      <c r="AM76" s="44"/>
      <c r="AN76" s="44"/>
      <c r="AO76" s="44"/>
      <c r="AP76" s="44"/>
    </row>
    <row r="77" spans="1:42">
      <c r="A77" s="50"/>
      <c r="B77" s="45"/>
      <c r="C77" s="44"/>
      <c r="D77" s="44"/>
      <c r="E77" s="44"/>
      <c r="F77" s="44"/>
      <c r="G77" s="44"/>
      <c r="H77" s="44"/>
      <c r="I77" s="44"/>
      <c r="J77" s="44"/>
      <c r="K77" s="44"/>
      <c r="L77" s="44"/>
      <c r="M77" s="44"/>
      <c r="N77" s="44"/>
      <c r="O77" s="44"/>
      <c r="P77" s="44"/>
      <c r="Q77" s="44"/>
      <c r="R77" s="44"/>
      <c r="S77" s="45"/>
      <c r="T77" s="45"/>
      <c r="U77" s="45"/>
      <c r="V77" s="45"/>
      <c r="W77" s="45"/>
      <c r="X77" s="45"/>
      <c r="Y77" s="45"/>
      <c r="Z77" s="45"/>
      <c r="AA77" s="45"/>
      <c r="AB77" s="45"/>
      <c r="AC77" s="45"/>
      <c r="AD77" s="45"/>
      <c r="AE77" s="45"/>
      <c r="AF77" s="44"/>
      <c r="AG77" s="44"/>
      <c r="AH77" s="44"/>
      <c r="AI77" s="44"/>
      <c r="AJ77" s="44"/>
      <c r="AK77" s="44"/>
      <c r="AL77" s="44"/>
      <c r="AM77" s="44"/>
      <c r="AN77" s="44"/>
      <c r="AO77" s="44"/>
      <c r="AP77" s="44"/>
    </row>
  </sheetData>
  <mergeCells count="8">
    <mergeCell ref="B8:E8"/>
    <mergeCell ref="F8:I8"/>
    <mergeCell ref="R8:R9"/>
    <mergeCell ref="AP8:AP9"/>
    <mergeCell ref="AF8:AI8"/>
    <mergeCell ref="AJ8:AN8"/>
    <mergeCell ref="S8:AE8"/>
    <mergeCell ref="J8:Q8"/>
  </mergeCells>
  <hyperlinks>
    <hyperlink ref="A10" location="'Load'!A1" tooltip="E:\ACEMFV2\AceCustomTemplates - #'Load'!A1" display="'Load'!A1"/>
    <hyperlink ref="A1" location="'Main Page'!A1" tooltip="E:\ACEMFV2\AceCustomTemplates - #'Main Page'!A1" display="'Main Page'!A1"/>
  </hyperlinks>
  <printOptions horizontalCentered="1"/>
  <pageMargins left="0" right="0" top="0" bottom="0" header="0" footer="0"/>
  <pageSetup paperSize="9" scale="60" orientation="landscape"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CN67"/>
  <sheetViews>
    <sheetView showGridLines="0" zoomScale="90" zoomScaleNormal="90" workbookViewId="0">
      <pane xSplit="1" ySplit="11" topLeftCell="B12" activePane="bottomRight" state="frozen"/>
      <selection activeCell="G7" sqref="G7"/>
      <selection pane="topRight" activeCell="G7" sqref="G7"/>
      <selection pane="bottomLeft" activeCell="G7" sqref="G7"/>
      <selection pane="bottomRight"/>
    </sheetView>
  </sheetViews>
  <sheetFormatPr defaultRowHeight="14.4"/>
  <cols>
    <col min="1" max="1" width="43.88671875" style="14" customWidth="1"/>
    <col min="2" max="2" width="9.109375" customWidth="1"/>
    <col min="3" max="18" width="9.109375" style="14" customWidth="1"/>
    <col min="19" max="28" width="9.109375" customWidth="1"/>
    <col min="29" max="29" width="9.109375" style="93" customWidth="1"/>
    <col min="30" max="31" width="9.109375" customWidth="1"/>
    <col min="32" max="42" width="9.109375" style="14" customWidth="1"/>
  </cols>
  <sheetData>
    <row r="1" spans="1:92" ht="15" customHeight="1">
      <c r="A1" s="13" t="s">
        <v>0</v>
      </c>
      <c r="E1" s="15" t="s">
        <v>3953</v>
      </c>
      <c r="CA1" s="93" t="s">
        <v>3954</v>
      </c>
      <c r="CB1" s="27" t="s">
        <v>184</v>
      </c>
      <c r="CC1" s="27" t="s">
        <v>3955</v>
      </c>
      <c r="CD1" s="27" t="s">
        <v>186</v>
      </c>
      <c r="CE1" s="27" t="s">
        <v>187</v>
      </c>
      <c r="CF1" s="27" t="s">
        <v>188</v>
      </c>
      <c r="CG1" s="27" t="s">
        <v>3956</v>
      </c>
      <c r="CH1" s="27" t="s">
        <v>3957</v>
      </c>
      <c r="CI1" s="27" t="s">
        <v>191</v>
      </c>
      <c r="CJ1" s="27" t="s">
        <v>192</v>
      </c>
      <c r="CK1" s="27" t="s">
        <v>193</v>
      </c>
      <c r="CL1" s="27" t="s">
        <v>194</v>
      </c>
      <c r="CM1" s="27" t="s">
        <v>2437</v>
      </c>
      <c r="CN1" s="27" t="s">
        <v>3958</v>
      </c>
    </row>
    <row r="2" spans="1:92">
      <c r="CA2" s="93">
        <v>0</v>
      </c>
      <c r="CB2" s="93">
        <f t="shared" ref="CB2:CB7" si="0">_xlfn.QUARTILE.INC(F$12:F$57,$CA2)</f>
        <v>0.39529999999999998</v>
      </c>
      <c r="CC2" s="93">
        <f t="shared" ref="CC2:CN2" si="1">_xlfn.QUARTILE.INC(G$12:G$57,$CA2)</f>
        <v>-8.8779000000000003</v>
      </c>
      <c r="CD2" s="93">
        <f t="shared" si="1"/>
        <v>-6.1825000000000001</v>
      </c>
      <c r="CE2" s="93">
        <f t="shared" si="1"/>
        <v>-5.9439000000000002</v>
      </c>
      <c r="CF2" s="93">
        <f t="shared" si="1"/>
        <v>0.99429999999999996</v>
      </c>
      <c r="CG2" s="93">
        <f t="shared" si="1"/>
        <v>4.7603</v>
      </c>
      <c r="CH2" s="93">
        <f t="shared" si="1"/>
        <v>6.8239999999999998</v>
      </c>
      <c r="CI2" s="93">
        <f t="shared" si="1"/>
        <v>6.3834999999999997</v>
      </c>
      <c r="CJ2" s="93">
        <f t="shared" si="1"/>
        <v>4.8876999999999997</v>
      </c>
      <c r="CK2" s="93">
        <f t="shared" si="1"/>
        <v>5.9265999999999996</v>
      </c>
      <c r="CL2" s="93">
        <f t="shared" si="1"/>
        <v>6.2474999999999996</v>
      </c>
      <c r="CM2" s="93">
        <f t="shared" si="1"/>
        <v>7.4804000000000004</v>
      </c>
      <c r="CN2" s="93">
        <f t="shared" si="1"/>
        <v>-8.5991999999999997</v>
      </c>
    </row>
    <row r="3" spans="1:92">
      <c r="CA3" s="93">
        <v>1</v>
      </c>
      <c r="CB3" s="93">
        <f t="shared" si="0"/>
        <v>0.51759999999999995</v>
      </c>
      <c r="CC3" s="93">
        <f t="shared" ref="CC3:CN7" si="2">_xlfn.QUARTILE.INC(G$12:G$57,$CA3)</f>
        <v>-1.9257</v>
      </c>
      <c r="CD3" s="93">
        <f t="shared" si="2"/>
        <v>0.10062500000000002</v>
      </c>
      <c r="CE3" s="93">
        <f t="shared" si="2"/>
        <v>-0.69727499999999998</v>
      </c>
      <c r="CF3" s="93">
        <f t="shared" si="2"/>
        <v>4.6097250000000001</v>
      </c>
      <c r="CG3" s="93">
        <f t="shared" si="2"/>
        <v>6.7743000000000002</v>
      </c>
      <c r="CH3" s="93">
        <f t="shared" si="2"/>
        <v>10.463900000000001</v>
      </c>
      <c r="CI3" s="93">
        <f t="shared" si="2"/>
        <v>9.5338250000000002</v>
      </c>
      <c r="CJ3" s="93">
        <f t="shared" si="2"/>
        <v>9.2829999999999995</v>
      </c>
      <c r="CK3" s="93">
        <f t="shared" si="2"/>
        <v>8.8677500000000009</v>
      </c>
      <c r="CL3" s="93">
        <f t="shared" si="2"/>
        <v>8.1861500000000014</v>
      </c>
      <c r="CM3" s="93">
        <f t="shared" si="2"/>
        <v>8.8302750000000003</v>
      </c>
      <c r="CN3" s="93">
        <f t="shared" si="2"/>
        <v>5.084225</v>
      </c>
    </row>
    <row r="4" spans="1:92">
      <c r="CA4" s="93">
        <v>2</v>
      </c>
      <c r="CB4" s="93">
        <f t="shared" si="0"/>
        <v>2.4295</v>
      </c>
      <c r="CC4" s="93">
        <f t="shared" si="2"/>
        <v>0.53180000000000005</v>
      </c>
      <c r="CD4" s="93">
        <f t="shared" si="2"/>
        <v>2.0783</v>
      </c>
      <c r="CE4" s="93">
        <f t="shared" si="2"/>
        <v>1.0358499999999999</v>
      </c>
      <c r="CF4" s="93">
        <f t="shared" si="2"/>
        <v>5.5150500000000005</v>
      </c>
      <c r="CG4" s="93">
        <f t="shared" si="2"/>
        <v>8.0923999999999996</v>
      </c>
      <c r="CH4" s="93">
        <f t="shared" si="2"/>
        <v>12.1351</v>
      </c>
      <c r="CI4" s="93">
        <f t="shared" si="2"/>
        <v>11.053550000000001</v>
      </c>
      <c r="CJ4" s="93">
        <f t="shared" si="2"/>
        <v>11.214549999999999</v>
      </c>
      <c r="CK4" s="93">
        <f t="shared" si="2"/>
        <v>10.0014</v>
      </c>
      <c r="CL4" s="93">
        <f t="shared" si="2"/>
        <v>9.9072999999999993</v>
      </c>
      <c r="CM4" s="93">
        <f t="shared" si="2"/>
        <v>9.8385500000000015</v>
      </c>
      <c r="CN4" s="93">
        <f t="shared" si="2"/>
        <v>7.7454000000000001</v>
      </c>
    </row>
    <row r="5" spans="1:92">
      <c r="CA5" s="93">
        <v>3</v>
      </c>
      <c r="CB5" s="93">
        <f t="shared" si="0"/>
        <v>5.3253000000000004</v>
      </c>
      <c r="CC5" s="93">
        <f t="shared" si="2"/>
        <v>1.18435</v>
      </c>
      <c r="CD5" s="93">
        <f t="shared" si="2"/>
        <v>2.4720499999999999</v>
      </c>
      <c r="CE5" s="93">
        <f t="shared" si="2"/>
        <v>1.343275</v>
      </c>
      <c r="CF5" s="93">
        <f t="shared" si="2"/>
        <v>7.9834000000000005</v>
      </c>
      <c r="CG5" s="93">
        <f t="shared" si="2"/>
        <v>10.630599999999999</v>
      </c>
      <c r="CH5" s="93">
        <f t="shared" si="2"/>
        <v>14.485900000000001</v>
      </c>
      <c r="CI5" s="93">
        <f t="shared" si="2"/>
        <v>13.345475</v>
      </c>
      <c r="CJ5" s="93">
        <f t="shared" si="2"/>
        <v>13.052975</v>
      </c>
      <c r="CK5" s="93">
        <f t="shared" si="2"/>
        <v>12.1975</v>
      </c>
      <c r="CL5" s="93">
        <f t="shared" si="2"/>
        <v>12.173850000000002</v>
      </c>
      <c r="CM5" s="93">
        <f t="shared" si="2"/>
        <v>11.002500000000001</v>
      </c>
      <c r="CN5" s="93">
        <f t="shared" si="2"/>
        <v>12.04805</v>
      </c>
    </row>
    <row r="6" spans="1:92" hidden="1">
      <c r="CA6" s="93"/>
      <c r="CB6" s="93">
        <f t="shared" si="0"/>
        <v>0.39529999999999998</v>
      </c>
      <c r="CC6" s="93">
        <f t="shared" si="2"/>
        <v>-8.8779000000000003</v>
      </c>
      <c r="CD6" s="93">
        <f t="shared" si="2"/>
        <v>-6.1825000000000001</v>
      </c>
      <c r="CE6" s="93">
        <f t="shared" si="2"/>
        <v>-5.9439000000000002</v>
      </c>
      <c r="CF6" s="93">
        <f t="shared" si="2"/>
        <v>0.99429999999999996</v>
      </c>
      <c r="CG6" s="93">
        <f t="shared" si="2"/>
        <v>4.7603</v>
      </c>
      <c r="CH6" s="93">
        <f t="shared" si="2"/>
        <v>6.8239999999999998</v>
      </c>
      <c r="CI6" s="93">
        <f t="shared" si="2"/>
        <v>6.3834999999999997</v>
      </c>
      <c r="CJ6" s="93">
        <f t="shared" si="2"/>
        <v>4.8876999999999997</v>
      </c>
      <c r="CK6" s="93">
        <f t="shared" si="2"/>
        <v>5.9265999999999996</v>
      </c>
      <c r="CL6" s="93">
        <f t="shared" si="2"/>
        <v>6.2474999999999996</v>
      </c>
      <c r="CM6" s="93">
        <f t="shared" si="2"/>
        <v>7.4804000000000004</v>
      </c>
      <c r="CN6" s="93">
        <f t="shared" si="2"/>
        <v>-8.5991999999999997</v>
      </c>
    </row>
    <row r="7" spans="1:92" ht="21" thickBot="1">
      <c r="A7" s="16" t="s">
        <v>3358</v>
      </c>
      <c r="CA7" s="93">
        <v>4</v>
      </c>
      <c r="CB7" s="93">
        <f t="shared" si="0"/>
        <v>10.6572</v>
      </c>
      <c r="CC7" s="93">
        <f t="shared" si="2"/>
        <v>3.4984000000000002</v>
      </c>
      <c r="CD7" s="93">
        <f t="shared" si="2"/>
        <v>5.7907000000000002</v>
      </c>
      <c r="CE7" s="93">
        <f t="shared" si="2"/>
        <v>2.0891000000000002</v>
      </c>
      <c r="CF7" s="93">
        <f t="shared" si="2"/>
        <v>18.448</v>
      </c>
      <c r="CG7" s="93">
        <f t="shared" si="2"/>
        <v>12.5533</v>
      </c>
      <c r="CH7" s="93">
        <f t="shared" si="2"/>
        <v>19.524799999999999</v>
      </c>
      <c r="CI7" s="93">
        <f t="shared" si="2"/>
        <v>16.9145</v>
      </c>
      <c r="CJ7" s="93">
        <f t="shared" si="2"/>
        <v>17.061900000000001</v>
      </c>
      <c r="CK7" s="93">
        <f t="shared" si="2"/>
        <v>17.638999999999999</v>
      </c>
      <c r="CL7" s="93">
        <f t="shared" si="2"/>
        <v>15.150700000000001</v>
      </c>
      <c r="CM7" s="93">
        <f t="shared" si="2"/>
        <v>13.6737</v>
      </c>
      <c r="CN7" s="93">
        <f t="shared" si="2"/>
        <v>19.167999999999999</v>
      </c>
    </row>
    <row r="8" spans="1:92" ht="15.6">
      <c r="A8" s="17" t="s">
        <v>5114</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c r="AJ8" s="136" t="s">
        <v>874</v>
      </c>
      <c r="AK8" s="136"/>
      <c r="AL8" s="136"/>
      <c r="AM8" s="136"/>
      <c r="AN8" s="136"/>
      <c r="AO8" s="18" t="s">
        <v>54</v>
      </c>
      <c r="AP8" s="134" t="s">
        <v>179</v>
      </c>
    </row>
    <row r="9" spans="1:92" ht="42"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6" t="s">
        <v>194</v>
      </c>
      <c r="AD9" s="26" t="s">
        <v>2437</v>
      </c>
      <c r="AE9" s="27" t="s">
        <v>174</v>
      </c>
      <c r="AF9" s="26" t="s">
        <v>835</v>
      </c>
      <c r="AG9" s="26" t="s">
        <v>836</v>
      </c>
      <c r="AH9" s="26" t="s">
        <v>837</v>
      </c>
      <c r="AI9" s="26" t="s">
        <v>612</v>
      </c>
      <c r="AJ9" s="26" t="s">
        <v>838</v>
      </c>
      <c r="AK9" s="26" t="s">
        <v>839</v>
      </c>
      <c r="AL9" s="26" t="s">
        <v>3052</v>
      </c>
      <c r="AM9" s="26" t="s">
        <v>2436</v>
      </c>
      <c r="AN9" s="26" t="s">
        <v>3053</v>
      </c>
      <c r="AO9" s="26" t="s">
        <v>840</v>
      </c>
      <c r="AP9" s="135"/>
    </row>
    <row r="10" spans="1:92" ht="15" customHeight="1" thickBot="1">
      <c r="A10" s="20" t="s">
        <v>38</v>
      </c>
    </row>
    <row r="11" spans="1:92" ht="18.600000000000001" thickBot="1">
      <c r="A11" s="21" t="s">
        <v>3359</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3"/>
      <c r="AP11" s="24"/>
    </row>
    <row r="12" spans="1:92">
      <c r="A12" s="48" t="s">
        <v>3923</v>
      </c>
      <c r="B12" s="29">
        <v>40672</v>
      </c>
      <c r="C12" s="30">
        <v>40.866599999999998</v>
      </c>
      <c r="D12" s="31">
        <v>37.684899999999999</v>
      </c>
      <c r="E12" s="28">
        <v>42.0991</v>
      </c>
      <c r="F12" s="28">
        <v>7.3113000000000001</v>
      </c>
      <c r="G12" s="28">
        <v>-1.3560000000000001</v>
      </c>
      <c r="H12" s="28">
        <v>-3.3626</v>
      </c>
      <c r="I12" s="32">
        <v>-3.7568000000000001</v>
      </c>
      <c r="J12" s="28">
        <v>2.9706000000000001</v>
      </c>
      <c r="K12" s="28">
        <v>6.4196</v>
      </c>
      <c r="L12" s="28">
        <v>12.3592</v>
      </c>
      <c r="M12" s="28">
        <v>10.689</v>
      </c>
      <c r="N12" s="28">
        <v>10.794</v>
      </c>
      <c r="O12" s="28">
        <v>11.243</v>
      </c>
      <c r="P12" s="28">
        <v>10.3788</v>
      </c>
      <c r="Q12" s="28"/>
      <c r="R12" s="28">
        <v>10.066800000000001</v>
      </c>
      <c r="S12" s="33">
        <f>IF(F12="",0,IF(F12&lt;=CB$3,4,IF(F12&gt;=CB$5,1,IF(F12&gt;=CB$4,2,3))))</f>
        <v>1</v>
      </c>
      <c r="T12" s="33">
        <f t="shared" ref="T12:AE12" si="3">IF(G12="",0,IF(G12&lt;=CC$3,4,IF(G12&gt;=CC$5,1,IF(G12&gt;=CC$4,2,3))))</f>
        <v>3</v>
      </c>
      <c r="U12" s="33">
        <f t="shared" si="3"/>
        <v>4</v>
      </c>
      <c r="V12" s="34">
        <f t="shared" si="3"/>
        <v>4</v>
      </c>
      <c r="W12" s="33">
        <f t="shared" si="3"/>
        <v>4</v>
      </c>
      <c r="X12" s="33">
        <f t="shared" si="3"/>
        <v>4</v>
      </c>
      <c r="Y12" s="33">
        <f t="shared" si="3"/>
        <v>2</v>
      </c>
      <c r="Z12" s="33">
        <f t="shared" si="3"/>
        <v>3</v>
      </c>
      <c r="AA12" s="33">
        <f t="shared" si="3"/>
        <v>3</v>
      </c>
      <c r="AB12" s="33">
        <f t="shared" si="3"/>
        <v>2</v>
      </c>
      <c r="AC12" s="33">
        <f t="shared" si="3"/>
        <v>2</v>
      </c>
      <c r="AD12" s="33">
        <f t="shared" si="3"/>
        <v>0</v>
      </c>
      <c r="AE12" s="33">
        <f t="shared" si="3"/>
        <v>2</v>
      </c>
      <c r="AF12" s="28"/>
      <c r="AG12" s="28"/>
      <c r="AH12" s="28"/>
      <c r="AI12" s="28">
        <v>100</v>
      </c>
      <c r="AJ12" s="28">
        <v>0.9395</v>
      </c>
      <c r="AK12" s="28">
        <v>0.30180000000000001</v>
      </c>
      <c r="AL12" s="28">
        <v>6.4899999999999999E-2</v>
      </c>
      <c r="AM12" s="28">
        <v>0.54190000000000005</v>
      </c>
      <c r="AN12" s="28">
        <v>0.9405</v>
      </c>
      <c r="AO12" s="28">
        <v>1.0121</v>
      </c>
      <c r="AP12" s="35">
        <v>1.18</v>
      </c>
    </row>
    <row r="13" spans="1:92">
      <c r="A13" s="48" t="s">
        <v>3924</v>
      </c>
      <c r="B13" s="29">
        <v>40672</v>
      </c>
      <c r="C13" s="30">
        <v>16.8962</v>
      </c>
      <c r="D13" s="31">
        <v>16.690899999999999</v>
      </c>
      <c r="E13" s="28">
        <v>34.638800000000003</v>
      </c>
      <c r="F13" s="28">
        <v>2.4295</v>
      </c>
      <c r="G13" s="28">
        <v>0.14249999999999999</v>
      </c>
      <c r="H13" s="28">
        <v>-0.16170000000000001</v>
      </c>
      <c r="I13" s="32">
        <v>-0.70289999999999997</v>
      </c>
      <c r="J13" s="28">
        <v>3.3620999999999999</v>
      </c>
      <c r="K13" s="28">
        <v>6.7743000000000002</v>
      </c>
      <c r="L13" s="28">
        <v>10.463900000000001</v>
      </c>
      <c r="M13" s="28">
        <v>9.3994999999999997</v>
      </c>
      <c r="N13" s="28">
        <v>9.1974999999999998</v>
      </c>
      <c r="O13" s="28">
        <v>9.5502000000000002</v>
      </c>
      <c r="P13" s="28">
        <v>8.7231000000000005</v>
      </c>
      <c r="Q13" s="28"/>
      <c r="R13" s="28">
        <v>8.6434999999999995</v>
      </c>
      <c r="S13" s="33">
        <f t="shared" ref="S13:S46" si="4">IF(F13="",0,IF(F13&lt;=CB$3,4,IF(F13&gt;=CB$5,1,IF(F13&gt;=CB$4,2,3))))</f>
        <v>2</v>
      </c>
      <c r="T13" s="33">
        <f t="shared" ref="T13:T46" si="5">IF(G13="",0,IF(G13&lt;=CC$3,4,IF(G13&gt;=CC$5,1,IF(G13&gt;=CC$4,2,3))))</f>
        <v>3</v>
      </c>
      <c r="U13" s="33">
        <f t="shared" ref="U13:U46" si="6">IF(H13="",0,IF(H13&lt;=CD$3,4,IF(H13&gt;=CD$5,1,IF(H13&gt;=CD$4,2,3))))</f>
        <v>4</v>
      </c>
      <c r="V13" s="34">
        <f t="shared" ref="V13:V46" si="7">IF(I13="",0,IF(I13&lt;=CE$3,4,IF(I13&gt;=CE$5,1,IF(I13&gt;=CE$4,2,3))))</f>
        <v>4</v>
      </c>
      <c r="W13" s="33">
        <f t="shared" ref="W13:W46" si="8">IF(J13="",0,IF(J13&lt;=CF$3,4,IF(J13&gt;=CF$5,1,IF(J13&gt;=CF$4,2,3))))</f>
        <v>4</v>
      </c>
      <c r="X13" s="33">
        <f t="shared" ref="X13:X46" si="9">IF(K13="",0,IF(K13&lt;=CG$3,4,IF(K13&gt;=CG$5,1,IF(K13&gt;=CG$4,2,3))))</f>
        <v>4</v>
      </c>
      <c r="Y13" s="33">
        <f t="shared" ref="Y13:Y46" si="10">IF(L13="",0,IF(L13&lt;=CH$3,4,IF(L13&gt;=CH$5,1,IF(L13&gt;=CH$4,2,3))))</f>
        <v>4</v>
      </c>
      <c r="Z13" s="33">
        <f t="shared" ref="Z13:Z46" si="11">IF(M13="",0,IF(M13&lt;=CI$3,4,IF(M13&gt;=CI$5,1,IF(M13&gt;=CI$4,2,3))))</f>
        <v>4</v>
      </c>
      <c r="AA13" s="33">
        <f t="shared" ref="AA13:AA46" si="12">IF(N13="",0,IF(N13&lt;=CJ$3,4,IF(N13&gt;=CJ$5,1,IF(N13&gt;=CJ$4,2,3))))</f>
        <v>4</v>
      </c>
      <c r="AB13" s="33">
        <f t="shared" ref="AB13:AB46" si="13">IF(O13="",0,IF(O13&lt;=CK$3,4,IF(O13&gt;=CK$5,1,IF(O13&gt;=CK$4,2,3))))</f>
        <v>3</v>
      </c>
      <c r="AC13" s="33">
        <f t="shared" ref="AC13:AC46" si="14">IF(P13="",0,IF(P13&lt;=CL$3,4,IF(P13&gt;=CL$5,1,IF(P13&gt;=CL$4,2,3))))</f>
        <v>3</v>
      </c>
      <c r="AD13" s="33">
        <f t="shared" ref="AD13:AD46" si="15">IF(Q13="",0,IF(Q13&lt;=CM$3,4,IF(Q13&gt;=CM$5,1,IF(Q13&gt;=CM$4,2,3))))</f>
        <v>0</v>
      </c>
      <c r="AE13" s="33">
        <f t="shared" ref="AE13:AE46" si="16">IF(R13="",0,IF(R13&lt;=CN$3,4,IF(R13&gt;=CN$5,1,IF(R13&gt;=CN$4,2,3))))</f>
        <v>2</v>
      </c>
      <c r="AF13" s="28"/>
      <c r="AG13" s="28"/>
      <c r="AH13" s="28"/>
      <c r="AI13" s="28">
        <v>100</v>
      </c>
      <c r="AJ13" s="28">
        <v>1.4083000000000001</v>
      </c>
      <c r="AK13" s="28">
        <v>0.40560000000000002</v>
      </c>
      <c r="AL13" s="28">
        <v>6.7199999999999996E-2</v>
      </c>
      <c r="AM13" s="28">
        <v>0.88890000000000002</v>
      </c>
      <c r="AN13" s="28">
        <v>0.81359999999999999</v>
      </c>
      <c r="AO13" s="28">
        <v>0.95679999999999998</v>
      </c>
      <c r="AP13" s="35">
        <v>0.87</v>
      </c>
    </row>
    <row r="14" spans="1:92">
      <c r="A14" s="48" t="s">
        <v>5112</v>
      </c>
      <c r="B14" s="29">
        <v>38946</v>
      </c>
      <c r="C14" s="30">
        <v>348.35149999999999</v>
      </c>
      <c r="D14" s="31">
        <v>345.87779999999998</v>
      </c>
      <c r="E14" s="28">
        <v>72.699600000000004</v>
      </c>
      <c r="F14" s="28">
        <v>6.9116</v>
      </c>
      <c r="G14" s="28">
        <v>-5.9382999999999999</v>
      </c>
      <c r="H14" s="28">
        <v>3.0613999999999999</v>
      </c>
      <c r="I14" s="32">
        <v>-2.2673999999999999</v>
      </c>
      <c r="J14" s="28">
        <v>13.092000000000001</v>
      </c>
      <c r="K14" s="28">
        <v>11.513999999999999</v>
      </c>
      <c r="L14" s="28">
        <v>17.801400000000001</v>
      </c>
      <c r="M14" s="28">
        <v>14.3316</v>
      </c>
      <c r="N14" s="28">
        <v>13.650499999999999</v>
      </c>
      <c r="O14" s="28">
        <v>14.1701</v>
      </c>
      <c r="P14" s="28">
        <v>12.864699999999999</v>
      </c>
      <c r="Q14" s="28">
        <v>10.4733</v>
      </c>
      <c r="R14" s="28">
        <v>10.585699999999999</v>
      </c>
      <c r="S14" s="33">
        <f t="shared" si="4"/>
        <v>1</v>
      </c>
      <c r="T14" s="33">
        <f t="shared" si="5"/>
        <v>4</v>
      </c>
      <c r="U14" s="33">
        <f t="shared" si="6"/>
        <v>1</v>
      </c>
      <c r="V14" s="34">
        <f t="shared" si="7"/>
        <v>4</v>
      </c>
      <c r="W14" s="33">
        <f t="shared" si="8"/>
        <v>1</v>
      </c>
      <c r="X14" s="33">
        <f t="shared" si="9"/>
        <v>1</v>
      </c>
      <c r="Y14" s="33">
        <f t="shared" si="10"/>
        <v>1</v>
      </c>
      <c r="Z14" s="33">
        <f t="shared" si="11"/>
        <v>1</v>
      </c>
      <c r="AA14" s="33">
        <f t="shared" si="12"/>
        <v>1</v>
      </c>
      <c r="AB14" s="33">
        <f t="shared" si="13"/>
        <v>1</v>
      </c>
      <c r="AC14" s="33">
        <f t="shared" si="14"/>
        <v>1</v>
      </c>
      <c r="AD14" s="33">
        <f t="shared" si="15"/>
        <v>2</v>
      </c>
      <c r="AE14" s="33">
        <f t="shared" si="16"/>
        <v>2</v>
      </c>
      <c r="AF14" s="28"/>
      <c r="AG14" s="28"/>
      <c r="AH14" s="28"/>
      <c r="AI14" s="28">
        <v>100</v>
      </c>
      <c r="AJ14" s="28">
        <v>0.60470000000000002</v>
      </c>
      <c r="AK14" s="28">
        <v>0.43030000000000002</v>
      </c>
      <c r="AL14" s="28">
        <v>0.54769999999999996</v>
      </c>
      <c r="AM14" s="28">
        <v>0.83199999999999996</v>
      </c>
      <c r="AN14" s="28">
        <v>0.7379</v>
      </c>
      <c r="AO14" s="28">
        <v>1.2446999999999999</v>
      </c>
      <c r="AP14" s="35">
        <v>1.17</v>
      </c>
    </row>
    <row r="15" spans="1:92">
      <c r="A15" s="48" t="s">
        <v>3925</v>
      </c>
      <c r="B15" s="29">
        <v>43858</v>
      </c>
      <c r="C15" s="30">
        <v>2092.4290999999998</v>
      </c>
      <c r="D15" s="31">
        <v>2068.9290999999998</v>
      </c>
      <c r="E15" s="28">
        <v>15.035500000000001</v>
      </c>
      <c r="F15" s="28">
        <v>0.55310000000000004</v>
      </c>
      <c r="G15" s="28">
        <v>1.0844</v>
      </c>
      <c r="H15" s="28">
        <v>2.1787000000000001</v>
      </c>
      <c r="I15" s="32">
        <v>1.3412999999999999</v>
      </c>
      <c r="J15" s="28">
        <v>5.1109999999999998</v>
      </c>
      <c r="K15" s="28">
        <v>7.9292999999999996</v>
      </c>
      <c r="L15" s="28">
        <v>7.3101000000000003</v>
      </c>
      <c r="M15" s="28">
        <v>6.9097</v>
      </c>
      <c r="N15" s="28">
        <v>6.3193999999999999</v>
      </c>
      <c r="O15" s="28"/>
      <c r="P15" s="28"/>
      <c r="Q15" s="28"/>
      <c r="R15" s="28">
        <v>6.7344999999999997</v>
      </c>
      <c r="S15" s="33">
        <f t="shared" si="4"/>
        <v>3</v>
      </c>
      <c r="T15" s="33">
        <f t="shared" si="5"/>
        <v>2</v>
      </c>
      <c r="U15" s="33">
        <f t="shared" si="6"/>
        <v>2</v>
      </c>
      <c r="V15" s="34">
        <f t="shared" si="7"/>
        <v>2</v>
      </c>
      <c r="W15" s="33">
        <f t="shared" si="8"/>
        <v>3</v>
      </c>
      <c r="X15" s="33">
        <f t="shared" si="9"/>
        <v>3</v>
      </c>
      <c r="Y15" s="33">
        <f t="shared" si="10"/>
        <v>4</v>
      </c>
      <c r="Z15" s="33">
        <f t="shared" si="11"/>
        <v>4</v>
      </c>
      <c r="AA15" s="33">
        <f t="shared" si="12"/>
        <v>4</v>
      </c>
      <c r="AB15" s="33">
        <f t="shared" si="13"/>
        <v>0</v>
      </c>
      <c r="AC15" s="33">
        <f t="shared" si="14"/>
        <v>0</v>
      </c>
      <c r="AD15" s="33">
        <f t="shared" si="15"/>
        <v>0</v>
      </c>
      <c r="AE15" s="33">
        <f t="shared" si="16"/>
        <v>3</v>
      </c>
      <c r="AF15" s="28"/>
      <c r="AG15" s="28"/>
      <c r="AH15" s="28"/>
      <c r="AI15" s="28">
        <v>100</v>
      </c>
      <c r="AJ15" s="28">
        <v>0.51370000000000005</v>
      </c>
      <c r="AK15" s="28">
        <v>0.61570000000000003</v>
      </c>
      <c r="AL15" s="28">
        <v>0.156</v>
      </c>
      <c r="AM15" s="28">
        <v>1.2495000000000001</v>
      </c>
      <c r="AN15" s="28">
        <v>0.68140000000000001</v>
      </c>
      <c r="AO15" s="28">
        <v>3.0171000000000001</v>
      </c>
      <c r="AP15" s="35">
        <v>0.45</v>
      </c>
    </row>
    <row r="16" spans="1:92">
      <c r="A16" s="48" t="s">
        <v>4918</v>
      </c>
      <c r="B16" s="29">
        <v>45973</v>
      </c>
      <c r="C16" s="30">
        <v>109.18040000000001</v>
      </c>
      <c r="D16" s="31">
        <v>97.4358</v>
      </c>
      <c r="E16" s="28">
        <v>10.256600000000001</v>
      </c>
      <c r="F16" s="28">
        <v>0.58350000000000002</v>
      </c>
      <c r="G16" s="28">
        <v>1.4782</v>
      </c>
      <c r="H16" s="28"/>
      <c r="I16" s="32">
        <v>1.8055000000000001</v>
      </c>
      <c r="J16" s="28"/>
      <c r="K16" s="28"/>
      <c r="L16" s="28"/>
      <c r="M16" s="28"/>
      <c r="N16" s="28"/>
      <c r="O16" s="28"/>
      <c r="P16" s="28"/>
      <c r="Q16" s="28"/>
      <c r="R16" s="28">
        <v>5.6245000000000003</v>
      </c>
      <c r="S16" s="33">
        <f t="shared" si="4"/>
        <v>3</v>
      </c>
      <c r="T16" s="33">
        <f t="shared" si="5"/>
        <v>1</v>
      </c>
      <c r="U16" s="33">
        <f t="shared" si="6"/>
        <v>0</v>
      </c>
      <c r="V16" s="34">
        <f t="shared" si="7"/>
        <v>1</v>
      </c>
      <c r="W16" s="33">
        <f t="shared" si="8"/>
        <v>0</v>
      </c>
      <c r="X16" s="33">
        <f t="shared" si="9"/>
        <v>0</v>
      </c>
      <c r="Y16" s="33">
        <f t="shared" si="10"/>
        <v>0</v>
      </c>
      <c r="Z16" s="33">
        <f t="shared" si="11"/>
        <v>0</v>
      </c>
      <c r="AA16" s="33">
        <f t="shared" si="12"/>
        <v>0</v>
      </c>
      <c r="AB16" s="33">
        <f t="shared" si="13"/>
        <v>0</v>
      </c>
      <c r="AC16" s="33">
        <f t="shared" si="14"/>
        <v>0</v>
      </c>
      <c r="AD16" s="33">
        <f t="shared" si="15"/>
        <v>0</v>
      </c>
      <c r="AE16" s="33">
        <f t="shared" si="16"/>
        <v>3</v>
      </c>
      <c r="AF16" s="28"/>
      <c r="AG16" s="28"/>
      <c r="AH16" s="28"/>
      <c r="AI16" s="28">
        <v>100</v>
      </c>
      <c r="AJ16" s="28">
        <v>0.16839999999999999</v>
      </c>
      <c r="AK16" s="28">
        <v>0.89729999999999999</v>
      </c>
      <c r="AL16" s="28">
        <v>0.15840000000000001</v>
      </c>
      <c r="AM16" s="28">
        <v>0.66559999999999997</v>
      </c>
      <c r="AN16" s="28">
        <v>0.4698</v>
      </c>
      <c r="AO16" s="28">
        <v>3.6429</v>
      </c>
      <c r="AP16" s="35">
        <v>0.37</v>
      </c>
    </row>
    <row r="17" spans="1:42">
      <c r="A17" s="48" t="s">
        <v>4998</v>
      </c>
      <c r="B17" s="29">
        <v>46002</v>
      </c>
      <c r="C17" s="30">
        <v>1432.9232999999999</v>
      </c>
      <c r="D17" s="31">
        <v>1302.8853999999999</v>
      </c>
      <c r="E17" s="28">
        <v>10.2835</v>
      </c>
      <c r="F17" s="28">
        <v>5.8582999999999998</v>
      </c>
      <c r="G17" s="28">
        <v>-4.4968000000000004</v>
      </c>
      <c r="H17" s="28"/>
      <c r="I17" s="32">
        <v>1.1001000000000001</v>
      </c>
      <c r="J17" s="28"/>
      <c r="K17" s="28"/>
      <c r="L17" s="28"/>
      <c r="M17" s="28"/>
      <c r="N17" s="28"/>
      <c r="O17" s="28"/>
      <c r="P17" s="28"/>
      <c r="Q17" s="28"/>
      <c r="R17" s="28">
        <v>7.617</v>
      </c>
      <c r="S17" s="33">
        <f t="shared" si="4"/>
        <v>1</v>
      </c>
      <c r="T17" s="33">
        <f t="shared" si="5"/>
        <v>4</v>
      </c>
      <c r="U17" s="33">
        <f t="shared" si="6"/>
        <v>0</v>
      </c>
      <c r="V17" s="34">
        <f t="shared" si="7"/>
        <v>2</v>
      </c>
      <c r="W17" s="33">
        <f t="shared" si="8"/>
        <v>0</v>
      </c>
      <c r="X17" s="33">
        <f t="shared" si="9"/>
        <v>0</v>
      </c>
      <c r="Y17" s="33">
        <f t="shared" si="10"/>
        <v>0</v>
      </c>
      <c r="Z17" s="33">
        <f t="shared" si="11"/>
        <v>0</v>
      </c>
      <c r="AA17" s="33">
        <f t="shared" si="12"/>
        <v>0</v>
      </c>
      <c r="AB17" s="33">
        <f t="shared" si="13"/>
        <v>0</v>
      </c>
      <c r="AC17" s="33">
        <f t="shared" si="14"/>
        <v>0</v>
      </c>
      <c r="AD17" s="33">
        <f t="shared" si="15"/>
        <v>0</v>
      </c>
      <c r="AE17" s="33">
        <f t="shared" si="16"/>
        <v>3</v>
      </c>
      <c r="AF17" s="28"/>
      <c r="AG17" s="28"/>
      <c r="AH17" s="28"/>
      <c r="AI17" s="28">
        <v>100</v>
      </c>
      <c r="AJ17" s="28">
        <v>0.66649999999999998</v>
      </c>
      <c r="AK17" s="28">
        <v>-1.4E-2</v>
      </c>
      <c r="AL17" s="28">
        <v>1.2097</v>
      </c>
      <c r="AM17" s="28">
        <v>-2.1899999999999999E-2</v>
      </c>
      <c r="AN17" s="28">
        <v>0.74809999999999999</v>
      </c>
      <c r="AO17" s="28">
        <v>1.6722999999999999</v>
      </c>
      <c r="AP17" s="35">
        <v>1.1399999999999999</v>
      </c>
    </row>
    <row r="18" spans="1:42">
      <c r="A18" s="48" t="s">
        <v>4964</v>
      </c>
      <c r="B18" s="29">
        <v>40220</v>
      </c>
      <c r="C18" s="30">
        <v>19.417000000000002</v>
      </c>
      <c r="D18" s="31">
        <v>17.8855</v>
      </c>
      <c r="E18" s="28">
        <v>47.444699999999997</v>
      </c>
      <c r="F18" s="28">
        <v>10.6572</v>
      </c>
      <c r="G18" s="28">
        <v>3.4984000000000002</v>
      </c>
      <c r="H18" s="28">
        <v>0.77680000000000005</v>
      </c>
      <c r="I18" s="32">
        <v>0.74719999999999998</v>
      </c>
      <c r="J18" s="28">
        <v>8.0806000000000004</v>
      </c>
      <c r="K18" s="28">
        <v>8.0923999999999996</v>
      </c>
      <c r="L18" s="28">
        <v>14.485900000000001</v>
      </c>
      <c r="M18" s="28">
        <v>11.689500000000001</v>
      </c>
      <c r="N18" s="28">
        <v>11.7661</v>
      </c>
      <c r="O18" s="28">
        <v>10.8559</v>
      </c>
      <c r="P18" s="28">
        <v>10.1313</v>
      </c>
      <c r="Q18" s="28">
        <v>9.9854000000000003</v>
      </c>
      <c r="R18" s="28">
        <v>10.071899999999999</v>
      </c>
      <c r="S18" s="33">
        <f t="shared" si="4"/>
        <v>1</v>
      </c>
      <c r="T18" s="33">
        <f t="shared" si="5"/>
        <v>1</v>
      </c>
      <c r="U18" s="33">
        <f t="shared" si="6"/>
        <v>3</v>
      </c>
      <c r="V18" s="34">
        <f t="shared" si="7"/>
        <v>3</v>
      </c>
      <c r="W18" s="33">
        <f t="shared" si="8"/>
        <v>1</v>
      </c>
      <c r="X18" s="33">
        <f t="shared" si="9"/>
        <v>2</v>
      </c>
      <c r="Y18" s="33">
        <f t="shared" si="10"/>
        <v>1</v>
      </c>
      <c r="Z18" s="33">
        <f t="shared" si="11"/>
        <v>2</v>
      </c>
      <c r="AA18" s="33">
        <f t="shared" si="12"/>
        <v>2</v>
      </c>
      <c r="AB18" s="33">
        <f t="shared" si="13"/>
        <v>2</v>
      </c>
      <c r="AC18" s="33">
        <f t="shared" si="14"/>
        <v>2</v>
      </c>
      <c r="AD18" s="33">
        <f t="shared" si="15"/>
        <v>2</v>
      </c>
      <c r="AE18" s="33">
        <f t="shared" si="16"/>
        <v>2</v>
      </c>
      <c r="AF18" s="28"/>
      <c r="AG18" s="28"/>
      <c r="AH18" s="28"/>
      <c r="AI18" s="28">
        <v>100</v>
      </c>
      <c r="AJ18" s="28">
        <v>1.0822000000000001</v>
      </c>
      <c r="AK18" s="28">
        <v>0.31859999999999999</v>
      </c>
      <c r="AL18" s="28">
        <v>0.13289999999999999</v>
      </c>
      <c r="AM18" s="28">
        <v>0.60589999999999999</v>
      </c>
      <c r="AN18" s="28">
        <v>0.9214</v>
      </c>
      <c r="AO18" s="28">
        <v>3.7501000000000002</v>
      </c>
      <c r="AP18" s="35">
        <v>0.56999999999999995</v>
      </c>
    </row>
    <row r="19" spans="1:42">
      <c r="A19" s="48" t="s">
        <v>4965</v>
      </c>
      <c r="B19" s="29">
        <v>40220</v>
      </c>
      <c r="C19" s="30">
        <v>5.6386000000000003</v>
      </c>
      <c r="D19" s="31">
        <v>5.4038000000000004</v>
      </c>
      <c r="E19" s="28">
        <v>34.201700000000002</v>
      </c>
      <c r="F19" s="28">
        <v>1.9148000000000001</v>
      </c>
      <c r="G19" s="28">
        <v>-0.46910000000000002</v>
      </c>
      <c r="H19" s="28">
        <v>-4.41E-2</v>
      </c>
      <c r="I19" s="32">
        <v>-0.6804</v>
      </c>
      <c r="J19" s="28">
        <v>4.3446999999999996</v>
      </c>
      <c r="K19" s="28">
        <v>6.1014999999999997</v>
      </c>
      <c r="L19" s="28">
        <v>8.2357999999999993</v>
      </c>
      <c r="M19" s="28">
        <v>7.3350999999999997</v>
      </c>
      <c r="N19" s="28">
        <v>7.0012999999999996</v>
      </c>
      <c r="O19" s="28">
        <v>7.0884</v>
      </c>
      <c r="P19" s="28">
        <v>7.2968999999999999</v>
      </c>
      <c r="Q19" s="28">
        <v>8.0289000000000001</v>
      </c>
      <c r="R19" s="28">
        <v>7.8738000000000001</v>
      </c>
      <c r="S19" s="33">
        <f t="shared" si="4"/>
        <v>3</v>
      </c>
      <c r="T19" s="33">
        <f t="shared" si="5"/>
        <v>3</v>
      </c>
      <c r="U19" s="33">
        <f t="shared" si="6"/>
        <v>4</v>
      </c>
      <c r="V19" s="34">
        <f t="shared" si="7"/>
        <v>3</v>
      </c>
      <c r="W19" s="33">
        <f t="shared" si="8"/>
        <v>4</v>
      </c>
      <c r="X19" s="33">
        <f t="shared" si="9"/>
        <v>4</v>
      </c>
      <c r="Y19" s="33">
        <f t="shared" si="10"/>
        <v>4</v>
      </c>
      <c r="Z19" s="33">
        <f t="shared" si="11"/>
        <v>4</v>
      </c>
      <c r="AA19" s="33">
        <f t="shared" si="12"/>
        <v>4</v>
      </c>
      <c r="AB19" s="33">
        <f t="shared" si="13"/>
        <v>4</v>
      </c>
      <c r="AC19" s="33">
        <f t="shared" si="14"/>
        <v>4</v>
      </c>
      <c r="AD19" s="33">
        <f t="shared" si="15"/>
        <v>4</v>
      </c>
      <c r="AE19" s="33">
        <f t="shared" si="16"/>
        <v>2</v>
      </c>
      <c r="AF19" s="28"/>
      <c r="AG19" s="28"/>
      <c r="AH19" s="28"/>
      <c r="AI19" s="28">
        <v>100</v>
      </c>
      <c r="AJ19" s="28">
        <v>1.0092000000000001</v>
      </c>
      <c r="AK19" s="28">
        <v>0.39810000000000001</v>
      </c>
      <c r="AL19" s="28">
        <v>3.7900000000000003E-2</v>
      </c>
      <c r="AM19" s="28">
        <v>0.7772</v>
      </c>
      <c r="AN19" s="28">
        <v>0.83179999999999998</v>
      </c>
      <c r="AO19" s="28">
        <v>0.19620000000000001</v>
      </c>
      <c r="AP19" s="35">
        <v>0.3</v>
      </c>
    </row>
    <row r="20" spans="1:42">
      <c r="A20" s="48" t="s">
        <v>3926</v>
      </c>
      <c r="B20" s="29">
        <v>38243</v>
      </c>
      <c r="C20" s="30">
        <v>1614.2559000000001</v>
      </c>
      <c r="D20" s="31">
        <v>1592.5015000000001</v>
      </c>
      <c r="E20" s="28">
        <v>45.6008</v>
      </c>
      <c r="F20" s="28">
        <v>0.42609999999999998</v>
      </c>
      <c r="G20" s="28">
        <v>1.2876000000000001</v>
      </c>
      <c r="H20" s="28">
        <v>2.3416999999999999</v>
      </c>
      <c r="I20" s="32">
        <v>1.4815</v>
      </c>
      <c r="J20" s="28">
        <v>5.2701000000000002</v>
      </c>
      <c r="K20" s="28">
        <v>7.1146000000000003</v>
      </c>
      <c r="L20" s="28">
        <v>6.8239999999999998</v>
      </c>
      <c r="M20" s="28">
        <v>6.3834999999999997</v>
      </c>
      <c r="N20" s="28">
        <v>5.7287999999999997</v>
      </c>
      <c r="O20" s="28">
        <v>6.7744</v>
      </c>
      <c r="P20" s="28">
        <v>6.8426999999999998</v>
      </c>
      <c r="Q20" s="28">
        <v>7.4804000000000004</v>
      </c>
      <c r="R20" s="28">
        <v>7.2629999999999999</v>
      </c>
      <c r="S20" s="33">
        <f t="shared" si="4"/>
        <v>4</v>
      </c>
      <c r="T20" s="33">
        <f t="shared" si="5"/>
        <v>1</v>
      </c>
      <c r="U20" s="33">
        <f t="shared" si="6"/>
        <v>2</v>
      </c>
      <c r="V20" s="34">
        <f t="shared" si="7"/>
        <v>1</v>
      </c>
      <c r="W20" s="33">
        <f t="shared" si="8"/>
        <v>3</v>
      </c>
      <c r="X20" s="33">
        <f t="shared" si="9"/>
        <v>3</v>
      </c>
      <c r="Y20" s="33">
        <f t="shared" si="10"/>
        <v>4</v>
      </c>
      <c r="Z20" s="33">
        <f t="shared" si="11"/>
        <v>4</v>
      </c>
      <c r="AA20" s="33">
        <f t="shared" si="12"/>
        <v>4</v>
      </c>
      <c r="AB20" s="33">
        <f t="shared" si="13"/>
        <v>4</v>
      </c>
      <c r="AC20" s="33">
        <f t="shared" si="14"/>
        <v>4</v>
      </c>
      <c r="AD20" s="33">
        <f t="shared" si="15"/>
        <v>4</v>
      </c>
      <c r="AE20" s="33">
        <f t="shared" si="16"/>
        <v>3</v>
      </c>
      <c r="AF20" s="28"/>
      <c r="AG20" s="28"/>
      <c r="AH20" s="28"/>
      <c r="AI20" s="28">
        <v>100</v>
      </c>
      <c r="AJ20" s="28">
        <v>0.28249999999999997</v>
      </c>
      <c r="AK20" s="28">
        <v>0.9879</v>
      </c>
      <c r="AL20" s="28">
        <v>0.17599999999999999</v>
      </c>
      <c r="AM20" s="28">
        <v>1.1126</v>
      </c>
      <c r="AN20" s="28">
        <v>0.73040000000000005</v>
      </c>
      <c r="AO20" s="28">
        <v>-1.38E-2</v>
      </c>
      <c r="AP20" s="35">
        <v>0.28999999999999998</v>
      </c>
    </row>
    <row r="21" spans="1:42">
      <c r="A21" s="48" t="s">
        <v>4966</v>
      </c>
      <c r="B21" s="29">
        <v>40220</v>
      </c>
      <c r="C21" s="30">
        <v>20.151</v>
      </c>
      <c r="D21" s="31">
        <v>19.464200000000002</v>
      </c>
      <c r="E21" s="28">
        <v>41.435200000000002</v>
      </c>
      <c r="F21" s="28">
        <v>3.3359000000000001</v>
      </c>
      <c r="G21" s="28">
        <v>-3.234</v>
      </c>
      <c r="H21" s="28">
        <v>-0.26290000000000002</v>
      </c>
      <c r="I21" s="32">
        <v>-0.3861</v>
      </c>
      <c r="J21" s="28">
        <v>5.76</v>
      </c>
      <c r="K21" s="28">
        <v>7.0605000000000002</v>
      </c>
      <c r="L21" s="28">
        <v>11.447900000000001</v>
      </c>
      <c r="M21" s="28">
        <v>9.5785999999999998</v>
      </c>
      <c r="N21" s="28">
        <v>9.5395000000000003</v>
      </c>
      <c r="O21" s="28">
        <v>9.0945999999999998</v>
      </c>
      <c r="P21" s="28">
        <v>8.7781000000000002</v>
      </c>
      <c r="Q21" s="28">
        <v>9.1709999999999994</v>
      </c>
      <c r="R21" s="28">
        <v>9.1569000000000003</v>
      </c>
      <c r="S21" s="33">
        <f t="shared" si="4"/>
        <v>2</v>
      </c>
      <c r="T21" s="33">
        <f t="shared" si="5"/>
        <v>4</v>
      </c>
      <c r="U21" s="33">
        <f t="shared" si="6"/>
        <v>4</v>
      </c>
      <c r="V21" s="34">
        <f t="shared" si="7"/>
        <v>3</v>
      </c>
      <c r="W21" s="33">
        <f t="shared" si="8"/>
        <v>2</v>
      </c>
      <c r="X21" s="33">
        <f t="shared" si="9"/>
        <v>3</v>
      </c>
      <c r="Y21" s="33">
        <f t="shared" si="10"/>
        <v>3</v>
      </c>
      <c r="Z21" s="33">
        <f t="shared" si="11"/>
        <v>3</v>
      </c>
      <c r="AA21" s="33">
        <f t="shared" si="12"/>
        <v>3</v>
      </c>
      <c r="AB21" s="33">
        <f t="shared" si="13"/>
        <v>3</v>
      </c>
      <c r="AC21" s="33">
        <f t="shared" si="14"/>
        <v>3</v>
      </c>
      <c r="AD21" s="33">
        <f t="shared" si="15"/>
        <v>3</v>
      </c>
      <c r="AE21" s="33">
        <f t="shared" si="16"/>
        <v>2</v>
      </c>
      <c r="AF21" s="28"/>
      <c r="AG21" s="28"/>
      <c r="AH21" s="28"/>
      <c r="AI21" s="28">
        <v>100</v>
      </c>
      <c r="AJ21" s="28">
        <v>0.4587</v>
      </c>
      <c r="AK21" s="28">
        <v>0.36109999999999998</v>
      </c>
      <c r="AL21" s="28">
        <v>0.2195</v>
      </c>
      <c r="AM21" s="28">
        <v>0.67410000000000003</v>
      </c>
      <c r="AN21" s="28">
        <v>0.85509999999999997</v>
      </c>
      <c r="AO21" s="28">
        <v>1.4834000000000001</v>
      </c>
      <c r="AP21" s="35">
        <v>0.33</v>
      </c>
    </row>
    <row r="22" spans="1:42">
      <c r="A22" s="48" t="s">
        <v>3927</v>
      </c>
      <c r="B22" s="29">
        <v>45800</v>
      </c>
      <c r="C22" s="30">
        <v>80.066599999999994</v>
      </c>
      <c r="D22" s="31">
        <v>66.437399999999997</v>
      </c>
      <c r="E22" s="28">
        <v>10.463800000000001</v>
      </c>
      <c r="F22" s="28">
        <v>0.4763</v>
      </c>
      <c r="G22" s="28">
        <v>1.1923999999999999</v>
      </c>
      <c r="H22" s="28">
        <v>2.1736</v>
      </c>
      <c r="I22" s="32">
        <v>1.3413999999999999</v>
      </c>
      <c r="J22" s="28"/>
      <c r="K22" s="28"/>
      <c r="L22" s="28"/>
      <c r="M22" s="28"/>
      <c r="N22" s="28"/>
      <c r="O22" s="28"/>
      <c r="P22" s="28"/>
      <c r="Q22" s="28"/>
      <c r="R22" s="28">
        <v>4.9574999999999996</v>
      </c>
      <c r="S22" s="33">
        <f t="shared" si="4"/>
        <v>4</v>
      </c>
      <c r="T22" s="33">
        <f t="shared" si="5"/>
        <v>1</v>
      </c>
      <c r="U22" s="33">
        <f t="shared" si="6"/>
        <v>2</v>
      </c>
      <c r="V22" s="34">
        <f t="shared" si="7"/>
        <v>2</v>
      </c>
      <c r="W22" s="33">
        <f t="shared" si="8"/>
        <v>0</v>
      </c>
      <c r="X22" s="33">
        <f t="shared" si="9"/>
        <v>0</v>
      </c>
      <c r="Y22" s="33">
        <f t="shared" si="10"/>
        <v>0</v>
      </c>
      <c r="Z22" s="33">
        <f t="shared" si="11"/>
        <v>0</v>
      </c>
      <c r="AA22" s="33">
        <f t="shared" si="12"/>
        <v>0</v>
      </c>
      <c r="AB22" s="33">
        <f t="shared" si="13"/>
        <v>0</v>
      </c>
      <c r="AC22" s="33">
        <f t="shared" si="14"/>
        <v>0</v>
      </c>
      <c r="AD22" s="33">
        <f t="shared" si="15"/>
        <v>0</v>
      </c>
      <c r="AE22" s="33">
        <f t="shared" si="16"/>
        <v>4</v>
      </c>
      <c r="AF22" s="28"/>
      <c r="AG22" s="28"/>
      <c r="AH22" s="28"/>
      <c r="AI22" s="28">
        <v>100</v>
      </c>
      <c r="AJ22" s="28">
        <v>3.39E-2</v>
      </c>
      <c r="AK22" s="28">
        <v>0.3725</v>
      </c>
      <c r="AL22" s="28">
        <v>0.1008</v>
      </c>
      <c r="AM22" s="28">
        <v>0.64480000000000004</v>
      </c>
      <c r="AN22" s="28">
        <v>0.2631</v>
      </c>
      <c r="AO22" s="28">
        <v>1.1196999999999999</v>
      </c>
      <c r="AP22" s="35">
        <v>0.25</v>
      </c>
    </row>
    <row r="23" spans="1:42">
      <c r="A23" s="48" t="s">
        <v>3928</v>
      </c>
      <c r="B23" s="29">
        <v>45807</v>
      </c>
      <c r="C23" s="30">
        <v>129.47890000000001</v>
      </c>
      <c r="D23" s="31">
        <v>122.3626</v>
      </c>
      <c r="E23" s="28">
        <v>11.1663</v>
      </c>
      <c r="F23" s="28">
        <v>2.6021999999999998</v>
      </c>
      <c r="G23" s="28">
        <v>-2.3241999999999998</v>
      </c>
      <c r="H23" s="28">
        <v>4.8833000000000002</v>
      </c>
      <c r="I23" s="32">
        <v>2.0891000000000002</v>
      </c>
      <c r="J23" s="28"/>
      <c r="K23" s="28"/>
      <c r="L23" s="28"/>
      <c r="M23" s="28"/>
      <c r="N23" s="28"/>
      <c r="O23" s="28"/>
      <c r="P23" s="28"/>
      <c r="Q23" s="28"/>
      <c r="R23" s="28">
        <v>12.771599999999999</v>
      </c>
      <c r="S23" s="33">
        <f t="shared" si="4"/>
        <v>2</v>
      </c>
      <c r="T23" s="33">
        <f t="shared" si="5"/>
        <v>4</v>
      </c>
      <c r="U23" s="33">
        <f t="shared" si="6"/>
        <v>1</v>
      </c>
      <c r="V23" s="34">
        <f t="shared" si="7"/>
        <v>1</v>
      </c>
      <c r="W23" s="33">
        <f t="shared" si="8"/>
        <v>0</v>
      </c>
      <c r="X23" s="33">
        <f t="shared" si="9"/>
        <v>0</v>
      </c>
      <c r="Y23" s="33">
        <f t="shared" si="10"/>
        <v>0</v>
      </c>
      <c r="Z23" s="33">
        <f t="shared" si="11"/>
        <v>0</v>
      </c>
      <c r="AA23" s="33">
        <f t="shared" si="12"/>
        <v>0</v>
      </c>
      <c r="AB23" s="33">
        <f t="shared" si="13"/>
        <v>0</v>
      </c>
      <c r="AC23" s="33">
        <f t="shared" si="14"/>
        <v>0</v>
      </c>
      <c r="AD23" s="33">
        <f t="shared" si="15"/>
        <v>0</v>
      </c>
      <c r="AE23" s="33">
        <f t="shared" si="16"/>
        <v>1</v>
      </c>
      <c r="AF23" s="28"/>
      <c r="AG23" s="28"/>
      <c r="AH23" s="28"/>
      <c r="AI23" s="28">
        <v>100</v>
      </c>
      <c r="AJ23" s="28">
        <v>0.2752</v>
      </c>
      <c r="AK23" s="28">
        <v>0.44890000000000002</v>
      </c>
      <c r="AL23" s="28">
        <v>0.91120000000000001</v>
      </c>
      <c r="AM23" s="28">
        <v>0.79079999999999995</v>
      </c>
      <c r="AN23" s="28">
        <v>0.32669999999999999</v>
      </c>
      <c r="AO23" s="28">
        <v>0.13869999999999999</v>
      </c>
      <c r="AP23" s="35">
        <v>0.99</v>
      </c>
    </row>
    <row r="24" spans="1:42">
      <c r="A24" s="48" t="s">
        <v>3929</v>
      </c>
      <c r="B24" s="29">
        <v>41872</v>
      </c>
      <c r="C24" s="30">
        <v>1548.6694</v>
      </c>
      <c r="D24" s="31">
        <v>1495.4280000000001</v>
      </c>
      <c r="E24" s="28">
        <v>21.981000000000002</v>
      </c>
      <c r="F24" s="28">
        <v>0.51170000000000004</v>
      </c>
      <c r="G24" s="28">
        <v>0.82940000000000003</v>
      </c>
      <c r="H24" s="28">
        <v>1.6124000000000001</v>
      </c>
      <c r="I24" s="32">
        <v>0.89880000000000004</v>
      </c>
      <c r="J24" s="28">
        <v>3.9998999999999998</v>
      </c>
      <c r="K24" s="28">
        <v>7.8842999999999996</v>
      </c>
      <c r="L24" s="28">
        <v>9.3409999999999993</v>
      </c>
      <c r="M24" s="28">
        <v>8.1959999999999997</v>
      </c>
      <c r="N24" s="28">
        <v>4.8876999999999997</v>
      </c>
      <c r="O24" s="28">
        <v>8.6409000000000002</v>
      </c>
      <c r="P24" s="28">
        <v>7.6492000000000004</v>
      </c>
      <c r="Q24" s="28"/>
      <c r="R24" s="28">
        <v>6.9641999999999999</v>
      </c>
      <c r="S24" s="33">
        <f t="shared" si="4"/>
        <v>4</v>
      </c>
      <c r="T24" s="33">
        <f t="shared" si="5"/>
        <v>2</v>
      </c>
      <c r="U24" s="33">
        <f t="shared" si="6"/>
        <v>3</v>
      </c>
      <c r="V24" s="34">
        <f t="shared" si="7"/>
        <v>3</v>
      </c>
      <c r="W24" s="33">
        <f t="shared" si="8"/>
        <v>4</v>
      </c>
      <c r="X24" s="33">
        <f t="shared" si="9"/>
        <v>3</v>
      </c>
      <c r="Y24" s="33">
        <f t="shared" si="10"/>
        <v>4</v>
      </c>
      <c r="Z24" s="33">
        <f t="shared" si="11"/>
        <v>4</v>
      </c>
      <c r="AA24" s="33">
        <f t="shared" si="12"/>
        <v>4</v>
      </c>
      <c r="AB24" s="33">
        <f t="shared" si="13"/>
        <v>4</v>
      </c>
      <c r="AC24" s="33">
        <f t="shared" si="14"/>
        <v>4</v>
      </c>
      <c r="AD24" s="33">
        <f t="shared" si="15"/>
        <v>0</v>
      </c>
      <c r="AE24" s="33">
        <f t="shared" si="16"/>
        <v>3</v>
      </c>
      <c r="AF24" s="28"/>
      <c r="AG24" s="28"/>
      <c r="AH24" s="28"/>
      <c r="AI24" s="28">
        <v>100</v>
      </c>
      <c r="AJ24" s="28">
        <v>0.97889999999999999</v>
      </c>
      <c r="AK24" s="28">
        <v>0.25330000000000003</v>
      </c>
      <c r="AL24" s="28">
        <v>0.25330000000000003</v>
      </c>
      <c r="AM24" s="28">
        <v>0.50590000000000002</v>
      </c>
      <c r="AN24" s="28">
        <v>0.1512</v>
      </c>
      <c r="AO24" s="28">
        <v>0.38179999999999997</v>
      </c>
      <c r="AP24" s="35">
        <v>0.85</v>
      </c>
    </row>
    <row r="25" spans="1:42">
      <c r="A25" s="48" t="s">
        <v>5062</v>
      </c>
      <c r="B25" s="29">
        <v>46078</v>
      </c>
      <c r="C25" s="30">
        <v>531.09609999999998</v>
      </c>
      <c r="D25" s="31">
        <v>621.49</v>
      </c>
      <c r="E25" s="28">
        <v>9.8460000000000001</v>
      </c>
      <c r="F25" s="28">
        <v>3.9462999999999999</v>
      </c>
      <c r="G25" s="28"/>
      <c r="H25" s="28"/>
      <c r="I25" s="32"/>
      <c r="J25" s="28"/>
      <c r="K25" s="28"/>
      <c r="L25" s="28"/>
      <c r="M25" s="28"/>
      <c r="N25" s="28"/>
      <c r="O25" s="28"/>
      <c r="P25" s="28"/>
      <c r="Q25" s="28"/>
      <c r="R25" s="28">
        <v>-8.5991999999999997</v>
      </c>
      <c r="S25" s="33">
        <f t="shared" si="4"/>
        <v>2</v>
      </c>
      <c r="T25" s="33">
        <f t="shared" si="5"/>
        <v>0</v>
      </c>
      <c r="U25" s="33">
        <f t="shared" si="6"/>
        <v>0</v>
      </c>
      <c r="V25" s="34">
        <f t="shared" si="7"/>
        <v>0</v>
      </c>
      <c r="W25" s="33">
        <f t="shared" si="8"/>
        <v>0</v>
      </c>
      <c r="X25" s="33">
        <f t="shared" si="9"/>
        <v>0</v>
      </c>
      <c r="Y25" s="33">
        <f t="shared" si="10"/>
        <v>0</v>
      </c>
      <c r="Z25" s="33">
        <f t="shared" si="11"/>
        <v>0</v>
      </c>
      <c r="AA25" s="33">
        <f t="shared" si="12"/>
        <v>0</v>
      </c>
      <c r="AB25" s="33">
        <f t="shared" si="13"/>
        <v>0</v>
      </c>
      <c r="AC25" s="33">
        <f t="shared" si="14"/>
        <v>0</v>
      </c>
      <c r="AD25" s="33">
        <f t="shared" si="15"/>
        <v>0</v>
      </c>
      <c r="AE25" s="33">
        <f t="shared" si="16"/>
        <v>4</v>
      </c>
      <c r="AF25" s="28"/>
      <c r="AG25" s="28"/>
      <c r="AH25" s="28"/>
      <c r="AI25" s="28">
        <v>100</v>
      </c>
      <c r="AJ25" s="28">
        <v>0.5151</v>
      </c>
      <c r="AK25" s="28">
        <v>5.1499999999999997E-2</v>
      </c>
      <c r="AL25" s="28">
        <v>-0.23350000000000001</v>
      </c>
      <c r="AM25" s="28">
        <v>8.7900000000000006E-2</v>
      </c>
      <c r="AN25" s="28">
        <v>0.9032</v>
      </c>
      <c r="AO25" s="28">
        <v>2.1227</v>
      </c>
      <c r="AP25" s="35">
        <v>1.41</v>
      </c>
    </row>
    <row r="26" spans="1:42">
      <c r="A26" s="48" t="s">
        <v>5079</v>
      </c>
      <c r="B26" s="29">
        <v>45856</v>
      </c>
      <c r="C26" s="30">
        <v>196.75550000000001</v>
      </c>
      <c r="D26" s="31">
        <v>205.9084</v>
      </c>
      <c r="E26" s="28">
        <v>10.3727</v>
      </c>
      <c r="F26" s="28">
        <v>0.47070000000000001</v>
      </c>
      <c r="G26" s="28">
        <v>1.1881999999999999</v>
      </c>
      <c r="H26" s="28">
        <v>2.2696999999999998</v>
      </c>
      <c r="I26" s="32">
        <v>1.3859999999999999</v>
      </c>
      <c r="J26" s="28"/>
      <c r="K26" s="28"/>
      <c r="L26" s="28"/>
      <c r="M26" s="28"/>
      <c r="N26" s="28"/>
      <c r="O26" s="28"/>
      <c r="P26" s="28"/>
      <c r="Q26" s="28"/>
      <c r="R26" s="28">
        <v>4.7808000000000002</v>
      </c>
      <c r="S26" s="33">
        <f t="shared" si="4"/>
        <v>4</v>
      </c>
      <c r="T26" s="33">
        <f t="shared" si="5"/>
        <v>1</v>
      </c>
      <c r="U26" s="33">
        <f t="shared" si="6"/>
        <v>2</v>
      </c>
      <c r="V26" s="34">
        <f t="shared" si="7"/>
        <v>1</v>
      </c>
      <c r="W26" s="33">
        <f t="shared" si="8"/>
        <v>0</v>
      </c>
      <c r="X26" s="33">
        <f t="shared" si="9"/>
        <v>0</v>
      </c>
      <c r="Y26" s="33">
        <f t="shared" si="10"/>
        <v>0</v>
      </c>
      <c r="Z26" s="33">
        <f t="shared" si="11"/>
        <v>0</v>
      </c>
      <c r="AA26" s="33">
        <f t="shared" si="12"/>
        <v>0</v>
      </c>
      <c r="AB26" s="33">
        <f t="shared" si="13"/>
        <v>0</v>
      </c>
      <c r="AC26" s="33">
        <f t="shared" si="14"/>
        <v>0</v>
      </c>
      <c r="AD26" s="33">
        <f t="shared" si="15"/>
        <v>0</v>
      </c>
      <c r="AE26" s="33">
        <f t="shared" si="16"/>
        <v>4</v>
      </c>
      <c r="AF26" s="28"/>
      <c r="AG26" s="28"/>
      <c r="AH26" s="28"/>
      <c r="AI26" s="28">
        <v>100</v>
      </c>
      <c r="AJ26" s="28">
        <v>0.16070000000000001</v>
      </c>
      <c r="AK26" s="28">
        <v>0.4214</v>
      </c>
      <c r="AL26" s="28">
        <v>0.1328</v>
      </c>
      <c r="AM26" s="28">
        <v>0.54900000000000004</v>
      </c>
      <c r="AN26" s="28">
        <v>0.32750000000000001</v>
      </c>
      <c r="AO26" s="28">
        <v>0.49730000000000002</v>
      </c>
      <c r="AP26" s="35">
        <v>0.13</v>
      </c>
    </row>
    <row r="27" spans="1:42">
      <c r="A27" s="48" t="s">
        <v>3930</v>
      </c>
      <c r="B27" s="29">
        <v>45903</v>
      </c>
      <c r="C27" s="30">
        <v>451.0779</v>
      </c>
      <c r="D27" s="31">
        <v>427.06540000000001</v>
      </c>
      <c r="E27" s="28">
        <v>11.216799999999999</v>
      </c>
      <c r="F27" s="28">
        <v>7.8352000000000004</v>
      </c>
      <c r="G27" s="28">
        <v>-3.4466000000000001</v>
      </c>
      <c r="H27" s="28">
        <v>5.5083000000000002</v>
      </c>
      <c r="I27" s="32">
        <v>-0.39689999999999998</v>
      </c>
      <c r="J27" s="28"/>
      <c r="K27" s="28"/>
      <c r="L27" s="28"/>
      <c r="M27" s="28"/>
      <c r="N27" s="28"/>
      <c r="O27" s="28"/>
      <c r="P27" s="28"/>
      <c r="Q27" s="28"/>
      <c r="R27" s="28">
        <v>19.167999999999999</v>
      </c>
      <c r="S27" s="33">
        <f t="shared" si="4"/>
        <v>1</v>
      </c>
      <c r="T27" s="33">
        <f t="shared" si="5"/>
        <v>4</v>
      </c>
      <c r="U27" s="33">
        <f t="shared" si="6"/>
        <v>1</v>
      </c>
      <c r="V27" s="34">
        <f t="shared" si="7"/>
        <v>3</v>
      </c>
      <c r="W27" s="33">
        <f t="shared" si="8"/>
        <v>0</v>
      </c>
      <c r="X27" s="33">
        <f t="shared" si="9"/>
        <v>0</v>
      </c>
      <c r="Y27" s="33">
        <f t="shared" si="10"/>
        <v>0</v>
      </c>
      <c r="Z27" s="33">
        <f t="shared" si="11"/>
        <v>0</v>
      </c>
      <c r="AA27" s="33">
        <f t="shared" si="12"/>
        <v>0</v>
      </c>
      <c r="AB27" s="33">
        <f t="shared" si="13"/>
        <v>0</v>
      </c>
      <c r="AC27" s="33">
        <f t="shared" si="14"/>
        <v>0</v>
      </c>
      <c r="AD27" s="33">
        <f t="shared" si="15"/>
        <v>0</v>
      </c>
      <c r="AE27" s="33">
        <f t="shared" si="16"/>
        <v>1</v>
      </c>
      <c r="AF27" s="28"/>
      <c r="AG27" s="28"/>
      <c r="AH27" s="28"/>
      <c r="AI27" s="28">
        <v>100</v>
      </c>
      <c r="AJ27" s="28">
        <v>0.73480000000000001</v>
      </c>
      <c r="AK27" s="28">
        <v>0.2722</v>
      </c>
      <c r="AL27" s="28">
        <v>1.5831</v>
      </c>
      <c r="AM27" s="28">
        <v>0.44290000000000002</v>
      </c>
      <c r="AN27" s="28">
        <v>0.62780000000000002</v>
      </c>
      <c r="AO27" s="28">
        <v>-3.5999999999999997E-2</v>
      </c>
      <c r="AP27" s="35">
        <v>1.49</v>
      </c>
    </row>
    <row r="28" spans="1:42">
      <c r="A28" s="48" t="s">
        <v>3931</v>
      </c>
      <c r="B28" s="29">
        <v>37925</v>
      </c>
      <c r="C28" s="30">
        <v>1274.3298</v>
      </c>
      <c r="D28" s="31">
        <v>1181.1858999999999</v>
      </c>
      <c r="E28" s="28">
        <v>163.01249999999999</v>
      </c>
      <c r="F28" s="28">
        <v>4.8654000000000002</v>
      </c>
      <c r="G28" s="28">
        <v>-1.4730000000000001</v>
      </c>
      <c r="H28" s="28">
        <v>-2.9965999999999999</v>
      </c>
      <c r="I28" s="32">
        <v>-2.8610000000000002</v>
      </c>
      <c r="J28" s="28">
        <v>1.214</v>
      </c>
      <c r="K28" s="28">
        <v>4.7603</v>
      </c>
      <c r="L28" s="28">
        <v>11.7577</v>
      </c>
      <c r="M28" s="28">
        <v>10.5992</v>
      </c>
      <c r="N28" s="28">
        <v>13.2417</v>
      </c>
      <c r="O28" s="28">
        <v>9.9428000000000001</v>
      </c>
      <c r="P28" s="28">
        <v>9.9072999999999993</v>
      </c>
      <c r="Q28" s="28">
        <v>9.6917000000000009</v>
      </c>
      <c r="R28" s="28">
        <v>13.200100000000001</v>
      </c>
      <c r="S28" s="33">
        <f t="shared" si="4"/>
        <v>2</v>
      </c>
      <c r="T28" s="33">
        <f t="shared" si="5"/>
        <v>3</v>
      </c>
      <c r="U28" s="33">
        <f t="shared" si="6"/>
        <v>4</v>
      </c>
      <c r="V28" s="34">
        <f t="shared" si="7"/>
        <v>4</v>
      </c>
      <c r="W28" s="33">
        <f t="shared" si="8"/>
        <v>4</v>
      </c>
      <c r="X28" s="33">
        <f t="shared" si="9"/>
        <v>4</v>
      </c>
      <c r="Y28" s="33">
        <f t="shared" si="10"/>
        <v>3</v>
      </c>
      <c r="Z28" s="33">
        <f t="shared" si="11"/>
        <v>3</v>
      </c>
      <c r="AA28" s="33">
        <f t="shared" si="12"/>
        <v>1</v>
      </c>
      <c r="AB28" s="33">
        <f t="shared" si="13"/>
        <v>3</v>
      </c>
      <c r="AC28" s="33">
        <f t="shared" si="14"/>
        <v>2</v>
      </c>
      <c r="AD28" s="33">
        <f t="shared" si="15"/>
        <v>3</v>
      </c>
      <c r="AE28" s="33">
        <f t="shared" si="16"/>
        <v>1</v>
      </c>
      <c r="AF28" s="28"/>
      <c r="AG28" s="28"/>
      <c r="AH28" s="28"/>
      <c r="AI28" s="28">
        <v>100</v>
      </c>
      <c r="AJ28" s="28">
        <v>0.5171</v>
      </c>
      <c r="AK28" s="28">
        <v>0.34279999999999999</v>
      </c>
      <c r="AL28" s="28">
        <v>0.43640000000000001</v>
      </c>
      <c r="AM28" s="28">
        <v>0.64700000000000002</v>
      </c>
      <c r="AN28" s="28">
        <v>0.79420000000000002</v>
      </c>
      <c r="AO28" s="28">
        <v>3.8344</v>
      </c>
      <c r="AP28" s="35">
        <v>1.31</v>
      </c>
    </row>
    <row r="29" spans="1:42">
      <c r="A29" s="48" t="s">
        <v>3932</v>
      </c>
      <c r="B29" s="29">
        <v>41971</v>
      </c>
      <c r="C29" s="30">
        <v>119.7103</v>
      </c>
      <c r="D29" s="31">
        <v>124.9757</v>
      </c>
      <c r="E29" s="28">
        <v>21.924800000000001</v>
      </c>
      <c r="F29" s="28">
        <v>0.69299999999999995</v>
      </c>
      <c r="G29" s="28">
        <v>1.2327999999999999</v>
      </c>
      <c r="H29" s="28">
        <v>2.6202000000000001</v>
      </c>
      <c r="I29" s="32">
        <v>1.6213</v>
      </c>
      <c r="J29" s="28">
        <v>6.8110999999999997</v>
      </c>
      <c r="K29" s="28">
        <v>10.630599999999999</v>
      </c>
      <c r="L29" s="28">
        <v>13.070399999999999</v>
      </c>
      <c r="M29" s="28">
        <v>11.0334</v>
      </c>
      <c r="N29" s="28">
        <v>12.486800000000001</v>
      </c>
      <c r="O29" s="28">
        <v>8.4606999999999992</v>
      </c>
      <c r="P29" s="28">
        <v>7.5340999999999996</v>
      </c>
      <c r="Q29" s="28"/>
      <c r="R29" s="28">
        <v>7.1112000000000002</v>
      </c>
      <c r="S29" s="33">
        <f t="shared" si="4"/>
        <v>3</v>
      </c>
      <c r="T29" s="33">
        <f t="shared" si="5"/>
        <v>1</v>
      </c>
      <c r="U29" s="33">
        <f t="shared" si="6"/>
        <v>1</v>
      </c>
      <c r="V29" s="34">
        <f t="shared" si="7"/>
        <v>1</v>
      </c>
      <c r="W29" s="33">
        <f t="shared" si="8"/>
        <v>2</v>
      </c>
      <c r="X29" s="33">
        <f t="shared" si="9"/>
        <v>1</v>
      </c>
      <c r="Y29" s="33">
        <f t="shared" si="10"/>
        <v>2</v>
      </c>
      <c r="Z29" s="33">
        <f t="shared" si="11"/>
        <v>3</v>
      </c>
      <c r="AA29" s="33">
        <f t="shared" si="12"/>
        <v>2</v>
      </c>
      <c r="AB29" s="33">
        <f t="shared" si="13"/>
        <v>4</v>
      </c>
      <c r="AC29" s="33">
        <f t="shared" si="14"/>
        <v>4</v>
      </c>
      <c r="AD29" s="33">
        <f t="shared" si="15"/>
        <v>0</v>
      </c>
      <c r="AE29" s="33">
        <f t="shared" si="16"/>
        <v>3</v>
      </c>
      <c r="AF29" s="28"/>
      <c r="AG29" s="28"/>
      <c r="AH29" s="28"/>
      <c r="AI29" s="28">
        <v>100</v>
      </c>
      <c r="AJ29" s="28">
        <v>0.79659999999999997</v>
      </c>
      <c r="AK29" s="28">
        <v>0.55289999999999995</v>
      </c>
      <c r="AL29" s="28">
        <v>0.54079999999999995</v>
      </c>
      <c r="AM29" s="28">
        <v>1.3632</v>
      </c>
      <c r="AN29" s="28">
        <v>0.20130000000000001</v>
      </c>
      <c r="AO29" s="28">
        <v>1.7605999999999999</v>
      </c>
      <c r="AP29" s="35">
        <v>0.51</v>
      </c>
    </row>
    <row r="30" spans="1:42">
      <c r="A30" s="48" t="s">
        <v>5011</v>
      </c>
      <c r="B30" s="29">
        <v>46013</v>
      </c>
      <c r="C30" s="30">
        <v>76.147400000000005</v>
      </c>
      <c r="D30" s="31">
        <v>70.096900000000005</v>
      </c>
      <c r="E30" s="28">
        <v>9.9260999999999999</v>
      </c>
      <c r="F30" s="28">
        <v>9.4702000000000002</v>
      </c>
      <c r="G30" s="28">
        <v>-0.38140000000000002</v>
      </c>
      <c r="H30" s="28"/>
      <c r="I30" s="32">
        <v>-0.79359999999999997</v>
      </c>
      <c r="J30" s="28"/>
      <c r="K30" s="28"/>
      <c r="L30" s="28"/>
      <c r="M30" s="28"/>
      <c r="N30" s="28"/>
      <c r="O30" s="28"/>
      <c r="P30" s="28"/>
      <c r="Q30" s="28"/>
      <c r="R30" s="28">
        <v>-2.0769000000000002</v>
      </c>
      <c r="S30" s="33">
        <f t="shared" si="4"/>
        <v>1</v>
      </c>
      <c r="T30" s="33">
        <f t="shared" si="5"/>
        <v>3</v>
      </c>
      <c r="U30" s="33">
        <f t="shared" si="6"/>
        <v>0</v>
      </c>
      <c r="V30" s="34">
        <f t="shared" si="7"/>
        <v>4</v>
      </c>
      <c r="W30" s="33">
        <f t="shared" si="8"/>
        <v>0</v>
      </c>
      <c r="X30" s="33">
        <f t="shared" si="9"/>
        <v>0</v>
      </c>
      <c r="Y30" s="33">
        <f t="shared" si="10"/>
        <v>0</v>
      </c>
      <c r="Z30" s="33">
        <f t="shared" si="11"/>
        <v>0</v>
      </c>
      <c r="AA30" s="33">
        <f t="shared" si="12"/>
        <v>0</v>
      </c>
      <c r="AB30" s="33">
        <f t="shared" si="13"/>
        <v>0</v>
      </c>
      <c r="AC30" s="33">
        <f t="shared" si="14"/>
        <v>0</v>
      </c>
      <c r="AD30" s="33">
        <f t="shared" si="15"/>
        <v>0</v>
      </c>
      <c r="AE30" s="33">
        <f t="shared" si="16"/>
        <v>4</v>
      </c>
      <c r="AF30" s="28"/>
      <c r="AG30" s="28"/>
      <c r="AH30" s="28"/>
      <c r="AI30" s="28">
        <v>100</v>
      </c>
      <c r="AJ30" s="28">
        <v>0.83960000000000001</v>
      </c>
      <c r="AK30" s="28">
        <v>-0.14380000000000001</v>
      </c>
      <c r="AL30" s="28">
        <v>0.78769999999999996</v>
      </c>
      <c r="AM30" s="28">
        <v>-0.24390000000000001</v>
      </c>
      <c r="AN30" s="28">
        <v>0.9395</v>
      </c>
      <c r="AO30" s="28">
        <v>1.4755</v>
      </c>
      <c r="AP30" s="35">
        <v>1.19</v>
      </c>
    </row>
    <row r="31" spans="1:42">
      <c r="A31" s="48" t="s">
        <v>3933</v>
      </c>
      <c r="B31" s="29">
        <v>40945</v>
      </c>
      <c r="C31" s="30">
        <v>2345.5544</v>
      </c>
      <c r="D31" s="31">
        <v>2389.9431</v>
      </c>
      <c r="E31" s="28">
        <v>40.396700000000003</v>
      </c>
      <c r="F31" s="28">
        <v>0.5363</v>
      </c>
      <c r="G31" s="28">
        <v>1.0175000000000001</v>
      </c>
      <c r="H31" s="28">
        <v>2.0108000000000001</v>
      </c>
      <c r="I31" s="32">
        <v>1.1756</v>
      </c>
      <c r="J31" s="28">
        <v>4.7605000000000004</v>
      </c>
      <c r="K31" s="28">
        <v>4.9442000000000004</v>
      </c>
      <c r="L31" s="28">
        <v>11.433199999999999</v>
      </c>
      <c r="M31" s="28">
        <v>11.073700000000001</v>
      </c>
      <c r="N31" s="28">
        <v>11.688499999999999</v>
      </c>
      <c r="O31" s="28">
        <v>11.6098</v>
      </c>
      <c r="P31" s="28">
        <v>11.636799999999999</v>
      </c>
      <c r="Q31" s="28"/>
      <c r="R31" s="28">
        <v>10.3025</v>
      </c>
      <c r="S31" s="33">
        <f t="shared" si="4"/>
        <v>3</v>
      </c>
      <c r="T31" s="33">
        <f t="shared" si="5"/>
        <v>2</v>
      </c>
      <c r="U31" s="33">
        <f t="shared" si="6"/>
        <v>3</v>
      </c>
      <c r="V31" s="34">
        <f t="shared" si="7"/>
        <v>2</v>
      </c>
      <c r="W31" s="33">
        <f t="shared" si="8"/>
        <v>3</v>
      </c>
      <c r="X31" s="33">
        <f t="shared" si="9"/>
        <v>4</v>
      </c>
      <c r="Y31" s="33">
        <f t="shared" si="10"/>
        <v>3</v>
      </c>
      <c r="Z31" s="33">
        <f t="shared" si="11"/>
        <v>2</v>
      </c>
      <c r="AA31" s="33">
        <f t="shared" si="12"/>
        <v>2</v>
      </c>
      <c r="AB31" s="33">
        <f t="shared" si="13"/>
        <v>2</v>
      </c>
      <c r="AC31" s="33">
        <f t="shared" si="14"/>
        <v>2</v>
      </c>
      <c r="AD31" s="33">
        <f t="shared" si="15"/>
        <v>0</v>
      </c>
      <c r="AE31" s="33">
        <f t="shared" si="16"/>
        <v>2</v>
      </c>
      <c r="AF31" s="28"/>
      <c r="AG31" s="28"/>
      <c r="AH31" s="28"/>
      <c r="AI31" s="28">
        <v>100</v>
      </c>
      <c r="AJ31" s="28">
        <v>0.68159999999999998</v>
      </c>
      <c r="AK31" s="28">
        <v>0.40450000000000003</v>
      </c>
      <c r="AL31" s="28">
        <v>0.49330000000000002</v>
      </c>
      <c r="AM31" s="28">
        <v>0.81720000000000004</v>
      </c>
      <c r="AN31" s="28">
        <v>9.9099999999999994E-2</v>
      </c>
      <c r="AO31" s="28">
        <v>0.12330000000000001</v>
      </c>
      <c r="AP31" s="35">
        <v>0.33</v>
      </c>
    </row>
    <row r="32" spans="1:42">
      <c r="A32" s="48" t="s">
        <v>5076</v>
      </c>
      <c r="B32" s="29">
        <v>46093</v>
      </c>
      <c r="C32" s="30"/>
      <c r="D32" s="31">
        <v>27.0901</v>
      </c>
      <c r="E32" s="28">
        <v>10.0648</v>
      </c>
      <c r="F32" s="28">
        <v>0.64200000000000002</v>
      </c>
      <c r="G32" s="28"/>
      <c r="H32" s="28"/>
      <c r="I32" s="32"/>
      <c r="J32" s="28"/>
      <c r="K32" s="28"/>
      <c r="L32" s="28"/>
      <c r="M32" s="28"/>
      <c r="N32" s="28"/>
      <c r="O32" s="28"/>
      <c r="P32" s="28"/>
      <c r="Q32" s="28"/>
      <c r="R32" s="28">
        <v>5.2971000000000004</v>
      </c>
      <c r="S32" s="33">
        <f t="shared" si="4"/>
        <v>3</v>
      </c>
      <c r="T32" s="33">
        <f t="shared" si="5"/>
        <v>0</v>
      </c>
      <c r="U32" s="33">
        <f t="shared" si="6"/>
        <v>0</v>
      </c>
      <c r="V32" s="34">
        <f t="shared" si="7"/>
        <v>0</v>
      </c>
      <c r="W32" s="33">
        <f t="shared" si="8"/>
        <v>0</v>
      </c>
      <c r="X32" s="33">
        <f t="shared" si="9"/>
        <v>0</v>
      </c>
      <c r="Y32" s="33">
        <f t="shared" si="10"/>
        <v>0</v>
      </c>
      <c r="Z32" s="33">
        <f t="shared" si="11"/>
        <v>0</v>
      </c>
      <c r="AA32" s="33">
        <f t="shared" si="12"/>
        <v>0</v>
      </c>
      <c r="AB32" s="33">
        <f t="shared" si="13"/>
        <v>0</v>
      </c>
      <c r="AC32" s="33">
        <f t="shared" si="14"/>
        <v>0</v>
      </c>
      <c r="AD32" s="33">
        <f t="shared" si="15"/>
        <v>0</v>
      </c>
      <c r="AE32" s="33">
        <f t="shared" si="16"/>
        <v>3</v>
      </c>
      <c r="AF32" s="28"/>
      <c r="AG32" s="28"/>
      <c r="AH32" s="28"/>
      <c r="AI32" s="28">
        <v>100</v>
      </c>
      <c r="AJ32" s="28">
        <v>4.3200000000000002E-2</v>
      </c>
      <c r="AK32" s="28">
        <v>6.9951999999999996</v>
      </c>
      <c r="AL32" s="28">
        <v>0.41160000000000002</v>
      </c>
      <c r="AM32" s="28">
        <v>1.0837000000000001</v>
      </c>
      <c r="AN32" s="28">
        <v>0.15190000000000001</v>
      </c>
      <c r="AO32" s="28">
        <v>2.5680999999999998</v>
      </c>
      <c r="AP32" s="35">
        <v>0.5</v>
      </c>
    </row>
    <row r="33" spans="1:42">
      <c r="A33" s="48" t="s">
        <v>3934</v>
      </c>
      <c r="B33" s="29">
        <v>44321</v>
      </c>
      <c r="C33" s="30">
        <v>5801.0239000000001</v>
      </c>
      <c r="D33" s="31">
        <v>5440.8594999999996</v>
      </c>
      <c r="E33" s="28">
        <v>18.945</v>
      </c>
      <c r="F33" s="28">
        <v>4.7958999999999996</v>
      </c>
      <c r="G33" s="28">
        <v>-2.8809999999999998</v>
      </c>
      <c r="H33" s="28">
        <v>-0.49890000000000001</v>
      </c>
      <c r="I33" s="32">
        <v>-1.7885</v>
      </c>
      <c r="J33" s="28">
        <v>6.7625000000000002</v>
      </c>
      <c r="K33" s="28">
        <v>9.2937999999999992</v>
      </c>
      <c r="L33" s="28">
        <v>14.4895</v>
      </c>
      <c r="M33" s="28">
        <v>13.321899999999999</v>
      </c>
      <c r="N33" s="28"/>
      <c r="O33" s="28"/>
      <c r="P33" s="28"/>
      <c r="Q33" s="28"/>
      <c r="R33" s="28">
        <v>13.5952</v>
      </c>
      <c r="S33" s="33">
        <f t="shared" si="4"/>
        <v>2</v>
      </c>
      <c r="T33" s="33">
        <f t="shared" si="5"/>
        <v>4</v>
      </c>
      <c r="U33" s="33">
        <f t="shared" si="6"/>
        <v>4</v>
      </c>
      <c r="V33" s="34">
        <f t="shared" si="7"/>
        <v>4</v>
      </c>
      <c r="W33" s="33">
        <f t="shared" si="8"/>
        <v>2</v>
      </c>
      <c r="X33" s="33">
        <f t="shared" si="9"/>
        <v>2</v>
      </c>
      <c r="Y33" s="33">
        <f t="shared" si="10"/>
        <v>1</v>
      </c>
      <c r="Z33" s="33">
        <f t="shared" si="11"/>
        <v>2</v>
      </c>
      <c r="AA33" s="33">
        <f t="shared" si="12"/>
        <v>0</v>
      </c>
      <c r="AB33" s="33">
        <f t="shared" si="13"/>
        <v>0</v>
      </c>
      <c r="AC33" s="33">
        <f t="shared" si="14"/>
        <v>0</v>
      </c>
      <c r="AD33" s="33">
        <f t="shared" si="15"/>
        <v>0</v>
      </c>
      <c r="AE33" s="33">
        <f t="shared" si="16"/>
        <v>1</v>
      </c>
      <c r="AF33" s="28"/>
      <c r="AG33" s="28"/>
      <c r="AH33" s="28"/>
      <c r="AI33" s="28">
        <v>100</v>
      </c>
      <c r="AJ33" s="28">
        <v>0.51790000000000003</v>
      </c>
      <c r="AK33" s="28">
        <v>0.46350000000000002</v>
      </c>
      <c r="AL33" s="28">
        <v>0.52139999999999997</v>
      </c>
      <c r="AM33" s="28">
        <v>0.81530000000000002</v>
      </c>
      <c r="AN33" s="28">
        <v>0.87229999999999996</v>
      </c>
      <c r="AO33" s="28">
        <v>1.9559</v>
      </c>
      <c r="AP33" s="35">
        <v>1.1299999999999999</v>
      </c>
    </row>
    <row r="34" spans="1:42">
      <c r="A34" s="48" t="s">
        <v>3935</v>
      </c>
      <c r="B34" s="29">
        <v>41759</v>
      </c>
      <c r="C34" s="30">
        <v>44.529299999999999</v>
      </c>
      <c r="D34" s="31">
        <v>40.865099999999998</v>
      </c>
      <c r="E34" s="28">
        <v>40.632199999999997</v>
      </c>
      <c r="F34" s="28">
        <v>7.5765000000000002</v>
      </c>
      <c r="G34" s="28">
        <v>1.8382000000000001</v>
      </c>
      <c r="H34" s="28">
        <v>-0.97270000000000001</v>
      </c>
      <c r="I34" s="32">
        <v>-0.50170000000000003</v>
      </c>
      <c r="J34" s="28">
        <v>6.3898999999999999</v>
      </c>
      <c r="K34" s="28">
        <v>5.7397</v>
      </c>
      <c r="L34" s="28">
        <v>13.912100000000001</v>
      </c>
      <c r="M34" s="28">
        <v>11.8384</v>
      </c>
      <c r="N34" s="28">
        <v>12.092499999999999</v>
      </c>
      <c r="O34" s="28">
        <v>12.369199999999999</v>
      </c>
      <c r="P34" s="28">
        <v>12.223000000000001</v>
      </c>
      <c r="Q34" s="28"/>
      <c r="R34" s="28">
        <v>12.387</v>
      </c>
      <c r="S34" s="33">
        <f t="shared" si="4"/>
        <v>1</v>
      </c>
      <c r="T34" s="33">
        <f t="shared" si="5"/>
        <v>1</v>
      </c>
      <c r="U34" s="33">
        <f t="shared" si="6"/>
        <v>4</v>
      </c>
      <c r="V34" s="34">
        <f t="shared" si="7"/>
        <v>3</v>
      </c>
      <c r="W34" s="33">
        <f t="shared" si="8"/>
        <v>2</v>
      </c>
      <c r="X34" s="33">
        <f t="shared" si="9"/>
        <v>4</v>
      </c>
      <c r="Y34" s="33">
        <f t="shared" si="10"/>
        <v>2</v>
      </c>
      <c r="Z34" s="33">
        <f t="shared" si="11"/>
        <v>2</v>
      </c>
      <c r="AA34" s="33">
        <f t="shared" si="12"/>
        <v>2</v>
      </c>
      <c r="AB34" s="33">
        <f t="shared" si="13"/>
        <v>1</v>
      </c>
      <c r="AC34" s="33">
        <f t="shared" si="14"/>
        <v>1</v>
      </c>
      <c r="AD34" s="33">
        <f t="shared" si="15"/>
        <v>0</v>
      </c>
      <c r="AE34" s="33">
        <f t="shared" si="16"/>
        <v>1</v>
      </c>
      <c r="AF34" s="28"/>
      <c r="AG34" s="28"/>
      <c r="AH34" s="28"/>
      <c r="AI34" s="28">
        <v>100</v>
      </c>
      <c r="AJ34" s="28">
        <v>1.1835</v>
      </c>
      <c r="AK34" s="28">
        <v>0.26569999999999999</v>
      </c>
      <c r="AL34" s="28">
        <v>1.8200000000000001E-2</v>
      </c>
      <c r="AM34" s="28">
        <v>0.4763</v>
      </c>
      <c r="AN34" s="28">
        <v>0.89970000000000006</v>
      </c>
      <c r="AO34" s="28">
        <v>1.516</v>
      </c>
      <c r="AP34" s="35">
        <v>1.34</v>
      </c>
    </row>
    <row r="35" spans="1:42">
      <c r="A35" s="48" t="s">
        <v>3936</v>
      </c>
      <c r="B35" s="29">
        <v>41759</v>
      </c>
      <c r="C35" s="30">
        <v>548.78790000000004</v>
      </c>
      <c r="D35" s="31">
        <v>553.81849999999997</v>
      </c>
      <c r="E35" s="28">
        <v>22.248000000000001</v>
      </c>
      <c r="F35" s="28">
        <v>0.55679999999999996</v>
      </c>
      <c r="G35" s="28">
        <v>1.1871</v>
      </c>
      <c r="H35" s="28">
        <v>1.9568000000000001</v>
      </c>
      <c r="I35" s="32">
        <v>1.2561</v>
      </c>
      <c r="J35" s="28">
        <v>4.5896999999999997</v>
      </c>
      <c r="K35" s="28">
        <v>6.3536000000000001</v>
      </c>
      <c r="L35" s="28">
        <v>7.0130999999999997</v>
      </c>
      <c r="M35" s="28">
        <v>6.4206000000000003</v>
      </c>
      <c r="N35" s="28">
        <v>5.7419000000000002</v>
      </c>
      <c r="O35" s="28">
        <v>5.9265999999999996</v>
      </c>
      <c r="P35" s="28">
        <v>6.2474999999999996</v>
      </c>
      <c r="Q35" s="28"/>
      <c r="R35" s="28">
        <v>6.8876999999999997</v>
      </c>
      <c r="S35" s="33">
        <f t="shared" si="4"/>
        <v>3</v>
      </c>
      <c r="T35" s="33">
        <f t="shared" si="5"/>
        <v>1</v>
      </c>
      <c r="U35" s="33">
        <f t="shared" si="6"/>
        <v>3</v>
      </c>
      <c r="V35" s="34">
        <f t="shared" si="7"/>
        <v>2</v>
      </c>
      <c r="W35" s="33">
        <f t="shared" si="8"/>
        <v>4</v>
      </c>
      <c r="X35" s="33">
        <f t="shared" si="9"/>
        <v>4</v>
      </c>
      <c r="Y35" s="33">
        <f t="shared" si="10"/>
        <v>4</v>
      </c>
      <c r="Z35" s="33">
        <f t="shared" si="11"/>
        <v>4</v>
      </c>
      <c r="AA35" s="33">
        <f t="shared" si="12"/>
        <v>4</v>
      </c>
      <c r="AB35" s="33">
        <f t="shared" si="13"/>
        <v>4</v>
      </c>
      <c r="AC35" s="33">
        <f t="shared" si="14"/>
        <v>4</v>
      </c>
      <c r="AD35" s="33">
        <f t="shared" si="15"/>
        <v>0</v>
      </c>
      <c r="AE35" s="33">
        <f t="shared" si="16"/>
        <v>3</v>
      </c>
      <c r="AF35" s="28"/>
      <c r="AG35" s="28"/>
      <c r="AH35" s="28"/>
      <c r="AI35" s="28">
        <v>100</v>
      </c>
      <c r="AJ35" s="28">
        <v>0.47120000000000001</v>
      </c>
      <c r="AK35" s="28">
        <v>0.53869999999999996</v>
      </c>
      <c r="AL35" s="28">
        <v>0.1552</v>
      </c>
      <c r="AM35" s="28">
        <v>1.1402000000000001</v>
      </c>
      <c r="AN35" s="28">
        <v>0.50549999999999995</v>
      </c>
      <c r="AO35" s="28">
        <v>3.0106999999999999</v>
      </c>
      <c r="AP35" s="35">
        <v>0.51</v>
      </c>
    </row>
    <row r="36" spans="1:42">
      <c r="A36" s="48" t="s">
        <v>3937</v>
      </c>
      <c r="B36" s="29">
        <v>41759</v>
      </c>
      <c r="C36" s="30">
        <v>89.808099999999996</v>
      </c>
      <c r="D36" s="31">
        <v>83.890299999999996</v>
      </c>
      <c r="E36" s="28">
        <v>40.224699999999999</v>
      </c>
      <c r="F36" s="28">
        <v>7.8665000000000003</v>
      </c>
      <c r="G36" s="28">
        <v>-3.2759999999999998</v>
      </c>
      <c r="H36" s="28">
        <v>5.7907000000000002</v>
      </c>
      <c r="I36" s="32">
        <v>2.0807000000000002</v>
      </c>
      <c r="J36" s="28">
        <v>18.448</v>
      </c>
      <c r="K36" s="28">
        <v>12.428699999999999</v>
      </c>
      <c r="L36" s="28">
        <v>16.945</v>
      </c>
      <c r="M36" s="28">
        <v>13.99</v>
      </c>
      <c r="N36" s="28">
        <v>13.3569</v>
      </c>
      <c r="O36" s="28">
        <v>12.952500000000001</v>
      </c>
      <c r="P36" s="28">
        <v>12.3139</v>
      </c>
      <c r="Q36" s="28"/>
      <c r="R36" s="28">
        <v>12.2927</v>
      </c>
      <c r="S36" s="33">
        <f t="shared" si="4"/>
        <v>1</v>
      </c>
      <c r="T36" s="33">
        <f t="shared" si="5"/>
        <v>4</v>
      </c>
      <c r="U36" s="33">
        <f t="shared" si="6"/>
        <v>1</v>
      </c>
      <c r="V36" s="34">
        <f t="shared" si="7"/>
        <v>1</v>
      </c>
      <c r="W36" s="33">
        <f t="shared" si="8"/>
        <v>1</v>
      </c>
      <c r="X36" s="33">
        <f t="shared" si="9"/>
        <v>1</v>
      </c>
      <c r="Y36" s="33">
        <f t="shared" si="10"/>
        <v>1</v>
      </c>
      <c r="Z36" s="33">
        <f t="shared" si="11"/>
        <v>1</v>
      </c>
      <c r="AA36" s="33">
        <f t="shared" si="12"/>
        <v>1</v>
      </c>
      <c r="AB36" s="33">
        <f t="shared" si="13"/>
        <v>1</v>
      </c>
      <c r="AC36" s="33">
        <f t="shared" si="14"/>
        <v>1</v>
      </c>
      <c r="AD36" s="33">
        <f t="shared" si="15"/>
        <v>0</v>
      </c>
      <c r="AE36" s="33">
        <f t="shared" si="16"/>
        <v>1</v>
      </c>
      <c r="AF36" s="28"/>
      <c r="AG36" s="28"/>
      <c r="AH36" s="28"/>
      <c r="AI36" s="28">
        <v>100</v>
      </c>
      <c r="AJ36" s="28">
        <v>0.67600000000000005</v>
      </c>
      <c r="AK36" s="28">
        <v>0.38919999999999999</v>
      </c>
      <c r="AL36" s="28">
        <v>0.59650000000000003</v>
      </c>
      <c r="AM36" s="28">
        <v>0.70640000000000003</v>
      </c>
      <c r="AN36" s="28">
        <v>0.73129999999999995</v>
      </c>
      <c r="AO36" s="28">
        <v>3.5831</v>
      </c>
      <c r="AP36" s="35">
        <v>1.51</v>
      </c>
    </row>
    <row r="37" spans="1:42">
      <c r="A37" s="48" t="s">
        <v>5096</v>
      </c>
      <c r="B37" s="29">
        <v>37973</v>
      </c>
      <c r="C37" s="30">
        <v>8854.8384000000005</v>
      </c>
      <c r="D37" s="31">
        <v>8210.9380999999994</v>
      </c>
      <c r="E37" s="28">
        <v>218.56739999999999</v>
      </c>
      <c r="F37" s="28">
        <v>5.4055999999999997</v>
      </c>
      <c r="G37" s="28">
        <v>-2.7298</v>
      </c>
      <c r="H37" s="28">
        <v>-6.1825000000000001</v>
      </c>
      <c r="I37" s="32">
        <v>-5.9439000000000002</v>
      </c>
      <c r="J37" s="28">
        <v>0.99429999999999996</v>
      </c>
      <c r="K37" s="28">
        <v>8.8399000000000001</v>
      </c>
      <c r="L37" s="28">
        <v>16.679500000000001</v>
      </c>
      <c r="M37" s="28">
        <v>14.4367</v>
      </c>
      <c r="N37" s="28">
        <v>16.029</v>
      </c>
      <c r="O37" s="28">
        <v>17.133700000000001</v>
      </c>
      <c r="P37" s="28">
        <v>15.150700000000001</v>
      </c>
      <c r="Q37" s="28">
        <v>12.9747</v>
      </c>
      <c r="R37" s="28">
        <v>14.7788</v>
      </c>
      <c r="S37" s="33">
        <f t="shared" si="4"/>
        <v>1</v>
      </c>
      <c r="T37" s="33">
        <f t="shared" si="5"/>
        <v>4</v>
      </c>
      <c r="U37" s="33">
        <f t="shared" si="6"/>
        <v>4</v>
      </c>
      <c r="V37" s="34">
        <f t="shared" si="7"/>
        <v>4</v>
      </c>
      <c r="W37" s="33">
        <f t="shared" si="8"/>
        <v>4</v>
      </c>
      <c r="X37" s="33">
        <f t="shared" si="9"/>
        <v>2</v>
      </c>
      <c r="Y37" s="33">
        <f t="shared" si="10"/>
        <v>1</v>
      </c>
      <c r="Z37" s="33">
        <f t="shared" si="11"/>
        <v>1</v>
      </c>
      <c r="AA37" s="33">
        <f t="shared" si="12"/>
        <v>1</v>
      </c>
      <c r="AB37" s="33">
        <f t="shared" si="13"/>
        <v>1</v>
      </c>
      <c r="AC37" s="33">
        <f t="shared" si="14"/>
        <v>1</v>
      </c>
      <c r="AD37" s="33">
        <f t="shared" si="15"/>
        <v>1</v>
      </c>
      <c r="AE37" s="33">
        <f t="shared" si="16"/>
        <v>1</v>
      </c>
      <c r="AF37" s="28"/>
      <c r="AG37" s="28"/>
      <c r="AH37" s="28"/>
      <c r="AI37" s="28">
        <v>100</v>
      </c>
      <c r="AJ37" s="28">
        <v>1.1384000000000001</v>
      </c>
      <c r="AK37" s="28">
        <v>0.36080000000000001</v>
      </c>
      <c r="AL37" s="28">
        <v>0.28939999999999999</v>
      </c>
      <c r="AM37" s="28">
        <v>0.70940000000000003</v>
      </c>
      <c r="AN37" s="28">
        <v>0.89200000000000002</v>
      </c>
      <c r="AO37" s="28">
        <v>1.2330000000000001</v>
      </c>
      <c r="AP37" s="35">
        <v>1.49</v>
      </c>
    </row>
    <row r="38" spans="1:42">
      <c r="A38" s="48" t="s">
        <v>4944</v>
      </c>
      <c r="B38" s="29">
        <v>37973</v>
      </c>
      <c r="C38" s="30">
        <v>28754.544300000001</v>
      </c>
      <c r="D38" s="31">
        <v>26843.4352</v>
      </c>
      <c r="E38" s="28">
        <v>122.02200000000001</v>
      </c>
      <c r="F38" s="28">
        <v>4.6651999999999996</v>
      </c>
      <c r="G38" s="28">
        <v>-0.85060000000000002</v>
      </c>
      <c r="H38" s="28">
        <v>-1.6414</v>
      </c>
      <c r="I38" s="32">
        <v>-2.1276000000000002</v>
      </c>
      <c r="J38" s="28">
        <v>4.6698000000000004</v>
      </c>
      <c r="K38" s="28">
        <v>7.4904000000000002</v>
      </c>
      <c r="L38" s="28">
        <v>12.1351</v>
      </c>
      <c r="M38" s="28">
        <v>11.3019</v>
      </c>
      <c r="N38" s="28">
        <v>11.5299</v>
      </c>
      <c r="O38" s="28">
        <v>12.0258</v>
      </c>
      <c r="P38" s="28">
        <v>12.124700000000001</v>
      </c>
      <c r="Q38" s="28">
        <v>11.178900000000001</v>
      </c>
      <c r="R38" s="28">
        <v>11.8277</v>
      </c>
      <c r="S38" s="33">
        <f t="shared" si="4"/>
        <v>2</v>
      </c>
      <c r="T38" s="33">
        <f t="shared" si="5"/>
        <v>3</v>
      </c>
      <c r="U38" s="33">
        <f t="shared" si="6"/>
        <v>4</v>
      </c>
      <c r="V38" s="34">
        <f t="shared" si="7"/>
        <v>4</v>
      </c>
      <c r="W38" s="33">
        <f t="shared" si="8"/>
        <v>3</v>
      </c>
      <c r="X38" s="33">
        <f t="shared" si="9"/>
        <v>3</v>
      </c>
      <c r="Y38" s="33">
        <f t="shared" si="10"/>
        <v>2</v>
      </c>
      <c r="Z38" s="33">
        <f t="shared" si="11"/>
        <v>2</v>
      </c>
      <c r="AA38" s="33">
        <f t="shared" si="12"/>
        <v>2</v>
      </c>
      <c r="AB38" s="33">
        <f t="shared" si="13"/>
        <v>2</v>
      </c>
      <c r="AC38" s="33">
        <f t="shared" si="14"/>
        <v>2</v>
      </c>
      <c r="AD38" s="33">
        <f t="shared" si="15"/>
        <v>1</v>
      </c>
      <c r="AE38" s="33">
        <f t="shared" si="16"/>
        <v>2</v>
      </c>
      <c r="AF38" s="28"/>
      <c r="AG38" s="28"/>
      <c r="AH38" s="28"/>
      <c r="AI38" s="28">
        <v>100</v>
      </c>
      <c r="AJ38" s="28">
        <v>0.46710000000000002</v>
      </c>
      <c r="AK38" s="28">
        <v>0.39839999999999998</v>
      </c>
      <c r="AL38" s="28">
        <v>0.3493</v>
      </c>
      <c r="AM38" s="28">
        <v>0.73529999999999995</v>
      </c>
      <c r="AN38" s="28">
        <v>0.87709999999999999</v>
      </c>
      <c r="AO38" s="28">
        <v>1.9878</v>
      </c>
      <c r="AP38" s="35">
        <v>1.37</v>
      </c>
    </row>
    <row r="39" spans="1:42">
      <c r="A39" s="48" t="s">
        <v>4945</v>
      </c>
      <c r="B39" s="29">
        <v>37973</v>
      </c>
      <c r="C39" s="30">
        <v>2825.2768000000001</v>
      </c>
      <c r="D39" s="31">
        <v>2890.0185999999999</v>
      </c>
      <c r="E39" s="28">
        <v>65.279499999999999</v>
      </c>
      <c r="F39" s="28">
        <v>0.49480000000000002</v>
      </c>
      <c r="G39" s="28">
        <v>1.1986000000000001</v>
      </c>
      <c r="H39" s="28">
        <v>2.5525000000000002</v>
      </c>
      <c r="I39" s="32">
        <v>1.5807</v>
      </c>
      <c r="J39" s="28">
        <v>5.8026999999999997</v>
      </c>
      <c r="K39" s="28">
        <v>8.3667999999999996</v>
      </c>
      <c r="L39" s="28">
        <v>10.6875</v>
      </c>
      <c r="M39" s="28">
        <v>9.9541000000000004</v>
      </c>
      <c r="N39" s="28">
        <v>9.6844000000000001</v>
      </c>
      <c r="O39" s="28">
        <v>9.6302000000000003</v>
      </c>
      <c r="P39" s="28">
        <v>8.9229000000000003</v>
      </c>
      <c r="Q39" s="28">
        <v>8.7166999999999994</v>
      </c>
      <c r="R39" s="28">
        <v>8.7439999999999998</v>
      </c>
      <c r="S39" s="33">
        <f t="shared" si="4"/>
        <v>4</v>
      </c>
      <c r="T39" s="33">
        <f t="shared" si="5"/>
        <v>1</v>
      </c>
      <c r="U39" s="33">
        <f t="shared" si="6"/>
        <v>1</v>
      </c>
      <c r="V39" s="34">
        <f t="shared" si="7"/>
        <v>1</v>
      </c>
      <c r="W39" s="33">
        <f t="shared" si="8"/>
        <v>2</v>
      </c>
      <c r="X39" s="33">
        <f t="shared" si="9"/>
        <v>2</v>
      </c>
      <c r="Y39" s="33">
        <f t="shared" si="10"/>
        <v>3</v>
      </c>
      <c r="Z39" s="33">
        <f t="shared" si="11"/>
        <v>3</v>
      </c>
      <c r="AA39" s="33">
        <f t="shared" si="12"/>
        <v>3</v>
      </c>
      <c r="AB39" s="33">
        <f t="shared" si="13"/>
        <v>3</v>
      </c>
      <c r="AC39" s="33">
        <f t="shared" si="14"/>
        <v>3</v>
      </c>
      <c r="AD39" s="33">
        <f t="shared" si="15"/>
        <v>4</v>
      </c>
      <c r="AE39" s="33">
        <f t="shared" si="16"/>
        <v>2</v>
      </c>
      <c r="AF39" s="28"/>
      <c r="AG39" s="28"/>
      <c r="AH39" s="28"/>
      <c r="AI39" s="28">
        <v>100</v>
      </c>
      <c r="AJ39" s="28">
        <v>0.3674</v>
      </c>
      <c r="AK39" s="28">
        <v>0.69640000000000002</v>
      </c>
      <c r="AL39" s="28">
        <v>0.46639999999999998</v>
      </c>
      <c r="AM39" s="28">
        <v>1.6798</v>
      </c>
      <c r="AN39" s="28">
        <v>0.1171</v>
      </c>
      <c r="AO39" s="28">
        <v>3.6638000000000002</v>
      </c>
      <c r="AP39" s="35">
        <v>0.18</v>
      </c>
    </row>
    <row r="40" spans="1:42">
      <c r="A40" s="48" t="s">
        <v>3938</v>
      </c>
      <c r="B40" s="29">
        <v>44575</v>
      </c>
      <c r="C40" s="30">
        <v>1579.0227</v>
      </c>
      <c r="D40" s="31">
        <v>1468.6923999999999</v>
      </c>
      <c r="E40" s="28">
        <v>16.337499999999999</v>
      </c>
      <c r="F40" s="28">
        <v>4.5994999999999999</v>
      </c>
      <c r="G40" s="28">
        <v>-1.3227</v>
      </c>
      <c r="H40" s="28">
        <v>2.5285000000000002</v>
      </c>
      <c r="I40" s="32">
        <v>0.92230000000000001</v>
      </c>
      <c r="J40" s="28">
        <v>12.466100000000001</v>
      </c>
      <c r="K40" s="28">
        <v>12.3102</v>
      </c>
      <c r="L40" s="28">
        <v>14.174799999999999</v>
      </c>
      <c r="M40" s="28">
        <v>13.4162</v>
      </c>
      <c r="N40" s="28"/>
      <c r="O40" s="28"/>
      <c r="P40" s="28"/>
      <c r="Q40" s="28"/>
      <c r="R40" s="28">
        <v>12.121499999999999</v>
      </c>
      <c r="S40" s="33">
        <f t="shared" si="4"/>
        <v>2</v>
      </c>
      <c r="T40" s="33">
        <f t="shared" si="5"/>
        <v>3</v>
      </c>
      <c r="U40" s="33">
        <f t="shared" si="6"/>
        <v>1</v>
      </c>
      <c r="V40" s="34">
        <f t="shared" si="7"/>
        <v>3</v>
      </c>
      <c r="W40" s="33">
        <f t="shared" si="8"/>
        <v>1</v>
      </c>
      <c r="X40" s="33">
        <f t="shared" si="9"/>
        <v>1</v>
      </c>
      <c r="Y40" s="33">
        <f t="shared" si="10"/>
        <v>2</v>
      </c>
      <c r="Z40" s="33">
        <f t="shared" si="11"/>
        <v>1</v>
      </c>
      <c r="AA40" s="33">
        <f t="shared" si="12"/>
        <v>0</v>
      </c>
      <c r="AB40" s="33">
        <f t="shared" si="13"/>
        <v>0</v>
      </c>
      <c r="AC40" s="33">
        <f t="shared" si="14"/>
        <v>0</v>
      </c>
      <c r="AD40" s="33">
        <f t="shared" si="15"/>
        <v>0</v>
      </c>
      <c r="AE40" s="33">
        <f t="shared" si="16"/>
        <v>1</v>
      </c>
      <c r="AF40" s="28"/>
      <c r="AG40" s="28"/>
      <c r="AH40" s="28"/>
      <c r="AI40" s="28">
        <v>100</v>
      </c>
      <c r="AJ40" s="28">
        <v>0.42199999999999999</v>
      </c>
      <c r="AK40" s="28">
        <v>0.4768</v>
      </c>
      <c r="AL40" s="28">
        <v>0.55379999999999996</v>
      </c>
      <c r="AM40" s="28">
        <v>0.82820000000000005</v>
      </c>
      <c r="AN40" s="28">
        <v>0.65980000000000005</v>
      </c>
      <c r="AO40" s="28">
        <v>2.6585999999999999</v>
      </c>
      <c r="AP40" s="35">
        <v>0.57999999999999996</v>
      </c>
    </row>
    <row r="41" spans="1:42">
      <c r="A41" s="48" t="s">
        <v>3939</v>
      </c>
      <c r="B41" s="29">
        <v>45859</v>
      </c>
      <c r="C41" s="30">
        <v>228.1748</v>
      </c>
      <c r="D41" s="31">
        <v>231.83099999999999</v>
      </c>
      <c r="E41" s="28">
        <v>1033.8142</v>
      </c>
      <c r="F41" s="28">
        <v>0.50670000000000004</v>
      </c>
      <c r="G41" s="28">
        <v>0.9718</v>
      </c>
      <c r="H41" s="28">
        <v>1.9937</v>
      </c>
      <c r="I41" s="32">
        <v>1.1309</v>
      </c>
      <c r="J41" s="28"/>
      <c r="K41" s="28"/>
      <c r="L41" s="28"/>
      <c r="M41" s="28"/>
      <c r="N41" s="28"/>
      <c r="O41" s="28"/>
      <c r="P41" s="28"/>
      <c r="Q41" s="28"/>
      <c r="R41" s="28">
        <v>4.3823999999999996</v>
      </c>
      <c r="S41" s="33">
        <f t="shared" si="4"/>
        <v>4</v>
      </c>
      <c r="T41" s="33">
        <f t="shared" si="5"/>
        <v>2</v>
      </c>
      <c r="U41" s="33">
        <f t="shared" si="6"/>
        <v>3</v>
      </c>
      <c r="V41" s="34">
        <f t="shared" si="7"/>
        <v>2</v>
      </c>
      <c r="W41" s="33">
        <f t="shared" si="8"/>
        <v>0</v>
      </c>
      <c r="X41" s="33">
        <f t="shared" si="9"/>
        <v>0</v>
      </c>
      <c r="Y41" s="33">
        <f t="shared" si="10"/>
        <v>0</v>
      </c>
      <c r="Z41" s="33">
        <f t="shared" si="11"/>
        <v>0</v>
      </c>
      <c r="AA41" s="33">
        <f t="shared" si="12"/>
        <v>0</v>
      </c>
      <c r="AB41" s="33">
        <f t="shared" si="13"/>
        <v>0</v>
      </c>
      <c r="AC41" s="33">
        <f t="shared" si="14"/>
        <v>0</v>
      </c>
      <c r="AD41" s="33">
        <f t="shared" si="15"/>
        <v>0</v>
      </c>
      <c r="AE41" s="33">
        <f t="shared" si="16"/>
        <v>4</v>
      </c>
      <c r="AF41" s="28"/>
      <c r="AG41" s="28"/>
      <c r="AH41" s="28"/>
      <c r="AI41" s="28">
        <v>100</v>
      </c>
      <c r="AJ41" s="28">
        <v>0.23910000000000001</v>
      </c>
      <c r="AK41" s="28">
        <v>0.18440000000000001</v>
      </c>
      <c r="AL41" s="28">
        <v>0.12280000000000001</v>
      </c>
      <c r="AM41" s="28">
        <v>0.3165</v>
      </c>
      <c r="AN41" s="28">
        <v>0.46739999999999998</v>
      </c>
      <c r="AO41" s="28">
        <v>1.4819</v>
      </c>
      <c r="AP41" s="35">
        <v>0.44</v>
      </c>
    </row>
    <row r="42" spans="1:42">
      <c r="A42" s="48" t="s">
        <v>3940</v>
      </c>
      <c r="B42" s="29">
        <v>44882</v>
      </c>
      <c r="C42" s="30">
        <v>7600.4166999999998</v>
      </c>
      <c r="D42" s="31">
        <v>7699.4363999999996</v>
      </c>
      <c r="E42" s="28">
        <v>12.848100000000001</v>
      </c>
      <c r="F42" s="28">
        <v>0.44879999999999998</v>
      </c>
      <c r="G42" s="28">
        <v>1.05</v>
      </c>
      <c r="H42" s="28">
        <v>2.1457999999999999</v>
      </c>
      <c r="I42" s="32">
        <v>1.3089</v>
      </c>
      <c r="J42" s="28">
        <v>5.2450000000000001</v>
      </c>
      <c r="K42" s="28">
        <v>8.1369000000000007</v>
      </c>
      <c r="L42" s="28">
        <v>7.5556000000000001</v>
      </c>
      <c r="M42" s="28"/>
      <c r="N42" s="28"/>
      <c r="O42" s="28"/>
      <c r="P42" s="28"/>
      <c r="Q42" s="28"/>
      <c r="R42" s="28">
        <v>7.5297999999999998</v>
      </c>
      <c r="S42" s="33">
        <f t="shared" si="4"/>
        <v>4</v>
      </c>
      <c r="T42" s="33">
        <f t="shared" si="5"/>
        <v>2</v>
      </c>
      <c r="U42" s="33">
        <f t="shared" si="6"/>
        <v>2</v>
      </c>
      <c r="V42" s="34">
        <f t="shared" si="7"/>
        <v>2</v>
      </c>
      <c r="W42" s="33">
        <f t="shared" si="8"/>
        <v>3</v>
      </c>
      <c r="X42" s="33">
        <f t="shared" si="9"/>
        <v>2</v>
      </c>
      <c r="Y42" s="33">
        <f t="shared" si="10"/>
        <v>4</v>
      </c>
      <c r="Z42" s="33">
        <f t="shared" si="11"/>
        <v>0</v>
      </c>
      <c r="AA42" s="33">
        <f t="shared" si="12"/>
        <v>0</v>
      </c>
      <c r="AB42" s="33">
        <f t="shared" si="13"/>
        <v>0</v>
      </c>
      <c r="AC42" s="33">
        <f t="shared" si="14"/>
        <v>0</v>
      </c>
      <c r="AD42" s="33">
        <f t="shared" si="15"/>
        <v>0</v>
      </c>
      <c r="AE42" s="33">
        <f t="shared" si="16"/>
        <v>3</v>
      </c>
      <c r="AF42" s="28"/>
      <c r="AG42" s="28"/>
      <c r="AH42" s="28"/>
      <c r="AI42" s="28">
        <v>100</v>
      </c>
      <c r="AJ42" s="28">
        <v>0.34139999999999998</v>
      </c>
      <c r="AK42" s="28">
        <v>0.8004</v>
      </c>
      <c r="AL42" s="28">
        <v>0.22559999999999999</v>
      </c>
      <c r="AM42" s="28">
        <v>1.1609</v>
      </c>
      <c r="AN42" s="28">
        <v>0.4385</v>
      </c>
      <c r="AO42" s="28">
        <v>1.4703999999999999</v>
      </c>
      <c r="AP42" s="35">
        <v>0.32</v>
      </c>
    </row>
    <row r="43" spans="1:42">
      <c r="A43" s="48" t="s">
        <v>5113</v>
      </c>
      <c r="B43" s="29"/>
      <c r="C43" s="30"/>
      <c r="D43" s="31"/>
      <c r="E43" s="28">
        <v>10.01</v>
      </c>
      <c r="F43" s="28"/>
      <c r="G43" s="28"/>
      <c r="H43" s="28"/>
      <c r="I43" s="32"/>
      <c r="J43" s="28"/>
      <c r="K43" s="28"/>
      <c r="L43" s="28"/>
      <c r="M43" s="28"/>
      <c r="N43" s="28"/>
      <c r="O43" s="28"/>
      <c r="P43" s="28"/>
      <c r="Q43" s="28"/>
      <c r="R43" s="28">
        <v>12.930899999999999</v>
      </c>
      <c r="S43" s="33">
        <f t="shared" si="4"/>
        <v>0</v>
      </c>
      <c r="T43" s="33">
        <f t="shared" si="5"/>
        <v>0</v>
      </c>
      <c r="U43" s="33">
        <f t="shared" si="6"/>
        <v>0</v>
      </c>
      <c r="V43" s="34">
        <f t="shared" si="7"/>
        <v>0</v>
      </c>
      <c r="W43" s="33">
        <f t="shared" si="8"/>
        <v>0</v>
      </c>
      <c r="X43" s="33">
        <f t="shared" si="9"/>
        <v>0</v>
      </c>
      <c r="Y43" s="33">
        <f t="shared" si="10"/>
        <v>0</v>
      </c>
      <c r="Z43" s="33">
        <f t="shared" si="11"/>
        <v>0</v>
      </c>
      <c r="AA43" s="33">
        <f t="shared" si="12"/>
        <v>0</v>
      </c>
      <c r="AB43" s="33">
        <f t="shared" si="13"/>
        <v>0</v>
      </c>
      <c r="AC43" s="33">
        <f t="shared" si="14"/>
        <v>0</v>
      </c>
      <c r="AD43" s="33">
        <f t="shared" si="15"/>
        <v>0</v>
      </c>
      <c r="AE43" s="33">
        <f t="shared" si="16"/>
        <v>1</v>
      </c>
      <c r="AF43" s="28"/>
      <c r="AG43" s="28"/>
      <c r="AH43" s="28"/>
      <c r="AI43" s="28"/>
      <c r="AJ43" s="28"/>
      <c r="AK43" s="28"/>
      <c r="AL43" s="28"/>
      <c r="AM43" s="28"/>
      <c r="AN43" s="28"/>
      <c r="AO43" s="28"/>
      <c r="AP43" s="35"/>
    </row>
    <row r="44" spans="1:42">
      <c r="A44" s="48" t="s">
        <v>3941</v>
      </c>
      <c r="B44" s="29">
        <v>38208</v>
      </c>
      <c r="C44" s="30">
        <v>2448.1354000000001</v>
      </c>
      <c r="D44" s="31">
        <v>2274.1359000000002</v>
      </c>
      <c r="E44" s="28">
        <v>251.72200000000001</v>
      </c>
      <c r="F44" s="28">
        <v>5.2521000000000004</v>
      </c>
      <c r="G44" s="28">
        <v>-8.8779000000000003</v>
      </c>
      <c r="H44" s="28">
        <v>0.53480000000000005</v>
      </c>
      <c r="I44" s="32">
        <v>-1.4914000000000001</v>
      </c>
      <c r="J44" s="28">
        <v>12.7979</v>
      </c>
      <c r="K44" s="28">
        <v>11.2041</v>
      </c>
      <c r="L44" s="28">
        <v>17.507300000000001</v>
      </c>
      <c r="M44" s="28">
        <v>16.840900000000001</v>
      </c>
      <c r="N44" s="28">
        <v>16.761199999999999</v>
      </c>
      <c r="O44" s="28">
        <v>17.638999999999999</v>
      </c>
      <c r="P44" s="28">
        <v>15.025</v>
      </c>
      <c r="Q44" s="28">
        <v>13.6737</v>
      </c>
      <c r="R44" s="28">
        <v>15.999700000000001</v>
      </c>
      <c r="S44" s="33">
        <f t="shared" si="4"/>
        <v>2</v>
      </c>
      <c r="T44" s="33">
        <f t="shared" si="5"/>
        <v>4</v>
      </c>
      <c r="U44" s="33">
        <f t="shared" si="6"/>
        <v>3</v>
      </c>
      <c r="V44" s="34">
        <f t="shared" si="7"/>
        <v>4</v>
      </c>
      <c r="W44" s="33">
        <f t="shared" si="8"/>
        <v>1</v>
      </c>
      <c r="X44" s="33">
        <f t="shared" si="9"/>
        <v>1</v>
      </c>
      <c r="Y44" s="33">
        <f t="shared" si="10"/>
        <v>1</v>
      </c>
      <c r="Z44" s="33">
        <f t="shared" si="11"/>
        <v>1</v>
      </c>
      <c r="AA44" s="33">
        <f t="shared" si="12"/>
        <v>1</v>
      </c>
      <c r="AB44" s="33">
        <f t="shared" si="13"/>
        <v>1</v>
      </c>
      <c r="AC44" s="33">
        <f t="shared" si="14"/>
        <v>1</v>
      </c>
      <c r="AD44" s="33">
        <f t="shared" si="15"/>
        <v>1</v>
      </c>
      <c r="AE44" s="33">
        <f t="shared" si="16"/>
        <v>1</v>
      </c>
      <c r="AF44" s="28"/>
      <c r="AG44" s="28"/>
      <c r="AH44" s="28"/>
      <c r="AI44" s="28">
        <v>100</v>
      </c>
      <c r="AJ44" s="28">
        <v>0.6673</v>
      </c>
      <c r="AK44" s="28">
        <v>0.44500000000000001</v>
      </c>
      <c r="AL44" s="28">
        <v>0.7</v>
      </c>
      <c r="AM44" s="28">
        <v>0.78310000000000002</v>
      </c>
      <c r="AN44" s="28">
        <v>0.77439999999999998</v>
      </c>
      <c r="AO44" s="28">
        <v>3.7568000000000001</v>
      </c>
      <c r="AP44" s="35">
        <v>1.07</v>
      </c>
    </row>
    <row r="45" spans="1:42">
      <c r="A45" s="48" t="s">
        <v>4977</v>
      </c>
      <c r="B45" s="29">
        <v>45996</v>
      </c>
      <c r="C45" s="30">
        <v>24.388500000000001</v>
      </c>
      <c r="D45" s="31">
        <v>21.577200000000001</v>
      </c>
      <c r="E45" s="28">
        <v>10.175800000000001</v>
      </c>
      <c r="F45" s="28">
        <v>0.51759999999999995</v>
      </c>
      <c r="G45" s="28">
        <v>1.2115</v>
      </c>
      <c r="H45" s="28"/>
      <c r="I45" s="32">
        <v>1.4496</v>
      </c>
      <c r="J45" s="28"/>
      <c r="K45" s="28"/>
      <c r="L45" s="28"/>
      <c r="M45" s="28"/>
      <c r="N45" s="28"/>
      <c r="O45" s="28"/>
      <c r="P45" s="28"/>
      <c r="Q45" s="28"/>
      <c r="R45" s="28">
        <v>4.4531000000000001</v>
      </c>
      <c r="S45" s="33">
        <f t="shared" si="4"/>
        <v>4</v>
      </c>
      <c r="T45" s="33">
        <f t="shared" si="5"/>
        <v>1</v>
      </c>
      <c r="U45" s="33">
        <f t="shared" si="6"/>
        <v>0</v>
      </c>
      <c r="V45" s="34">
        <f t="shared" si="7"/>
        <v>1</v>
      </c>
      <c r="W45" s="33">
        <f t="shared" si="8"/>
        <v>0</v>
      </c>
      <c r="X45" s="33">
        <f t="shared" si="9"/>
        <v>0</v>
      </c>
      <c r="Y45" s="33">
        <f t="shared" si="10"/>
        <v>0</v>
      </c>
      <c r="Z45" s="33">
        <f t="shared" si="11"/>
        <v>0</v>
      </c>
      <c r="AA45" s="33">
        <f t="shared" si="12"/>
        <v>0</v>
      </c>
      <c r="AB45" s="33">
        <f t="shared" si="13"/>
        <v>0</v>
      </c>
      <c r="AC45" s="33">
        <f t="shared" si="14"/>
        <v>0</v>
      </c>
      <c r="AD45" s="33">
        <f t="shared" si="15"/>
        <v>0</v>
      </c>
      <c r="AE45" s="33">
        <f t="shared" si="16"/>
        <v>4</v>
      </c>
      <c r="AF45" s="28"/>
      <c r="AG45" s="28"/>
      <c r="AH45" s="28"/>
      <c r="AI45" s="28">
        <v>100</v>
      </c>
      <c r="AJ45" s="28">
        <v>0.2515</v>
      </c>
      <c r="AK45" s="28">
        <v>0.31890000000000002</v>
      </c>
      <c r="AL45" s="28">
        <v>0.1106</v>
      </c>
      <c r="AM45" s="28">
        <v>0.38540000000000002</v>
      </c>
      <c r="AN45" s="28">
        <v>0.76060000000000005</v>
      </c>
      <c r="AO45" s="28">
        <v>1.1456999999999999</v>
      </c>
      <c r="AP45" s="35">
        <v>0.7</v>
      </c>
    </row>
    <row r="46" spans="1:42">
      <c r="A46" s="48" t="s">
        <v>3942</v>
      </c>
      <c r="B46" s="29">
        <v>45842</v>
      </c>
      <c r="C46" s="30">
        <v>21.3123</v>
      </c>
      <c r="D46" s="31">
        <v>21.462499999999999</v>
      </c>
      <c r="E46" s="28">
        <v>10.413</v>
      </c>
      <c r="F46" s="28">
        <v>0.39529999999999998</v>
      </c>
      <c r="G46" s="28">
        <v>0.93049999999999999</v>
      </c>
      <c r="H46" s="28">
        <v>2.1983999999999999</v>
      </c>
      <c r="I46" s="32">
        <v>1.2346999999999999</v>
      </c>
      <c r="J46" s="28"/>
      <c r="K46" s="28"/>
      <c r="L46" s="28"/>
      <c r="M46" s="28"/>
      <c r="N46" s="28"/>
      <c r="O46" s="28"/>
      <c r="P46" s="28"/>
      <c r="Q46" s="28"/>
      <c r="R46" s="28">
        <v>5.0471000000000004</v>
      </c>
      <c r="S46" s="33">
        <f t="shared" si="4"/>
        <v>4</v>
      </c>
      <c r="T46" s="33">
        <f t="shared" si="5"/>
        <v>2</v>
      </c>
      <c r="U46" s="33">
        <f t="shared" si="6"/>
        <v>2</v>
      </c>
      <c r="V46" s="34">
        <f t="shared" si="7"/>
        <v>2</v>
      </c>
      <c r="W46" s="33">
        <f t="shared" si="8"/>
        <v>0</v>
      </c>
      <c r="X46" s="33">
        <f t="shared" si="9"/>
        <v>0</v>
      </c>
      <c r="Y46" s="33">
        <f t="shared" si="10"/>
        <v>0</v>
      </c>
      <c r="Z46" s="33">
        <f t="shared" si="11"/>
        <v>0</v>
      </c>
      <c r="AA46" s="33">
        <f t="shared" si="12"/>
        <v>0</v>
      </c>
      <c r="AB46" s="33">
        <f t="shared" si="13"/>
        <v>0</v>
      </c>
      <c r="AC46" s="33">
        <f t="shared" si="14"/>
        <v>0</v>
      </c>
      <c r="AD46" s="33">
        <f t="shared" si="15"/>
        <v>0</v>
      </c>
      <c r="AE46" s="33">
        <f t="shared" si="16"/>
        <v>4</v>
      </c>
      <c r="AF46" s="28"/>
      <c r="AG46" s="28"/>
      <c r="AH46" s="28"/>
      <c r="AI46" s="28">
        <v>100</v>
      </c>
      <c r="AJ46" s="28">
        <v>0.16289999999999999</v>
      </c>
      <c r="AK46" s="28">
        <v>0.56820000000000004</v>
      </c>
      <c r="AL46" s="28">
        <v>0.14299999999999999</v>
      </c>
      <c r="AM46" s="28">
        <v>0.47239999999999999</v>
      </c>
      <c r="AN46" s="28">
        <v>0.48709999999999998</v>
      </c>
      <c r="AO46" s="28">
        <v>1.6252</v>
      </c>
      <c r="AP46" s="35">
        <v>0.35</v>
      </c>
    </row>
    <row r="47" spans="1:42" s="124" customFormat="1">
      <c r="A47" s="48" t="s">
        <v>3943</v>
      </c>
      <c r="B47" s="29">
        <v>44267</v>
      </c>
      <c r="C47" s="30">
        <v>85.415999999999997</v>
      </c>
      <c r="D47" s="31">
        <v>72.103399999999993</v>
      </c>
      <c r="E47" s="28">
        <v>17.104500000000002</v>
      </c>
      <c r="F47" s="28">
        <v>4.5641999999999996</v>
      </c>
      <c r="G47" s="28">
        <v>-0.97319999999999995</v>
      </c>
      <c r="H47" s="28">
        <v>2.5154999999999998</v>
      </c>
      <c r="I47" s="32">
        <v>0.74750000000000005</v>
      </c>
      <c r="J47" s="28">
        <v>12.816800000000001</v>
      </c>
      <c r="K47" s="28">
        <v>11.664300000000001</v>
      </c>
      <c r="L47" s="28">
        <v>13.9659</v>
      </c>
      <c r="M47" s="28">
        <v>11.6668</v>
      </c>
      <c r="N47" s="28">
        <v>10.8992</v>
      </c>
      <c r="O47" s="28"/>
      <c r="P47" s="28"/>
      <c r="Q47" s="28"/>
      <c r="R47" s="28">
        <v>11.0143</v>
      </c>
      <c r="S47" s="33">
        <f t="shared" ref="S47:AE49" si="17">IF(F47="",0,IF(F47&lt;=CB$3,4,IF(F47&gt;=CB$5,1,IF(F47&gt;=CB$4,2,3))))</f>
        <v>2</v>
      </c>
      <c r="T47" s="33">
        <f t="shared" si="17"/>
        <v>3</v>
      </c>
      <c r="U47" s="33">
        <f t="shared" si="17"/>
        <v>1</v>
      </c>
      <c r="V47" s="34">
        <f t="shared" si="17"/>
        <v>3</v>
      </c>
      <c r="W47" s="33">
        <f t="shared" si="17"/>
        <v>1</v>
      </c>
      <c r="X47" s="33">
        <f t="shared" si="17"/>
        <v>1</v>
      </c>
      <c r="Y47" s="33">
        <f t="shared" si="17"/>
        <v>2</v>
      </c>
      <c r="Z47" s="33">
        <f t="shared" si="17"/>
        <v>2</v>
      </c>
      <c r="AA47" s="33">
        <f t="shared" si="17"/>
        <v>3</v>
      </c>
      <c r="AB47" s="33">
        <f t="shared" si="17"/>
        <v>0</v>
      </c>
      <c r="AC47" s="33">
        <f t="shared" si="17"/>
        <v>0</v>
      </c>
      <c r="AD47" s="33">
        <f t="shared" si="17"/>
        <v>0</v>
      </c>
      <c r="AE47" s="33">
        <f t="shared" si="17"/>
        <v>2</v>
      </c>
      <c r="AF47" s="28"/>
      <c r="AG47" s="28"/>
      <c r="AH47" s="28"/>
      <c r="AI47" s="28">
        <v>100</v>
      </c>
      <c r="AJ47" s="28">
        <v>0.34839999999999999</v>
      </c>
      <c r="AK47" s="28">
        <v>0.52059999999999995</v>
      </c>
      <c r="AL47" s="28">
        <v>0.46060000000000001</v>
      </c>
      <c r="AM47" s="28">
        <v>0.99390000000000001</v>
      </c>
      <c r="AN47" s="28">
        <v>0.74880000000000002</v>
      </c>
      <c r="AO47" s="28">
        <v>0.2039</v>
      </c>
      <c r="AP47" s="35">
        <v>0.47</v>
      </c>
    </row>
    <row r="48" spans="1:42" s="124" customFormat="1">
      <c r="A48" s="48" t="s">
        <v>3944</v>
      </c>
      <c r="B48" s="29">
        <v>45825</v>
      </c>
      <c r="C48" s="30">
        <v>621.178</v>
      </c>
      <c r="D48" s="31">
        <v>617.09379999999999</v>
      </c>
      <c r="E48" s="28">
        <v>10.428900000000001</v>
      </c>
      <c r="F48" s="28">
        <v>0.47499999999999998</v>
      </c>
      <c r="G48" s="28">
        <v>1.0973999999999999</v>
      </c>
      <c r="H48" s="28">
        <v>2.1739999999999999</v>
      </c>
      <c r="I48" s="32">
        <v>1.3439000000000001</v>
      </c>
      <c r="J48" s="28"/>
      <c r="K48" s="28"/>
      <c r="L48" s="28"/>
      <c r="M48" s="28"/>
      <c r="N48" s="28"/>
      <c r="O48" s="28"/>
      <c r="P48" s="28"/>
      <c r="Q48" s="28"/>
      <c r="R48" s="28">
        <v>4.9542999999999999</v>
      </c>
      <c r="S48" s="33">
        <f t="shared" si="17"/>
        <v>4</v>
      </c>
      <c r="T48" s="33">
        <f t="shared" si="17"/>
        <v>2</v>
      </c>
      <c r="U48" s="33">
        <f t="shared" si="17"/>
        <v>2</v>
      </c>
      <c r="V48" s="34">
        <f t="shared" si="17"/>
        <v>1</v>
      </c>
      <c r="W48" s="33">
        <f t="shared" si="17"/>
        <v>0</v>
      </c>
      <c r="X48" s="33">
        <f t="shared" si="17"/>
        <v>0</v>
      </c>
      <c r="Y48" s="33">
        <f t="shared" si="17"/>
        <v>0</v>
      </c>
      <c r="Z48" s="33">
        <f t="shared" si="17"/>
        <v>0</v>
      </c>
      <c r="AA48" s="33">
        <f t="shared" si="17"/>
        <v>0</v>
      </c>
      <c r="AB48" s="33">
        <f t="shared" si="17"/>
        <v>0</v>
      </c>
      <c r="AC48" s="33">
        <f t="shared" si="17"/>
        <v>0</v>
      </c>
      <c r="AD48" s="33">
        <f t="shared" si="17"/>
        <v>0</v>
      </c>
      <c r="AE48" s="33">
        <f t="shared" si="17"/>
        <v>4</v>
      </c>
      <c r="AF48" s="28"/>
      <c r="AG48" s="28"/>
      <c r="AH48" s="28"/>
      <c r="AI48" s="28">
        <v>100</v>
      </c>
      <c r="AJ48" s="28">
        <v>0.89200000000000002</v>
      </c>
      <c r="AK48" s="28">
        <v>0.32529999999999998</v>
      </c>
      <c r="AL48" s="28">
        <v>7.6E-3</v>
      </c>
      <c r="AM48" s="28">
        <v>0.54459999999999997</v>
      </c>
      <c r="AN48" s="28">
        <v>0.85060000000000002</v>
      </c>
      <c r="AO48" s="28">
        <v>1.5517000000000001</v>
      </c>
      <c r="AP48" s="35">
        <v>0.31</v>
      </c>
    </row>
    <row r="49" spans="1:42" s="124" customFormat="1">
      <c r="A49" s="48" t="s">
        <v>3945</v>
      </c>
      <c r="B49" s="29">
        <v>44235</v>
      </c>
      <c r="C49" s="30">
        <v>2304.8838000000001</v>
      </c>
      <c r="D49" s="31">
        <v>2236.4241000000002</v>
      </c>
      <c r="E49" s="28">
        <v>23.124600000000001</v>
      </c>
      <c r="F49" s="28">
        <v>7.9120999999999997</v>
      </c>
      <c r="G49" s="28">
        <v>-1.5216000000000001</v>
      </c>
      <c r="H49" s="28">
        <v>2.8029999999999999</v>
      </c>
      <c r="I49" s="32">
        <v>1.8831</v>
      </c>
      <c r="J49" s="28">
        <v>13.122400000000001</v>
      </c>
      <c r="K49" s="28">
        <v>12.5533</v>
      </c>
      <c r="L49" s="28">
        <v>19.524799999999999</v>
      </c>
      <c r="M49" s="28">
        <v>16.9145</v>
      </c>
      <c r="N49" s="28">
        <v>17.061900000000001</v>
      </c>
      <c r="O49" s="28"/>
      <c r="P49" s="28"/>
      <c r="Q49" s="28"/>
      <c r="R49" s="28">
        <v>17.404299999999999</v>
      </c>
      <c r="S49" s="33">
        <f t="shared" si="17"/>
        <v>1</v>
      </c>
      <c r="T49" s="33">
        <f t="shared" si="17"/>
        <v>3</v>
      </c>
      <c r="U49" s="33">
        <f t="shared" si="17"/>
        <v>1</v>
      </c>
      <c r="V49" s="34">
        <f t="shared" si="17"/>
        <v>1</v>
      </c>
      <c r="W49" s="33">
        <f t="shared" si="17"/>
        <v>1</v>
      </c>
      <c r="X49" s="33">
        <f t="shared" si="17"/>
        <v>1</v>
      </c>
      <c r="Y49" s="33">
        <f t="shared" si="17"/>
        <v>1</v>
      </c>
      <c r="Z49" s="33">
        <f t="shared" si="17"/>
        <v>1</v>
      </c>
      <c r="AA49" s="33">
        <f t="shared" si="17"/>
        <v>1</v>
      </c>
      <c r="AB49" s="33">
        <f t="shared" si="17"/>
        <v>0</v>
      </c>
      <c r="AC49" s="33">
        <f t="shared" si="17"/>
        <v>0</v>
      </c>
      <c r="AD49" s="33">
        <f t="shared" si="17"/>
        <v>0</v>
      </c>
      <c r="AE49" s="33">
        <f t="shared" si="17"/>
        <v>1</v>
      </c>
      <c r="AF49" s="28"/>
      <c r="AG49" s="28"/>
      <c r="AH49" s="28"/>
      <c r="AI49" s="28">
        <v>100</v>
      </c>
      <c r="AJ49" s="28">
        <v>5.1657000000000002</v>
      </c>
      <c r="AK49" s="28">
        <v>0.497</v>
      </c>
      <c r="AL49" s="28">
        <v>-3.6499999999999998E-2</v>
      </c>
      <c r="AM49" s="28">
        <v>0.94420000000000004</v>
      </c>
      <c r="AN49" s="28">
        <v>0.223</v>
      </c>
      <c r="AO49" s="28">
        <v>2.9502999999999999</v>
      </c>
      <c r="AP49" s="35">
        <v>1.1000000000000001</v>
      </c>
    </row>
    <row r="50" spans="1:42" s="124" customFormat="1">
      <c r="A50" s="48" t="s">
        <v>3946</v>
      </c>
      <c r="B50" s="29">
        <v>41101</v>
      </c>
      <c r="C50" s="30">
        <v>78.684799999999996</v>
      </c>
      <c r="D50" s="31">
        <v>73.105699999999999</v>
      </c>
      <c r="E50" s="28">
        <v>35.801400000000001</v>
      </c>
      <c r="F50" s="28">
        <v>3.7974000000000001</v>
      </c>
      <c r="G50" s="28">
        <v>-3.1756000000000002</v>
      </c>
      <c r="H50" s="28">
        <v>0.60699999999999998</v>
      </c>
      <c r="I50" s="32">
        <v>-1.5043</v>
      </c>
      <c r="J50" s="28">
        <v>7.6917999999999997</v>
      </c>
      <c r="K50" s="28">
        <v>9.8788999999999998</v>
      </c>
      <c r="L50" s="28">
        <v>12.1305</v>
      </c>
      <c r="M50" s="28">
        <v>10.9086</v>
      </c>
      <c r="N50" s="28">
        <v>10.1426</v>
      </c>
      <c r="O50" s="28">
        <v>10.0014</v>
      </c>
      <c r="P50" s="28">
        <v>9.5832999999999995</v>
      </c>
      <c r="Q50" s="28"/>
      <c r="R50" s="28">
        <v>9.6371000000000002</v>
      </c>
      <c r="S50" s="33">
        <f t="shared" ref="S50:AE50" si="18">IF(F50="",0,IF(F50&lt;=CB$3,4,IF(F50&gt;=CB$5,1,IF(F50&gt;=CB$4,2,3))))</f>
        <v>2</v>
      </c>
      <c r="T50" s="33">
        <f t="shared" si="18"/>
        <v>4</v>
      </c>
      <c r="U50" s="33">
        <f t="shared" si="18"/>
        <v>3</v>
      </c>
      <c r="V50" s="34">
        <f t="shared" si="18"/>
        <v>4</v>
      </c>
      <c r="W50" s="33">
        <f t="shared" si="18"/>
        <v>2</v>
      </c>
      <c r="X50" s="33">
        <f t="shared" si="18"/>
        <v>2</v>
      </c>
      <c r="Y50" s="33">
        <f t="shared" si="18"/>
        <v>3</v>
      </c>
      <c r="Z50" s="33">
        <f t="shared" si="18"/>
        <v>3</v>
      </c>
      <c r="AA50" s="33">
        <f t="shared" si="18"/>
        <v>3</v>
      </c>
      <c r="AB50" s="33">
        <f t="shared" si="18"/>
        <v>2</v>
      </c>
      <c r="AC50" s="33">
        <f t="shared" si="18"/>
        <v>3</v>
      </c>
      <c r="AD50" s="33">
        <f t="shared" si="18"/>
        <v>0</v>
      </c>
      <c r="AE50" s="33">
        <f t="shared" si="18"/>
        <v>2</v>
      </c>
      <c r="AF50" s="28"/>
      <c r="AG50" s="28"/>
      <c r="AH50" s="28"/>
      <c r="AI50" s="28">
        <v>100</v>
      </c>
      <c r="AJ50" s="28">
        <v>0.4123</v>
      </c>
      <c r="AK50" s="28">
        <v>0.42980000000000002</v>
      </c>
      <c r="AL50" s="28">
        <v>0.40450000000000003</v>
      </c>
      <c r="AM50" s="28">
        <v>0.71640000000000004</v>
      </c>
      <c r="AN50" s="28">
        <v>0.77439999999999998</v>
      </c>
      <c r="AO50" s="28">
        <v>2.8159000000000001</v>
      </c>
      <c r="AP50" s="35">
        <v>0.47</v>
      </c>
    </row>
    <row r="51" spans="1:42" s="124" customFormat="1">
      <c r="A51" s="48" t="s">
        <v>3947</v>
      </c>
      <c r="B51" s="29">
        <v>45915</v>
      </c>
      <c r="C51" s="30">
        <v>2366.9546</v>
      </c>
      <c r="D51" s="31">
        <v>2206.1676000000002</v>
      </c>
      <c r="E51" s="28">
        <v>9.9425000000000008</v>
      </c>
      <c r="F51" s="28">
        <v>5.3253000000000004</v>
      </c>
      <c r="G51" s="28">
        <v>-1.5271999999999999</v>
      </c>
      <c r="H51" s="28">
        <v>-2.2004000000000001</v>
      </c>
      <c r="I51" s="32">
        <v>-2.7256999999999998</v>
      </c>
      <c r="J51" s="28"/>
      <c r="K51" s="28"/>
      <c r="L51" s="28"/>
      <c r="M51" s="28"/>
      <c r="N51" s="28"/>
      <c r="O51" s="28"/>
      <c r="P51" s="28"/>
      <c r="Q51" s="28"/>
      <c r="R51" s="28">
        <v>-0.92290000000000005</v>
      </c>
      <c r="S51" s="33">
        <f t="shared" ref="S51:AE51" si="19">IF(F51="",0,IF(F51&lt;=CB$3,4,IF(F51&gt;=CB$5,1,IF(F51&gt;=CB$4,2,3))))</f>
        <v>1</v>
      </c>
      <c r="T51" s="33">
        <f t="shared" si="19"/>
        <v>3</v>
      </c>
      <c r="U51" s="33">
        <f t="shared" si="19"/>
        <v>4</v>
      </c>
      <c r="V51" s="34">
        <f t="shared" si="19"/>
        <v>4</v>
      </c>
      <c r="W51" s="33">
        <f t="shared" si="19"/>
        <v>0</v>
      </c>
      <c r="X51" s="33">
        <f t="shared" si="19"/>
        <v>0</v>
      </c>
      <c r="Y51" s="33">
        <f t="shared" si="19"/>
        <v>0</v>
      </c>
      <c r="Z51" s="33">
        <f t="shared" si="19"/>
        <v>0</v>
      </c>
      <c r="AA51" s="33">
        <f t="shared" si="19"/>
        <v>0</v>
      </c>
      <c r="AB51" s="33">
        <f t="shared" si="19"/>
        <v>0</v>
      </c>
      <c r="AC51" s="33">
        <f t="shared" si="19"/>
        <v>0</v>
      </c>
      <c r="AD51" s="33">
        <f t="shared" si="19"/>
        <v>0</v>
      </c>
      <c r="AE51" s="33">
        <f t="shared" si="19"/>
        <v>4</v>
      </c>
      <c r="AF51" s="28"/>
      <c r="AG51" s="28"/>
      <c r="AH51" s="28"/>
      <c r="AI51" s="28">
        <v>100</v>
      </c>
      <c r="AJ51" s="28">
        <v>2.5867</v>
      </c>
      <c r="AK51" s="28">
        <v>-0.16619999999999999</v>
      </c>
      <c r="AL51" s="28">
        <v>-7.1400000000000005E-2</v>
      </c>
      <c r="AM51" s="28">
        <v>-0.24049999999999999</v>
      </c>
      <c r="AN51" s="28">
        <v>0.30549999999999999</v>
      </c>
      <c r="AO51" s="28">
        <v>1.6859999999999999</v>
      </c>
      <c r="AP51" s="35">
        <v>1.34</v>
      </c>
    </row>
    <row r="52" spans="1:42" s="124" customFormat="1">
      <c r="A52" s="48" t="s">
        <v>3948</v>
      </c>
      <c r="B52" s="29">
        <v>45779</v>
      </c>
      <c r="C52" s="30">
        <v>1715.5942</v>
      </c>
      <c r="D52" s="31">
        <v>1834.2806</v>
      </c>
      <c r="E52" s="28">
        <v>10.4983</v>
      </c>
      <c r="F52" s="28">
        <v>0.47660000000000002</v>
      </c>
      <c r="G52" s="28">
        <v>1.1816</v>
      </c>
      <c r="H52" s="28">
        <v>2.2568000000000001</v>
      </c>
      <c r="I52" s="32">
        <v>1.4064000000000001</v>
      </c>
      <c r="J52" s="28"/>
      <c r="K52" s="28"/>
      <c r="L52" s="28"/>
      <c r="M52" s="28"/>
      <c r="N52" s="28"/>
      <c r="O52" s="28"/>
      <c r="P52" s="28"/>
      <c r="Q52" s="28"/>
      <c r="R52" s="28">
        <v>5.0110999999999999</v>
      </c>
      <c r="S52" s="33">
        <f t="shared" ref="S52:AE52" si="20">IF(F52="",0,IF(F52&lt;=CB$3,4,IF(F52&gt;=CB$5,1,IF(F52&gt;=CB$4,2,3))))</f>
        <v>4</v>
      </c>
      <c r="T52" s="33">
        <f t="shared" si="20"/>
        <v>2</v>
      </c>
      <c r="U52" s="33">
        <f t="shared" si="20"/>
        <v>2</v>
      </c>
      <c r="V52" s="34">
        <f t="shared" si="20"/>
        <v>1</v>
      </c>
      <c r="W52" s="33">
        <f t="shared" si="20"/>
        <v>0</v>
      </c>
      <c r="X52" s="33">
        <f t="shared" si="20"/>
        <v>0</v>
      </c>
      <c r="Y52" s="33">
        <f t="shared" si="20"/>
        <v>0</v>
      </c>
      <c r="Z52" s="33">
        <f t="shared" si="20"/>
        <v>0</v>
      </c>
      <c r="AA52" s="33">
        <f t="shared" si="20"/>
        <v>0</v>
      </c>
      <c r="AB52" s="33">
        <f t="shared" si="20"/>
        <v>0</v>
      </c>
      <c r="AC52" s="33">
        <f t="shared" si="20"/>
        <v>0</v>
      </c>
      <c r="AD52" s="33">
        <f t="shared" si="20"/>
        <v>0</v>
      </c>
      <c r="AE52" s="33">
        <f t="shared" si="20"/>
        <v>4</v>
      </c>
      <c r="AF52" s="28"/>
      <c r="AG52" s="28"/>
      <c r="AH52" s="28"/>
      <c r="AI52" s="28">
        <v>100</v>
      </c>
      <c r="AJ52" s="28">
        <v>0.33279999999999998</v>
      </c>
      <c r="AK52" s="28">
        <v>0.35099999999999998</v>
      </c>
      <c r="AL52" s="28">
        <v>0.1164</v>
      </c>
      <c r="AM52" s="28">
        <v>0.55500000000000005</v>
      </c>
      <c r="AN52" s="28">
        <v>0.76029999999999998</v>
      </c>
      <c r="AO52" s="28">
        <v>4.9085000000000001</v>
      </c>
      <c r="AP52" s="35">
        <v>0.28999999999999998</v>
      </c>
    </row>
    <row r="53" spans="1:42" s="124" customFormat="1">
      <c r="A53" s="48" t="s">
        <v>5025</v>
      </c>
      <c r="B53" s="29">
        <v>46034</v>
      </c>
      <c r="C53" s="30">
        <v>76.173599999999993</v>
      </c>
      <c r="D53" s="31">
        <v>66.333699999999993</v>
      </c>
      <c r="E53" s="28">
        <v>10.151</v>
      </c>
      <c r="F53" s="28">
        <v>0.53280000000000005</v>
      </c>
      <c r="G53" s="28">
        <v>1.1881999999999999</v>
      </c>
      <c r="H53" s="28"/>
      <c r="I53" s="32"/>
      <c r="J53" s="28"/>
      <c r="K53" s="28"/>
      <c r="L53" s="28"/>
      <c r="M53" s="28"/>
      <c r="N53" s="28"/>
      <c r="O53" s="28"/>
      <c r="P53" s="28"/>
      <c r="Q53" s="28"/>
      <c r="R53" s="28">
        <v>5.1955999999999998</v>
      </c>
      <c r="S53" s="33">
        <f t="shared" ref="S53:AE53" si="21">IF(F53="",0,IF(F53&lt;=CB$3,4,IF(F53&gt;=CB$5,1,IF(F53&gt;=CB$4,2,3))))</f>
        <v>3</v>
      </c>
      <c r="T53" s="33">
        <f t="shared" si="21"/>
        <v>1</v>
      </c>
      <c r="U53" s="33">
        <f t="shared" si="21"/>
        <v>0</v>
      </c>
      <c r="V53" s="34">
        <f t="shared" si="21"/>
        <v>0</v>
      </c>
      <c r="W53" s="33">
        <f t="shared" si="21"/>
        <v>0</v>
      </c>
      <c r="X53" s="33">
        <f t="shared" si="21"/>
        <v>0</v>
      </c>
      <c r="Y53" s="33">
        <f t="shared" si="21"/>
        <v>0</v>
      </c>
      <c r="Z53" s="33">
        <f t="shared" si="21"/>
        <v>0</v>
      </c>
      <c r="AA53" s="33">
        <f t="shared" si="21"/>
        <v>0</v>
      </c>
      <c r="AB53" s="33">
        <f t="shared" si="21"/>
        <v>0</v>
      </c>
      <c r="AC53" s="33">
        <f t="shared" si="21"/>
        <v>0</v>
      </c>
      <c r="AD53" s="33">
        <f t="shared" si="21"/>
        <v>0</v>
      </c>
      <c r="AE53" s="33">
        <f t="shared" si="21"/>
        <v>3</v>
      </c>
      <c r="AF53" s="28"/>
      <c r="AG53" s="28"/>
      <c r="AH53" s="28"/>
      <c r="AI53" s="28">
        <v>100</v>
      </c>
      <c r="AJ53" s="28">
        <v>0.2392</v>
      </c>
      <c r="AK53" s="28">
        <v>0.45279999999999998</v>
      </c>
      <c r="AL53" s="28">
        <v>0.13039999999999999</v>
      </c>
      <c r="AM53" s="28">
        <v>0.73150000000000004</v>
      </c>
      <c r="AN53" s="28">
        <v>0.73970000000000002</v>
      </c>
      <c r="AO53" s="28">
        <v>0.1008</v>
      </c>
      <c r="AP53" s="35">
        <v>0.65</v>
      </c>
    </row>
    <row r="54" spans="1:42" s="124" customFormat="1">
      <c r="A54" s="48" t="s">
        <v>3949</v>
      </c>
      <c r="B54" s="29">
        <v>45797</v>
      </c>
      <c r="C54" s="30">
        <v>278.47570000000002</v>
      </c>
      <c r="D54" s="31">
        <v>270.2921</v>
      </c>
      <c r="E54" s="28">
        <v>10.4024</v>
      </c>
      <c r="F54" s="28">
        <v>0.45579999999999998</v>
      </c>
      <c r="G54" s="28">
        <v>0.97750000000000004</v>
      </c>
      <c r="H54" s="28">
        <v>1.9933000000000001</v>
      </c>
      <c r="I54" s="32">
        <v>1.1385000000000001</v>
      </c>
      <c r="J54" s="28"/>
      <c r="K54" s="28"/>
      <c r="L54" s="28"/>
      <c r="M54" s="28"/>
      <c r="N54" s="28"/>
      <c r="O54" s="28"/>
      <c r="P54" s="28"/>
      <c r="Q54" s="28"/>
      <c r="R54" s="28">
        <v>4.2622</v>
      </c>
      <c r="S54" s="33">
        <f t="shared" ref="S54:AE57" si="22">IF(F54="",0,IF(F54&lt;=CB$3,4,IF(F54&gt;=CB$5,1,IF(F54&gt;=CB$4,2,3))))</f>
        <v>4</v>
      </c>
      <c r="T54" s="33">
        <f t="shared" si="22"/>
        <v>2</v>
      </c>
      <c r="U54" s="33">
        <f t="shared" si="22"/>
        <v>3</v>
      </c>
      <c r="V54" s="34">
        <f t="shared" si="22"/>
        <v>2</v>
      </c>
      <c r="W54" s="33">
        <f t="shared" si="22"/>
        <v>0</v>
      </c>
      <c r="X54" s="33">
        <f t="shared" si="22"/>
        <v>0</v>
      </c>
      <c r="Y54" s="33">
        <f t="shared" si="22"/>
        <v>0</v>
      </c>
      <c r="Z54" s="33">
        <f t="shared" si="22"/>
        <v>0</v>
      </c>
      <c r="AA54" s="33">
        <f t="shared" si="22"/>
        <v>0</v>
      </c>
      <c r="AB54" s="33">
        <f t="shared" si="22"/>
        <v>0</v>
      </c>
      <c r="AC54" s="33">
        <f t="shared" si="22"/>
        <v>0</v>
      </c>
      <c r="AD54" s="33">
        <f t="shared" si="22"/>
        <v>0</v>
      </c>
      <c r="AE54" s="33">
        <f t="shared" si="22"/>
        <v>4</v>
      </c>
      <c r="AF54" s="28"/>
      <c r="AG54" s="28"/>
      <c r="AH54" s="28"/>
      <c r="AI54" s="28">
        <v>100</v>
      </c>
      <c r="AJ54" s="28">
        <v>0.39689999999999998</v>
      </c>
      <c r="AK54" s="28">
        <v>0.12909999999999999</v>
      </c>
      <c r="AL54" s="28">
        <v>8.8999999999999996E-2</v>
      </c>
      <c r="AM54" s="28">
        <v>0.22459999999999999</v>
      </c>
      <c r="AN54" s="28">
        <v>0.87990000000000002</v>
      </c>
      <c r="AO54" s="28">
        <v>-5.9400000000000001E-2</v>
      </c>
      <c r="AP54" s="35">
        <v>0.61</v>
      </c>
    </row>
    <row r="55" spans="1:42" s="124" customFormat="1">
      <c r="A55" s="48" t="s">
        <v>3950</v>
      </c>
      <c r="B55" s="29">
        <v>45820</v>
      </c>
      <c r="C55" s="30">
        <v>91.7393</v>
      </c>
      <c r="D55" s="31">
        <v>69.957700000000003</v>
      </c>
      <c r="E55" s="28">
        <v>10.226699999999999</v>
      </c>
      <c r="F55" s="28">
        <v>0.83320000000000005</v>
      </c>
      <c r="G55" s="28">
        <v>0.53180000000000005</v>
      </c>
      <c r="H55" s="28">
        <v>1.2815000000000001</v>
      </c>
      <c r="I55" s="32">
        <v>0.5625</v>
      </c>
      <c r="J55" s="28"/>
      <c r="K55" s="28"/>
      <c r="L55" s="28"/>
      <c r="M55" s="28"/>
      <c r="N55" s="28"/>
      <c r="O55" s="28"/>
      <c r="P55" s="28"/>
      <c r="Q55" s="28"/>
      <c r="R55" s="28">
        <v>2.5735999999999999</v>
      </c>
      <c r="S55" s="33"/>
      <c r="T55" s="33"/>
      <c r="U55" s="33"/>
      <c r="V55" s="34"/>
      <c r="W55" s="33"/>
      <c r="X55" s="33"/>
      <c r="Y55" s="33"/>
      <c r="Z55" s="33"/>
      <c r="AA55" s="33"/>
      <c r="AB55" s="33"/>
      <c r="AC55" s="33"/>
      <c r="AD55" s="33"/>
      <c r="AE55" s="33"/>
      <c r="AF55" s="28"/>
      <c r="AG55" s="28"/>
      <c r="AH55" s="28"/>
      <c r="AI55" s="28">
        <v>100</v>
      </c>
      <c r="AJ55" s="28">
        <v>0.72370000000000001</v>
      </c>
      <c r="AK55" s="28">
        <v>-0.23380000000000001</v>
      </c>
      <c r="AL55" s="28">
        <v>-1.41E-2</v>
      </c>
      <c r="AM55" s="28">
        <v>-0.4229</v>
      </c>
      <c r="AN55" s="28">
        <v>0.91510000000000002</v>
      </c>
      <c r="AO55" s="28">
        <v>1.7105999999999999</v>
      </c>
      <c r="AP55" s="35">
        <v>0.61</v>
      </c>
    </row>
    <row r="56" spans="1:42" s="124" customFormat="1">
      <c r="A56" s="48" t="s">
        <v>3951</v>
      </c>
      <c r="B56" s="29">
        <v>45751</v>
      </c>
      <c r="C56" s="30">
        <v>210.0752</v>
      </c>
      <c r="D56" s="31">
        <v>186.3837</v>
      </c>
      <c r="E56" s="28">
        <v>10.599</v>
      </c>
      <c r="F56" s="28">
        <v>0.55310000000000004</v>
      </c>
      <c r="G56" s="28">
        <v>1.1403000000000001</v>
      </c>
      <c r="H56" s="28">
        <v>2.1560999999999999</v>
      </c>
      <c r="I56" s="32">
        <v>1.3347</v>
      </c>
      <c r="J56" s="28">
        <v>5.0976999999999997</v>
      </c>
      <c r="K56" s="28"/>
      <c r="L56" s="28"/>
      <c r="M56" s="28"/>
      <c r="N56" s="28"/>
      <c r="O56" s="28"/>
      <c r="P56" s="28"/>
      <c r="Q56" s="28"/>
      <c r="R56" s="28">
        <v>5.5808</v>
      </c>
      <c r="S56" s="33"/>
      <c r="T56" s="33"/>
      <c r="U56" s="33"/>
      <c r="V56" s="34"/>
      <c r="W56" s="33"/>
      <c r="X56" s="33"/>
      <c r="Y56" s="33"/>
      <c r="Z56" s="33"/>
      <c r="AA56" s="33"/>
      <c r="AB56" s="33"/>
      <c r="AC56" s="33"/>
      <c r="AD56" s="33"/>
      <c r="AE56" s="33"/>
      <c r="AF56" s="28"/>
      <c r="AG56" s="28"/>
      <c r="AH56" s="28"/>
      <c r="AI56" s="28">
        <v>100</v>
      </c>
      <c r="AJ56" s="28">
        <v>0.81599999999999995</v>
      </c>
      <c r="AK56" s="28">
        <v>0.46339999999999998</v>
      </c>
      <c r="AL56" s="28">
        <v>-3.8E-3</v>
      </c>
      <c r="AM56" s="28">
        <v>0.71130000000000004</v>
      </c>
      <c r="AN56" s="28">
        <v>0.91520000000000001</v>
      </c>
      <c r="AO56" s="28">
        <v>0.78600000000000003</v>
      </c>
      <c r="AP56" s="35">
        <v>0.2</v>
      </c>
    </row>
    <row r="57" spans="1:42">
      <c r="A57" s="48" t="s">
        <v>3952</v>
      </c>
      <c r="B57" s="29">
        <v>45882</v>
      </c>
      <c r="C57" s="30">
        <v>140.0198</v>
      </c>
      <c r="D57" s="31">
        <v>139.56610000000001</v>
      </c>
      <c r="E57" s="28">
        <v>11.2448</v>
      </c>
      <c r="F57" s="28">
        <v>7.2281000000000004</v>
      </c>
      <c r="G57" s="28">
        <v>-2.5335999999999999</v>
      </c>
      <c r="H57" s="28">
        <v>4.0963000000000003</v>
      </c>
      <c r="I57" s="32">
        <v>0.97160000000000002</v>
      </c>
      <c r="J57" s="28"/>
      <c r="K57" s="28"/>
      <c r="L57" s="28"/>
      <c r="M57" s="28"/>
      <c r="N57" s="28"/>
      <c r="O57" s="28"/>
      <c r="P57" s="28"/>
      <c r="Q57" s="28"/>
      <c r="R57" s="28">
        <v>17.904</v>
      </c>
      <c r="S57" s="33">
        <f t="shared" si="22"/>
        <v>1</v>
      </c>
      <c r="T57" s="33">
        <f t="shared" si="22"/>
        <v>4</v>
      </c>
      <c r="U57" s="33">
        <f t="shared" si="22"/>
        <v>1</v>
      </c>
      <c r="V57" s="34">
        <f t="shared" si="22"/>
        <v>3</v>
      </c>
      <c r="W57" s="33">
        <f t="shared" si="22"/>
        <v>0</v>
      </c>
      <c r="X57" s="33">
        <f t="shared" si="22"/>
        <v>0</v>
      </c>
      <c r="Y57" s="33">
        <f t="shared" si="22"/>
        <v>0</v>
      </c>
      <c r="Z57" s="33">
        <f t="shared" si="22"/>
        <v>0</v>
      </c>
      <c r="AA57" s="33">
        <f t="shared" si="22"/>
        <v>0</v>
      </c>
      <c r="AB57" s="33">
        <f t="shared" si="22"/>
        <v>0</v>
      </c>
      <c r="AC57" s="33">
        <f t="shared" si="22"/>
        <v>0</v>
      </c>
      <c r="AD57" s="33">
        <f t="shared" si="22"/>
        <v>0</v>
      </c>
      <c r="AE57" s="33">
        <f t="shared" si="22"/>
        <v>1</v>
      </c>
      <c r="AF57" s="28"/>
      <c r="AG57" s="28"/>
      <c r="AH57" s="28"/>
      <c r="AI57" s="28">
        <v>100</v>
      </c>
      <c r="AJ57" s="28">
        <v>0.72870000000000001</v>
      </c>
      <c r="AK57" s="28">
        <v>0.30630000000000002</v>
      </c>
      <c r="AL57" s="28">
        <v>1.4034</v>
      </c>
      <c r="AM57" s="28">
        <v>0.4708</v>
      </c>
      <c r="AN57" s="28">
        <v>0.75729999999999997</v>
      </c>
      <c r="AO57" s="28">
        <v>-0.30740000000000001</v>
      </c>
      <c r="AP57" s="35">
        <v>0.21</v>
      </c>
    </row>
    <row r="58" spans="1:42">
      <c r="A58" s="58" t="s">
        <v>235</v>
      </c>
      <c r="B58" s="59"/>
      <c r="C58" s="60"/>
      <c r="D58" s="60"/>
      <c r="E58" s="60"/>
      <c r="F58" s="60">
        <f t="shared" ref="F58:R58" si="23">SUMPRODUCT($D12:$D57,F12:F57)/SUMIF(F12:F57,"&lt;&gt;"&amp;"",$D12:$D57)</f>
        <v>3.7016658114766234</v>
      </c>
      <c r="G58" s="60">
        <f t="shared" si="23"/>
        <v>-1.0336194087294603</v>
      </c>
      <c r="H58" s="60">
        <f t="shared" si="23"/>
        <v>-0.56002188272639919</v>
      </c>
      <c r="I58" s="60">
        <f t="shared" si="23"/>
        <v>-1.2307349067508515</v>
      </c>
      <c r="J58" s="60">
        <f t="shared" si="23"/>
        <v>5.2634606154076655</v>
      </c>
      <c r="K58" s="60">
        <f t="shared" si="23"/>
        <v>8.2160864875772486</v>
      </c>
      <c r="L58" s="60">
        <f t="shared" si="23"/>
        <v>12.395784409768147</v>
      </c>
      <c r="M58" s="60">
        <f t="shared" si="23"/>
        <v>11.917225671529609</v>
      </c>
      <c r="N58" s="60">
        <f t="shared" si="23"/>
        <v>12.022110228286527</v>
      </c>
      <c r="O58" s="60">
        <f t="shared" si="23"/>
        <v>12.598233185388027</v>
      </c>
      <c r="P58" s="60">
        <f t="shared" si="23"/>
        <v>12.110406649803435</v>
      </c>
      <c r="Q58" s="60">
        <f t="shared" si="23"/>
        <v>11.301877885206553</v>
      </c>
      <c r="R58" s="60">
        <f t="shared" si="23"/>
        <v>10.693596609395101</v>
      </c>
      <c r="S58" s="61"/>
      <c r="T58" s="61"/>
      <c r="U58" s="61"/>
      <c r="V58" s="61"/>
      <c r="W58" s="61"/>
      <c r="X58" s="61"/>
      <c r="Y58" s="61"/>
      <c r="Z58" s="61"/>
      <c r="AA58" s="61"/>
      <c r="AB58" s="61"/>
      <c r="AC58" s="61"/>
      <c r="AD58" s="61"/>
      <c r="AE58" s="61"/>
      <c r="AF58" s="60"/>
      <c r="AG58" s="60"/>
      <c r="AH58" s="60"/>
      <c r="AI58" s="60"/>
      <c r="AJ58" s="60"/>
      <c r="AK58" s="60"/>
      <c r="AL58" s="60"/>
      <c r="AM58" s="60"/>
      <c r="AN58" s="60"/>
      <c r="AO58" s="60"/>
      <c r="AP58" s="62"/>
    </row>
    <row r="59" spans="1:42">
      <c r="A59" s="56" t="s">
        <v>236</v>
      </c>
      <c r="B59" s="51"/>
      <c r="C59" s="52"/>
      <c r="D59" s="53"/>
      <c r="E59" s="54"/>
      <c r="F59" s="54">
        <f>MIN(F12:F57)</f>
        <v>0.39529999999999998</v>
      </c>
      <c r="G59" s="54">
        <f t="shared" ref="G59:Q59" si="24">MIN(G12:G57)</f>
        <v>-8.8779000000000003</v>
      </c>
      <c r="H59" s="54">
        <f t="shared" si="24"/>
        <v>-6.1825000000000001</v>
      </c>
      <c r="I59" s="54">
        <f t="shared" si="24"/>
        <v>-5.9439000000000002</v>
      </c>
      <c r="J59" s="54">
        <f t="shared" si="24"/>
        <v>0.99429999999999996</v>
      </c>
      <c r="K59" s="54">
        <f t="shared" si="24"/>
        <v>4.7603</v>
      </c>
      <c r="L59" s="54">
        <f t="shared" si="24"/>
        <v>6.8239999999999998</v>
      </c>
      <c r="M59" s="54">
        <f t="shared" si="24"/>
        <v>6.3834999999999997</v>
      </c>
      <c r="N59" s="54">
        <f t="shared" si="24"/>
        <v>4.8876999999999997</v>
      </c>
      <c r="O59" s="54">
        <f t="shared" si="24"/>
        <v>5.9265999999999996</v>
      </c>
      <c r="P59" s="54">
        <f t="shared" si="24"/>
        <v>6.2474999999999996</v>
      </c>
      <c r="Q59" s="54">
        <f t="shared" si="24"/>
        <v>7.4804000000000004</v>
      </c>
      <c r="R59" s="54">
        <f>MIN(R12:R57)</f>
        <v>-8.5991999999999997</v>
      </c>
      <c r="S59" s="55"/>
      <c r="T59" s="55"/>
      <c r="U59" s="55"/>
      <c r="V59" s="55"/>
      <c r="W59" s="55"/>
      <c r="X59" s="55"/>
      <c r="Y59" s="55"/>
      <c r="Z59" s="55"/>
      <c r="AA59" s="55"/>
      <c r="AB59" s="55"/>
      <c r="AC59" s="55"/>
      <c r="AD59" s="55"/>
      <c r="AE59" s="55"/>
      <c r="AF59" s="54"/>
      <c r="AG59" s="54"/>
      <c r="AH59" s="54"/>
      <c r="AI59" s="54"/>
      <c r="AJ59" s="54"/>
      <c r="AK59" s="54"/>
      <c r="AL59" s="54"/>
      <c r="AM59" s="54"/>
      <c r="AN59" s="54"/>
      <c r="AO59" s="54"/>
      <c r="AP59" s="57"/>
    </row>
    <row r="60" spans="1:42">
      <c r="A60" s="63" t="s">
        <v>237</v>
      </c>
      <c r="B60" s="51"/>
      <c r="C60" s="52"/>
      <c r="D60" s="53"/>
      <c r="E60" s="54"/>
      <c r="F60" s="54">
        <f>MAX(F12:F57)</f>
        <v>10.6572</v>
      </c>
      <c r="G60" s="54">
        <f t="shared" ref="G60:Q60" si="25">MAX(G12:G57)</f>
        <v>3.4984000000000002</v>
      </c>
      <c r="H60" s="54">
        <f t="shared" si="25"/>
        <v>5.7907000000000002</v>
      </c>
      <c r="I60" s="54">
        <f t="shared" si="25"/>
        <v>2.0891000000000002</v>
      </c>
      <c r="J60" s="54">
        <f t="shared" si="25"/>
        <v>18.448</v>
      </c>
      <c r="K60" s="54">
        <f t="shared" si="25"/>
        <v>12.5533</v>
      </c>
      <c r="L60" s="54">
        <f t="shared" si="25"/>
        <v>19.524799999999999</v>
      </c>
      <c r="M60" s="54">
        <f t="shared" si="25"/>
        <v>16.9145</v>
      </c>
      <c r="N60" s="54">
        <f t="shared" si="25"/>
        <v>17.061900000000001</v>
      </c>
      <c r="O60" s="54">
        <f t="shared" si="25"/>
        <v>17.638999999999999</v>
      </c>
      <c r="P60" s="54">
        <f t="shared" si="25"/>
        <v>15.150700000000001</v>
      </c>
      <c r="Q60" s="54">
        <f t="shared" si="25"/>
        <v>13.6737</v>
      </c>
      <c r="R60" s="54">
        <f>MAX(R12:R57)</f>
        <v>19.167999999999999</v>
      </c>
      <c r="S60" s="55"/>
      <c r="T60" s="55"/>
      <c r="U60" s="55"/>
      <c r="V60" s="55"/>
      <c r="W60" s="55"/>
      <c r="X60" s="55"/>
      <c r="Y60" s="55"/>
      <c r="Z60" s="55"/>
      <c r="AA60" s="55"/>
      <c r="AB60" s="55"/>
      <c r="AC60" s="55"/>
      <c r="AD60" s="55"/>
      <c r="AE60" s="55"/>
      <c r="AF60" s="54"/>
      <c r="AG60" s="54"/>
      <c r="AH60" s="54"/>
      <c r="AI60" s="54"/>
      <c r="AJ60" s="54"/>
      <c r="AK60" s="54"/>
      <c r="AL60" s="54"/>
      <c r="AM60" s="54"/>
      <c r="AN60" s="54"/>
      <c r="AO60" s="54"/>
      <c r="AP60" s="57"/>
    </row>
    <row r="61" spans="1:42">
      <c r="A61" s="56" t="s">
        <v>238</v>
      </c>
      <c r="B61" s="51"/>
      <c r="C61" s="52"/>
      <c r="D61" s="53"/>
      <c r="E61" s="54"/>
      <c r="F61" s="54">
        <f>MEDIAN(F12:F57)</f>
        <v>2.4295</v>
      </c>
      <c r="G61" s="54">
        <f t="shared" ref="G61:Q61" si="26">MEDIAN(G12:G57)</f>
        <v>0.53180000000000005</v>
      </c>
      <c r="H61" s="54">
        <f t="shared" si="26"/>
        <v>2.0783</v>
      </c>
      <c r="I61" s="54">
        <f t="shared" si="26"/>
        <v>1.0358499999999999</v>
      </c>
      <c r="J61" s="54">
        <f t="shared" si="26"/>
        <v>5.5150500000000005</v>
      </c>
      <c r="K61" s="54">
        <f t="shared" si="26"/>
        <v>8.0923999999999996</v>
      </c>
      <c r="L61" s="54">
        <f t="shared" si="26"/>
        <v>12.1351</v>
      </c>
      <c r="M61" s="54">
        <f t="shared" si="26"/>
        <v>11.053550000000001</v>
      </c>
      <c r="N61" s="54">
        <f t="shared" si="26"/>
        <v>11.214549999999999</v>
      </c>
      <c r="O61" s="54">
        <f t="shared" si="26"/>
        <v>10.0014</v>
      </c>
      <c r="P61" s="54">
        <f t="shared" si="26"/>
        <v>9.9072999999999993</v>
      </c>
      <c r="Q61" s="54">
        <f t="shared" si="26"/>
        <v>9.8385500000000015</v>
      </c>
      <c r="R61" s="54">
        <f>MEDIAN(R12:R57)</f>
        <v>7.7454000000000001</v>
      </c>
      <c r="S61" s="55"/>
      <c r="T61" s="55"/>
      <c r="U61" s="55"/>
      <c r="V61" s="55"/>
      <c r="W61" s="55"/>
      <c r="X61" s="55"/>
      <c r="Y61" s="55"/>
      <c r="Z61" s="55"/>
      <c r="AA61" s="55"/>
      <c r="AB61" s="55"/>
      <c r="AC61" s="55"/>
      <c r="AD61" s="55"/>
      <c r="AE61" s="55"/>
      <c r="AF61" s="54"/>
      <c r="AG61" s="54"/>
      <c r="AH61" s="54"/>
      <c r="AI61" s="54"/>
      <c r="AJ61" s="54"/>
      <c r="AK61" s="54"/>
      <c r="AL61" s="54"/>
      <c r="AM61" s="54"/>
      <c r="AN61" s="54"/>
      <c r="AO61" s="54"/>
      <c r="AP61" s="57"/>
    </row>
    <row r="62" spans="1:42" ht="15" thickBot="1">
      <c r="A62" s="64"/>
      <c r="B62" s="37"/>
      <c r="C62" s="38"/>
      <c r="D62" s="39"/>
      <c r="E62" s="40"/>
      <c r="F62" s="40"/>
      <c r="G62" s="40"/>
      <c r="H62" s="40"/>
      <c r="I62" s="40"/>
      <c r="J62" s="40"/>
      <c r="K62" s="40"/>
      <c r="L62" s="40"/>
      <c r="M62" s="40"/>
      <c r="N62" s="40"/>
      <c r="O62" s="40"/>
      <c r="P62" s="40"/>
      <c r="Q62" s="40"/>
      <c r="R62" s="40"/>
      <c r="S62" s="42"/>
      <c r="T62" s="42"/>
      <c r="U62" s="42"/>
      <c r="V62" s="42"/>
      <c r="W62" s="42"/>
      <c r="X62" s="42"/>
      <c r="Y62" s="42"/>
      <c r="Z62" s="42"/>
      <c r="AA62" s="42"/>
      <c r="AB62" s="42"/>
      <c r="AC62" s="42"/>
      <c r="AD62" s="42"/>
      <c r="AE62" s="42"/>
      <c r="AF62" s="40"/>
      <c r="AG62" s="40"/>
      <c r="AH62" s="40"/>
      <c r="AI62" s="40"/>
      <c r="AJ62" s="40"/>
      <c r="AK62" s="40"/>
      <c r="AL62" s="40"/>
      <c r="AM62" s="40"/>
      <c r="AN62" s="40"/>
      <c r="AO62" s="40"/>
      <c r="AP62" s="65"/>
    </row>
    <row r="63" spans="1:42">
      <c r="A63" s="50" t="s">
        <v>239</v>
      </c>
      <c r="B63" s="45"/>
      <c r="C63" s="44"/>
      <c r="D63" s="44"/>
      <c r="E63" s="44"/>
      <c r="F63" s="44"/>
      <c r="G63" s="44"/>
      <c r="H63" s="44"/>
      <c r="I63" s="46"/>
      <c r="J63" s="44"/>
      <c r="K63" s="44"/>
      <c r="L63" s="44"/>
      <c r="M63" s="44"/>
      <c r="N63" s="44"/>
      <c r="O63" s="44"/>
      <c r="P63" s="44"/>
      <c r="Q63" s="44"/>
      <c r="R63" s="44"/>
      <c r="S63" s="45"/>
      <c r="T63" s="45"/>
      <c r="U63" s="45"/>
      <c r="V63" s="47"/>
      <c r="W63" s="45"/>
      <c r="X63" s="45"/>
      <c r="Y63" s="45"/>
      <c r="Z63" s="45"/>
      <c r="AA63" s="45"/>
      <c r="AB63" s="45"/>
      <c r="AC63" s="45"/>
      <c r="AD63" s="45"/>
      <c r="AE63" s="45"/>
      <c r="AF63" s="44"/>
      <c r="AG63" s="44"/>
      <c r="AH63" s="44"/>
      <c r="AI63" s="44"/>
      <c r="AJ63" s="44"/>
      <c r="AK63" s="44"/>
      <c r="AL63" s="44"/>
      <c r="AM63" s="44"/>
      <c r="AN63" s="44"/>
      <c r="AO63" s="44"/>
      <c r="AP63" s="44"/>
    </row>
    <row r="64" spans="1:42">
      <c r="A64" s="50" t="s">
        <v>240</v>
      </c>
      <c r="B64" s="45"/>
      <c r="C64" s="44"/>
      <c r="D64" s="44"/>
      <c r="E64" s="44"/>
      <c r="F64" s="44"/>
      <c r="G64" s="44"/>
      <c r="H64" s="44"/>
      <c r="I64" s="46"/>
      <c r="J64" s="44"/>
      <c r="K64" s="44"/>
      <c r="L64" s="44"/>
      <c r="M64" s="44"/>
      <c r="N64" s="44"/>
      <c r="O64" s="44"/>
      <c r="P64" s="44"/>
      <c r="Q64" s="44"/>
      <c r="R64" s="44"/>
      <c r="S64" s="45"/>
      <c r="T64" s="45"/>
      <c r="U64" s="45"/>
      <c r="V64" s="47"/>
      <c r="W64" s="45"/>
      <c r="X64" s="45"/>
      <c r="Y64" s="45"/>
      <c r="Z64" s="45"/>
      <c r="AA64" s="45"/>
      <c r="AB64" s="45"/>
      <c r="AC64" s="45"/>
      <c r="AD64" s="45"/>
      <c r="AE64" s="45"/>
      <c r="AF64" s="44"/>
      <c r="AG64" s="44"/>
      <c r="AH64" s="44"/>
      <c r="AI64" s="44"/>
      <c r="AJ64" s="44"/>
      <c r="AK64" s="44"/>
      <c r="AL64" s="44"/>
      <c r="AM64" s="44"/>
      <c r="AN64" s="44"/>
      <c r="AO64" s="44"/>
      <c r="AP64" s="44"/>
    </row>
    <row r="65" spans="1:42">
      <c r="A65" s="50"/>
      <c r="B65" s="45"/>
      <c r="C65" s="44"/>
      <c r="D65" s="44"/>
      <c r="E65" s="44"/>
      <c r="F65" s="44"/>
      <c r="G65" s="44"/>
      <c r="H65" s="44"/>
      <c r="I65" s="44"/>
      <c r="J65" s="44"/>
      <c r="K65" s="44"/>
      <c r="L65" s="44"/>
      <c r="M65" s="44"/>
      <c r="N65" s="44"/>
      <c r="O65" s="44"/>
      <c r="P65" s="44"/>
      <c r="Q65" s="44"/>
      <c r="R65" s="44"/>
      <c r="S65" s="45"/>
      <c r="T65" s="45"/>
      <c r="U65" s="45"/>
      <c r="V65" s="45"/>
      <c r="W65" s="45"/>
      <c r="X65" s="45"/>
      <c r="Y65" s="45"/>
      <c r="Z65" s="45"/>
      <c r="AA65" s="45"/>
      <c r="AB65" s="45"/>
      <c r="AC65" s="45"/>
      <c r="AD65" s="45"/>
      <c r="AE65" s="45"/>
      <c r="AF65" s="44"/>
      <c r="AG65" s="44"/>
      <c r="AH65" s="44"/>
      <c r="AI65" s="44"/>
      <c r="AJ65" s="44"/>
      <c r="AK65" s="44"/>
      <c r="AL65" s="44"/>
      <c r="AM65" s="44"/>
      <c r="AN65" s="44"/>
      <c r="AO65" s="44"/>
      <c r="AP65" s="44"/>
    </row>
    <row r="66" spans="1:42">
      <c r="A66" s="50"/>
      <c r="B66" s="45"/>
      <c r="C66" s="44"/>
      <c r="D66" s="44"/>
      <c r="E66" s="44"/>
      <c r="F66" s="44"/>
      <c r="G66" s="44"/>
      <c r="H66" s="44"/>
      <c r="I66" s="44"/>
      <c r="J66" s="44"/>
      <c r="K66" s="44"/>
      <c r="L66" s="44"/>
      <c r="M66" s="44"/>
      <c r="N66" s="44"/>
      <c r="O66" s="44"/>
      <c r="P66" s="44"/>
      <c r="Q66" s="44"/>
      <c r="R66" s="44"/>
      <c r="S66" s="45"/>
      <c r="T66" s="45"/>
      <c r="U66" s="45"/>
      <c r="V66" s="45"/>
      <c r="W66" s="45"/>
      <c r="X66" s="45"/>
      <c r="Y66" s="45"/>
      <c r="Z66" s="45"/>
      <c r="AA66" s="45"/>
      <c r="AB66" s="45"/>
      <c r="AC66" s="45"/>
      <c r="AD66" s="45"/>
      <c r="AE66" s="45"/>
      <c r="AF66" s="44"/>
      <c r="AG66" s="44"/>
      <c r="AH66" s="44"/>
      <c r="AI66" s="44"/>
      <c r="AJ66" s="44"/>
      <c r="AK66" s="44"/>
      <c r="AL66" s="44"/>
      <c r="AM66" s="44"/>
      <c r="AN66" s="44"/>
      <c r="AO66" s="44"/>
      <c r="AP66" s="44"/>
    </row>
    <row r="67" spans="1:42">
      <c r="A67" s="50"/>
      <c r="B67" s="45"/>
      <c r="C67" s="44"/>
      <c r="D67" s="44"/>
      <c r="E67" s="44"/>
      <c r="F67" s="44"/>
      <c r="G67" s="44"/>
      <c r="H67" s="44"/>
      <c r="I67" s="44"/>
      <c r="J67" s="44"/>
      <c r="K67" s="44"/>
      <c r="L67" s="44"/>
      <c r="M67" s="44"/>
      <c r="N67" s="44"/>
      <c r="O67" s="44"/>
      <c r="P67" s="44"/>
      <c r="Q67" s="44"/>
      <c r="R67" s="44"/>
      <c r="S67" s="45"/>
      <c r="T67" s="45"/>
      <c r="U67" s="45"/>
      <c r="V67" s="45"/>
      <c r="W67" s="45"/>
      <c r="X67" s="45"/>
      <c r="Y67" s="45"/>
      <c r="Z67" s="45"/>
      <c r="AA67" s="45"/>
      <c r="AB67" s="45"/>
      <c r="AC67" s="45"/>
      <c r="AD67" s="45"/>
      <c r="AE67" s="45"/>
      <c r="AF67" s="44"/>
      <c r="AG67" s="44"/>
      <c r="AH67" s="44"/>
      <c r="AI67" s="44"/>
      <c r="AJ67" s="44"/>
      <c r="AK67" s="44"/>
      <c r="AL67" s="44"/>
      <c r="AM67" s="44"/>
      <c r="AN67" s="44"/>
      <c r="AO67" s="44"/>
      <c r="AP67" s="44"/>
    </row>
  </sheetData>
  <mergeCells count="8">
    <mergeCell ref="B8:E8"/>
    <mergeCell ref="F8:I8"/>
    <mergeCell ref="R8:R9"/>
    <mergeCell ref="AP8:AP9"/>
    <mergeCell ref="AF8:AI8"/>
    <mergeCell ref="AJ8:AN8"/>
    <mergeCell ref="S8:AE8"/>
    <mergeCell ref="J8:Q8"/>
  </mergeCells>
  <hyperlinks>
    <hyperlink ref="A1" location="'Main Page'!A1" tooltip="E:\ACEMFV2\AceCustomTemplates - #'Main Page'!A1" display="'Main Page'!A1"/>
    <hyperlink ref="A10" location="'Load'!A1" tooltip="E:\ACEMFV2\AceCustomTemplates - #'Load'!A1" display="'Load'!A1"/>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O30"/>
  <sheetViews>
    <sheetView zoomScale="89" zoomScaleNormal="89" workbookViewId="0">
      <pane xSplit="1" ySplit="11" topLeftCell="B12" activePane="bottomRight" state="frozen"/>
      <selection pane="topRight" activeCell="B1" sqref="B1"/>
      <selection pane="bottomLeft" activeCell="A12" sqref="A12"/>
      <selection pane="bottomRight" activeCell="A9" sqref="A9"/>
    </sheetView>
  </sheetViews>
  <sheetFormatPr defaultRowHeight="14.4"/>
  <cols>
    <col min="1" max="1" width="37.77734375" customWidth="1"/>
    <col min="2" max="2" width="9.77734375" customWidth="1"/>
    <col min="3" max="3" width="8.77734375" customWidth="1"/>
    <col min="4" max="4" width="9.44140625" customWidth="1"/>
    <col min="5" max="5" width="8" customWidth="1"/>
  </cols>
  <sheetData>
    <row r="1" spans="1:93">
      <c r="A1" s="13" t="s">
        <v>0</v>
      </c>
      <c r="B1" s="124"/>
      <c r="C1" s="14"/>
      <c r="D1" s="14"/>
      <c r="E1" s="15" t="s">
        <v>3953</v>
      </c>
      <c r="F1" s="14"/>
      <c r="G1" s="14"/>
      <c r="H1" s="14"/>
      <c r="I1" s="14"/>
      <c r="J1" s="14"/>
      <c r="K1" s="14"/>
      <c r="L1" s="14"/>
      <c r="M1" s="14"/>
      <c r="N1" s="14"/>
      <c r="O1" s="14"/>
      <c r="P1" s="14"/>
      <c r="Q1" s="14"/>
      <c r="R1" s="14"/>
      <c r="S1" s="124"/>
      <c r="T1" s="124"/>
      <c r="U1" s="124"/>
      <c r="V1" s="124"/>
      <c r="W1" s="124"/>
      <c r="X1" s="124"/>
      <c r="Y1" s="124"/>
      <c r="Z1" s="124"/>
      <c r="AA1" s="124"/>
      <c r="AB1" s="124"/>
      <c r="AC1" s="124"/>
      <c r="AD1" s="124"/>
      <c r="AE1" s="124"/>
      <c r="AF1" s="14"/>
      <c r="AG1" s="14"/>
      <c r="AH1" s="14"/>
      <c r="AI1" s="14"/>
      <c r="AJ1" s="14"/>
      <c r="AK1" s="14"/>
      <c r="AL1" s="14"/>
      <c r="AM1" s="14"/>
      <c r="AN1" s="14"/>
      <c r="AO1" s="14"/>
      <c r="AP1" s="14"/>
      <c r="AQ1" s="124"/>
      <c r="AR1" s="124"/>
      <c r="AS1" s="124"/>
      <c r="AT1" s="124"/>
      <c r="AU1" s="124"/>
      <c r="AV1" s="124"/>
      <c r="AW1" s="124"/>
      <c r="AX1" s="124"/>
      <c r="AY1" s="124"/>
      <c r="AZ1" s="124"/>
      <c r="BA1" s="124"/>
      <c r="BB1" s="124"/>
      <c r="BC1" s="124"/>
      <c r="BD1" s="124"/>
      <c r="BE1" s="124"/>
      <c r="BF1" s="124"/>
      <c r="BG1" s="124"/>
      <c r="BH1" s="124"/>
      <c r="BI1" s="124"/>
      <c r="BJ1" s="124"/>
      <c r="BK1" s="124"/>
      <c r="BL1" s="124"/>
      <c r="BM1" s="124"/>
      <c r="BN1" s="124"/>
      <c r="BO1" s="124"/>
      <c r="BP1" s="124"/>
      <c r="BQ1" s="124"/>
      <c r="BR1" s="124"/>
      <c r="BS1" s="124"/>
      <c r="BT1" s="124"/>
      <c r="BU1" s="124"/>
      <c r="BV1" s="124"/>
      <c r="BW1" s="124"/>
      <c r="BX1" s="124"/>
      <c r="BY1" s="124"/>
      <c r="BZ1" s="124"/>
      <c r="CA1" s="124"/>
      <c r="CB1" s="124" t="s">
        <v>3954</v>
      </c>
      <c r="CC1" s="27" t="s">
        <v>184</v>
      </c>
      <c r="CD1" s="27" t="s">
        <v>3955</v>
      </c>
      <c r="CE1" s="27" t="s">
        <v>186</v>
      </c>
      <c r="CF1" s="27" t="s">
        <v>187</v>
      </c>
      <c r="CG1" s="27" t="s">
        <v>188</v>
      </c>
      <c r="CH1" s="27" t="s">
        <v>3956</v>
      </c>
      <c r="CI1" s="27" t="s">
        <v>3957</v>
      </c>
      <c r="CJ1" s="27" t="s">
        <v>191</v>
      </c>
      <c r="CK1" s="27" t="s">
        <v>192</v>
      </c>
      <c r="CL1" s="27" t="s">
        <v>193</v>
      </c>
      <c r="CM1" s="27" t="s">
        <v>194</v>
      </c>
      <c r="CN1" s="27" t="s">
        <v>2437</v>
      </c>
      <c r="CO1" s="27" t="s">
        <v>3958</v>
      </c>
    </row>
    <row r="2" spans="1:93">
      <c r="A2" s="14"/>
      <c r="B2" s="124"/>
      <c r="C2" s="14"/>
      <c r="D2" s="14"/>
      <c r="E2" s="14"/>
      <c r="F2" s="14"/>
      <c r="G2" s="14"/>
      <c r="H2" s="14"/>
      <c r="I2" s="14"/>
      <c r="J2" s="14"/>
      <c r="K2" s="14"/>
      <c r="L2" s="14"/>
      <c r="M2" s="14"/>
      <c r="N2" s="14"/>
      <c r="O2" s="14"/>
      <c r="P2" s="14"/>
      <c r="Q2" s="14"/>
      <c r="R2" s="14"/>
      <c r="S2" s="124"/>
      <c r="T2" s="124"/>
      <c r="U2" s="124"/>
      <c r="V2" s="124"/>
      <c r="W2" s="124"/>
      <c r="X2" s="124"/>
      <c r="Y2" s="124"/>
      <c r="Z2" s="124"/>
      <c r="AA2" s="124"/>
      <c r="AB2" s="124"/>
      <c r="AC2" s="124"/>
      <c r="AD2" s="124"/>
      <c r="AE2" s="124"/>
      <c r="AF2" s="14"/>
      <c r="AG2" s="14"/>
      <c r="AH2" s="14"/>
      <c r="AI2" s="14"/>
      <c r="AJ2" s="14"/>
      <c r="AK2" s="14"/>
      <c r="AL2" s="14"/>
      <c r="AM2" s="14"/>
      <c r="AN2" s="14"/>
      <c r="AO2" s="14"/>
      <c r="AP2" s="1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v>0</v>
      </c>
      <c r="CC2" s="124">
        <f t="shared" ref="CC2:CO7" si="0">_xlfn.QUARTILE.INC(F$12:F$23,$CB2)</f>
        <v>0.34720000000000001</v>
      </c>
      <c r="CD2" s="124">
        <f t="shared" si="0"/>
        <v>-3.9956999999999998</v>
      </c>
      <c r="CE2" s="124">
        <f t="shared" si="0"/>
        <v>-0.7621</v>
      </c>
      <c r="CF2" s="124">
        <f t="shared" si="0"/>
        <v>-5.2926000000000002</v>
      </c>
      <c r="CG2" s="124" t="e">
        <f t="shared" si="0"/>
        <v>#NUM!</v>
      </c>
      <c r="CH2" s="124" t="e">
        <f t="shared" si="0"/>
        <v>#NUM!</v>
      </c>
      <c r="CI2" s="124" t="e">
        <f t="shared" si="0"/>
        <v>#NUM!</v>
      </c>
      <c r="CJ2" s="124" t="e">
        <f t="shared" si="0"/>
        <v>#NUM!</v>
      </c>
      <c r="CK2" s="124" t="e">
        <f t="shared" si="0"/>
        <v>#NUM!</v>
      </c>
      <c r="CL2" s="124" t="e">
        <f t="shared" si="0"/>
        <v>#NUM!</v>
      </c>
      <c r="CM2" s="124" t="e">
        <f t="shared" si="0"/>
        <v>#NUM!</v>
      </c>
      <c r="CN2" s="124" t="e">
        <f t="shared" si="0"/>
        <v>#NUM!</v>
      </c>
      <c r="CO2" s="124">
        <f t="shared" si="0"/>
        <v>-11.9255</v>
      </c>
    </row>
    <row r="3" spans="1:93">
      <c r="A3" s="14"/>
      <c r="B3" s="124"/>
      <c r="C3" s="14"/>
      <c r="D3" s="14"/>
      <c r="E3" s="14"/>
      <c r="F3" s="14"/>
      <c r="G3" s="14"/>
      <c r="H3" s="14"/>
      <c r="I3" s="14"/>
      <c r="J3" s="14"/>
      <c r="K3" s="14"/>
      <c r="L3" s="14"/>
      <c r="M3" s="14"/>
      <c r="N3" s="14"/>
      <c r="O3" s="14"/>
      <c r="P3" s="14"/>
      <c r="Q3" s="14"/>
      <c r="R3" s="14"/>
      <c r="S3" s="124"/>
      <c r="T3" s="124"/>
      <c r="U3" s="124"/>
      <c r="V3" s="124"/>
      <c r="W3" s="124"/>
      <c r="X3" s="124"/>
      <c r="Y3" s="124"/>
      <c r="Z3" s="124"/>
      <c r="AA3" s="124"/>
      <c r="AB3" s="124"/>
      <c r="AC3" s="124"/>
      <c r="AD3" s="124"/>
      <c r="AE3" s="124"/>
      <c r="AF3" s="14"/>
      <c r="AG3" s="14"/>
      <c r="AH3" s="14"/>
      <c r="AI3" s="14"/>
      <c r="AJ3" s="14"/>
      <c r="AK3" s="14"/>
      <c r="AL3" s="14"/>
      <c r="AM3" s="14"/>
      <c r="AN3" s="14"/>
      <c r="AO3" s="14"/>
      <c r="AP3" s="14"/>
      <c r="AQ3" s="124"/>
      <c r="AR3" s="124"/>
      <c r="AS3" s="124"/>
      <c r="AT3" s="124"/>
      <c r="AU3" s="124"/>
      <c r="AV3" s="124"/>
      <c r="AW3" s="124"/>
      <c r="AX3" s="124"/>
      <c r="AY3" s="124"/>
      <c r="AZ3" s="124"/>
      <c r="BA3" s="124"/>
      <c r="BB3" s="124"/>
      <c r="BC3" s="124"/>
      <c r="BD3" s="124"/>
      <c r="BE3" s="124"/>
      <c r="BF3" s="124"/>
      <c r="BG3" s="124"/>
      <c r="BH3" s="124"/>
      <c r="BI3" s="124"/>
      <c r="BJ3" s="124"/>
      <c r="BK3" s="124"/>
      <c r="BL3" s="124"/>
      <c r="BM3" s="124"/>
      <c r="BN3" s="124"/>
      <c r="BO3" s="124"/>
      <c r="BP3" s="124"/>
      <c r="BQ3" s="124"/>
      <c r="BR3" s="124"/>
      <c r="BS3" s="124"/>
      <c r="BT3" s="124"/>
      <c r="BU3" s="124"/>
      <c r="BV3" s="124"/>
      <c r="BW3" s="124"/>
      <c r="BX3" s="124"/>
      <c r="BY3" s="124"/>
      <c r="BZ3" s="124"/>
      <c r="CA3" s="124"/>
      <c r="CB3" s="124">
        <v>1</v>
      </c>
      <c r="CC3" s="124">
        <f t="shared" si="0"/>
        <v>2.436725</v>
      </c>
      <c r="CD3" s="124">
        <f t="shared" si="0"/>
        <v>0.29609999999999992</v>
      </c>
      <c r="CE3" s="124">
        <f t="shared" si="0"/>
        <v>0.99927500000000014</v>
      </c>
      <c r="CF3" s="124">
        <f t="shared" si="0"/>
        <v>-1.09545</v>
      </c>
      <c r="CG3" s="124" t="e">
        <f t="shared" si="0"/>
        <v>#NUM!</v>
      </c>
      <c r="CH3" s="124" t="e">
        <f t="shared" si="0"/>
        <v>#NUM!</v>
      </c>
      <c r="CI3" s="124" t="e">
        <f t="shared" si="0"/>
        <v>#NUM!</v>
      </c>
      <c r="CJ3" s="124" t="e">
        <f t="shared" si="0"/>
        <v>#NUM!</v>
      </c>
      <c r="CK3" s="124" t="e">
        <f t="shared" si="0"/>
        <v>#NUM!</v>
      </c>
      <c r="CL3" s="124" t="e">
        <f t="shared" si="0"/>
        <v>#NUM!</v>
      </c>
      <c r="CM3" s="124" t="e">
        <f t="shared" si="0"/>
        <v>#NUM!</v>
      </c>
      <c r="CN3" s="124" t="e">
        <f t="shared" si="0"/>
        <v>#NUM!</v>
      </c>
      <c r="CO3" s="124">
        <f t="shared" si="0"/>
        <v>-4.5169999999999995</v>
      </c>
    </row>
    <row r="4" spans="1:93">
      <c r="A4" s="14"/>
      <c r="B4" s="124"/>
      <c r="C4" s="14"/>
      <c r="D4" s="14"/>
      <c r="E4" s="14"/>
      <c r="F4" s="14"/>
      <c r="G4" s="14"/>
      <c r="H4" s="14"/>
      <c r="I4" s="14"/>
      <c r="J4" s="14"/>
      <c r="K4" s="14"/>
      <c r="L4" s="14"/>
      <c r="M4" s="14"/>
      <c r="N4" s="14"/>
      <c r="O4" s="14"/>
      <c r="P4" s="14"/>
      <c r="Q4" s="14"/>
      <c r="R4" s="14"/>
      <c r="S4" s="124"/>
      <c r="T4" s="124"/>
      <c r="U4" s="124"/>
      <c r="V4" s="124"/>
      <c r="W4" s="124"/>
      <c r="X4" s="124"/>
      <c r="Y4" s="124"/>
      <c r="Z4" s="124"/>
      <c r="AA4" s="124"/>
      <c r="AB4" s="124"/>
      <c r="AC4" s="124"/>
      <c r="AD4" s="124"/>
      <c r="AE4" s="124"/>
      <c r="AF4" s="14"/>
      <c r="AG4" s="14"/>
      <c r="AH4" s="14"/>
      <c r="AI4" s="14"/>
      <c r="AJ4" s="14"/>
      <c r="AK4" s="14"/>
      <c r="AL4" s="14"/>
      <c r="AM4" s="14"/>
      <c r="AN4" s="14"/>
      <c r="AO4" s="14"/>
      <c r="AP4" s="14"/>
      <c r="AQ4" s="124"/>
      <c r="AR4" s="124"/>
      <c r="AS4" s="124"/>
      <c r="AT4" s="124"/>
      <c r="AU4" s="124"/>
      <c r="AV4" s="124"/>
      <c r="AW4" s="124"/>
      <c r="AX4" s="124"/>
      <c r="AY4" s="124"/>
      <c r="AZ4" s="124"/>
      <c r="BA4" s="124"/>
      <c r="BB4" s="124"/>
      <c r="BC4" s="124"/>
      <c r="BD4" s="124"/>
      <c r="BE4" s="124"/>
      <c r="BF4" s="124"/>
      <c r="BG4" s="124"/>
      <c r="BH4" s="124"/>
      <c r="BI4" s="124"/>
      <c r="BJ4" s="124"/>
      <c r="BK4" s="124"/>
      <c r="BL4" s="124"/>
      <c r="BM4" s="124"/>
      <c r="BN4" s="124"/>
      <c r="BO4" s="124"/>
      <c r="BP4" s="124"/>
      <c r="BQ4" s="124"/>
      <c r="BR4" s="124"/>
      <c r="BS4" s="124"/>
      <c r="BT4" s="124"/>
      <c r="BU4" s="124"/>
      <c r="BV4" s="124"/>
      <c r="BW4" s="124"/>
      <c r="BX4" s="124"/>
      <c r="BY4" s="124"/>
      <c r="BZ4" s="124"/>
      <c r="CA4" s="124"/>
      <c r="CB4" s="124">
        <v>2</v>
      </c>
      <c r="CC4" s="124">
        <f t="shared" si="0"/>
        <v>6.0710999999999995</v>
      </c>
      <c r="CD4" s="124">
        <f t="shared" si="0"/>
        <v>1.6208</v>
      </c>
      <c r="CE4" s="124">
        <f t="shared" si="0"/>
        <v>2.6215000000000002</v>
      </c>
      <c r="CF4" s="124">
        <f t="shared" si="0"/>
        <v>0.20519999999999999</v>
      </c>
      <c r="CG4" s="124" t="e">
        <f t="shared" si="0"/>
        <v>#NUM!</v>
      </c>
      <c r="CH4" s="124" t="e">
        <f t="shared" si="0"/>
        <v>#NUM!</v>
      </c>
      <c r="CI4" s="124" t="e">
        <f t="shared" si="0"/>
        <v>#NUM!</v>
      </c>
      <c r="CJ4" s="124" t="e">
        <f t="shared" si="0"/>
        <v>#NUM!</v>
      </c>
      <c r="CK4" s="124" t="e">
        <f t="shared" si="0"/>
        <v>#NUM!</v>
      </c>
      <c r="CL4" s="124" t="e">
        <f t="shared" si="0"/>
        <v>#NUM!</v>
      </c>
      <c r="CM4" s="124" t="e">
        <f t="shared" si="0"/>
        <v>#NUM!</v>
      </c>
      <c r="CN4" s="124" t="e">
        <f t="shared" si="0"/>
        <v>#NUM!</v>
      </c>
      <c r="CO4" s="124">
        <f t="shared" si="0"/>
        <v>-0.8809499999999999</v>
      </c>
    </row>
    <row r="5" spans="1:93">
      <c r="A5" s="14"/>
      <c r="B5" s="124"/>
      <c r="C5" s="14"/>
      <c r="D5" s="14"/>
      <c r="E5" s="14"/>
      <c r="F5" s="14"/>
      <c r="G5" s="14"/>
      <c r="H5" s="14"/>
      <c r="I5" s="14"/>
      <c r="J5" s="14"/>
      <c r="K5" s="14"/>
      <c r="L5" s="14"/>
      <c r="M5" s="14"/>
      <c r="N5" s="14"/>
      <c r="O5" s="14"/>
      <c r="P5" s="14"/>
      <c r="Q5" s="14"/>
      <c r="R5" s="14"/>
      <c r="S5" s="124"/>
      <c r="T5" s="124"/>
      <c r="U5" s="124"/>
      <c r="V5" s="124"/>
      <c r="W5" s="124"/>
      <c r="X5" s="124"/>
      <c r="Y5" s="124"/>
      <c r="Z5" s="124"/>
      <c r="AA5" s="124"/>
      <c r="AB5" s="124"/>
      <c r="AC5" s="124"/>
      <c r="AD5" s="124"/>
      <c r="AE5" s="124"/>
      <c r="AF5" s="14"/>
      <c r="AG5" s="14"/>
      <c r="AH5" s="14"/>
      <c r="AI5" s="14"/>
      <c r="AJ5" s="14"/>
      <c r="AK5" s="14"/>
      <c r="AL5" s="14"/>
      <c r="AM5" s="14"/>
      <c r="AN5" s="14"/>
      <c r="AO5" s="14"/>
      <c r="AP5" s="14"/>
      <c r="AQ5" s="124"/>
      <c r="AR5" s="124"/>
      <c r="AS5" s="124"/>
      <c r="AT5" s="124"/>
      <c r="AU5" s="124"/>
      <c r="AV5" s="124"/>
      <c r="AW5" s="124"/>
      <c r="AX5" s="124"/>
      <c r="AY5" s="124"/>
      <c r="AZ5" s="124"/>
      <c r="BA5" s="124"/>
      <c r="BB5" s="124"/>
      <c r="BC5" s="124"/>
      <c r="BD5" s="124"/>
      <c r="BE5" s="124"/>
      <c r="BF5" s="124"/>
      <c r="BG5" s="124"/>
      <c r="BH5" s="124"/>
      <c r="BI5" s="124"/>
      <c r="BJ5" s="124"/>
      <c r="BK5" s="124"/>
      <c r="BL5" s="124"/>
      <c r="BM5" s="124"/>
      <c r="BN5" s="124"/>
      <c r="BO5" s="124"/>
      <c r="BP5" s="124"/>
      <c r="BQ5" s="124"/>
      <c r="BR5" s="124"/>
      <c r="BS5" s="124"/>
      <c r="BT5" s="124"/>
      <c r="BU5" s="124"/>
      <c r="BV5" s="124"/>
      <c r="BW5" s="124"/>
      <c r="BX5" s="124"/>
      <c r="BY5" s="124"/>
      <c r="BZ5" s="124"/>
      <c r="CA5" s="124"/>
      <c r="CB5" s="124">
        <v>3</v>
      </c>
      <c r="CC5" s="124">
        <f t="shared" si="0"/>
        <v>8.4137749999999993</v>
      </c>
      <c r="CD5" s="124">
        <f t="shared" si="0"/>
        <v>4.3</v>
      </c>
      <c r="CE5" s="124">
        <f t="shared" si="0"/>
        <v>3.9140250000000001</v>
      </c>
      <c r="CF5" s="124">
        <f t="shared" si="0"/>
        <v>1.2645999999999999</v>
      </c>
      <c r="CG5" s="124" t="e">
        <f t="shared" si="0"/>
        <v>#NUM!</v>
      </c>
      <c r="CH5" s="124" t="e">
        <f t="shared" si="0"/>
        <v>#NUM!</v>
      </c>
      <c r="CI5" s="124" t="e">
        <f t="shared" si="0"/>
        <v>#NUM!</v>
      </c>
      <c r="CJ5" s="124" t="e">
        <f t="shared" si="0"/>
        <v>#NUM!</v>
      </c>
      <c r="CK5" s="124" t="e">
        <f t="shared" si="0"/>
        <v>#NUM!</v>
      </c>
      <c r="CL5" s="124" t="e">
        <f t="shared" si="0"/>
        <v>#NUM!</v>
      </c>
      <c r="CM5" s="124" t="e">
        <f t="shared" si="0"/>
        <v>#NUM!</v>
      </c>
      <c r="CN5" s="124" t="e">
        <f t="shared" si="0"/>
        <v>#NUM!</v>
      </c>
      <c r="CO5" s="124">
        <f t="shared" si="0"/>
        <v>4.4269249999999998</v>
      </c>
    </row>
    <row r="6" spans="1:93">
      <c r="A6" s="14"/>
      <c r="B6" s="124"/>
      <c r="C6" s="14"/>
      <c r="D6" s="14"/>
      <c r="E6" s="14"/>
      <c r="F6" s="14"/>
      <c r="G6" s="14"/>
      <c r="H6" s="14"/>
      <c r="I6" s="14"/>
      <c r="J6" s="14"/>
      <c r="K6" s="14"/>
      <c r="L6" s="14"/>
      <c r="M6" s="14"/>
      <c r="N6" s="14"/>
      <c r="O6" s="14"/>
      <c r="P6" s="14"/>
      <c r="Q6" s="14"/>
      <c r="R6" s="14"/>
      <c r="S6" s="124"/>
      <c r="T6" s="124"/>
      <c r="U6" s="124"/>
      <c r="V6" s="124"/>
      <c r="W6" s="124"/>
      <c r="X6" s="124"/>
      <c r="Y6" s="124"/>
      <c r="Z6" s="124"/>
      <c r="AA6" s="124"/>
      <c r="AB6" s="124"/>
      <c r="AC6" s="124"/>
      <c r="AD6" s="124"/>
      <c r="AE6" s="124"/>
      <c r="AF6" s="14"/>
      <c r="AG6" s="14"/>
      <c r="AH6" s="14"/>
      <c r="AI6" s="14"/>
      <c r="AJ6" s="14"/>
      <c r="AK6" s="14"/>
      <c r="AL6" s="14"/>
      <c r="AM6" s="14"/>
      <c r="AN6" s="14"/>
      <c r="AO6" s="14"/>
      <c r="AP6" s="1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c r="BY6" s="124"/>
      <c r="BZ6" s="124"/>
      <c r="CA6" s="124"/>
      <c r="CB6" s="124"/>
      <c r="CC6" s="124">
        <f t="shared" si="0"/>
        <v>0.34720000000000001</v>
      </c>
      <c r="CD6" s="124">
        <f t="shared" si="0"/>
        <v>-3.9956999999999998</v>
      </c>
      <c r="CE6" s="124">
        <f t="shared" si="0"/>
        <v>-0.7621</v>
      </c>
      <c r="CF6" s="124">
        <f t="shared" si="0"/>
        <v>-5.2926000000000002</v>
      </c>
      <c r="CG6" s="124" t="e">
        <f t="shared" si="0"/>
        <v>#NUM!</v>
      </c>
      <c r="CH6" s="124" t="e">
        <f t="shared" si="0"/>
        <v>#NUM!</v>
      </c>
      <c r="CI6" s="124" t="e">
        <f t="shared" si="0"/>
        <v>#NUM!</v>
      </c>
      <c r="CJ6" s="124" t="e">
        <f t="shared" si="0"/>
        <v>#NUM!</v>
      </c>
      <c r="CK6" s="124" t="e">
        <f t="shared" si="0"/>
        <v>#NUM!</v>
      </c>
      <c r="CL6" s="124" t="e">
        <f t="shared" si="0"/>
        <v>#NUM!</v>
      </c>
      <c r="CM6" s="124" t="e">
        <f t="shared" si="0"/>
        <v>#NUM!</v>
      </c>
      <c r="CN6" s="124" t="e">
        <f t="shared" si="0"/>
        <v>#NUM!</v>
      </c>
      <c r="CO6" s="124">
        <f t="shared" si="0"/>
        <v>-11.9255</v>
      </c>
    </row>
    <row r="7" spans="1:93" ht="21" thickBot="1">
      <c r="A7" s="16" t="s">
        <v>5000</v>
      </c>
      <c r="B7" s="124"/>
      <c r="C7" s="14"/>
      <c r="D7" s="14"/>
      <c r="E7" s="14"/>
      <c r="F7" s="14"/>
      <c r="G7" s="14"/>
      <c r="H7" s="14"/>
      <c r="I7" s="14"/>
      <c r="J7" s="14"/>
      <c r="K7" s="14"/>
      <c r="L7" s="14"/>
      <c r="M7" s="14"/>
      <c r="N7" s="14"/>
      <c r="O7" s="14"/>
      <c r="P7" s="14"/>
      <c r="Q7" s="14"/>
      <c r="R7" s="14"/>
      <c r="S7" s="124"/>
      <c r="T7" s="124"/>
      <c r="U7" s="124"/>
      <c r="V7" s="124"/>
      <c r="W7" s="124"/>
      <c r="X7" s="124"/>
      <c r="Y7" s="124"/>
      <c r="Z7" s="124"/>
      <c r="AA7" s="124"/>
      <c r="AB7" s="124"/>
      <c r="AC7" s="124"/>
      <c r="AD7" s="124"/>
      <c r="AE7" s="124"/>
      <c r="AF7" s="14"/>
      <c r="AG7" s="14"/>
      <c r="AH7" s="14"/>
      <c r="AI7" s="14"/>
      <c r="AJ7" s="14"/>
      <c r="AK7" s="14"/>
      <c r="AL7" s="14"/>
      <c r="AM7" s="14"/>
      <c r="AN7" s="14"/>
      <c r="AO7" s="14"/>
      <c r="AP7" s="14"/>
      <c r="AQ7" s="124"/>
      <c r="AR7" s="124"/>
      <c r="AS7" s="124"/>
      <c r="AT7" s="124"/>
      <c r="AU7" s="124"/>
      <c r="AV7" s="124"/>
      <c r="AW7" s="124"/>
      <c r="AX7" s="124"/>
      <c r="AY7" s="124"/>
      <c r="AZ7" s="124"/>
      <c r="BA7" s="124"/>
      <c r="BB7" s="124"/>
      <c r="BC7" s="124"/>
      <c r="BD7" s="124"/>
      <c r="BE7" s="124"/>
      <c r="BF7" s="124"/>
      <c r="BG7" s="124"/>
      <c r="BH7" s="124"/>
      <c r="BI7" s="124"/>
      <c r="BJ7" s="124"/>
      <c r="BK7" s="124"/>
      <c r="BL7" s="124"/>
      <c r="BM7" s="124"/>
      <c r="BN7" s="124"/>
      <c r="BO7" s="124"/>
      <c r="BP7" s="124"/>
      <c r="BQ7" s="124"/>
      <c r="BR7" s="124"/>
      <c r="BS7" s="124"/>
      <c r="BT7" s="124"/>
      <c r="BU7" s="124"/>
      <c r="BV7" s="124"/>
      <c r="BW7" s="124"/>
      <c r="BX7" s="124"/>
      <c r="BY7" s="124"/>
      <c r="BZ7" s="124"/>
      <c r="CA7" s="124"/>
      <c r="CB7" s="124">
        <v>4</v>
      </c>
      <c r="CC7" s="124">
        <f t="shared" si="0"/>
        <v>15.239100000000001</v>
      </c>
      <c r="CD7" s="124">
        <f t="shared" si="0"/>
        <v>6.0692000000000004</v>
      </c>
      <c r="CE7" s="124">
        <f t="shared" si="0"/>
        <v>4.6863000000000001</v>
      </c>
      <c r="CF7" s="124">
        <f t="shared" si="0"/>
        <v>4.5701999999999998</v>
      </c>
      <c r="CG7" s="124" t="e">
        <f t="shared" si="0"/>
        <v>#NUM!</v>
      </c>
      <c r="CH7" s="124" t="e">
        <f t="shared" si="0"/>
        <v>#NUM!</v>
      </c>
      <c r="CI7" s="124" t="e">
        <f t="shared" si="0"/>
        <v>#NUM!</v>
      </c>
      <c r="CJ7" s="124" t="e">
        <f t="shared" si="0"/>
        <v>#NUM!</v>
      </c>
      <c r="CK7" s="124" t="e">
        <f t="shared" si="0"/>
        <v>#NUM!</v>
      </c>
      <c r="CL7" s="124" t="e">
        <f t="shared" si="0"/>
        <v>#NUM!</v>
      </c>
      <c r="CM7" s="124" t="e">
        <f t="shared" si="0"/>
        <v>#NUM!</v>
      </c>
      <c r="CN7" s="124" t="e">
        <f t="shared" si="0"/>
        <v>#NUM!</v>
      </c>
      <c r="CO7" s="124">
        <f t="shared" si="0"/>
        <v>9.5244</v>
      </c>
    </row>
    <row r="8" spans="1:93" ht="15.6">
      <c r="A8" s="17" t="str">
        <f>'FoF - Overseas'!A8</f>
        <v>(As on 30 Apr 2026)</v>
      </c>
      <c r="B8" s="137" t="s">
        <v>37</v>
      </c>
      <c r="C8" s="138"/>
      <c r="D8" s="138"/>
      <c r="E8" s="138"/>
      <c r="F8" s="136" t="s">
        <v>633</v>
      </c>
      <c r="G8" s="136"/>
      <c r="H8" s="136"/>
      <c r="I8" s="136"/>
      <c r="J8" s="136" t="s">
        <v>241</v>
      </c>
      <c r="K8" s="136"/>
      <c r="L8" s="136"/>
      <c r="M8" s="136"/>
      <c r="N8" s="136"/>
      <c r="O8" s="136"/>
      <c r="P8" s="136"/>
      <c r="Q8" s="136"/>
      <c r="R8" s="139" t="s">
        <v>174</v>
      </c>
      <c r="S8" s="136" t="s">
        <v>175</v>
      </c>
      <c r="T8" s="136"/>
      <c r="U8" s="136"/>
      <c r="V8" s="136"/>
      <c r="W8" s="136"/>
      <c r="X8" s="136"/>
      <c r="Y8" s="136"/>
      <c r="Z8" s="136"/>
      <c r="AA8" s="136"/>
      <c r="AB8" s="136"/>
      <c r="AC8" s="136"/>
      <c r="AD8" s="136"/>
      <c r="AE8" s="136"/>
      <c r="AF8" s="136" t="s">
        <v>834</v>
      </c>
      <c r="AG8" s="136"/>
      <c r="AH8" s="136"/>
      <c r="AI8" s="136"/>
      <c r="AJ8" s="136" t="s">
        <v>874</v>
      </c>
      <c r="AK8" s="136"/>
      <c r="AL8" s="136"/>
      <c r="AM8" s="136"/>
      <c r="AN8" s="136"/>
      <c r="AO8" s="18" t="s">
        <v>54</v>
      </c>
      <c r="AP8" s="134" t="s">
        <v>179</v>
      </c>
      <c r="AQ8" s="124"/>
      <c r="AR8" s="124"/>
      <c r="AS8" s="124"/>
      <c r="AT8" s="124"/>
      <c r="AU8" s="124"/>
      <c r="AV8" s="124"/>
      <c r="AW8" s="124"/>
      <c r="AX8" s="124"/>
      <c r="AY8" s="124"/>
      <c r="AZ8" s="124"/>
      <c r="BA8" s="124"/>
      <c r="BB8" s="124"/>
      <c r="BC8" s="124"/>
      <c r="BD8" s="124"/>
      <c r="BE8" s="124"/>
      <c r="BF8" s="124"/>
      <c r="BG8" s="124"/>
      <c r="BH8" s="124"/>
      <c r="BI8" s="124"/>
      <c r="BJ8" s="124"/>
      <c r="BK8" s="124"/>
      <c r="BL8" s="124"/>
      <c r="BM8" s="124"/>
      <c r="BN8" s="124"/>
      <c r="BO8" s="124"/>
      <c r="BP8" s="124"/>
      <c r="BQ8" s="124"/>
      <c r="BR8" s="124"/>
      <c r="BS8" s="124"/>
      <c r="BT8" s="124"/>
      <c r="BU8" s="124"/>
      <c r="BV8" s="124"/>
      <c r="BW8" s="124"/>
      <c r="BX8" s="124"/>
      <c r="BY8" s="124"/>
      <c r="BZ8" s="124"/>
      <c r="CA8" s="124"/>
      <c r="CB8" s="124"/>
      <c r="CC8" s="124"/>
      <c r="CD8" s="124"/>
      <c r="CE8" s="124"/>
      <c r="CF8" s="124"/>
      <c r="CG8" s="124"/>
      <c r="CH8" s="124"/>
      <c r="CI8" s="124"/>
      <c r="CJ8" s="124"/>
      <c r="CK8" s="124"/>
      <c r="CL8" s="124"/>
      <c r="CM8" s="124"/>
      <c r="CN8" s="124"/>
      <c r="CO8" s="124"/>
    </row>
    <row r="9" spans="1:93" ht="39" customHeight="1">
      <c r="A9" s="19" t="s">
        <v>171</v>
      </c>
      <c r="B9" s="25" t="s">
        <v>172</v>
      </c>
      <c r="C9" s="26" t="s">
        <v>5077</v>
      </c>
      <c r="D9" s="26" t="s">
        <v>5105</v>
      </c>
      <c r="E9" s="26" t="s">
        <v>173</v>
      </c>
      <c r="F9" s="26" t="s">
        <v>184</v>
      </c>
      <c r="G9" s="26" t="s">
        <v>185</v>
      </c>
      <c r="H9" s="26" t="s">
        <v>186</v>
      </c>
      <c r="I9" s="26" t="s">
        <v>187</v>
      </c>
      <c r="J9" s="26" t="s">
        <v>188</v>
      </c>
      <c r="K9" s="26" t="s">
        <v>189</v>
      </c>
      <c r="L9" s="26" t="s">
        <v>190</v>
      </c>
      <c r="M9" s="26" t="s">
        <v>191</v>
      </c>
      <c r="N9" s="26" t="s">
        <v>192</v>
      </c>
      <c r="O9" s="26" t="s">
        <v>193</v>
      </c>
      <c r="P9" s="26" t="s">
        <v>194</v>
      </c>
      <c r="Q9" s="26" t="s">
        <v>2437</v>
      </c>
      <c r="R9" s="140"/>
      <c r="S9" s="27" t="s">
        <v>184</v>
      </c>
      <c r="T9" s="27" t="s">
        <v>185</v>
      </c>
      <c r="U9" s="27" t="s">
        <v>186</v>
      </c>
      <c r="V9" s="27" t="s">
        <v>187</v>
      </c>
      <c r="W9" s="27" t="s">
        <v>188</v>
      </c>
      <c r="X9" s="27" t="s">
        <v>189</v>
      </c>
      <c r="Y9" s="27" t="s">
        <v>190</v>
      </c>
      <c r="Z9" s="27" t="s">
        <v>191</v>
      </c>
      <c r="AA9" s="27" t="s">
        <v>192</v>
      </c>
      <c r="AB9" s="27" t="s">
        <v>193</v>
      </c>
      <c r="AC9" s="26" t="s">
        <v>194</v>
      </c>
      <c r="AD9" s="26" t="s">
        <v>2437</v>
      </c>
      <c r="AE9" s="27" t="s">
        <v>174</v>
      </c>
      <c r="AF9" s="26" t="s">
        <v>835</v>
      </c>
      <c r="AG9" s="26" t="s">
        <v>836</v>
      </c>
      <c r="AH9" s="26" t="s">
        <v>837</v>
      </c>
      <c r="AI9" s="26" t="s">
        <v>612</v>
      </c>
      <c r="AJ9" s="26" t="s">
        <v>838</v>
      </c>
      <c r="AK9" s="26" t="s">
        <v>839</v>
      </c>
      <c r="AL9" s="26" t="s">
        <v>3052</v>
      </c>
      <c r="AM9" s="26" t="s">
        <v>2436</v>
      </c>
      <c r="AN9" s="26" t="s">
        <v>3053</v>
      </c>
      <c r="AO9" s="26" t="s">
        <v>840</v>
      </c>
      <c r="AP9" s="135"/>
      <c r="AQ9" s="124"/>
      <c r="AR9" s="124"/>
      <c r="AS9" s="124"/>
      <c r="AT9" s="124"/>
      <c r="AU9" s="124"/>
      <c r="AV9" s="124"/>
      <c r="AW9" s="124"/>
      <c r="AX9" s="124"/>
      <c r="AY9" s="124"/>
      <c r="AZ9" s="124"/>
      <c r="BA9" s="124"/>
      <c r="BB9" s="124"/>
      <c r="BC9" s="124"/>
      <c r="BD9" s="124"/>
      <c r="BE9" s="124"/>
      <c r="BF9" s="124"/>
      <c r="BG9" s="124"/>
      <c r="BH9" s="124"/>
      <c r="BI9" s="124"/>
      <c r="BJ9" s="124"/>
      <c r="BK9" s="124"/>
      <c r="BL9" s="124"/>
      <c r="BM9" s="124"/>
      <c r="BN9" s="124"/>
      <c r="BO9" s="124"/>
      <c r="BP9" s="124"/>
      <c r="BQ9" s="124"/>
      <c r="BR9" s="124"/>
      <c r="BS9" s="124"/>
      <c r="BT9" s="124"/>
      <c r="BU9" s="124"/>
      <c r="BV9" s="124"/>
      <c r="BW9" s="124"/>
      <c r="BX9" s="124"/>
      <c r="BY9" s="124"/>
      <c r="BZ9" s="124"/>
      <c r="CA9" s="124"/>
      <c r="CB9" s="124"/>
      <c r="CC9" s="124"/>
      <c r="CD9" s="124"/>
      <c r="CE9" s="124"/>
      <c r="CF9" s="124"/>
      <c r="CG9" s="124"/>
      <c r="CH9" s="124"/>
      <c r="CI9" s="124"/>
      <c r="CJ9" s="124"/>
      <c r="CK9" s="124"/>
      <c r="CL9" s="124"/>
      <c r="CM9" s="124"/>
      <c r="CN9" s="124"/>
      <c r="CO9" s="124"/>
    </row>
    <row r="10" spans="1:93" ht="15" thickBot="1">
      <c r="A10" s="20" t="s">
        <v>38</v>
      </c>
      <c r="B10" s="124"/>
      <c r="C10" s="14"/>
      <c r="D10" s="14"/>
      <c r="E10" s="14"/>
      <c r="F10" s="14"/>
      <c r="G10" s="14"/>
      <c r="H10" s="14"/>
      <c r="I10" s="14"/>
      <c r="J10" s="14"/>
      <c r="K10" s="14"/>
      <c r="L10" s="14"/>
      <c r="M10" s="14"/>
      <c r="N10" s="14"/>
      <c r="O10" s="14"/>
      <c r="P10" s="14"/>
      <c r="Q10" s="14"/>
      <c r="R10" s="14"/>
      <c r="S10" s="124"/>
      <c r="T10" s="124"/>
      <c r="U10" s="124"/>
      <c r="V10" s="124"/>
      <c r="W10" s="124"/>
      <c r="X10" s="124"/>
      <c r="Y10" s="124"/>
      <c r="Z10" s="124"/>
      <c r="AA10" s="124"/>
      <c r="AB10" s="124"/>
      <c r="AC10" s="124"/>
      <c r="AD10" s="124"/>
      <c r="AE10" s="124"/>
      <c r="AF10" s="14"/>
      <c r="AG10" s="14"/>
      <c r="AH10" s="14"/>
      <c r="AI10" s="14"/>
      <c r="AJ10" s="14"/>
      <c r="AK10" s="14"/>
      <c r="AL10" s="14"/>
      <c r="AM10" s="14"/>
      <c r="AN10" s="14"/>
      <c r="AO10" s="14"/>
      <c r="AP10" s="1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24"/>
      <c r="BQ10" s="124"/>
      <c r="BR10" s="124"/>
      <c r="BS10" s="124"/>
      <c r="BT10" s="124"/>
      <c r="BU10" s="124"/>
      <c r="BV10" s="124"/>
      <c r="BW10" s="124"/>
      <c r="BX10" s="124"/>
      <c r="BY10" s="124"/>
      <c r="BZ10" s="124"/>
      <c r="CA10" s="124"/>
      <c r="CB10" s="124"/>
      <c r="CC10" s="124"/>
      <c r="CD10" s="124"/>
      <c r="CE10" s="124"/>
      <c r="CF10" s="124"/>
      <c r="CG10" s="124"/>
      <c r="CH10" s="124"/>
      <c r="CI10" s="124"/>
      <c r="CJ10" s="124"/>
      <c r="CK10" s="124"/>
      <c r="CL10" s="124"/>
      <c r="CM10" s="124"/>
      <c r="CN10" s="124"/>
      <c r="CO10" s="124"/>
    </row>
    <row r="11" spans="1:93" ht="18.600000000000001" thickBot="1">
      <c r="A11" s="21" t="s">
        <v>5001</v>
      </c>
      <c r="B11" s="22"/>
      <c r="C11" s="23"/>
      <c r="D11" s="23"/>
      <c r="E11" s="23"/>
      <c r="F11" s="23"/>
      <c r="G11" s="23"/>
      <c r="H11" s="23"/>
      <c r="I11" s="23"/>
      <c r="J11" s="23"/>
      <c r="K11" s="23"/>
      <c r="L11" s="23"/>
      <c r="M11" s="23"/>
      <c r="N11" s="23"/>
      <c r="O11" s="23"/>
      <c r="P11" s="23"/>
      <c r="Q11" s="23"/>
      <c r="R11" s="23"/>
      <c r="S11" s="22"/>
      <c r="T11" s="22"/>
      <c r="U11" s="22"/>
      <c r="V11" s="22"/>
      <c r="W11" s="22"/>
      <c r="X11" s="22"/>
      <c r="Y11" s="22"/>
      <c r="Z11" s="22"/>
      <c r="AA11" s="22"/>
      <c r="AB11" s="22"/>
      <c r="AC11" s="22"/>
      <c r="AD11" s="22"/>
      <c r="AE11" s="22"/>
      <c r="AF11" s="23"/>
      <c r="AG11" s="23"/>
      <c r="AH11" s="23"/>
      <c r="AI11" s="23"/>
      <c r="AJ11" s="23"/>
      <c r="AK11" s="23"/>
      <c r="AL11" s="23"/>
      <c r="AM11" s="23"/>
      <c r="AN11" s="23"/>
      <c r="AO11" s="23"/>
      <c r="AP11" s="24"/>
      <c r="AQ11" s="124"/>
      <c r="AR11" s="124"/>
      <c r="AS11" s="124"/>
      <c r="AT11" s="124"/>
      <c r="AU11" s="124"/>
      <c r="AV11" s="124"/>
      <c r="AW11" s="124"/>
      <c r="AX11" s="124"/>
      <c r="AY11" s="124"/>
      <c r="AZ11" s="124"/>
      <c r="BA11" s="124"/>
      <c r="BB11" s="124"/>
      <c r="BC11" s="124"/>
      <c r="BD11" s="124"/>
      <c r="BE11" s="124"/>
      <c r="BF11" s="124"/>
      <c r="BG11" s="124"/>
      <c r="BH11" s="124"/>
      <c r="BI11" s="124"/>
      <c r="BJ11" s="124"/>
      <c r="BK11" s="124"/>
      <c r="BL11" s="124"/>
      <c r="BM11" s="124"/>
      <c r="BN11" s="124"/>
      <c r="BO11" s="124"/>
      <c r="BP11" s="124"/>
      <c r="BQ11" s="124"/>
      <c r="BR11" s="124"/>
      <c r="BS11" s="124"/>
      <c r="BT11" s="124"/>
      <c r="BU11" s="124"/>
      <c r="BV11" s="124"/>
      <c r="BW11" s="124"/>
      <c r="BX11" s="124"/>
      <c r="BY11" s="124"/>
      <c r="BZ11" s="124"/>
      <c r="CA11" s="124"/>
      <c r="CB11" s="124"/>
      <c r="CC11" s="124"/>
      <c r="CD11" s="124"/>
      <c r="CE11" s="124"/>
      <c r="CF11" s="124"/>
      <c r="CG11" s="124"/>
      <c r="CH11" s="124"/>
      <c r="CI11" s="124"/>
      <c r="CJ11" s="124"/>
      <c r="CK11" s="124"/>
      <c r="CL11" s="124"/>
      <c r="CM11" s="124"/>
      <c r="CN11" s="124"/>
      <c r="CO11" s="124"/>
    </row>
    <row r="12" spans="1:93">
      <c r="A12" s="48" t="s">
        <v>5003</v>
      </c>
      <c r="B12" s="29">
        <v>45950</v>
      </c>
      <c r="C12" s="30">
        <v>2704.1473999999998</v>
      </c>
      <c r="D12" s="31">
        <v>3216.0598</v>
      </c>
      <c r="E12" s="28">
        <v>10.4902</v>
      </c>
      <c r="F12" s="28">
        <v>3.0968</v>
      </c>
      <c r="G12" s="28">
        <v>2.0716000000000001</v>
      </c>
      <c r="H12" s="28">
        <v>4.6863000000000001</v>
      </c>
      <c r="I12" s="32">
        <v>2.1212</v>
      </c>
      <c r="J12" s="28"/>
      <c r="K12" s="28"/>
      <c r="L12" s="28"/>
      <c r="M12" s="28"/>
      <c r="N12" s="28"/>
      <c r="O12" s="28"/>
      <c r="P12" s="28"/>
      <c r="Q12" s="28"/>
      <c r="R12" s="28">
        <v>9.5244</v>
      </c>
      <c r="S12" s="33">
        <f>IF(F12="",0,IF(F12&lt;=CC$3,4,IF(F12&gt;=CC$5,1,IF(F12&gt;=CC$4,2,3))))</f>
        <v>3</v>
      </c>
      <c r="T12" s="33">
        <f t="shared" ref="S12:AE23" si="1">IF(G12="",0,IF(G12&lt;=CD$3,4,IF(G12&gt;=CD$5,1,IF(G12&gt;=CD$4,2,3))))</f>
        <v>2</v>
      </c>
      <c r="U12" s="33">
        <f t="shared" si="1"/>
        <v>1</v>
      </c>
      <c r="V12" s="34">
        <f t="shared" si="1"/>
        <v>1</v>
      </c>
      <c r="W12" s="33">
        <f t="shared" si="1"/>
        <v>0</v>
      </c>
      <c r="X12" s="33">
        <f t="shared" si="1"/>
        <v>0</v>
      </c>
      <c r="Y12" s="33">
        <f t="shared" si="1"/>
        <v>0</v>
      </c>
      <c r="Z12" s="33">
        <f t="shared" si="1"/>
        <v>0</v>
      </c>
      <c r="AA12" s="33">
        <f t="shared" si="1"/>
        <v>0</v>
      </c>
      <c r="AB12" s="33">
        <f t="shared" si="1"/>
        <v>0</v>
      </c>
      <c r="AC12" s="33">
        <f t="shared" si="1"/>
        <v>0</v>
      </c>
      <c r="AD12" s="33">
        <f t="shared" si="1"/>
        <v>0</v>
      </c>
      <c r="AE12" s="33">
        <f t="shared" si="1"/>
        <v>1</v>
      </c>
      <c r="AF12" s="28">
        <v>19.651900000000001</v>
      </c>
      <c r="AG12" s="28">
        <v>10.701700000000001</v>
      </c>
      <c r="AH12" s="28">
        <v>5.4522000000000004</v>
      </c>
      <c r="AI12" s="28">
        <v>64.194199999999995</v>
      </c>
      <c r="AJ12" s="28">
        <v>0.21790000000000001</v>
      </c>
      <c r="AK12" s="28">
        <v>0.22620000000000001</v>
      </c>
      <c r="AL12" s="28">
        <v>0.70609999999999995</v>
      </c>
      <c r="AM12" s="28">
        <v>0.46379999999999999</v>
      </c>
      <c r="AN12" s="28">
        <v>0.80200000000000005</v>
      </c>
      <c r="AO12" s="28">
        <v>18.2088</v>
      </c>
      <c r="AP12" s="35">
        <v>1.67</v>
      </c>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4"/>
      <c r="BR12" s="124"/>
      <c r="BS12" s="124"/>
      <c r="BT12" s="124"/>
      <c r="BU12" s="124"/>
      <c r="BV12" s="124"/>
      <c r="BW12" s="124"/>
      <c r="BX12" s="124"/>
      <c r="BY12" s="124"/>
      <c r="BZ12" s="124"/>
      <c r="CA12" s="124"/>
      <c r="CB12" s="124"/>
      <c r="CC12" s="124"/>
      <c r="CD12" s="124"/>
      <c r="CE12" s="124"/>
      <c r="CF12" s="124"/>
      <c r="CG12" s="124"/>
      <c r="CH12" s="124"/>
      <c r="CI12" s="124"/>
      <c r="CJ12" s="124"/>
      <c r="CK12" s="124"/>
      <c r="CL12" s="124"/>
      <c r="CM12" s="124"/>
      <c r="CN12" s="124"/>
      <c r="CO12" s="124"/>
    </row>
    <row r="13" spans="1:93" s="124" customFormat="1">
      <c r="A13" s="48" t="s">
        <v>5038</v>
      </c>
      <c r="B13" s="29">
        <v>46050</v>
      </c>
      <c r="C13" s="30">
        <v>53.517699999999998</v>
      </c>
      <c r="D13" s="31">
        <v>65.311700000000002</v>
      </c>
      <c r="E13" s="28">
        <v>10.117000000000001</v>
      </c>
      <c r="F13" s="28">
        <v>0.34720000000000001</v>
      </c>
      <c r="G13" s="28">
        <v>1.17</v>
      </c>
      <c r="H13" s="28"/>
      <c r="I13" s="32"/>
      <c r="J13" s="28"/>
      <c r="K13" s="28"/>
      <c r="L13" s="28"/>
      <c r="M13" s="28"/>
      <c r="N13" s="28"/>
      <c r="O13" s="28"/>
      <c r="P13" s="28"/>
      <c r="Q13" s="28"/>
      <c r="R13" s="28">
        <v>4.7229999999999999</v>
      </c>
      <c r="S13" s="33">
        <f>IF(F13="",0,IF(F13&lt;=CC$3,4,IF(F13&gt;=CC$5,1,IF(F13&gt;=CC$4,2,3))))</f>
        <v>4</v>
      </c>
      <c r="T13" s="33">
        <f t="shared" ref="T13:AE13" si="2">IF(G13="",0,IF(G13&lt;=CD$3,4,IF(G13&gt;=CD$5,1,IF(G13&gt;=CD$4,2,3))))</f>
        <v>3</v>
      </c>
      <c r="U13" s="33">
        <f t="shared" si="2"/>
        <v>0</v>
      </c>
      <c r="V13" s="34">
        <f t="shared" si="2"/>
        <v>0</v>
      </c>
      <c r="W13" s="33">
        <f t="shared" si="2"/>
        <v>0</v>
      </c>
      <c r="X13" s="33">
        <f t="shared" si="2"/>
        <v>0</v>
      </c>
      <c r="Y13" s="33">
        <f t="shared" si="2"/>
        <v>0</v>
      </c>
      <c r="Z13" s="33">
        <f t="shared" si="2"/>
        <v>0</v>
      </c>
      <c r="AA13" s="33">
        <f t="shared" si="2"/>
        <v>0</v>
      </c>
      <c r="AB13" s="33">
        <f t="shared" si="2"/>
        <v>0</v>
      </c>
      <c r="AC13" s="33">
        <f t="shared" si="2"/>
        <v>0</v>
      </c>
      <c r="AD13" s="33">
        <f t="shared" si="2"/>
        <v>0</v>
      </c>
      <c r="AE13" s="33">
        <f t="shared" si="2"/>
        <v>1</v>
      </c>
      <c r="AF13" s="28">
        <v>23.525400000000001</v>
      </c>
      <c r="AG13" s="28">
        <v>2.7040999999999999</v>
      </c>
      <c r="AH13" s="28">
        <v>5.0217000000000001</v>
      </c>
      <c r="AI13" s="28">
        <v>68.748699999999999</v>
      </c>
      <c r="AJ13" s="28">
        <v>0.16739999999999999</v>
      </c>
      <c r="AK13" s="28">
        <v>-0.29089999999999999</v>
      </c>
      <c r="AL13" s="28">
        <v>0.12920000000000001</v>
      </c>
      <c r="AM13" s="28">
        <v>-0.7994</v>
      </c>
      <c r="AN13" s="28">
        <v>0.79879999999999995</v>
      </c>
      <c r="AO13" s="28">
        <v>15.669600000000001</v>
      </c>
      <c r="AP13" s="35">
        <v>0.73</v>
      </c>
    </row>
    <row r="14" spans="1:93">
      <c r="A14" s="48" t="s">
        <v>5004</v>
      </c>
      <c r="B14" s="29">
        <v>45992</v>
      </c>
      <c r="C14" s="30">
        <v>377.5179</v>
      </c>
      <c r="D14" s="31">
        <v>381.75130000000001</v>
      </c>
      <c r="E14" s="28">
        <v>949.15200000000004</v>
      </c>
      <c r="F14" s="28">
        <v>0.5806</v>
      </c>
      <c r="G14" s="28">
        <v>-3.9956999999999998</v>
      </c>
      <c r="H14" s="28"/>
      <c r="I14" s="32">
        <v>-5.2926000000000002</v>
      </c>
      <c r="J14" s="28"/>
      <c r="K14" s="28"/>
      <c r="L14" s="28"/>
      <c r="M14" s="28"/>
      <c r="N14" s="28"/>
      <c r="O14" s="28"/>
      <c r="P14" s="28"/>
      <c r="Q14" s="28"/>
      <c r="R14" s="28">
        <v>-11.9255</v>
      </c>
      <c r="S14" s="33">
        <f>IF(F14="",0,IF(F14&lt;=CC$3,4,IF(F14&gt;=CC$5,1,IF(F14&gt;=CC$4,2,3))))</f>
        <v>4</v>
      </c>
      <c r="T14" s="33">
        <f t="shared" si="1"/>
        <v>4</v>
      </c>
      <c r="U14" s="33">
        <f t="shared" si="1"/>
        <v>0</v>
      </c>
      <c r="V14" s="34">
        <f t="shared" si="1"/>
        <v>4</v>
      </c>
      <c r="W14" s="33">
        <f t="shared" si="1"/>
        <v>0</v>
      </c>
      <c r="X14" s="33">
        <f t="shared" si="1"/>
        <v>0</v>
      </c>
      <c r="Y14" s="33">
        <f t="shared" si="1"/>
        <v>0</v>
      </c>
      <c r="Z14" s="33">
        <f t="shared" si="1"/>
        <v>0</v>
      </c>
      <c r="AA14" s="33">
        <f t="shared" si="1"/>
        <v>0</v>
      </c>
      <c r="AB14" s="33">
        <f t="shared" si="1"/>
        <v>0</v>
      </c>
      <c r="AC14" s="33">
        <f t="shared" si="1"/>
        <v>0</v>
      </c>
      <c r="AD14" s="33">
        <f t="shared" si="1"/>
        <v>0</v>
      </c>
      <c r="AE14" s="33">
        <f t="shared" si="1"/>
        <v>4</v>
      </c>
      <c r="AF14" s="28">
        <v>67.457599999999999</v>
      </c>
      <c r="AG14" s="28">
        <v>2.0802</v>
      </c>
      <c r="AH14" s="28"/>
      <c r="AI14" s="28">
        <v>30.4621</v>
      </c>
      <c r="AJ14" s="28">
        <v>0.26640000000000003</v>
      </c>
      <c r="AK14" s="28">
        <v>-1.3482000000000001</v>
      </c>
      <c r="AL14" s="28">
        <v>-0.94669999999999999</v>
      </c>
      <c r="AM14" s="28">
        <v>-1.2145999999999999</v>
      </c>
      <c r="AN14" s="28">
        <v>0.72719999999999996</v>
      </c>
      <c r="AO14" s="28">
        <v>22.685199999999998</v>
      </c>
      <c r="AP14" s="35">
        <v>2.41</v>
      </c>
      <c r="AQ14" s="124"/>
      <c r="AR14" s="124"/>
      <c r="AS14" s="124"/>
      <c r="AT14" s="124"/>
      <c r="AU14" s="124"/>
      <c r="AV14" s="124"/>
      <c r="AW14" s="124"/>
      <c r="AX14" s="124"/>
      <c r="AY14" s="124"/>
      <c r="AZ14" s="124"/>
      <c r="BA14" s="124"/>
      <c r="BB14" s="124"/>
      <c r="BC14" s="124"/>
      <c r="BD14" s="124"/>
      <c r="BE14" s="124"/>
      <c r="BF14" s="124"/>
      <c r="BG14" s="124"/>
      <c r="BH14" s="124"/>
      <c r="BI14" s="124"/>
      <c r="BJ14" s="124"/>
      <c r="BK14" s="124"/>
      <c r="BL14" s="124"/>
      <c r="BM14" s="124"/>
      <c r="BN14" s="124"/>
      <c r="BO14" s="124"/>
      <c r="BP14" s="124"/>
      <c r="BQ14" s="124"/>
      <c r="BR14" s="124"/>
      <c r="BS14" s="124"/>
      <c r="BT14" s="124"/>
      <c r="BU14" s="124"/>
      <c r="BV14" s="124"/>
      <c r="BW14" s="124"/>
      <c r="BX14" s="124"/>
      <c r="BY14" s="124"/>
      <c r="BZ14" s="124"/>
      <c r="CA14" s="124"/>
      <c r="CB14" s="124"/>
      <c r="CC14" s="124"/>
      <c r="CD14" s="124"/>
      <c r="CE14" s="124"/>
      <c r="CF14" s="124"/>
      <c r="CG14" s="124"/>
      <c r="CH14" s="124"/>
      <c r="CI14" s="124"/>
      <c r="CJ14" s="124"/>
      <c r="CK14" s="124"/>
      <c r="CL14" s="124"/>
      <c r="CM14" s="124"/>
      <c r="CN14" s="124"/>
      <c r="CO14" s="124"/>
    </row>
    <row r="15" spans="1:93" s="124" customFormat="1">
      <c r="A15" s="48" t="s">
        <v>5040</v>
      </c>
      <c r="B15" s="29">
        <v>46057</v>
      </c>
      <c r="C15" s="30">
        <v>1089.7329</v>
      </c>
      <c r="D15" s="31">
        <v>1224.4443000000001</v>
      </c>
      <c r="E15" s="28">
        <v>9.7899999999999991</v>
      </c>
      <c r="F15" s="28">
        <v>8.7777999999999992</v>
      </c>
      <c r="G15" s="28"/>
      <c r="H15" s="28"/>
      <c r="I15" s="32"/>
      <c r="J15" s="28"/>
      <c r="K15" s="28"/>
      <c r="L15" s="28"/>
      <c r="M15" s="28"/>
      <c r="N15" s="28"/>
      <c r="O15" s="28"/>
      <c r="P15" s="28"/>
      <c r="Q15" s="28"/>
      <c r="R15" s="28">
        <v>-8.7106999999999992</v>
      </c>
      <c r="S15" s="33">
        <f>IF(F15="",0,IF(F15&lt;=CC$3,4,IF(F15&gt;=CC$5,1,IF(F15&gt;=CC$4,2,3))))</f>
        <v>1</v>
      </c>
      <c r="T15" s="33">
        <f t="shared" ref="T15:AE16" si="3">IF(G15="",0,IF(G15&lt;=CD$3,4,IF(G15&gt;=CD$5,1,IF(G15&gt;=CD$4,2,3))))</f>
        <v>0</v>
      </c>
      <c r="U15" s="33">
        <f t="shared" si="3"/>
        <v>0</v>
      </c>
      <c r="V15" s="34">
        <f t="shared" si="3"/>
        <v>0</v>
      </c>
      <c r="W15" s="33">
        <f t="shared" si="3"/>
        <v>0</v>
      </c>
      <c r="X15" s="33">
        <f t="shared" si="3"/>
        <v>0</v>
      </c>
      <c r="Y15" s="33">
        <f t="shared" si="3"/>
        <v>0</v>
      </c>
      <c r="Z15" s="33">
        <f t="shared" si="3"/>
        <v>0</v>
      </c>
      <c r="AA15" s="33">
        <f t="shared" si="3"/>
        <v>0</v>
      </c>
      <c r="AB15" s="33">
        <f t="shared" si="3"/>
        <v>0</v>
      </c>
      <c r="AC15" s="33">
        <f t="shared" si="3"/>
        <v>0</v>
      </c>
      <c r="AD15" s="33">
        <f t="shared" si="3"/>
        <v>0</v>
      </c>
      <c r="AE15" s="33">
        <f t="shared" si="3"/>
        <v>4</v>
      </c>
      <c r="AF15" s="28">
        <v>20.897200000000002</v>
      </c>
      <c r="AG15" s="28">
        <v>55.132800000000003</v>
      </c>
      <c r="AH15" s="28">
        <v>16.479600000000001</v>
      </c>
      <c r="AI15" s="28">
        <v>7.4903000000000004</v>
      </c>
      <c r="AJ15" s="28">
        <v>0.84350000000000003</v>
      </c>
      <c r="AK15" s="28">
        <v>-0.85470000000000002</v>
      </c>
      <c r="AL15" s="28">
        <v>0.43559999999999999</v>
      </c>
      <c r="AM15" s="28">
        <v>-1.1835</v>
      </c>
      <c r="AN15" s="28">
        <v>0.92430000000000001</v>
      </c>
      <c r="AO15" s="28">
        <v>1.5944</v>
      </c>
      <c r="AP15" s="35">
        <v>2.15</v>
      </c>
    </row>
    <row r="16" spans="1:93" s="124" customFormat="1">
      <c r="A16" s="48" t="s">
        <v>5041</v>
      </c>
      <c r="B16" s="29">
        <v>46057</v>
      </c>
      <c r="C16" s="30">
        <v>615.49929999999995</v>
      </c>
      <c r="D16" s="31">
        <v>672.01890000000003</v>
      </c>
      <c r="E16" s="28">
        <v>9.8854000000000006</v>
      </c>
      <c r="F16" s="28">
        <v>7.3216999999999999</v>
      </c>
      <c r="G16" s="28"/>
      <c r="H16" s="28"/>
      <c r="I16" s="32"/>
      <c r="J16" s="28"/>
      <c r="K16" s="28"/>
      <c r="L16" s="28"/>
      <c r="M16" s="28"/>
      <c r="N16" s="28"/>
      <c r="O16" s="28"/>
      <c r="P16" s="28"/>
      <c r="Q16" s="28"/>
      <c r="R16" s="28">
        <v>-4.8289999999999997</v>
      </c>
      <c r="S16" s="33">
        <f>IF(F16="",0,IF(F16&lt;=CC$3,4,IF(F16&gt;=CC$5,1,IF(F16&gt;=CC$4,2,3))))</f>
        <v>2</v>
      </c>
      <c r="T16" s="33">
        <f t="shared" si="3"/>
        <v>0</v>
      </c>
      <c r="U16" s="33">
        <f t="shared" si="3"/>
        <v>0</v>
      </c>
      <c r="V16" s="34">
        <f t="shared" si="3"/>
        <v>0</v>
      </c>
      <c r="W16" s="33">
        <f t="shared" si="3"/>
        <v>0</v>
      </c>
      <c r="X16" s="33">
        <f t="shared" si="3"/>
        <v>0</v>
      </c>
      <c r="Y16" s="33">
        <f t="shared" si="3"/>
        <v>0</v>
      </c>
      <c r="Z16" s="33">
        <f t="shared" si="3"/>
        <v>0</v>
      </c>
      <c r="AA16" s="33">
        <f t="shared" si="3"/>
        <v>0</v>
      </c>
      <c r="AB16" s="33">
        <f t="shared" si="3"/>
        <v>0</v>
      </c>
      <c r="AC16" s="33">
        <f t="shared" si="3"/>
        <v>0</v>
      </c>
      <c r="AD16" s="33">
        <f t="shared" si="3"/>
        <v>0</v>
      </c>
      <c r="AE16" s="33">
        <f t="shared" si="3"/>
        <v>4</v>
      </c>
      <c r="AF16" s="28">
        <v>55.433799999999998</v>
      </c>
      <c r="AG16" s="28">
        <v>4.5233999999999996</v>
      </c>
      <c r="AH16" s="28">
        <v>8.9563000000000006</v>
      </c>
      <c r="AI16" s="28">
        <v>31.086400000000001</v>
      </c>
      <c r="AJ16" s="28">
        <v>0.87190000000000001</v>
      </c>
      <c r="AK16" s="28">
        <v>-0.70660000000000001</v>
      </c>
      <c r="AL16" s="28">
        <v>1.9988999999999999</v>
      </c>
      <c r="AM16" s="28">
        <v>-1.0504</v>
      </c>
      <c r="AN16" s="28">
        <v>0.92520000000000002</v>
      </c>
      <c r="AO16" s="28">
        <v>5.3231000000000002</v>
      </c>
      <c r="AP16" s="35">
        <v>2.37</v>
      </c>
    </row>
    <row r="17" spans="1:93">
      <c r="A17" s="48" t="s">
        <v>5005</v>
      </c>
      <c r="B17" s="29">
        <v>45953</v>
      </c>
      <c r="C17" s="30">
        <v>3314.5488999999998</v>
      </c>
      <c r="D17" s="31">
        <v>3390.8209000000002</v>
      </c>
      <c r="E17" s="28">
        <v>10.181699999999999</v>
      </c>
      <c r="F17" s="28">
        <v>2.2166999999999999</v>
      </c>
      <c r="G17" s="28">
        <v>0.65639999999999998</v>
      </c>
      <c r="H17" s="28">
        <v>1.5864</v>
      </c>
      <c r="I17" s="32">
        <v>-0.24690000000000001</v>
      </c>
      <c r="J17" s="28"/>
      <c r="K17" s="28"/>
      <c r="L17" s="28"/>
      <c r="M17" s="28"/>
      <c r="N17" s="28"/>
      <c r="O17" s="28"/>
      <c r="P17" s="28"/>
      <c r="Q17" s="28"/>
      <c r="R17" s="28">
        <v>3.5387</v>
      </c>
      <c r="S17" s="33">
        <f t="shared" si="1"/>
        <v>4</v>
      </c>
      <c r="T17" s="33">
        <f t="shared" si="1"/>
        <v>3</v>
      </c>
      <c r="U17" s="33">
        <f t="shared" si="1"/>
        <v>3</v>
      </c>
      <c r="V17" s="34">
        <f t="shared" si="1"/>
        <v>3</v>
      </c>
      <c r="W17" s="33">
        <f t="shared" si="1"/>
        <v>0</v>
      </c>
      <c r="X17" s="33">
        <f t="shared" si="1"/>
        <v>0</v>
      </c>
      <c r="Y17" s="33">
        <f t="shared" si="1"/>
        <v>0</v>
      </c>
      <c r="Z17" s="33">
        <f t="shared" si="1"/>
        <v>0</v>
      </c>
      <c r="AA17" s="33">
        <f t="shared" si="1"/>
        <v>0</v>
      </c>
      <c r="AB17" s="33">
        <f t="shared" si="1"/>
        <v>0</v>
      </c>
      <c r="AC17" s="33">
        <f t="shared" si="1"/>
        <v>0</v>
      </c>
      <c r="AD17" s="33">
        <f t="shared" si="1"/>
        <v>0</v>
      </c>
      <c r="AE17" s="33">
        <f t="shared" si="1"/>
        <v>2</v>
      </c>
      <c r="AF17" s="28">
        <v>61.454999999999998</v>
      </c>
      <c r="AG17" s="28">
        <v>4.4602000000000004</v>
      </c>
      <c r="AH17" s="28">
        <v>2.617</v>
      </c>
      <c r="AI17" s="28">
        <v>31.4678</v>
      </c>
      <c r="AJ17" s="28">
        <v>0.25590000000000002</v>
      </c>
      <c r="AK17" s="28">
        <v>-0.2636</v>
      </c>
      <c r="AL17" s="28">
        <v>0.29199999999999998</v>
      </c>
      <c r="AM17" s="28">
        <v>-0.41770000000000002</v>
      </c>
      <c r="AN17" s="28">
        <v>0.85980000000000001</v>
      </c>
      <c r="AO17" s="28">
        <v>0.23269999999999999</v>
      </c>
      <c r="AP17" s="35">
        <v>1.21</v>
      </c>
      <c r="AQ17" s="124"/>
      <c r="AR17" s="124"/>
      <c r="AS17" s="124"/>
      <c r="AT17" s="124"/>
      <c r="AU17" s="124"/>
      <c r="AV17" s="124"/>
      <c r="AW17" s="124"/>
      <c r="AX17" s="124"/>
      <c r="AY17" s="124"/>
      <c r="AZ17" s="124"/>
      <c r="BA17" s="124"/>
      <c r="BB17" s="124"/>
      <c r="BC17" s="124"/>
      <c r="BD17" s="124"/>
      <c r="BE17" s="124"/>
      <c r="BF17" s="124"/>
      <c r="BG17" s="124"/>
      <c r="BH17" s="124"/>
      <c r="BI17" s="124"/>
      <c r="BJ17" s="124"/>
      <c r="BK17" s="124"/>
      <c r="BL17" s="124"/>
      <c r="BM17" s="124"/>
      <c r="BN17" s="124"/>
      <c r="BO17" s="124"/>
      <c r="BP17" s="124"/>
      <c r="BQ17" s="124"/>
      <c r="BR17" s="124"/>
      <c r="BS17" s="124"/>
      <c r="BT17" s="124"/>
      <c r="BU17" s="124"/>
      <c r="BV17" s="124"/>
      <c r="BW17" s="124"/>
      <c r="BX17" s="124"/>
      <c r="BY17" s="124"/>
      <c r="BZ17" s="124"/>
      <c r="CA17" s="124"/>
      <c r="CB17" s="124"/>
      <c r="CC17" s="124"/>
      <c r="CD17" s="124"/>
      <c r="CE17" s="124"/>
      <c r="CF17" s="124"/>
      <c r="CG17" s="124"/>
      <c r="CH17" s="124"/>
      <c r="CI17" s="124"/>
      <c r="CJ17" s="124"/>
      <c r="CK17" s="124"/>
      <c r="CL17" s="124"/>
      <c r="CM17" s="124"/>
      <c r="CN17" s="124"/>
      <c r="CO17" s="124"/>
    </row>
    <row r="18" spans="1:93">
      <c r="A18" s="48" t="s">
        <v>5006</v>
      </c>
      <c r="B18" s="29">
        <v>45973</v>
      </c>
      <c r="C18" s="30"/>
      <c r="D18" s="31">
        <v>187.74250000000001</v>
      </c>
      <c r="E18" s="28">
        <v>9.8632000000000009</v>
      </c>
      <c r="F18" s="28">
        <v>15.239100000000001</v>
      </c>
      <c r="G18" s="28">
        <v>5.2591000000000001</v>
      </c>
      <c r="H18" s="28"/>
      <c r="I18" s="32">
        <v>0.20519999999999999</v>
      </c>
      <c r="J18" s="28"/>
      <c r="K18" s="28"/>
      <c r="L18" s="28"/>
      <c r="M18" s="28"/>
      <c r="N18" s="28"/>
      <c r="O18" s="28"/>
      <c r="P18" s="28"/>
      <c r="Q18" s="28"/>
      <c r="R18" s="28">
        <v>-2.9310999999999998</v>
      </c>
      <c r="S18" s="33">
        <f t="shared" si="1"/>
        <v>1</v>
      </c>
      <c r="T18" s="33">
        <f t="shared" si="1"/>
        <v>1</v>
      </c>
      <c r="U18" s="33">
        <f t="shared" si="1"/>
        <v>0</v>
      </c>
      <c r="V18" s="34">
        <f t="shared" si="1"/>
        <v>2</v>
      </c>
      <c r="W18" s="33">
        <f t="shared" si="1"/>
        <v>0</v>
      </c>
      <c r="X18" s="33">
        <f t="shared" si="1"/>
        <v>0</v>
      </c>
      <c r="Y18" s="33">
        <f t="shared" si="1"/>
        <v>0</v>
      </c>
      <c r="Z18" s="33">
        <f t="shared" si="1"/>
        <v>0</v>
      </c>
      <c r="AA18" s="33">
        <f t="shared" si="1"/>
        <v>0</v>
      </c>
      <c r="AB18" s="33">
        <f t="shared" si="1"/>
        <v>0</v>
      </c>
      <c r="AC18" s="33">
        <f t="shared" si="1"/>
        <v>0</v>
      </c>
      <c r="AD18" s="33">
        <f t="shared" si="1"/>
        <v>0</v>
      </c>
      <c r="AE18" s="33">
        <f t="shared" si="1"/>
        <v>3</v>
      </c>
      <c r="AF18" s="28">
        <v>13.007300000000001</v>
      </c>
      <c r="AG18" s="28">
        <v>18.670300000000001</v>
      </c>
      <c r="AH18" s="28">
        <v>31.5853</v>
      </c>
      <c r="AI18" s="28">
        <v>36.737099999999998</v>
      </c>
      <c r="AJ18" s="28">
        <v>0.77490000000000003</v>
      </c>
      <c r="AK18" s="28">
        <v>-0.73370000000000002</v>
      </c>
      <c r="AL18" s="28">
        <v>-0.79310000000000003</v>
      </c>
      <c r="AM18" s="28">
        <v>-0.91830000000000001</v>
      </c>
      <c r="AN18" s="28">
        <v>0.76729999999999998</v>
      </c>
      <c r="AO18" s="28">
        <v>22.615300000000001</v>
      </c>
      <c r="AP18" s="35">
        <v>2.4500000000000002</v>
      </c>
      <c r="AQ18" s="124"/>
      <c r="AR18" s="124"/>
      <c r="AS18" s="124"/>
      <c r="AT18" s="124"/>
      <c r="AU18" s="124"/>
      <c r="AV18" s="124"/>
      <c r="AW18" s="124"/>
      <c r="AX18" s="124"/>
      <c r="AY18" s="124"/>
      <c r="AZ18" s="124"/>
      <c r="BA18" s="124"/>
      <c r="BB18" s="124"/>
      <c r="BC18" s="124"/>
      <c r="BD18" s="124"/>
      <c r="BE18" s="124"/>
      <c r="BF18" s="124"/>
      <c r="BG18" s="124"/>
      <c r="BH18" s="124"/>
      <c r="BI18" s="124"/>
      <c r="BJ18" s="124"/>
      <c r="BK18" s="124"/>
      <c r="BL18" s="124"/>
      <c r="BM18" s="124"/>
      <c r="BN18" s="124"/>
      <c r="BO18" s="124"/>
      <c r="BP18" s="124"/>
      <c r="BQ18" s="124"/>
      <c r="BR18" s="124"/>
      <c r="BS18" s="124"/>
      <c r="BT18" s="124"/>
      <c r="BU18" s="124"/>
      <c r="BV18" s="124"/>
      <c r="BW18" s="124"/>
      <c r="BX18" s="124"/>
      <c r="BY18" s="124"/>
      <c r="BZ18" s="124"/>
      <c r="CA18" s="124"/>
      <c r="CB18" s="124"/>
      <c r="CC18" s="124"/>
      <c r="CD18" s="124"/>
      <c r="CE18" s="124"/>
      <c r="CF18" s="124"/>
      <c r="CG18" s="124"/>
      <c r="CH18" s="124"/>
      <c r="CI18" s="124"/>
      <c r="CJ18" s="124"/>
      <c r="CK18" s="124"/>
      <c r="CL18" s="124"/>
      <c r="CM18" s="124"/>
      <c r="CN18" s="124"/>
      <c r="CO18" s="124"/>
    </row>
    <row r="19" spans="1:93">
      <c r="A19" s="48" t="s">
        <v>5007</v>
      </c>
      <c r="B19" s="29">
        <v>45937</v>
      </c>
      <c r="C19" s="30"/>
      <c r="D19" s="31">
        <v>483.57380000000001</v>
      </c>
      <c r="E19" s="28">
        <v>10.0655</v>
      </c>
      <c r="F19" s="28">
        <v>13.542</v>
      </c>
      <c r="G19" s="28">
        <v>3.9803000000000002</v>
      </c>
      <c r="H19" s="28">
        <v>-0.7621</v>
      </c>
      <c r="I19" s="32">
        <v>0.40799999999999997</v>
      </c>
      <c r="J19" s="28"/>
      <c r="K19" s="28"/>
      <c r="L19" s="28"/>
      <c r="M19" s="28"/>
      <c r="N19" s="28"/>
      <c r="O19" s="28"/>
      <c r="P19" s="28"/>
      <c r="Q19" s="28"/>
      <c r="R19" s="28">
        <v>1.1692</v>
      </c>
      <c r="S19" s="33">
        <f t="shared" si="1"/>
        <v>1</v>
      </c>
      <c r="T19" s="33">
        <f t="shared" si="1"/>
        <v>2</v>
      </c>
      <c r="U19" s="33">
        <f t="shared" si="1"/>
        <v>4</v>
      </c>
      <c r="V19" s="34">
        <f t="shared" si="1"/>
        <v>2</v>
      </c>
      <c r="W19" s="33">
        <f t="shared" si="1"/>
        <v>0</v>
      </c>
      <c r="X19" s="33">
        <f t="shared" si="1"/>
        <v>0</v>
      </c>
      <c r="Y19" s="33">
        <f t="shared" si="1"/>
        <v>0</v>
      </c>
      <c r="Z19" s="33">
        <f t="shared" si="1"/>
        <v>0</v>
      </c>
      <c r="AA19" s="33">
        <f t="shared" si="1"/>
        <v>0</v>
      </c>
      <c r="AB19" s="33">
        <f t="shared" si="1"/>
        <v>0</v>
      </c>
      <c r="AC19" s="33">
        <f t="shared" si="1"/>
        <v>0</v>
      </c>
      <c r="AD19" s="33">
        <f t="shared" si="1"/>
        <v>0</v>
      </c>
      <c r="AE19" s="33">
        <f t="shared" si="1"/>
        <v>2</v>
      </c>
      <c r="AF19" s="28">
        <v>39.863300000000002</v>
      </c>
      <c r="AG19" s="28">
        <v>17.960599999999999</v>
      </c>
      <c r="AH19" s="28">
        <v>16.492999999999999</v>
      </c>
      <c r="AI19" s="28">
        <v>25.683</v>
      </c>
      <c r="AJ19" s="28">
        <v>0.74260000000000004</v>
      </c>
      <c r="AK19" s="28">
        <v>-0.61809999999999998</v>
      </c>
      <c r="AL19" s="28">
        <v>-0.51819999999999999</v>
      </c>
      <c r="AM19" s="28">
        <v>-0.71409999999999996</v>
      </c>
      <c r="AN19" s="28">
        <v>0.93140000000000001</v>
      </c>
      <c r="AO19" s="28">
        <v>21.206199999999999</v>
      </c>
      <c r="AP19" s="35">
        <v>2.44</v>
      </c>
      <c r="AQ19" s="124"/>
      <c r="AR19" s="124"/>
      <c r="AS19" s="124"/>
      <c r="AT19" s="124"/>
      <c r="AU19" s="124"/>
      <c r="AV19" s="124"/>
      <c r="AW19" s="124"/>
      <c r="AX19" s="124"/>
      <c r="AY19" s="124"/>
      <c r="AZ19" s="124"/>
      <c r="BA19" s="124"/>
      <c r="BB19" s="124"/>
      <c r="BC19" s="124"/>
      <c r="BD19" s="124"/>
      <c r="BE19" s="124"/>
      <c r="BF19" s="124"/>
      <c r="BG19" s="124"/>
      <c r="BH19" s="124"/>
      <c r="BI19" s="124"/>
      <c r="BJ19" s="124"/>
      <c r="BK19" s="124"/>
      <c r="BL19" s="124"/>
      <c r="BM19" s="124"/>
      <c r="BN19" s="124"/>
      <c r="BO19" s="124"/>
      <c r="BP19" s="124"/>
      <c r="BQ19" s="124"/>
      <c r="BR19" s="124"/>
      <c r="BS19" s="124"/>
      <c r="BT19" s="124"/>
      <c r="BU19" s="124"/>
      <c r="BV19" s="124"/>
      <c r="BW19" s="124"/>
      <c r="BX19" s="124"/>
      <c r="BY19" s="124"/>
      <c r="BZ19" s="124"/>
      <c r="CA19" s="124"/>
      <c r="CB19" s="124"/>
      <c r="CC19" s="124"/>
      <c r="CD19" s="124"/>
      <c r="CE19" s="124"/>
      <c r="CF19" s="124"/>
      <c r="CG19" s="124"/>
      <c r="CH19" s="124"/>
      <c r="CI19" s="124"/>
      <c r="CJ19" s="124"/>
      <c r="CK19" s="124"/>
      <c r="CL19" s="124"/>
      <c r="CM19" s="124"/>
      <c r="CN19" s="124"/>
      <c r="CO19" s="124"/>
    </row>
    <row r="20" spans="1:93">
      <c r="A20" s="48" t="s">
        <v>5008</v>
      </c>
      <c r="B20" s="29">
        <v>45945</v>
      </c>
      <c r="C20" s="30"/>
      <c r="D20" s="31">
        <v>104.3272</v>
      </c>
      <c r="E20" s="28">
        <v>10.4405</v>
      </c>
      <c r="F20" s="28">
        <v>6.7873999999999999</v>
      </c>
      <c r="G20" s="28">
        <v>6.0692000000000004</v>
      </c>
      <c r="H20" s="28">
        <v>3.6566000000000001</v>
      </c>
      <c r="I20" s="32">
        <v>4.5701999999999998</v>
      </c>
      <c r="J20" s="28"/>
      <c r="K20" s="28"/>
      <c r="L20" s="28"/>
      <c r="M20" s="28"/>
      <c r="N20" s="28"/>
      <c r="O20" s="28"/>
      <c r="P20" s="28"/>
      <c r="Q20" s="28"/>
      <c r="R20" s="28">
        <v>8.3145000000000007</v>
      </c>
      <c r="S20" s="33">
        <f t="shared" si="1"/>
        <v>2</v>
      </c>
      <c r="T20" s="33">
        <f t="shared" si="1"/>
        <v>1</v>
      </c>
      <c r="U20" s="33">
        <f t="shared" si="1"/>
        <v>2</v>
      </c>
      <c r="V20" s="34">
        <f t="shared" si="1"/>
        <v>1</v>
      </c>
      <c r="W20" s="33">
        <f t="shared" si="1"/>
        <v>0</v>
      </c>
      <c r="X20" s="33">
        <f t="shared" si="1"/>
        <v>0</v>
      </c>
      <c r="Y20" s="33">
        <f t="shared" si="1"/>
        <v>0</v>
      </c>
      <c r="Z20" s="33">
        <f t="shared" si="1"/>
        <v>0</v>
      </c>
      <c r="AA20" s="33">
        <f t="shared" si="1"/>
        <v>0</v>
      </c>
      <c r="AB20" s="33">
        <f t="shared" si="1"/>
        <v>0</v>
      </c>
      <c r="AC20" s="33">
        <f t="shared" si="1"/>
        <v>0</v>
      </c>
      <c r="AD20" s="33">
        <f t="shared" si="1"/>
        <v>0</v>
      </c>
      <c r="AE20" s="33">
        <f t="shared" si="1"/>
        <v>1</v>
      </c>
      <c r="AF20" s="28">
        <v>33.757399999999997</v>
      </c>
      <c r="AG20" s="28">
        <v>8.8544</v>
      </c>
      <c r="AH20" s="28">
        <v>7.5335999999999999</v>
      </c>
      <c r="AI20" s="28">
        <v>49.854700000000001</v>
      </c>
      <c r="AJ20" s="28">
        <v>0.14949999999999999</v>
      </c>
      <c r="AK20" s="28">
        <v>-0.32369999999999999</v>
      </c>
      <c r="AL20" s="28">
        <v>-0.1358</v>
      </c>
      <c r="AM20" s="28">
        <v>-0.76739999999999997</v>
      </c>
      <c r="AN20" s="28">
        <v>0.17519999999999999</v>
      </c>
      <c r="AO20" s="28">
        <v>16.793299999999999</v>
      </c>
      <c r="AP20" s="35">
        <v>2.16</v>
      </c>
      <c r="AQ20" s="124"/>
      <c r="AR20" s="124"/>
      <c r="AS20" s="124"/>
      <c r="AT20" s="124"/>
      <c r="AU20" s="124"/>
      <c r="AV20" s="124"/>
      <c r="AW20" s="124"/>
      <c r="AX20" s="124"/>
      <c r="AY20" s="124"/>
      <c r="AZ20" s="124"/>
      <c r="BA20" s="124"/>
      <c r="BB20" s="124"/>
      <c r="BC20" s="124"/>
      <c r="BD20" s="124"/>
      <c r="BE20" s="124"/>
      <c r="BF20" s="124"/>
      <c r="BG20" s="124"/>
      <c r="BH20" s="124"/>
      <c r="BI20" s="124"/>
      <c r="BJ20" s="124"/>
      <c r="BK20" s="124"/>
      <c r="BL20" s="124"/>
      <c r="BM20" s="124"/>
      <c r="BN20" s="124"/>
      <c r="BO20" s="124"/>
      <c r="BP20" s="124"/>
      <c r="BQ20" s="124"/>
      <c r="BR20" s="124"/>
      <c r="BS20" s="124"/>
      <c r="BT20" s="124"/>
      <c r="BU20" s="124"/>
      <c r="BV20" s="124"/>
      <c r="BW20" s="124"/>
      <c r="BX20" s="124"/>
      <c r="BY20" s="124"/>
      <c r="BZ20" s="124"/>
      <c r="CA20" s="124"/>
      <c r="CB20" s="124"/>
      <c r="CC20" s="124"/>
      <c r="CD20" s="124"/>
      <c r="CE20" s="124"/>
      <c r="CF20" s="124"/>
      <c r="CG20" s="124"/>
      <c r="CH20" s="124"/>
      <c r="CI20" s="124"/>
      <c r="CJ20" s="124"/>
      <c r="CK20" s="124"/>
      <c r="CL20" s="124"/>
      <c r="CM20" s="124"/>
      <c r="CN20" s="124"/>
      <c r="CO20" s="124"/>
    </row>
    <row r="21" spans="1:93">
      <c r="A21" s="48" t="s">
        <v>5009</v>
      </c>
      <c r="B21" s="29">
        <v>46002</v>
      </c>
      <c r="C21" s="30"/>
      <c r="D21" s="31"/>
      <c r="E21" s="28">
        <v>9.8611000000000004</v>
      </c>
      <c r="F21" s="28">
        <v>5.3548</v>
      </c>
      <c r="G21" s="28">
        <v>-0.78480000000000005</v>
      </c>
      <c r="H21" s="28"/>
      <c r="I21" s="32">
        <v>-1.944</v>
      </c>
      <c r="J21" s="28"/>
      <c r="K21" s="28"/>
      <c r="L21" s="28"/>
      <c r="M21" s="28"/>
      <c r="N21" s="28"/>
      <c r="O21" s="28"/>
      <c r="P21" s="28"/>
      <c r="Q21" s="28"/>
      <c r="R21" s="28">
        <v>-3.581</v>
      </c>
      <c r="S21" s="33">
        <f>IF(F21="",0,IF(F21&lt;=CC$3,4,IF(F21&gt;=CC$5,1,IF(F21&gt;=CC$4,2,3))))</f>
        <v>3</v>
      </c>
      <c r="T21" s="33">
        <f t="shared" si="1"/>
        <v>4</v>
      </c>
      <c r="U21" s="33">
        <f t="shared" si="1"/>
        <v>0</v>
      </c>
      <c r="V21" s="34">
        <f t="shared" si="1"/>
        <v>4</v>
      </c>
      <c r="W21" s="33">
        <f t="shared" si="1"/>
        <v>0</v>
      </c>
      <c r="X21" s="33">
        <f t="shared" si="1"/>
        <v>0</v>
      </c>
      <c r="Y21" s="33">
        <f t="shared" si="1"/>
        <v>0</v>
      </c>
      <c r="Z21" s="33">
        <f t="shared" si="1"/>
        <v>0</v>
      </c>
      <c r="AA21" s="33">
        <f t="shared" si="1"/>
        <v>0</v>
      </c>
      <c r="AB21" s="33">
        <f t="shared" si="1"/>
        <v>0</v>
      </c>
      <c r="AC21" s="33">
        <f t="shared" si="1"/>
        <v>0</v>
      </c>
      <c r="AD21" s="33">
        <f t="shared" si="1"/>
        <v>0</v>
      </c>
      <c r="AE21" s="33">
        <f t="shared" si="1"/>
        <v>3</v>
      </c>
      <c r="AF21" s="28">
        <v>33.622799999999998</v>
      </c>
      <c r="AG21" s="28">
        <v>9.7675999999999998</v>
      </c>
      <c r="AH21" s="28">
        <v>5.3121999999999998</v>
      </c>
      <c r="AI21" s="28">
        <v>51.297400000000003</v>
      </c>
      <c r="AJ21" s="28">
        <v>0.64500000000000002</v>
      </c>
      <c r="AK21" s="28">
        <v>-0.5232</v>
      </c>
      <c r="AL21" s="28">
        <v>0.75770000000000004</v>
      </c>
      <c r="AM21" s="28">
        <v>-0.65649999999999997</v>
      </c>
      <c r="AN21" s="28">
        <v>0.94650000000000001</v>
      </c>
      <c r="AO21" s="28">
        <v>19.6297</v>
      </c>
      <c r="AP21" s="35">
        <v>2.36</v>
      </c>
      <c r="AQ21" s="124"/>
      <c r="AR21" s="124"/>
      <c r="AS21" s="124"/>
      <c r="AT21" s="124"/>
      <c r="AU21" s="124"/>
      <c r="AV21" s="124"/>
      <c r="AW21" s="124"/>
      <c r="AX21" s="124"/>
      <c r="AY21" s="124"/>
      <c r="AZ21" s="124"/>
      <c r="BA21" s="124"/>
      <c r="BB21" s="124"/>
      <c r="BC21" s="124"/>
      <c r="BD21" s="124"/>
      <c r="BE21" s="124"/>
      <c r="BF21" s="124"/>
      <c r="BG21" s="124"/>
      <c r="BH21" s="124"/>
      <c r="BI21" s="124"/>
      <c r="BJ21" s="124"/>
      <c r="BK21" s="124"/>
      <c r="BL21" s="124"/>
      <c r="BM21" s="124"/>
      <c r="BN21" s="124"/>
      <c r="BO21" s="124"/>
      <c r="BP21" s="124"/>
      <c r="BQ21" s="124"/>
      <c r="BR21" s="124"/>
      <c r="BS21" s="124"/>
      <c r="BT21" s="124"/>
      <c r="BU21" s="124"/>
      <c r="BV21" s="124"/>
      <c r="BW21" s="124"/>
      <c r="BX21" s="124"/>
      <c r="BY21" s="124"/>
      <c r="BZ21" s="124"/>
      <c r="CA21" s="124"/>
      <c r="CB21" s="124"/>
      <c r="CC21" s="124"/>
      <c r="CD21" s="124"/>
      <c r="CE21" s="124"/>
      <c r="CF21" s="124"/>
      <c r="CG21" s="124"/>
      <c r="CH21" s="124"/>
      <c r="CI21" s="124"/>
      <c r="CJ21" s="124"/>
      <c r="CK21" s="124"/>
      <c r="CL21" s="124"/>
      <c r="CM21" s="124"/>
      <c r="CN21" s="124"/>
      <c r="CO21" s="124"/>
    </row>
    <row r="22" spans="1:93">
      <c r="A22" s="48"/>
      <c r="B22" s="29"/>
      <c r="C22" s="30"/>
      <c r="D22" s="31"/>
      <c r="E22" s="28"/>
      <c r="F22" s="28"/>
      <c r="G22" s="28"/>
      <c r="H22" s="28"/>
      <c r="I22" s="32"/>
      <c r="J22" s="28"/>
      <c r="K22" s="28"/>
      <c r="L22" s="28"/>
      <c r="M22" s="28"/>
      <c r="N22" s="28"/>
      <c r="O22" s="28"/>
      <c r="P22" s="28"/>
      <c r="Q22" s="28"/>
      <c r="R22" s="28"/>
      <c r="S22" s="33">
        <f t="shared" si="1"/>
        <v>0</v>
      </c>
      <c r="T22" s="33">
        <f t="shared" si="1"/>
        <v>0</v>
      </c>
      <c r="U22" s="33">
        <f t="shared" si="1"/>
        <v>0</v>
      </c>
      <c r="V22" s="34">
        <f t="shared" si="1"/>
        <v>0</v>
      </c>
      <c r="W22" s="33">
        <f t="shared" si="1"/>
        <v>0</v>
      </c>
      <c r="X22" s="33">
        <f t="shared" si="1"/>
        <v>0</v>
      </c>
      <c r="Y22" s="33">
        <f t="shared" si="1"/>
        <v>0</v>
      </c>
      <c r="Z22" s="33">
        <f t="shared" si="1"/>
        <v>0</v>
      </c>
      <c r="AA22" s="33">
        <f t="shared" si="1"/>
        <v>0</v>
      </c>
      <c r="AB22" s="33">
        <f t="shared" si="1"/>
        <v>0</v>
      </c>
      <c r="AC22" s="33">
        <f t="shared" si="1"/>
        <v>0</v>
      </c>
      <c r="AD22" s="33">
        <f t="shared" si="1"/>
        <v>0</v>
      </c>
      <c r="AE22" s="33">
        <f t="shared" si="1"/>
        <v>0</v>
      </c>
      <c r="AF22" s="28"/>
      <c r="AG22" s="28"/>
      <c r="AH22" s="28"/>
      <c r="AI22" s="28"/>
      <c r="AJ22" s="28"/>
      <c r="AK22" s="28"/>
      <c r="AL22" s="28"/>
      <c r="AM22" s="28"/>
      <c r="AN22" s="28"/>
      <c r="AO22" s="28"/>
      <c r="AP22" s="35"/>
      <c r="AQ22" s="124"/>
      <c r="AR22" s="124"/>
      <c r="AS22" s="124"/>
      <c r="AT22" s="124"/>
      <c r="AU22" s="124"/>
      <c r="AV22" s="124"/>
      <c r="AW22" s="124"/>
      <c r="AX22" s="124"/>
      <c r="AY22" s="124"/>
      <c r="AZ22" s="124"/>
      <c r="BA22" s="124"/>
      <c r="BB22" s="124"/>
      <c r="BC22" s="124"/>
      <c r="BD22" s="124"/>
      <c r="BE22" s="124"/>
      <c r="BF22" s="124"/>
      <c r="BG22" s="124"/>
      <c r="BH22" s="124"/>
      <c r="BI22" s="124"/>
      <c r="BJ22" s="124"/>
      <c r="BK22" s="124"/>
      <c r="BL22" s="124"/>
      <c r="BM22" s="124"/>
      <c r="BN22" s="124"/>
      <c r="BO22" s="124"/>
      <c r="BP22" s="124"/>
      <c r="BQ22" s="124"/>
      <c r="BR22" s="124"/>
      <c r="BS22" s="124"/>
      <c r="BT22" s="124"/>
      <c r="BU22" s="124"/>
      <c r="BV22" s="124"/>
      <c r="BW22" s="124"/>
      <c r="BX22" s="124"/>
      <c r="BY22" s="124"/>
      <c r="BZ22" s="124"/>
      <c r="CA22" s="124"/>
      <c r="CB22" s="124"/>
      <c r="CC22" s="124"/>
      <c r="CD22" s="124"/>
      <c r="CE22" s="124"/>
      <c r="CF22" s="124"/>
      <c r="CG22" s="124"/>
      <c r="CH22" s="124"/>
      <c r="CI22" s="124"/>
      <c r="CJ22" s="124"/>
      <c r="CK22" s="124"/>
      <c r="CL22" s="124"/>
      <c r="CM22" s="124"/>
      <c r="CN22" s="124"/>
      <c r="CO22" s="124"/>
    </row>
    <row r="23" spans="1:93">
      <c r="A23" s="48"/>
      <c r="B23" s="29"/>
      <c r="C23" s="30"/>
      <c r="D23" s="31"/>
      <c r="E23" s="28"/>
      <c r="F23" s="28"/>
      <c r="G23" s="28"/>
      <c r="H23" s="28"/>
      <c r="I23" s="32"/>
      <c r="J23" s="28"/>
      <c r="K23" s="28"/>
      <c r="L23" s="28"/>
      <c r="M23" s="28"/>
      <c r="N23" s="28"/>
      <c r="O23" s="28"/>
      <c r="P23" s="28"/>
      <c r="Q23" s="28"/>
      <c r="R23" s="28"/>
      <c r="S23" s="33">
        <f t="shared" si="1"/>
        <v>0</v>
      </c>
      <c r="T23" s="33">
        <f t="shared" si="1"/>
        <v>0</v>
      </c>
      <c r="U23" s="33">
        <f t="shared" si="1"/>
        <v>0</v>
      </c>
      <c r="V23" s="34">
        <f t="shared" si="1"/>
        <v>0</v>
      </c>
      <c r="W23" s="33">
        <f t="shared" si="1"/>
        <v>0</v>
      </c>
      <c r="X23" s="33">
        <f t="shared" si="1"/>
        <v>0</v>
      </c>
      <c r="Y23" s="33">
        <f t="shared" si="1"/>
        <v>0</v>
      </c>
      <c r="Z23" s="33">
        <f t="shared" si="1"/>
        <v>0</v>
      </c>
      <c r="AA23" s="33">
        <f t="shared" si="1"/>
        <v>0</v>
      </c>
      <c r="AB23" s="33">
        <f t="shared" si="1"/>
        <v>0</v>
      </c>
      <c r="AC23" s="33">
        <f t="shared" si="1"/>
        <v>0</v>
      </c>
      <c r="AD23" s="33">
        <f t="shared" si="1"/>
        <v>0</v>
      </c>
      <c r="AE23" s="33">
        <f t="shared" si="1"/>
        <v>0</v>
      </c>
      <c r="AF23" s="28"/>
      <c r="AG23" s="28"/>
      <c r="AH23" s="28"/>
      <c r="AI23" s="28"/>
      <c r="AJ23" s="28"/>
      <c r="AK23" s="28"/>
      <c r="AL23" s="28"/>
      <c r="AM23" s="28"/>
      <c r="AN23" s="28"/>
      <c r="AO23" s="28"/>
      <c r="AP23" s="35"/>
      <c r="AQ23" s="124"/>
      <c r="AR23" s="124"/>
      <c r="AS23" s="124"/>
      <c r="AT23" s="124"/>
      <c r="AU23" s="124"/>
      <c r="AV23" s="124"/>
      <c r="AW23" s="124"/>
      <c r="AX23" s="124"/>
      <c r="AY23" s="124"/>
      <c r="AZ23" s="124"/>
      <c r="BA23" s="124"/>
      <c r="BB23" s="124"/>
      <c r="BC23" s="124"/>
      <c r="BD23" s="124"/>
      <c r="BE23" s="124"/>
      <c r="BF23" s="124"/>
      <c r="BG23" s="124"/>
      <c r="BH23" s="124"/>
      <c r="BI23" s="124"/>
      <c r="BJ23" s="124"/>
      <c r="BK23" s="124"/>
      <c r="BL23" s="124"/>
      <c r="BM23" s="124"/>
      <c r="BN23" s="124"/>
      <c r="BO23" s="124"/>
      <c r="BP23" s="124"/>
      <c r="BQ23" s="124"/>
      <c r="BR23" s="124"/>
      <c r="BS23" s="124"/>
      <c r="BT23" s="124"/>
      <c r="BU23" s="124"/>
      <c r="BV23" s="124"/>
      <c r="BW23" s="124"/>
      <c r="BX23" s="124"/>
      <c r="BY23" s="124"/>
      <c r="BZ23" s="124"/>
      <c r="CA23" s="124"/>
      <c r="CB23" s="124"/>
      <c r="CC23" s="124"/>
      <c r="CD23" s="124"/>
      <c r="CE23" s="124"/>
      <c r="CF23" s="124"/>
      <c r="CG23" s="124"/>
      <c r="CH23" s="124"/>
      <c r="CI23" s="124"/>
      <c r="CJ23" s="124"/>
      <c r="CK23" s="124"/>
      <c r="CL23" s="124"/>
      <c r="CM23" s="124"/>
      <c r="CN23" s="124"/>
      <c r="CO23" s="124"/>
    </row>
    <row r="24" spans="1:93">
      <c r="A24" s="58" t="s">
        <v>235</v>
      </c>
      <c r="B24" s="59"/>
      <c r="C24" s="60"/>
      <c r="D24" s="60"/>
      <c r="E24" s="60"/>
      <c r="F24" s="60">
        <f>SUMPRODUCT($D12:$D23,F12:F23)/SUMIF(F12:F23,"&lt;&gt;"&amp;"",$D12:$D23)</f>
        <v>4.4731609893765309</v>
      </c>
      <c r="G24" s="60">
        <f t="shared" ref="G24:R24" si="4">SUMPRODUCT($D12:$D23,G12:G23)/SUMIF(G12:G23,"&lt;&gt;"&amp;"",$D12:$D23)</f>
        <v>1.402945401790787</v>
      </c>
      <c r="H24" s="60">
        <f t="shared" si="4"/>
        <v>2.8442239690246609</v>
      </c>
      <c r="I24" s="60">
        <f t="shared" si="4"/>
        <v>0.60235813090480883</v>
      </c>
      <c r="J24" s="60" t="e">
        <f t="shared" si="4"/>
        <v>#DIV/0!</v>
      </c>
      <c r="K24" s="60" t="e">
        <f t="shared" si="4"/>
        <v>#DIV/0!</v>
      </c>
      <c r="L24" s="60" t="e">
        <f t="shared" si="4"/>
        <v>#DIV/0!</v>
      </c>
      <c r="M24" s="60" t="e">
        <f t="shared" si="4"/>
        <v>#DIV/0!</v>
      </c>
      <c r="N24" s="60" t="e">
        <f t="shared" si="4"/>
        <v>#DIV/0!</v>
      </c>
      <c r="O24" s="60" t="e">
        <f t="shared" si="4"/>
        <v>#DIV/0!</v>
      </c>
      <c r="P24" s="60" t="e">
        <f t="shared" si="4"/>
        <v>#DIV/0!</v>
      </c>
      <c r="Q24" s="60" t="e">
        <f t="shared" si="4"/>
        <v>#DIV/0!</v>
      </c>
      <c r="R24" s="60">
        <f t="shared" si="4"/>
        <v>2.607185196819461</v>
      </c>
      <c r="S24" s="61"/>
      <c r="T24" s="61"/>
      <c r="U24" s="61"/>
      <c r="V24" s="61"/>
      <c r="W24" s="61"/>
      <c r="X24" s="61"/>
      <c r="Y24" s="61"/>
      <c r="Z24" s="61"/>
      <c r="AA24" s="61"/>
      <c r="AB24" s="61"/>
      <c r="AC24" s="61"/>
      <c r="AD24" s="61"/>
      <c r="AE24" s="61"/>
      <c r="AF24" s="60"/>
      <c r="AG24" s="60"/>
      <c r="AH24" s="60"/>
      <c r="AI24" s="60"/>
      <c r="AJ24" s="60"/>
      <c r="AK24" s="60"/>
      <c r="AL24" s="60"/>
      <c r="AM24" s="60"/>
      <c r="AN24" s="60"/>
      <c r="AO24" s="60"/>
      <c r="AP24" s="62"/>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24"/>
      <c r="BQ24" s="124"/>
      <c r="BR24" s="124"/>
      <c r="BS24" s="124"/>
      <c r="BT24" s="124"/>
      <c r="BU24" s="124"/>
      <c r="BV24" s="124"/>
      <c r="BW24" s="124"/>
      <c r="BX24" s="124"/>
      <c r="BY24" s="124"/>
      <c r="BZ24" s="124"/>
      <c r="CA24" s="124"/>
      <c r="CB24" s="124"/>
      <c r="CC24" s="124"/>
      <c r="CD24" s="124"/>
      <c r="CE24" s="124"/>
      <c r="CF24" s="124"/>
      <c r="CG24" s="124"/>
      <c r="CH24" s="124"/>
      <c r="CI24" s="124"/>
      <c r="CJ24" s="124"/>
      <c r="CK24" s="124"/>
      <c r="CL24" s="124"/>
      <c r="CM24" s="124"/>
      <c r="CN24" s="124"/>
      <c r="CO24" s="124"/>
    </row>
    <row r="25" spans="1:93">
      <c r="A25" s="56" t="s">
        <v>236</v>
      </c>
      <c r="B25" s="51"/>
      <c r="C25" s="52"/>
      <c r="D25" s="53"/>
      <c r="E25" s="54"/>
      <c r="F25" s="54">
        <f>MIN(F12:F22)</f>
        <v>0.34720000000000001</v>
      </c>
      <c r="G25" s="54">
        <f t="shared" ref="G25:R25" si="5">MIN(G12:G22)</f>
        <v>-3.9956999999999998</v>
      </c>
      <c r="H25" s="54">
        <f t="shared" si="5"/>
        <v>-0.7621</v>
      </c>
      <c r="I25" s="54">
        <f t="shared" si="5"/>
        <v>-5.2926000000000002</v>
      </c>
      <c r="J25" s="54">
        <f t="shared" si="5"/>
        <v>0</v>
      </c>
      <c r="K25" s="54">
        <f t="shared" si="5"/>
        <v>0</v>
      </c>
      <c r="L25" s="54">
        <f t="shared" si="5"/>
        <v>0</v>
      </c>
      <c r="M25" s="54">
        <f t="shared" si="5"/>
        <v>0</v>
      </c>
      <c r="N25" s="54">
        <f t="shared" si="5"/>
        <v>0</v>
      </c>
      <c r="O25" s="54">
        <f t="shared" si="5"/>
        <v>0</v>
      </c>
      <c r="P25" s="54">
        <f t="shared" si="5"/>
        <v>0</v>
      </c>
      <c r="Q25" s="54">
        <f t="shared" si="5"/>
        <v>0</v>
      </c>
      <c r="R25" s="54">
        <f t="shared" si="5"/>
        <v>-11.9255</v>
      </c>
      <c r="S25" s="55"/>
      <c r="T25" s="55"/>
      <c r="U25" s="55"/>
      <c r="V25" s="55"/>
      <c r="W25" s="55"/>
      <c r="X25" s="55"/>
      <c r="Y25" s="55"/>
      <c r="Z25" s="55"/>
      <c r="AA25" s="55"/>
      <c r="AB25" s="55"/>
      <c r="AC25" s="55"/>
      <c r="AD25" s="55"/>
      <c r="AE25" s="55"/>
      <c r="AF25" s="54"/>
      <c r="AG25" s="54"/>
      <c r="AH25" s="54"/>
      <c r="AI25" s="54"/>
      <c r="AJ25" s="54"/>
      <c r="AK25" s="54"/>
      <c r="AL25" s="54"/>
      <c r="AM25" s="54"/>
      <c r="AN25" s="54"/>
      <c r="AO25" s="54"/>
      <c r="AP25" s="57"/>
      <c r="AQ25" s="124"/>
      <c r="AR25" s="124"/>
      <c r="AS25" s="124"/>
      <c r="AT25" s="124"/>
      <c r="AU25" s="124"/>
      <c r="AV25" s="124"/>
      <c r="AW25" s="124"/>
      <c r="AX25" s="124"/>
      <c r="AY25" s="124"/>
      <c r="AZ25" s="124"/>
      <c r="BA25" s="124"/>
      <c r="BB25" s="124"/>
      <c r="BC25" s="124"/>
      <c r="BD25" s="124"/>
      <c r="BE25" s="124"/>
      <c r="BF25" s="124"/>
      <c r="BG25" s="124"/>
      <c r="BH25" s="124"/>
      <c r="BI25" s="124"/>
      <c r="BJ25" s="124"/>
      <c r="BK25" s="124"/>
      <c r="BL25" s="124"/>
      <c r="BM25" s="124"/>
      <c r="BN25" s="124"/>
      <c r="BO25" s="124"/>
      <c r="BP25" s="124"/>
      <c r="BQ25" s="124"/>
      <c r="BR25" s="124"/>
      <c r="BS25" s="124"/>
      <c r="BT25" s="124"/>
      <c r="BU25" s="124"/>
      <c r="BV25" s="124"/>
      <c r="BW25" s="124"/>
      <c r="BX25" s="124"/>
      <c r="BY25" s="124"/>
      <c r="BZ25" s="124"/>
      <c r="CA25" s="124"/>
      <c r="CB25" s="124"/>
      <c r="CC25" s="124"/>
      <c r="CD25" s="124"/>
      <c r="CE25" s="124"/>
      <c r="CF25" s="124"/>
      <c r="CG25" s="124"/>
      <c r="CH25" s="124"/>
      <c r="CI25" s="124"/>
      <c r="CJ25" s="124"/>
      <c r="CK25" s="124"/>
      <c r="CL25" s="124"/>
      <c r="CM25" s="124"/>
      <c r="CN25" s="124"/>
      <c r="CO25" s="124"/>
    </row>
    <row r="26" spans="1:93">
      <c r="A26" s="63" t="s">
        <v>237</v>
      </c>
      <c r="B26" s="51"/>
      <c r="C26" s="52"/>
      <c r="D26" s="53"/>
      <c r="E26" s="54"/>
      <c r="F26" s="54">
        <f>MAX(F12:F22)</f>
        <v>15.239100000000001</v>
      </c>
      <c r="G26" s="54">
        <f t="shared" ref="G26:R26" si="6">MAX(G12:G22)</f>
        <v>6.0692000000000004</v>
      </c>
      <c r="H26" s="54">
        <f t="shared" si="6"/>
        <v>4.6863000000000001</v>
      </c>
      <c r="I26" s="54">
        <f t="shared" si="6"/>
        <v>4.5701999999999998</v>
      </c>
      <c r="J26" s="54">
        <f t="shared" si="6"/>
        <v>0</v>
      </c>
      <c r="K26" s="54">
        <f t="shared" si="6"/>
        <v>0</v>
      </c>
      <c r="L26" s="54">
        <f t="shared" si="6"/>
        <v>0</v>
      </c>
      <c r="M26" s="54">
        <f t="shared" si="6"/>
        <v>0</v>
      </c>
      <c r="N26" s="54">
        <f t="shared" si="6"/>
        <v>0</v>
      </c>
      <c r="O26" s="54">
        <f t="shared" si="6"/>
        <v>0</v>
      </c>
      <c r="P26" s="54">
        <f t="shared" si="6"/>
        <v>0</v>
      </c>
      <c r="Q26" s="54">
        <f t="shared" si="6"/>
        <v>0</v>
      </c>
      <c r="R26" s="54">
        <f t="shared" si="6"/>
        <v>9.5244</v>
      </c>
      <c r="S26" s="55"/>
      <c r="T26" s="55"/>
      <c r="U26" s="55"/>
      <c r="V26" s="55"/>
      <c r="W26" s="55"/>
      <c r="X26" s="55"/>
      <c r="Y26" s="55"/>
      <c r="Z26" s="55"/>
      <c r="AA26" s="55"/>
      <c r="AB26" s="55"/>
      <c r="AC26" s="55"/>
      <c r="AD26" s="55"/>
      <c r="AE26" s="55"/>
      <c r="AF26" s="54"/>
      <c r="AG26" s="54"/>
      <c r="AH26" s="54"/>
      <c r="AI26" s="54"/>
      <c r="AJ26" s="54"/>
      <c r="AK26" s="54"/>
      <c r="AL26" s="54"/>
      <c r="AM26" s="54"/>
      <c r="AN26" s="54"/>
      <c r="AO26" s="54"/>
      <c r="AP26" s="57"/>
      <c r="AQ26" s="124"/>
      <c r="AR26" s="124"/>
      <c r="AS26" s="124"/>
      <c r="AT26" s="124"/>
      <c r="AU26" s="124"/>
      <c r="AV26" s="124"/>
      <c r="AW26" s="124"/>
      <c r="AX26" s="124"/>
      <c r="AY26" s="124"/>
      <c r="AZ26" s="124"/>
      <c r="BA26" s="124"/>
      <c r="BB26" s="124"/>
      <c r="BC26" s="124"/>
      <c r="BD26" s="124"/>
      <c r="BE26" s="124"/>
      <c r="BF26" s="124"/>
      <c r="BG26" s="124"/>
      <c r="BH26" s="124"/>
      <c r="BI26" s="124"/>
      <c r="BJ26" s="124"/>
      <c r="BK26" s="124"/>
      <c r="BL26" s="124"/>
      <c r="BM26" s="124"/>
      <c r="BN26" s="124"/>
      <c r="BO26" s="124"/>
      <c r="BP26" s="124"/>
      <c r="BQ26" s="124"/>
      <c r="BR26" s="124"/>
      <c r="BS26" s="124"/>
      <c r="BT26" s="124"/>
      <c r="BU26" s="124"/>
      <c r="BV26" s="124"/>
      <c r="BW26" s="124"/>
      <c r="BX26" s="124"/>
      <c r="BY26" s="124"/>
      <c r="BZ26" s="124"/>
      <c r="CA26" s="124"/>
      <c r="CB26" s="124"/>
      <c r="CC26" s="124"/>
      <c r="CD26" s="124"/>
      <c r="CE26" s="124"/>
      <c r="CF26" s="124"/>
      <c r="CG26" s="124"/>
      <c r="CH26" s="124"/>
      <c r="CI26" s="124"/>
      <c r="CJ26" s="124"/>
      <c r="CK26" s="124"/>
      <c r="CL26" s="124"/>
      <c r="CM26" s="124"/>
      <c r="CN26" s="124"/>
      <c r="CO26" s="124"/>
    </row>
    <row r="27" spans="1:93">
      <c r="A27" s="56" t="s">
        <v>238</v>
      </c>
      <c r="B27" s="51"/>
      <c r="C27" s="52"/>
      <c r="D27" s="53"/>
      <c r="E27" s="54"/>
      <c r="F27" s="54">
        <f>MEDIAN(F12:F22)</f>
        <v>6.0710999999999995</v>
      </c>
      <c r="G27" s="54">
        <f t="shared" ref="G27:R27" si="7">MEDIAN(G12:G22)</f>
        <v>1.6208</v>
      </c>
      <c r="H27" s="54">
        <f t="shared" si="7"/>
        <v>2.6215000000000002</v>
      </c>
      <c r="I27" s="54">
        <f t="shared" si="7"/>
        <v>0.20519999999999999</v>
      </c>
      <c r="J27" s="54" t="e">
        <f t="shared" si="7"/>
        <v>#NUM!</v>
      </c>
      <c r="K27" s="54" t="e">
        <f t="shared" si="7"/>
        <v>#NUM!</v>
      </c>
      <c r="L27" s="54" t="e">
        <f t="shared" si="7"/>
        <v>#NUM!</v>
      </c>
      <c r="M27" s="54" t="e">
        <f t="shared" si="7"/>
        <v>#NUM!</v>
      </c>
      <c r="N27" s="54" t="e">
        <f t="shared" si="7"/>
        <v>#NUM!</v>
      </c>
      <c r="O27" s="54" t="e">
        <f t="shared" si="7"/>
        <v>#NUM!</v>
      </c>
      <c r="P27" s="54" t="e">
        <f t="shared" si="7"/>
        <v>#NUM!</v>
      </c>
      <c r="Q27" s="54" t="e">
        <f t="shared" si="7"/>
        <v>#NUM!</v>
      </c>
      <c r="R27" s="54">
        <f t="shared" si="7"/>
        <v>-0.8809499999999999</v>
      </c>
      <c r="S27" s="55"/>
      <c r="T27" s="55"/>
      <c r="U27" s="55"/>
      <c r="V27" s="55"/>
      <c r="W27" s="55"/>
      <c r="X27" s="55"/>
      <c r="Y27" s="55"/>
      <c r="Z27" s="55"/>
      <c r="AA27" s="55"/>
      <c r="AB27" s="55"/>
      <c r="AC27" s="55"/>
      <c r="AD27" s="55"/>
      <c r="AE27" s="55"/>
      <c r="AF27" s="54"/>
      <c r="AG27" s="54"/>
      <c r="AH27" s="54"/>
      <c r="AI27" s="54"/>
      <c r="AJ27" s="54"/>
      <c r="AK27" s="54"/>
      <c r="AL27" s="54"/>
      <c r="AM27" s="54"/>
      <c r="AN27" s="54"/>
      <c r="AO27" s="54"/>
      <c r="AP27" s="57"/>
      <c r="AQ27" s="124"/>
      <c r="AR27" s="124"/>
      <c r="AS27" s="124"/>
      <c r="AT27" s="124"/>
      <c r="AU27" s="124"/>
      <c r="AV27" s="124"/>
      <c r="AW27" s="124"/>
      <c r="AX27" s="124"/>
      <c r="AY27" s="124"/>
      <c r="AZ27" s="124"/>
      <c r="BA27" s="124"/>
      <c r="BB27" s="124"/>
      <c r="BC27" s="124"/>
      <c r="BD27" s="124"/>
      <c r="BE27" s="124"/>
      <c r="BF27" s="124"/>
      <c r="BG27" s="124"/>
      <c r="BH27" s="124"/>
      <c r="BI27" s="124"/>
      <c r="BJ27" s="124"/>
      <c r="BK27" s="124"/>
      <c r="BL27" s="124"/>
      <c r="BM27" s="124"/>
      <c r="BN27" s="124"/>
      <c r="BO27" s="124"/>
      <c r="BP27" s="124"/>
      <c r="BQ27" s="124"/>
      <c r="BR27" s="124"/>
      <c r="BS27" s="124"/>
      <c r="BT27" s="124"/>
      <c r="BU27" s="124"/>
      <c r="BV27" s="124"/>
      <c r="BW27" s="124"/>
      <c r="BX27" s="124"/>
      <c r="BY27" s="124"/>
      <c r="BZ27" s="124"/>
      <c r="CA27" s="124"/>
      <c r="CB27" s="124"/>
      <c r="CC27" s="124"/>
      <c r="CD27" s="124"/>
      <c r="CE27" s="124"/>
      <c r="CF27" s="124"/>
      <c r="CG27" s="124"/>
      <c r="CH27" s="124"/>
      <c r="CI27" s="124"/>
      <c r="CJ27" s="124"/>
      <c r="CK27" s="124"/>
      <c r="CL27" s="124"/>
      <c r="CM27" s="124"/>
      <c r="CN27" s="124"/>
      <c r="CO27" s="124"/>
    </row>
    <row r="28" spans="1:93" ht="15" thickBot="1">
      <c r="A28" s="64"/>
      <c r="B28" s="37"/>
      <c r="C28" s="38"/>
      <c r="D28" s="39"/>
      <c r="E28" s="40"/>
      <c r="F28" s="40"/>
      <c r="G28" s="40"/>
      <c r="H28" s="40"/>
      <c r="I28" s="40"/>
      <c r="J28" s="40"/>
      <c r="K28" s="40"/>
      <c r="L28" s="40"/>
      <c r="M28" s="40"/>
      <c r="N28" s="40"/>
      <c r="O28" s="40"/>
      <c r="P28" s="40"/>
      <c r="Q28" s="40"/>
      <c r="R28" s="40"/>
      <c r="S28" s="42"/>
      <c r="T28" s="42"/>
      <c r="U28" s="42"/>
      <c r="V28" s="42"/>
      <c r="W28" s="42"/>
      <c r="X28" s="42"/>
      <c r="Y28" s="42"/>
      <c r="Z28" s="42"/>
      <c r="AA28" s="42"/>
      <c r="AB28" s="42"/>
      <c r="AC28" s="42"/>
      <c r="AD28" s="42"/>
      <c r="AE28" s="42"/>
      <c r="AF28" s="40"/>
      <c r="AG28" s="40"/>
      <c r="AH28" s="40"/>
      <c r="AI28" s="40"/>
      <c r="AJ28" s="40"/>
      <c r="AK28" s="40"/>
      <c r="AL28" s="40"/>
      <c r="AM28" s="40"/>
      <c r="AN28" s="40"/>
      <c r="AO28" s="40"/>
      <c r="AP28" s="65"/>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c r="CA28" s="124"/>
      <c r="CB28" s="124"/>
      <c r="CC28" s="124"/>
      <c r="CD28" s="124"/>
      <c r="CE28" s="124"/>
      <c r="CF28" s="124"/>
      <c r="CG28" s="124"/>
      <c r="CH28" s="124"/>
      <c r="CI28" s="124"/>
      <c r="CJ28" s="124"/>
      <c r="CK28" s="124"/>
      <c r="CL28" s="124"/>
      <c r="CM28" s="124"/>
      <c r="CN28" s="124"/>
      <c r="CO28" s="124"/>
    </row>
    <row r="29" spans="1:93">
      <c r="A29" s="50" t="s">
        <v>239</v>
      </c>
      <c r="B29" s="45"/>
      <c r="C29" s="44"/>
      <c r="D29" s="44"/>
      <c r="E29" s="44"/>
      <c r="F29" s="44"/>
      <c r="G29" s="44"/>
      <c r="H29" s="44"/>
      <c r="I29" s="46"/>
      <c r="J29" s="44"/>
      <c r="K29" s="44"/>
      <c r="L29" s="44"/>
      <c r="M29" s="44"/>
      <c r="N29" s="44"/>
      <c r="O29" s="44"/>
      <c r="P29" s="44"/>
      <c r="Q29" s="44"/>
      <c r="R29" s="44"/>
      <c r="S29" s="45"/>
      <c r="T29" s="45"/>
      <c r="U29" s="45"/>
      <c r="V29" s="47"/>
      <c r="W29" s="45"/>
      <c r="X29" s="45"/>
      <c r="Y29" s="45"/>
      <c r="Z29" s="45"/>
      <c r="AA29" s="45"/>
      <c r="AB29" s="45"/>
      <c r="AC29" s="45"/>
      <c r="AD29" s="45"/>
      <c r="AE29" s="45"/>
      <c r="AF29" s="44"/>
      <c r="AG29" s="44"/>
      <c r="AH29" s="44"/>
      <c r="AI29" s="44"/>
      <c r="AJ29" s="44"/>
      <c r="AK29" s="44"/>
      <c r="AL29" s="44"/>
      <c r="AM29" s="44"/>
      <c r="AN29" s="44"/>
      <c r="AO29" s="44"/>
      <c r="AP29" s="44"/>
      <c r="AQ29" s="124"/>
      <c r="AR29" s="124"/>
      <c r="AS29" s="124"/>
      <c r="AT29" s="124"/>
      <c r="AU29" s="124"/>
      <c r="AV29" s="124"/>
      <c r="AW29" s="124"/>
      <c r="AX29" s="124"/>
      <c r="AY29" s="124"/>
      <c r="AZ29" s="124"/>
      <c r="BA29" s="124"/>
      <c r="BB29" s="124"/>
      <c r="BC29" s="124"/>
      <c r="BD29" s="124"/>
      <c r="BE29" s="124"/>
      <c r="BF29" s="124"/>
      <c r="BG29" s="124"/>
      <c r="BH29" s="124"/>
      <c r="BI29" s="124"/>
      <c r="BJ29" s="124"/>
      <c r="BK29" s="124"/>
      <c r="BL29" s="124"/>
      <c r="BM29" s="124"/>
      <c r="BN29" s="124"/>
      <c r="BO29" s="124"/>
      <c r="BP29" s="124"/>
      <c r="BQ29" s="124"/>
      <c r="BR29" s="124"/>
      <c r="BS29" s="124"/>
      <c r="BT29" s="124"/>
      <c r="BU29" s="124"/>
      <c r="BV29" s="124"/>
      <c r="BW29" s="124"/>
      <c r="BX29" s="124"/>
      <c r="BY29" s="124"/>
      <c r="BZ29" s="124"/>
      <c r="CA29" s="124"/>
      <c r="CB29" s="124"/>
      <c r="CC29" s="124"/>
      <c r="CD29" s="124"/>
      <c r="CE29" s="124"/>
      <c r="CF29" s="124"/>
      <c r="CG29" s="124"/>
      <c r="CH29" s="124"/>
      <c r="CI29" s="124"/>
      <c r="CJ29" s="124"/>
      <c r="CK29" s="124"/>
      <c r="CL29" s="124"/>
      <c r="CM29" s="124"/>
      <c r="CN29" s="124"/>
      <c r="CO29" s="124"/>
    </row>
    <row r="30" spans="1:93">
      <c r="A30" s="50" t="s">
        <v>240</v>
      </c>
      <c r="B30" s="45"/>
      <c r="C30" s="44"/>
      <c r="D30" s="44"/>
      <c r="E30" s="44"/>
      <c r="F30" s="44"/>
      <c r="G30" s="44"/>
      <c r="H30" s="44"/>
      <c r="I30" s="46"/>
      <c r="J30" s="44"/>
      <c r="K30" s="44"/>
      <c r="L30" s="44"/>
      <c r="M30" s="44"/>
      <c r="N30" s="44"/>
      <c r="O30" s="44"/>
      <c r="P30" s="44"/>
      <c r="Q30" s="44"/>
      <c r="R30" s="44"/>
      <c r="S30" s="45"/>
      <c r="T30" s="45"/>
      <c r="U30" s="45"/>
      <c r="V30" s="47"/>
      <c r="W30" s="45"/>
      <c r="X30" s="45"/>
      <c r="Y30" s="45"/>
      <c r="Z30" s="45"/>
      <c r="AA30" s="45"/>
      <c r="AB30" s="45"/>
      <c r="AC30" s="45"/>
      <c r="AD30" s="45"/>
      <c r="AE30" s="45"/>
      <c r="AF30" s="44"/>
      <c r="AG30" s="44"/>
      <c r="AH30" s="44"/>
      <c r="AI30" s="44"/>
      <c r="AJ30" s="44"/>
      <c r="AK30" s="44"/>
      <c r="AL30" s="44"/>
      <c r="AM30" s="44"/>
      <c r="AN30" s="44"/>
      <c r="AO30" s="44"/>
      <c r="AP30" s="44"/>
      <c r="AQ30" s="124"/>
      <c r="AR30" s="124"/>
      <c r="AS30" s="124"/>
      <c r="AT30" s="124"/>
      <c r="AU30" s="124"/>
      <c r="AV30" s="124"/>
      <c r="AW30" s="124"/>
      <c r="AX30" s="124"/>
      <c r="AY30" s="124"/>
      <c r="AZ30" s="124"/>
      <c r="BA30" s="124"/>
      <c r="BB30" s="124"/>
      <c r="BC30" s="124"/>
      <c r="BD30" s="124"/>
      <c r="BE30" s="124"/>
      <c r="BF30" s="124"/>
      <c r="BG30" s="124"/>
      <c r="BH30" s="124"/>
      <c r="BI30" s="124"/>
      <c r="BJ30" s="124"/>
      <c r="BK30" s="124"/>
      <c r="BL30" s="124"/>
      <c r="BM30" s="124"/>
      <c r="BN30" s="124"/>
      <c r="BO30" s="124"/>
      <c r="BP30" s="124"/>
      <c r="BQ30" s="124"/>
      <c r="BR30" s="124"/>
      <c r="BS30" s="124"/>
      <c r="BT30" s="124"/>
      <c r="BU30" s="124"/>
      <c r="BV30" s="124"/>
      <c r="BW30" s="124"/>
      <c r="BX30" s="124"/>
      <c r="BY30" s="124"/>
      <c r="BZ30" s="124"/>
      <c r="CA30" s="124"/>
      <c r="CB30" s="124"/>
      <c r="CC30" s="124"/>
      <c r="CD30" s="124"/>
      <c r="CE30" s="124"/>
      <c r="CF30" s="124"/>
      <c r="CG30" s="124"/>
      <c r="CH30" s="124"/>
      <c r="CI30" s="124"/>
      <c r="CJ30" s="124"/>
      <c r="CK30" s="124"/>
      <c r="CL30" s="124"/>
      <c r="CM30" s="124"/>
      <c r="CN30" s="124"/>
      <c r="CO30" s="124"/>
    </row>
  </sheetData>
  <mergeCells count="8">
    <mergeCell ref="AJ8:AN8"/>
    <mergeCell ref="AP8:AP9"/>
    <mergeCell ref="B8:E8"/>
    <mergeCell ref="F8:I8"/>
    <mergeCell ref="J8:Q8"/>
    <mergeCell ref="R8:R9"/>
    <mergeCell ref="S8:AE8"/>
    <mergeCell ref="AF8:AI8"/>
  </mergeCells>
  <hyperlinks>
    <hyperlink ref="A1" location="'Main Page'!A1" tooltip="E:\ACEMFV2\AceCustomTemplates - #'Main Page'!A1" display="'Main Page'!A1"/>
    <hyperlink ref="A10" location="'Load'!A1" tooltip="E:\ACEMFV2\AceCustomTemplates - #'Load'!A1" display="'Load'!A1"/>
  </hyperlink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Q62"/>
  <sheetViews>
    <sheetView showGridLines="0" workbookViewId="0">
      <pane ySplit="9" topLeftCell="A10" activePane="bottomLeft" state="frozen"/>
      <selection activeCell="G7" sqref="G7"/>
      <selection pane="bottomLeft"/>
    </sheetView>
  </sheetViews>
  <sheetFormatPr defaultColWidth="9.21875" defaultRowHeight="13.2"/>
  <cols>
    <col min="1" max="2" width="35.44140625" style="1" customWidth="1"/>
    <col min="3" max="5" width="9.21875" style="1"/>
    <col min="6" max="7" width="18.77734375" style="1" customWidth="1"/>
    <col min="8" max="10" width="9.21875" style="1"/>
    <col min="11" max="11" width="17.5546875" style="1" customWidth="1"/>
    <col min="12" max="16384" width="9.21875" style="1"/>
  </cols>
  <sheetData>
    <row r="1" spans="1:17">
      <c r="A1" s="6" t="s">
        <v>0</v>
      </c>
      <c r="B1" s="6"/>
      <c r="E1" s="12" t="s">
        <v>163</v>
      </c>
      <c r="F1" s="3"/>
      <c r="G1" s="3"/>
      <c r="H1" s="7"/>
    </row>
    <row r="8" spans="1:17" ht="13.8" thickBot="1"/>
    <row r="9" spans="1:17" ht="18" customHeight="1" thickBot="1">
      <c r="A9" s="155" t="s">
        <v>44</v>
      </c>
      <c r="B9" s="156"/>
      <c r="C9" s="157"/>
      <c r="D9" s="157"/>
      <c r="E9" s="157"/>
      <c r="F9" s="157"/>
      <c r="G9" s="157"/>
      <c r="H9" s="157"/>
      <c r="I9" s="157"/>
      <c r="J9" s="157"/>
      <c r="K9" s="157"/>
      <c r="L9" s="157"/>
      <c r="M9" s="157"/>
      <c r="N9" s="157"/>
      <c r="O9" s="157"/>
      <c r="P9" s="157"/>
      <c r="Q9" s="158"/>
    </row>
    <row r="10" spans="1:17" ht="52.5" customHeight="1" thickBot="1">
      <c r="A10" s="159" t="s">
        <v>45</v>
      </c>
      <c r="B10" s="160"/>
      <c r="C10" s="161"/>
      <c r="D10" s="161"/>
      <c r="E10" s="161"/>
      <c r="F10" s="161"/>
      <c r="G10" s="161"/>
      <c r="H10" s="161"/>
      <c r="I10" s="161"/>
      <c r="J10" s="161"/>
      <c r="K10" s="161"/>
      <c r="L10" s="161"/>
      <c r="M10" s="161"/>
      <c r="N10" s="161"/>
      <c r="O10" s="161"/>
      <c r="P10" s="161"/>
      <c r="Q10" s="162"/>
    </row>
    <row r="11" spans="1:17" ht="52.5" customHeight="1" thickBot="1">
      <c r="A11" s="159" t="s">
        <v>46</v>
      </c>
      <c r="B11" s="160"/>
      <c r="C11" s="161"/>
      <c r="D11" s="161"/>
      <c r="E11" s="161"/>
      <c r="F11" s="161"/>
      <c r="G11" s="161"/>
      <c r="H11" s="161"/>
      <c r="I11" s="161"/>
      <c r="J11" s="161"/>
      <c r="K11" s="161"/>
      <c r="L11" s="161"/>
      <c r="M11" s="161"/>
      <c r="N11" s="161"/>
      <c r="O11" s="161"/>
      <c r="P11" s="161"/>
      <c r="Q11" s="162"/>
    </row>
    <row r="12" spans="1:17" ht="52.5" customHeight="1" thickBot="1">
      <c r="A12" s="159" t="s">
        <v>47</v>
      </c>
      <c r="B12" s="160"/>
      <c r="C12" s="161"/>
      <c r="D12" s="161"/>
      <c r="E12" s="161"/>
      <c r="F12" s="161"/>
      <c r="G12" s="161"/>
      <c r="H12" s="161"/>
      <c r="I12" s="161"/>
      <c r="J12" s="161"/>
      <c r="K12" s="161"/>
      <c r="L12" s="161"/>
      <c r="M12" s="161"/>
      <c r="N12" s="161"/>
      <c r="O12" s="161"/>
      <c r="P12" s="161"/>
      <c r="Q12" s="162"/>
    </row>
    <row r="13" spans="1:17" ht="52.5" customHeight="1" thickBot="1">
      <c r="A13" s="163" t="s">
        <v>48</v>
      </c>
      <c r="B13" s="164"/>
      <c r="C13" s="165"/>
      <c r="D13" s="165"/>
      <c r="E13" s="165"/>
      <c r="F13" s="165"/>
      <c r="G13" s="165"/>
      <c r="H13" s="165"/>
      <c r="I13" s="165"/>
      <c r="J13" s="165"/>
      <c r="K13" s="165"/>
      <c r="L13" s="165"/>
      <c r="M13" s="165"/>
      <c r="N13" s="165"/>
      <c r="O13" s="165"/>
      <c r="P13" s="165"/>
      <c r="Q13" s="166"/>
    </row>
    <row r="14" spans="1:17" ht="51.75" customHeight="1" thickBot="1">
      <c r="A14" s="143" t="s">
        <v>49</v>
      </c>
      <c r="B14" s="144"/>
      <c r="C14" s="145"/>
      <c r="D14" s="145"/>
      <c r="E14" s="145"/>
      <c r="F14" s="145"/>
      <c r="G14" s="145"/>
      <c r="H14" s="145"/>
      <c r="I14" s="145"/>
      <c r="J14" s="145"/>
      <c r="K14" s="145"/>
      <c r="L14" s="145"/>
      <c r="M14" s="145"/>
      <c r="N14" s="145"/>
      <c r="O14" s="145"/>
      <c r="P14" s="145"/>
      <c r="Q14" s="146"/>
    </row>
    <row r="15" spans="1:17" ht="34.5" customHeight="1" thickBot="1">
      <c r="A15" s="167" t="s">
        <v>50</v>
      </c>
      <c r="B15" s="168"/>
      <c r="C15" s="169"/>
      <c r="D15" s="169"/>
      <c r="E15" s="169"/>
      <c r="F15" s="169"/>
      <c r="G15" s="169"/>
      <c r="H15" s="169"/>
      <c r="I15" s="169"/>
      <c r="J15" s="169"/>
      <c r="K15" s="169"/>
      <c r="L15" s="169"/>
      <c r="M15" s="169"/>
      <c r="N15" s="169"/>
      <c r="O15" s="169"/>
      <c r="P15" s="169"/>
      <c r="Q15" s="170"/>
    </row>
    <row r="16" spans="1:17" ht="34.5" customHeight="1" thickBot="1">
      <c r="A16" s="143" t="s">
        <v>51</v>
      </c>
      <c r="B16" s="144"/>
      <c r="C16" s="145"/>
      <c r="D16" s="145"/>
      <c r="E16" s="145"/>
      <c r="F16" s="145"/>
      <c r="G16" s="145"/>
      <c r="H16" s="145"/>
      <c r="I16" s="145"/>
      <c r="J16" s="145"/>
      <c r="K16" s="145"/>
      <c r="L16" s="145"/>
      <c r="M16" s="145"/>
      <c r="N16" s="145"/>
      <c r="O16" s="145"/>
      <c r="P16" s="145"/>
      <c r="Q16" s="146"/>
    </row>
    <row r="17" spans="1:17" ht="63.75" customHeight="1" thickBot="1">
      <c r="A17" s="143" t="s">
        <v>52</v>
      </c>
      <c r="B17" s="144"/>
      <c r="C17" s="145"/>
      <c r="D17" s="145"/>
      <c r="E17" s="145"/>
      <c r="F17" s="145"/>
      <c r="G17" s="145"/>
      <c r="H17" s="145"/>
      <c r="I17" s="145"/>
      <c r="J17" s="145"/>
      <c r="K17" s="145"/>
      <c r="L17" s="145"/>
      <c r="M17" s="145"/>
      <c r="N17" s="145"/>
      <c r="O17" s="145"/>
      <c r="P17" s="145"/>
      <c r="Q17" s="146"/>
    </row>
    <row r="18" spans="1:17" ht="26.25" customHeight="1" thickBot="1">
      <c r="A18" s="143" t="s">
        <v>166</v>
      </c>
      <c r="B18" s="144"/>
      <c r="C18" s="145"/>
      <c r="D18" s="145"/>
      <c r="E18" s="145"/>
      <c r="F18" s="145"/>
      <c r="G18" s="145"/>
      <c r="H18" s="145"/>
      <c r="I18" s="145"/>
      <c r="J18" s="145"/>
      <c r="K18" s="145"/>
      <c r="L18" s="145"/>
      <c r="M18" s="145"/>
      <c r="N18" s="145"/>
      <c r="O18" s="145"/>
      <c r="P18" s="145"/>
      <c r="Q18" s="146"/>
    </row>
    <row r="19" spans="1:17" ht="19.5" customHeight="1" thickBot="1">
      <c r="A19" s="147" t="s">
        <v>165</v>
      </c>
      <c r="B19" s="148"/>
      <c r="C19" s="149"/>
      <c r="D19" s="149"/>
      <c r="E19" s="149"/>
      <c r="F19" s="149"/>
      <c r="G19" s="149"/>
      <c r="H19" s="149"/>
      <c r="I19" s="149"/>
      <c r="J19" s="149"/>
      <c r="K19" s="149"/>
      <c r="L19" s="149"/>
      <c r="M19" s="149"/>
      <c r="N19" s="149"/>
      <c r="O19" s="149"/>
      <c r="P19" s="149"/>
      <c r="Q19" s="150"/>
    </row>
    <row r="20" spans="1:17" ht="19.5" customHeight="1" thickBot="1">
      <c r="A20" s="152" t="s">
        <v>164</v>
      </c>
      <c r="B20" s="144"/>
      <c r="C20" s="153"/>
      <c r="D20" s="153"/>
      <c r="E20" s="153"/>
      <c r="F20" s="153"/>
      <c r="G20" s="153"/>
      <c r="H20" s="153"/>
      <c r="I20" s="153"/>
      <c r="J20" s="153"/>
      <c r="K20" s="153"/>
      <c r="L20" s="153"/>
      <c r="M20" s="153"/>
      <c r="N20" s="153"/>
      <c r="O20" s="153"/>
      <c r="P20" s="153"/>
      <c r="Q20" s="154"/>
    </row>
    <row r="22" spans="1:17" ht="14.4">
      <c r="A22" s="151" t="s">
        <v>53</v>
      </c>
      <c r="B22" s="151"/>
      <c r="C22" s="151" t="s">
        <v>54</v>
      </c>
      <c r="D22" s="151"/>
      <c r="E22" s="151"/>
      <c r="F22" s="151"/>
      <c r="G22" s="151"/>
      <c r="H22" s="151"/>
      <c r="I22" s="151"/>
      <c r="J22" s="151"/>
      <c r="K22" s="151"/>
      <c r="L22" s="151"/>
      <c r="M22" s="151"/>
      <c r="N22" s="151"/>
      <c r="O22" s="151"/>
      <c r="P22" s="151"/>
      <c r="Q22" s="151"/>
    </row>
    <row r="23" spans="1:17" ht="15.6">
      <c r="A23" s="141" t="s">
        <v>2</v>
      </c>
      <c r="B23" s="141"/>
      <c r="C23" s="141" t="s">
        <v>55</v>
      </c>
      <c r="D23" s="141"/>
      <c r="E23" s="141"/>
      <c r="F23" s="141"/>
      <c r="G23" s="141"/>
      <c r="H23" s="141"/>
      <c r="I23" s="141"/>
      <c r="J23" s="141"/>
      <c r="K23" s="141"/>
      <c r="L23" s="141"/>
      <c r="M23" s="141"/>
      <c r="N23" s="141"/>
      <c r="O23" s="141"/>
      <c r="P23" s="141"/>
      <c r="Q23" s="141"/>
    </row>
    <row r="24" spans="1:17" ht="15.6">
      <c r="A24" s="141" t="s">
        <v>3</v>
      </c>
      <c r="B24" s="141"/>
      <c r="C24" s="141" t="s">
        <v>56</v>
      </c>
      <c r="D24" s="141"/>
      <c r="E24" s="141"/>
      <c r="F24" s="141"/>
      <c r="G24" s="141"/>
      <c r="H24" s="141"/>
      <c r="I24" s="141"/>
      <c r="J24" s="141"/>
      <c r="K24" s="141"/>
      <c r="L24" s="141"/>
      <c r="M24" s="141"/>
      <c r="N24" s="141"/>
      <c r="O24" s="141"/>
      <c r="P24" s="141"/>
      <c r="Q24" s="141"/>
    </row>
    <row r="25" spans="1:17" ht="15.6">
      <c r="A25" s="141" t="s">
        <v>4</v>
      </c>
      <c r="B25" s="141"/>
      <c r="C25" s="141" t="s">
        <v>57</v>
      </c>
      <c r="D25" s="141"/>
      <c r="E25" s="141"/>
      <c r="F25" s="141"/>
      <c r="G25" s="141"/>
      <c r="H25" s="141"/>
      <c r="I25" s="141"/>
      <c r="J25" s="141"/>
      <c r="K25" s="141"/>
      <c r="L25" s="141"/>
      <c r="M25" s="141"/>
      <c r="N25" s="141"/>
      <c r="O25" s="141"/>
      <c r="P25" s="141"/>
      <c r="Q25" s="141"/>
    </row>
    <row r="26" spans="1:17" ht="15.6">
      <c r="A26" s="141" t="s">
        <v>5</v>
      </c>
      <c r="B26" s="141"/>
      <c r="C26" s="141" t="s">
        <v>58</v>
      </c>
      <c r="D26" s="141"/>
      <c r="E26" s="141"/>
      <c r="F26" s="141"/>
      <c r="G26" s="141"/>
      <c r="H26" s="141"/>
      <c r="I26" s="141"/>
      <c r="J26" s="141"/>
      <c r="K26" s="141"/>
      <c r="L26" s="141"/>
      <c r="M26" s="141"/>
      <c r="N26" s="141"/>
      <c r="O26" s="141"/>
      <c r="P26" s="141"/>
      <c r="Q26" s="141"/>
    </row>
    <row r="27" spans="1:17" ht="15.6">
      <c r="A27" s="141" t="s">
        <v>6</v>
      </c>
      <c r="B27" s="141"/>
      <c r="C27" s="141" t="s">
        <v>59</v>
      </c>
      <c r="D27" s="141"/>
      <c r="E27" s="141"/>
      <c r="F27" s="141"/>
      <c r="G27" s="141"/>
      <c r="H27" s="141"/>
      <c r="I27" s="141"/>
      <c r="J27" s="141"/>
      <c r="K27" s="141"/>
      <c r="L27" s="141"/>
      <c r="M27" s="141"/>
      <c r="N27" s="141"/>
      <c r="O27" s="141"/>
      <c r="P27" s="141"/>
      <c r="Q27" s="141"/>
    </row>
    <row r="28" spans="1:17" ht="15.6">
      <c r="A28" s="141" t="s">
        <v>7</v>
      </c>
      <c r="B28" s="141"/>
      <c r="C28" s="141" t="s">
        <v>60</v>
      </c>
      <c r="D28" s="141"/>
      <c r="E28" s="141"/>
      <c r="F28" s="141"/>
      <c r="G28" s="141"/>
      <c r="H28" s="141"/>
      <c r="I28" s="141"/>
      <c r="J28" s="141"/>
      <c r="K28" s="141"/>
      <c r="L28" s="141"/>
      <c r="M28" s="141"/>
      <c r="N28" s="141"/>
      <c r="O28" s="141"/>
      <c r="P28" s="141"/>
      <c r="Q28" s="141"/>
    </row>
    <row r="29" spans="1:17" ht="15.6">
      <c r="A29" s="141" t="s">
        <v>8</v>
      </c>
      <c r="B29" s="141"/>
      <c r="C29" s="141" t="s">
        <v>61</v>
      </c>
      <c r="D29" s="141"/>
      <c r="E29" s="141"/>
      <c r="F29" s="141"/>
      <c r="G29" s="141"/>
      <c r="H29" s="141"/>
      <c r="I29" s="141"/>
      <c r="J29" s="141"/>
      <c r="K29" s="141"/>
      <c r="L29" s="141"/>
      <c r="M29" s="141"/>
      <c r="N29" s="141"/>
      <c r="O29" s="141"/>
      <c r="P29" s="141"/>
      <c r="Q29" s="141"/>
    </row>
    <row r="30" spans="1:17" ht="15.6">
      <c r="A30" s="141" t="s">
        <v>9</v>
      </c>
      <c r="B30" s="141"/>
      <c r="C30" s="141" t="s">
        <v>62</v>
      </c>
      <c r="D30" s="141"/>
      <c r="E30" s="141"/>
      <c r="F30" s="141"/>
      <c r="G30" s="141"/>
      <c r="H30" s="141"/>
      <c r="I30" s="141"/>
      <c r="J30" s="141"/>
      <c r="K30" s="141"/>
      <c r="L30" s="141"/>
      <c r="M30" s="141"/>
      <c r="N30" s="141"/>
      <c r="O30" s="141"/>
      <c r="P30" s="141"/>
      <c r="Q30" s="141"/>
    </row>
    <row r="31" spans="1:17" ht="15.6">
      <c r="A31" s="141" t="s">
        <v>10</v>
      </c>
      <c r="B31" s="141"/>
      <c r="C31" s="141" t="s">
        <v>63</v>
      </c>
      <c r="D31" s="141"/>
      <c r="E31" s="141"/>
      <c r="F31" s="141"/>
      <c r="G31" s="141"/>
      <c r="H31" s="141"/>
      <c r="I31" s="141"/>
      <c r="J31" s="141"/>
      <c r="K31" s="141"/>
      <c r="L31" s="141"/>
      <c r="M31" s="141"/>
      <c r="N31" s="141"/>
      <c r="O31" s="141"/>
      <c r="P31" s="141"/>
      <c r="Q31" s="141"/>
    </row>
    <row r="32" spans="1:17" ht="15.6">
      <c r="A32" s="141" t="s">
        <v>11</v>
      </c>
      <c r="B32" s="141"/>
      <c r="C32" s="141" t="s">
        <v>64</v>
      </c>
      <c r="D32" s="141"/>
      <c r="E32" s="141"/>
      <c r="F32" s="141"/>
      <c r="G32" s="141"/>
      <c r="H32" s="141"/>
      <c r="I32" s="141"/>
      <c r="J32" s="141"/>
      <c r="K32" s="141"/>
      <c r="L32" s="141"/>
      <c r="M32" s="141"/>
      <c r="N32" s="141"/>
      <c r="O32" s="141"/>
      <c r="P32" s="141"/>
      <c r="Q32" s="141"/>
    </row>
    <row r="33" spans="1:17" ht="15.6">
      <c r="A33" s="141" t="s">
        <v>12</v>
      </c>
      <c r="B33" s="141"/>
      <c r="C33" s="141" t="s">
        <v>65</v>
      </c>
      <c r="D33" s="141"/>
      <c r="E33" s="141"/>
      <c r="F33" s="141"/>
      <c r="G33" s="141"/>
      <c r="H33" s="141"/>
      <c r="I33" s="141"/>
      <c r="J33" s="141"/>
      <c r="K33" s="141"/>
      <c r="L33" s="141"/>
      <c r="M33" s="141"/>
      <c r="N33" s="141"/>
      <c r="O33" s="141"/>
      <c r="P33" s="141"/>
      <c r="Q33" s="141"/>
    </row>
    <row r="34" spans="1:17" ht="15.6">
      <c r="A34" s="141" t="s">
        <v>13</v>
      </c>
      <c r="B34" s="141"/>
      <c r="C34" s="141" t="s">
        <v>66</v>
      </c>
      <c r="D34" s="141"/>
      <c r="E34" s="141"/>
      <c r="F34" s="141"/>
      <c r="G34" s="141"/>
      <c r="H34" s="141"/>
      <c r="I34" s="141"/>
      <c r="J34" s="141"/>
      <c r="K34" s="141"/>
      <c r="L34" s="141"/>
      <c r="M34" s="141"/>
      <c r="N34" s="141"/>
      <c r="O34" s="141"/>
      <c r="P34" s="141"/>
      <c r="Q34" s="141"/>
    </row>
    <row r="35" spans="1:17" ht="15.6">
      <c r="A35" s="141" t="s">
        <v>14</v>
      </c>
      <c r="B35" s="141"/>
      <c r="C35" s="141" t="s">
        <v>67</v>
      </c>
      <c r="D35" s="141"/>
      <c r="E35" s="141"/>
      <c r="F35" s="141"/>
      <c r="G35" s="141"/>
      <c r="H35" s="141"/>
      <c r="I35" s="141"/>
      <c r="J35" s="141"/>
      <c r="K35" s="141"/>
      <c r="L35" s="141"/>
      <c r="M35" s="141"/>
      <c r="N35" s="141"/>
      <c r="O35" s="141"/>
      <c r="P35" s="141"/>
      <c r="Q35" s="141"/>
    </row>
    <row r="36" spans="1:17" ht="15.6">
      <c r="A36" s="141" t="s">
        <v>15</v>
      </c>
      <c r="B36" s="141"/>
      <c r="C36" s="141" t="s">
        <v>68</v>
      </c>
      <c r="D36" s="141"/>
      <c r="E36" s="141"/>
      <c r="F36" s="141"/>
      <c r="G36" s="141"/>
      <c r="H36" s="141"/>
      <c r="I36" s="141"/>
      <c r="J36" s="141"/>
      <c r="K36" s="141"/>
      <c r="L36" s="141"/>
      <c r="M36" s="141"/>
      <c r="N36" s="141"/>
      <c r="O36" s="141"/>
      <c r="P36" s="141"/>
      <c r="Q36" s="141"/>
    </row>
    <row r="37" spans="1:17" ht="15.6">
      <c r="A37" s="141" t="s">
        <v>16</v>
      </c>
      <c r="B37" s="141"/>
      <c r="C37" s="141" t="s">
        <v>69</v>
      </c>
      <c r="D37" s="141"/>
      <c r="E37" s="141"/>
      <c r="F37" s="141"/>
      <c r="G37" s="141"/>
      <c r="H37" s="141"/>
      <c r="I37" s="141"/>
      <c r="J37" s="141"/>
      <c r="K37" s="141"/>
      <c r="L37" s="141"/>
      <c r="M37" s="141"/>
      <c r="N37" s="141"/>
      <c r="O37" s="141"/>
      <c r="P37" s="141"/>
      <c r="Q37" s="141"/>
    </row>
    <row r="38" spans="1:17" ht="15.6">
      <c r="A38" s="141" t="s">
        <v>17</v>
      </c>
      <c r="B38" s="141"/>
      <c r="C38" s="141" t="s">
        <v>70</v>
      </c>
      <c r="D38" s="141"/>
      <c r="E38" s="141"/>
      <c r="F38" s="141"/>
      <c r="G38" s="141"/>
      <c r="H38" s="141"/>
      <c r="I38" s="141"/>
      <c r="J38" s="141"/>
      <c r="K38" s="141"/>
      <c r="L38" s="141"/>
      <c r="M38" s="141"/>
      <c r="N38" s="141"/>
      <c r="O38" s="141"/>
      <c r="P38" s="141"/>
      <c r="Q38" s="141"/>
    </row>
    <row r="39" spans="1:17" ht="15.6">
      <c r="A39" s="142"/>
      <c r="B39" s="142"/>
      <c r="C39" s="141"/>
      <c r="D39" s="141"/>
      <c r="E39" s="141"/>
      <c r="F39" s="141"/>
      <c r="G39" s="141"/>
      <c r="H39" s="141"/>
      <c r="I39" s="141"/>
      <c r="J39" s="141"/>
      <c r="K39" s="141"/>
      <c r="L39" s="141"/>
      <c r="M39" s="141"/>
      <c r="N39" s="141"/>
      <c r="O39" s="141"/>
      <c r="P39" s="141"/>
      <c r="Q39" s="141"/>
    </row>
    <row r="40" spans="1:17" ht="15.6">
      <c r="A40" s="141" t="s">
        <v>18</v>
      </c>
      <c r="B40" s="141"/>
      <c r="C40" s="141" t="s">
        <v>71</v>
      </c>
      <c r="D40" s="141"/>
      <c r="E40" s="141"/>
      <c r="F40" s="141"/>
      <c r="G40" s="141"/>
      <c r="H40" s="141"/>
      <c r="I40" s="141"/>
      <c r="J40" s="141"/>
      <c r="K40" s="141"/>
      <c r="L40" s="141"/>
      <c r="M40" s="141"/>
      <c r="N40" s="141"/>
      <c r="O40" s="141"/>
      <c r="P40" s="141"/>
      <c r="Q40" s="141"/>
    </row>
    <row r="41" spans="1:17" ht="15.6">
      <c r="A41" s="141" t="s">
        <v>19</v>
      </c>
      <c r="B41" s="141"/>
      <c r="C41" s="141" t="s">
        <v>72</v>
      </c>
      <c r="D41" s="141"/>
      <c r="E41" s="141"/>
      <c r="F41" s="141"/>
      <c r="G41" s="141"/>
      <c r="H41" s="141"/>
      <c r="I41" s="141"/>
      <c r="J41" s="141"/>
      <c r="K41" s="141"/>
      <c r="L41" s="141"/>
      <c r="M41" s="141"/>
      <c r="N41" s="141"/>
      <c r="O41" s="141"/>
      <c r="P41" s="141"/>
      <c r="Q41" s="141"/>
    </row>
    <row r="42" spans="1:17" ht="15.6">
      <c r="A42" s="141" t="s">
        <v>73</v>
      </c>
      <c r="B42" s="141"/>
      <c r="C42" s="141" t="s">
        <v>74</v>
      </c>
      <c r="D42" s="141"/>
      <c r="E42" s="141"/>
      <c r="F42" s="141"/>
      <c r="G42" s="141"/>
      <c r="H42" s="141"/>
      <c r="I42" s="141"/>
      <c r="J42" s="141"/>
      <c r="K42" s="141"/>
      <c r="L42" s="141"/>
      <c r="M42" s="141"/>
      <c r="N42" s="141"/>
      <c r="O42" s="141"/>
      <c r="P42" s="141"/>
      <c r="Q42" s="141"/>
    </row>
    <row r="43" spans="1:17" ht="15.6">
      <c r="A43" s="141" t="s">
        <v>20</v>
      </c>
      <c r="B43" s="141"/>
      <c r="C43" s="141" t="s">
        <v>75</v>
      </c>
      <c r="D43" s="141"/>
      <c r="E43" s="141"/>
      <c r="F43" s="141"/>
      <c r="G43" s="141"/>
      <c r="H43" s="141"/>
      <c r="I43" s="141"/>
      <c r="J43" s="141"/>
      <c r="K43" s="141"/>
      <c r="L43" s="141"/>
      <c r="M43" s="141"/>
      <c r="N43" s="141"/>
      <c r="O43" s="141"/>
      <c r="P43" s="141"/>
      <c r="Q43" s="141"/>
    </row>
    <row r="44" spans="1:17" ht="15.6">
      <c r="A44" s="141" t="s">
        <v>21</v>
      </c>
      <c r="B44" s="141"/>
      <c r="C44" s="141" t="s">
        <v>76</v>
      </c>
      <c r="D44" s="141"/>
      <c r="E44" s="141"/>
      <c r="F44" s="141"/>
      <c r="G44" s="141"/>
      <c r="H44" s="141"/>
      <c r="I44" s="141"/>
      <c r="J44" s="141"/>
      <c r="K44" s="141"/>
      <c r="L44" s="141"/>
      <c r="M44" s="141"/>
      <c r="N44" s="141"/>
      <c r="O44" s="141"/>
      <c r="P44" s="141"/>
      <c r="Q44" s="141"/>
    </row>
    <row r="45" spans="1:17" ht="15.6">
      <c r="A45" s="141" t="s">
        <v>22</v>
      </c>
      <c r="B45" s="141"/>
      <c r="C45" s="141" t="s">
        <v>77</v>
      </c>
      <c r="D45" s="141"/>
      <c r="E45" s="141"/>
      <c r="F45" s="141"/>
      <c r="G45" s="141"/>
      <c r="H45" s="141"/>
      <c r="I45" s="141"/>
      <c r="J45" s="141"/>
      <c r="K45" s="141"/>
      <c r="L45" s="141"/>
      <c r="M45" s="141"/>
      <c r="N45" s="141"/>
      <c r="O45" s="141"/>
      <c r="P45" s="141"/>
      <c r="Q45" s="141"/>
    </row>
    <row r="46" spans="1:17" ht="15.6">
      <c r="A46" s="142"/>
      <c r="B46" s="142"/>
      <c r="C46" s="141"/>
      <c r="D46" s="141"/>
      <c r="E46" s="141"/>
      <c r="F46" s="141"/>
      <c r="G46" s="141"/>
      <c r="H46" s="141"/>
      <c r="I46" s="141"/>
      <c r="J46" s="141"/>
      <c r="K46" s="141"/>
      <c r="L46" s="141"/>
      <c r="M46" s="141"/>
      <c r="N46" s="141"/>
      <c r="O46" s="141"/>
      <c r="P46" s="141"/>
      <c r="Q46" s="141"/>
    </row>
    <row r="47" spans="1:17" ht="15.6">
      <c r="A47" s="141" t="s">
        <v>23</v>
      </c>
      <c r="B47" s="141"/>
      <c r="C47" s="141" t="s">
        <v>78</v>
      </c>
      <c r="D47" s="141"/>
      <c r="E47" s="141"/>
      <c r="F47" s="141"/>
      <c r="G47" s="141"/>
      <c r="H47" s="141"/>
      <c r="I47" s="141"/>
      <c r="J47" s="141"/>
      <c r="K47" s="141"/>
      <c r="L47" s="141"/>
      <c r="M47" s="141"/>
      <c r="N47" s="141"/>
      <c r="O47" s="141"/>
      <c r="P47" s="141"/>
      <c r="Q47" s="141"/>
    </row>
    <row r="48" spans="1:17" ht="15.6">
      <c r="A48" s="141" t="s">
        <v>24</v>
      </c>
      <c r="B48" s="141"/>
      <c r="C48" s="141" t="s">
        <v>79</v>
      </c>
      <c r="D48" s="141"/>
      <c r="E48" s="141"/>
      <c r="F48" s="141"/>
      <c r="G48" s="141"/>
      <c r="H48" s="141"/>
      <c r="I48" s="141"/>
      <c r="J48" s="141"/>
      <c r="K48" s="141"/>
      <c r="L48" s="141"/>
      <c r="M48" s="141"/>
      <c r="N48" s="141"/>
      <c r="O48" s="141"/>
      <c r="P48" s="141"/>
      <c r="Q48" s="141"/>
    </row>
    <row r="49" spans="1:17" ht="15.6">
      <c r="A49" s="142"/>
      <c r="B49" s="142"/>
      <c r="C49" s="141"/>
      <c r="D49" s="141"/>
      <c r="E49" s="141"/>
      <c r="F49" s="141"/>
      <c r="G49" s="141"/>
      <c r="H49" s="141"/>
      <c r="I49" s="141"/>
      <c r="J49" s="141"/>
      <c r="K49" s="141"/>
      <c r="L49" s="141"/>
      <c r="M49" s="141"/>
      <c r="N49" s="141"/>
      <c r="O49" s="141"/>
      <c r="P49" s="141"/>
      <c r="Q49" s="141"/>
    </row>
    <row r="50" spans="1:17" ht="15.6">
      <c r="A50" s="141" t="s">
        <v>25</v>
      </c>
      <c r="B50" s="141"/>
      <c r="C50" s="141" t="s">
        <v>80</v>
      </c>
      <c r="D50" s="141"/>
      <c r="E50" s="141"/>
      <c r="F50" s="141"/>
      <c r="G50" s="141"/>
      <c r="H50" s="141"/>
      <c r="I50" s="141"/>
      <c r="J50" s="141"/>
      <c r="K50" s="141"/>
      <c r="L50" s="141"/>
      <c r="M50" s="141"/>
      <c r="N50" s="141"/>
      <c r="O50" s="141"/>
      <c r="P50" s="141"/>
      <c r="Q50" s="141"/>
    </row>
    <row r="51" spans="1:17" ht="15.6">
      <c r="A51" s="141" t="s">
        <v>26</v>
      </c>
      <c r="B51" s="141"/>
      <c r="C51" s="141" t="s">
        <v>81</v>
      </c>
      <c r="D51" s="141"/>
      <c r="E51" s="141"/>
      <c r="F51" s="141"/>
      <c r="G51" s="141"/>
      <c r="H51" s="141"/>
      <c r="I51" s="141"/>
      <c r="J51" s="141"/>
      <c r="K51" s="141"/>
      <c r="L51" s="141"/>
      <c r="M51" s="141"/>
      <c r="N51" s="141"/>
      <c r="O51" s="141"/>
      <c r="P51" s="141"/>
      <c r="Q51" s="141"/>
    </row>
    <row r="52" spans="1:17" ht="15.6">
      <c r="A52" s="141" t="s">
        <v>27</v>
      </c>
      <c r="B52" s="141"/>
      <c r="C52" s="141" t="s">
        <v>82</v>
      </c>
      <c r="D52" s="141"/>
      <c r="E52" s="141"/>
      <c r="F52" s="141"/>
      <c r="G52" s="141"/>
      <c r="H52" s="141"/>
      <c r="I52" s="141"/>
      <c r="J52" s="141"/>
      <c r="K52" s="141"/>
      <c r="L52" s="141"/>
      <c r="M52" s="141"/>
      <c r="N52" s="141"/>
      <c r="O52" s="141"/>
      <c r="P52" s="141"/>
      <c r="Q52" s="141"/>
    </row>
    <row r="53" spans="1:17" ht="15.6">
      <c r="A53" s="141" t="s">
        <v>28</v>
      </c>
      <c r="B53" s="141"/>
      <c r="C53" s="141" t="s">
        <v>83</v>
      </c>
      <c r="D53" s="141"/>
      <c r="E53" s="141"/>
      <c r="F53" s="141"/>
      <c r="G53" s="141"/>
      <c r="H53" s="141"/>
      <c r="I53" s="141"/>
      <c r="J53" s="141"/>
      <c r="K53" s="141"/>
      <c r="L53" s="141"/>
      <c r="M53" s="141"/>
      <c r="N53" s="141"/>
      <c r="O53" s="141"/>
      <c r="P53" s="141"/>
      <c r="Q53" s="141"/>
    </row>
    <row r="54" spans="1:17" ht="15.6">
      <c r="A54" s="141" t="s">
        <v>29</v>
      </c>
      <c r="B54" s="141"/>
      <c r="C54" s="141" t="s">
        <v>84</v>
      </c>
      <c r="D54" s="141"/>
      <c r="E54" s="141"/>
      <c r="F54" s="141"/>
      <c r="G54" s="141"/>
      <c r="H54" s="141"/>
      <c r="I54" s="141"/>
      <c r="J54" s="141"/>
      <c r="K54" s="141"/>
      <c r="L54" s="141"/>
      <c r="M54" s="141"/>
      <c r="N54" s="141"/>
      <c r="O54" s="141"/>
      <c r="P54" s="141"/>
      <c r="Q54" s="141"/>
    </row>
    <row r="55" spans="1:17" ht="15.6">
      <c r="A55" s="141" t="s">
        <v>30</v>
      </c>
      <c r="B55" s="141"/>
      <c r="C55" s="141" t="s">
        <v>85</v>
      </c>
      <c r="D55" s="141"/>
      <c r="E55" s="141"/>
      <c r="F55" s="141"/>
      <c r="G55" s="141"/>
      <c r="H55" s="141"/>
      <c r="I55" s="141"/>
      <c r="J55" s="141"/>
      <c r="K55" s="141"/>
      <c r="L55" s="141"/>
      <c r="M55" s="141"/>
      <c r="N55" s="141"/>
      <c r="O55" s="141"/>
      <c r="P55" s="141"/>
      <c r="Q55" s="141"/>
    </row>
    <row r="56" spans="1:17" ht="15.6">
      <c r="A56" s="141" t="s">
        <v>31</v>
      </c>
      <c r="B56" s="141"/>
      <c r="C56" s="141" t="s">
        <v>86</v>
      </c>
      <c r="D56" s="141"/>
      <c r="E56" s="141"/>
      <c r="F56" s="141"/>
      <c r="G56" s="141"/>
      <c r="H56" s="141"/>
      <c r="I56" s="141"/>
      <c r="J56" s="141"/>
      <c r="K56" s="141"/>
      <c r="L56" s="141"/>
      <c r="M56" s="141"/>
      <c r="N56" s="141"/>
      <c r="O56" s="141"/>
      <c r="P56" s="141"/>
      <c r="Q56" s="141"/>
    </row>
    <row r="57" spans="1:17" ht="15.6">
      <c r="A57" s="141" t="s">
        <v>32</v>
      </c>
      <c r="B57" s="141"/>
      <c r="C57" s="141" t="s">
        <v>87</v>
      </c>
      <c r="D57" s="141"/>
      <c r="E57" s="141"/>
      <c r="F57" s="141"/>
      <c r="G57" s="141"/>
      <c r="H57" s="141"/>
      <c r="I57" s="141"/>
      <c r="J57" s="141"/>
      <c r="K57" s="141"/>
      <c r="L57" s="141"/>
      <c r="M57" s="141"/>
      <c r="N57" s="141"/>
      <c r="O57" s="141"/>
      <c r="P57" s="141"/>
      <c r="Q57" s="141"/>
    </row>
    <row r="58" spans="1:17" ht="15.6">
      <c r="A58" s="141" t="s">
        <v>33</v>
      </c>
      <c r="B58" s="141"/>
      <c r="C58" s="141" t="s">
        <v>88</v>
      </c>
      <c r="D58" s="141"/>
      <c r="E58" s="141"/>
      <c r="F58" s="141"/>
      <c r="G58" s="141"/>
      <c r="H58" s="141"/>
      <c r="I58" s="141"/>
      <c r="J58" s="141"/>
      <c r="K58" s="141"/>
      <c r="L58" s="141"/>
      <c r="M58" s="141"/>
      <c r="N58" s="141"/>
      <c r="O58" s="141"/>
      <c r="P58" s="141"/>
      <c r="Q58" s="141"/>
    </row>
    <row r="59" spans="1:17" ht="15.6">
      <c r="A59" s="141" t="s">
        <v>34</v>
      </c>
      <c r="B59" s="141"/>
      <c r="C59" s="141" t="s">
        <v>89</v>
      </c>
      <c r="D59" s="141"/>
      <c r="E59" s="141"/>
      <c r="F59" s="141"/>
      <c r="G59" s="141"/>
      <c r="H59" s="141"/>
      <c r="I59" s="141"/>
      <c r="J59" s="141"/>
      <c r="K59" s="141"/>
      <c r="L59" s="141"/>
      <c r="M59" s="141"/>
      <c r="N59" s="141"/>
      <c r="O59" s="141"/>
      <c r="P59" s="141"/>
      <c r="Q59" s="141"/>
    </row>
    <row r="60" spans="1:17" ht="15.6">
      <c r="A60" s="142"/>
      <c r="B60" s="142"/>
      <c r="C60" s="141"/>
      <c r="D60" s="141"/>
      <c r="E60" s="141"/>
      <c r="F60" s="141"/>
      <c r="G60" s="141"/>
      <c r="H60" s="141"/>
      <c r="I60" s="141"/>
      <c r="J60" s="141"/>
      <c r="K60" s="141"/>
      <c r="L60" s="141"/>
      <c r="M60" s="141"/>
      <c r="N60" s="141"/>
      <c r="O60" s="141"/>
      <c r="P60" s="141"/>
      <c r="Q60" s="141"/>
    </row>
    <row r="61" spans="1:17" ht="15.6">
      <c r="A61" s="141" t="s">
        <v>35</v>
      </c>
      <c r="B61" s="141"/>
      <c r="C61" s="141" t="s">
        <v>90</v>
      </c>
      <c r="D61" s="141"/>
      <c r="E61" s="141"/>
      <c r="F61" s="141"/>
      <c r="G61" s="141"/>
      <c r="H61" s="141"/>
      <c r="I61" s="141"/>
      <c r="J61" s="141"/>
      <c r="K61" s="141"/>
      <c r="L61" s="141"/>
      <c r="M61" s="141"/>
      <c r="N61" s="141"/>
      <c r="O61" s="141"/>
      <c r="P61" s="141"/>
      <c r="Q61" s="141"/>
    </row>
    <row r="62" spans="1:17" ht="15.6">
      <c r="A62" s="141" t="s">
        <v>36</v>
      </c>
      <c r="B62" s="141"/>
      <c r="C62" s="141" t="s">
        <v>91</v>
      </c>
      <c r="D62" s="141"/>
      <c r="E62" s="141"/>
      <c r="F62" s="141"/>
      <c r="G62" s="141"/>
      <c r="H62" s="141"/>
      <c r="I62" s="141"/>
      <c r="J62" s="141"/>
      <c r="K62" s="141"/>
      <c r="L62" s="141"/>
      <c r="M62" s="141"/>
      <c r="N62" s="141"/>
      <c r="O62" s="141"/>
      <c r="P62" s="141"/>
      <c r="Q62" s="141"/>
    </row>
  </sheetData>
  <sheetProtection selectLockedCells="1" selectUnlockedCells="1"/>
  <mergeCells count="94">
    <mergeCell ref="A9:Q9"/>
    <mergeCell ref="A10:Q10"/>
    <mergeCell ref="A11:Q11"/>
    <mergeCell ref="A12:Q12"/>
    <mergeCell ref="A13:Q13"/>
    <mergeCell ref="A24:B24"/>
    <mergeCell ref="C24:Q24"/>
    <mergeCell ref="A14:Q14"/>
    <mergeCell ref="A15:Q15"/>
    <mergeCell ref="A16:Q16"/>
    <mergeCell ref="A17:Q17"/>
    <mergeCell ref="A18:Q18"/>
    <mergeCell ref="A19:Q19"/>
    <mergeCell ref="A22:B22"/>
    <mergeCell ref="C22:Q22"/>
    <mergeCell ref="A23:B23"/>
    <mergeCell ref="C23:Q23"/>
    <mergeCell ref="A20:Q20"/>
    <mergeCell ref="A25:B25"/>
    <mergeCell ref="C25:Q25"/>
    <mergeCell ref="A26:B26"/>
    <mergeCell ref="C26:Q26"/>
    <mergeCell ref="A28:B28"/>
    <mergeCell ref="C28:Q28"/>
    <mergeCell ref="A27:B27"/>
    <mergeCell ref="C27:Q27"/>
    <mergeCell ref="A29:B29"/>
    <mergeCell ref="C29:Q29"/>
    <mergeCell ref="A31:B31"/>
    <mergeCell ref="C31:Q31"/>
    <mergeCell ref="A30:B30"/>
    <mergeCell ref="C30:Q30"/>
    <mergeCell ref="A32:B32"/>
    <mergeCell ref="C32:Q32"/>
    <mergeCell ref="A34:B34"/>
    <mergeCell ref="C34:Q34"/>
    <mergeCell ref="A33:B33"/>
    <mergeCell ref="C33:Q33"/>
    <mergeCell ref="A35:B35"/>
    <mergeCell ref="C35:Q35"/>
    <mergeCell ref="A37:B37"/>
    <mergeCell ref="C37:Q37"/>
    <mergeCell ref="A36:B36"/>
    <mergeCell ref="C36:Q36"/>
    <mergeCell ref="A38:B38"/>
    <mergeCell ref="C38:Q38"/>
    <mergeCell ref="A40:B40"/>
    <mergeCell ref="C40:Q40"/>
    <mergeCell ref="A39:B39"/>
    <mergeCell ref="C39:Q39"/>
    <mergeCell ref="A41:B41"/>
    <mergeCell ref="C41:Q41"/>
    <mergeCell ref="A43:B43"/>
    <mergeCell ref="C43:Q43"/>
    <mergeCell ref="A42:B42"/>
    <mergeCell ref="C42:Q42"/>
    <mergeCell ref="A44:B44"/>
    <mergeCell ref="C44:Q44"/>
    <mergeCell ref="A46:B46"/>
    <mergeCell ref="C46:Q46"/>
    <mergeCell ref="A45:B45"/>
    <mergeCell ref="C45:Q45"/>
    <mergeCell ref="A47:B47"/>
    <mergeCell ref="C47:Q47"/>
    <mergeCell ref="A49:B49"/>
    <mergeCell ref="C49:Q49"/>
    <mergeCell ref="A48:B48"/>
    <mergeCell ref="C48:Q48"/>
    <mergeCell ref="A50:B50"/>
    <mergeCell ref="C50:Q50"/>
    <mergeCell ref="A52:B52"/>
    <mergeCell ref="C52:Q52"/>
    <mergeCell ref="A51:B51"/>
    <mergeCell ref="C51:Q51"/>
    <mergeCell ref="A53:B53"/>
    <mergeCell ref="C53:Q53"/>
    <mergeCell ref="A55:B55"/>
    <mergeCell ref="C55:Q55"/>
    <mergeCell ref="A54:B54"/>
    <mergeCell ref="C54:Q54"/>
    <mergeCell ref="A56:B56"/>
    <mergeCell ref="C56:Q56"/>
    <mergeCell ref="A58:B58"/>
    <mergeCell ref="C58:Q58"/>
    <mergeCell ref="A57:B57"/>
    <mergeCell ref="C57:Q57"/>
    <mergeCell ref="A62:B62"/>
    <mergeCell ref="C62:Q62"/>
    <mergeCell ref="A59:B59"/>
    <mergeCell ref="C59:Q59"/>
    <mergeCell ref="A60:B60"/>
    <mergeCell ref="C60:Q60"/>
    <mergeCell ref="A61:B61"/>
    <mergeCell ref="C61:Q61"/>
  </mergeCells>
  <hyperlinks>
    <hyperlink ref="A1" location="'Main Page'!A1" display="Main Page"/>
  </hyperlinks>
  <pageMargins left="0.74791666666666667" right="0.74791666666666667" top="0.98402777777777772" bottom="0.98402777777777772" header="0.51180555555555551" footer="0.51180555555555551"/>
  <pageSetup paperSize="9" scale="95" firstPageNumber="0" orientation="landscape" horizontalDpi="300" verticalDpi="300" r:id="rId1"/>
  <headerFooter alignWithMargins="0"/>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dimension ref="A1:C1998"/>
  <sheetViews>
    <sheetView showGridLines="0" workbookViewId="0">
      <pane ySplit="6" topLeftCell="A7" activePane="bottomLeft" state="frozen"/>
      <selection activeCell="G7" sqref="G7"/>
      <selection pane="bottomLeft"/>
    </sheetView>
  </sheetViews>
  <sheetFormatPr defaultColWidth="9.21875" defaultRowHeight="13.2"/>
  <cols>
    <col min="1" max="1" width="96.21875" style="1" bestFit="1" customWidth="1"/>
    <col min="2" max="2" width="185.21875" style="1" bestFit="1" customWidth="1"/>
    <col min="3" max="3" width="80.6640625" style="81" customWidth="1"/>
    <col min="4" max="16384" width="9.21875" style="1"/>
  </cols>
  <sheetData>
    <row r="1" spans="1:3">
      <c r="A1" s="8" t="s">
        <v>0</v>
      </c>
      <c r="B1" s="12" t="s">
        <v>163</v>
      </c>
    </row>
    <row r="2" spans="1:3">
      <c r="B2" s="4"/>
    </row>
    <row r="7" spans="1:3" ht="14.4">
      <c r="A7" s="78" t="s">
        <v>93</v>
      </c>
      <c r="B7" s="77" t="s">
        <v>43</v>
      </c>
      <c r="C7" s="77" t="s">
        <v>2093</v>
      </c>
    </row>
    <row r="8" spans="1:3">
      <c r="A8" s="72" t="s">
        <v>198</v>
      </c>
      <c r="B8" s="74" t="s">
        <v>2094</v>
      </c>
      <c r="C8" s="82"/>
    </row>
    <row r="9" spans="1:3">
      <c r="A9" s="72" t="s">
        <v>200</v>
      </c>
      <c r="B9" s="74" t="s">
        <v>2094</v>
      </c>
      <c r="C9" s="82"/>
    </row>
    <row r="10" spans="1:3">
      <c r="A10" s="72" t="s">
        <v>201</v>
      </c>
      <c r="B10" s="74" t="s">
        <v>2094</v>
      </c>
      <c r="C10" s="82"/>
    </row>
    <row r="11" spans="1:3">
      <c r="A11" s="72" t="s">
        <v>202</v>
      </c>
      <c r="B11" s="74" t="s">
        <v>2094</v>
      </c>
      <c r="C11" s="82"/>
    </row>
    <row r="12" spans="1:3">
      <c r="A12" s="72" t="s">
        <v>203</v>
      </c>
      <c r="B12" s="74" t="s">
        <v>2094</v>
      </c>
      <c r="C12" s="82"/>
    </row>
    <row r="13" spans="1:3">
      <c r="A13" s="72" t="s">
        <v>204</v>
      </c>
      <c r="B13" s="74" t="s">
        <v>2094</v>
      </c>
      <c r="C13" s="82"/>
    </row>
    <row r="14" spans="1:3">
      <c r="A14" s="72" t="s">
        <v>205</v>
      </c>
      <c r="B14" s="74" t="s">
        <v>2094</v>
      </c>
      <c r="C14" s="82"/>
    </row>
    <row r="15" spans="1:3">
      <c r="A15" s="72" t="s">
        <v>206</v>
      </c>
      <c r="B15" s="74" t="s">
        <v>2094</v>
      </c>
      <c r="C15" s="82"/>
    </row>
    <row r="16" spans="1:3">
      <c r="A16" s="72" t="s">
        <v>207</v>
      </c>
      <c r="B16" s="74" t="s">
        <v>2094</v>
      </c>
      <c r="C16" s="82"/>
    </row>
    <row r="17" spans="1:3">
      <c r="A17" s="72" t="s">
        <v>208</v>
      </c>
      <c r="B17" s="74" t="s">
        <v>2094</v>
      </c>
      <c r="C17" s="82"/>
    </row>
    <row r="18" spans="1:3">
      <c r="A18" s="72" t="s">
        <v>209</v>
      </c>
      <c r="B18" s="74" t="s">
        <v>2094</v>
      </c>
      <c r="C18" s="82"/>
    </row>
    <row r="19" spans="1:3">
      <c r="A19" s="72" t="s">
        <v>210</v>
      </c>
      <c r="B19" s="74" t="s">
        <v>2094</v>
      </c>
      <c r="C19" s="82"/>
    </row>
    <row r="20" spans="1:3">
      <c r="A20" s="72" t="s">
        <v>211</v>
      </c>
      <c r="B20" s="74" t="s">
        <v>2094</v>
      </c>
      <c r="C20" s="82"/>
    </row>
    <row r="21" spans="1:3">
      <c r="A21" s="72" t="s">
        <v>212</v>
      </c>
      <c r="B21" s="74" t="s">
        <v>2094</v>
      </c>
      <c r="C21" s="82"/>
    </row>
    <row r="22" spans="1:3">
      <c r="A22" s="72" t="s">
        <v>213</v>
      </c>
      <c r="B22" s="74" t="s">
        <v>2094</v>
      </c>
      <c r="C22" s="82"/>
    </row>
    <row r="23" spans="1:3">
      <c r="A23" s="72" t="s">
        <v>214</v>
      </c>
      <c r="B23" s="74" t="s">
        <v>2094</v>
      </c>
      <c r="C23" s="82"/>
    </row>
    <row r="24" spans="1:3">
      <c r="A24" s="72" t="s">
        <v>215</v>
      </c>
      <c r="B24" s="74" t="s">
        <v>2094</v>
      </c>
      <c r="C24" s="82"/>
    </row>
    <row r="25" spans="1:3">
      <c r="A25" s="72" t="s">
        <v>216</v>
      </c>
      <c r="B25" s="74" t="s">
        <v>2094</v>
      </c>
      <c r="C25" s="82"/>
    </row>
    <row r="26" spans="1:3">
      <c r="A26" s="72" t="s">
        <v>217</v>
      </c>
      <c r="B26" s="74" t="s">
        <v>2094</v>
      </c>
      <c r="C26" s="82"/>
    </row>
    <row r="27" spans="1:3">
      <c r="A27" s="72" t="s">
        <v>218</v>
      </c>
      <c r="B27" s="74" t="s">
        <v>2094</v>
      </c>
      <c r="C27" s="82"/>
    </row>
    <row r="28" spans="1:3">
      <c r="A28" s="72" t="s">
        <v>219</v>
      </c>
      <c r="B28" s="74" t="s">
        <v>2094</v>
      </c>
      <c r="C28" s="82"/>
    </row>
    <row r="29" spans="1:3">
      <c r="A29" s="72" t="s">
        <v>220</v>
      </c>
      <c r="B29" s="74" t="s">
        <v>2094</v>
      </c>
      <c r="C29" s="82"/>
    </row>
    <row r="30" spans="1:3">
      <c r="A30" s="72" t="s">
        <v>221</v>
      </c>
      <c r="B30" s="74" t="s">
        <v>2094</v>
      </c>
      <c r="C30" s="82"/>
    </row>
    <row r="31" spans="1:3">
      <c r="A31" s="72" t="s">
        <v>222</v>
      </c>
      <c r="B31" s="74" t="s">
        <v>2094</v>
      </c>
      <c r="C31" s="82"/>
    </row>
    <row r="32" spans="1:3">
      <c r="A32" s="72" t="s">
        <v>223</v>
      </c>
      <c r="B32" s="74" t="s">
        <v>2094</v>
      </c>
      <c r="C32" s="82"/>
    </row>
    <row r="33" spans="1:3">
      <c r="A33" s="72" t="s">
        <v>224</v>
      </c>
      <c r="B33" s="74" t="s">
        <v>2094</v>
      </c>
      <c r="C33" s="82"/>
    </row>
    <row r="34" spans="1:3">
      <c r="A34" s="72" t="s">
        <v>225</v>
      </c>
      <c r="B34" s="74" t="s">
        <v>2094</v>
      </c>
      <c r="C34" s="82"/>
    </row>
    <row r="35" spans="1:3">
      <c r="A35" s="72" t="s">
        <v>226</v>
      </c>
      <c r="B35" s="74" t="s">
        <v>2094</v>
      </c>
      <c r="C35" s="82"/>
    </row>
    <row r="36" spans="1:3">
      <c r="A36" s="72" t="s">
        <v>227</v>
      </c>
      <c r="B36" s="74" t="s">
        <v>2094</v>
      </c>
      <c r="C36" s="82"/>
    </row>
    <row r="37" spans="1:3">
      <c r="A37" s="72" t="s">
        <v>228</v>
      </c>
      <c r="B37" s="74" t="s">
        <v>2094</v>
      </c>
      <c r="C37" s="82"/>
    </row>
    <row r="38" spans="1:3">
      <c r="A38" s="72" t="s">
        <v>229</v>
      </c>
      <c r="B38" s="74" t="s">
        <v>2094</v>
      </c>
      <c r="C38" s="82"/>
    </row>
    <row r="39" spans="1:3">
      <c r="A39" s="72" t="s">
        <v>230</v>
      </c>
      <c r="B39" s="74" t="s">
        <v>2094</v>
      </c>
      <c r="C39" s="82"/>
    </row>
    <row r="40" spans="1:3">
      <c r="A40" s="72" t="s">
        <v>231</v>
      </c>
      <c r="B40" s="74" t="s">
        <v>2094</v>
      </c>
      <c r="C40" s="82"/>
    </row>
    <row r="41" spans="1:3">
      <c r="A41" s="72" t="s">
        <v>232</v>
      </c>
      <c r="B41" s="74" t="s">
        <v>2094</v>
      </c>
      <c r="C41" s="82"/>
    </row>
    <row r="42" spans="1:3">
      <c r="A42" s="72" t="s">
        <v>233</v>
      </c>
      <c r="B42" s="74" t="s">
        <v>2094</v>
      </c>
      <c r="C42" s="82"/>
    </row>
    <row r="43" spans="1:3">
      <c r="A43" s="72" t="s">
        <v>234</v>
      </c>
      <c r="B43" s="74" t="s">
        <v>2094</v>
      </c>
      <c r="C43" s="82"/>
    </row>
    <row r="44" spans="1:3" ht="14.4">
      <c r="A44" s="80" t="s">
        <v>94</v>
      </c>
      <c r="B44" s="79" t="s">
        <v>43</v>
      </c>
      <c r="C44" s="82"/>
    </row>
    <row r="45" spans="1:3">
      <c r="A45" s="72" t="s">
        <v>243</v>
      </c>
      <c r="B45" s="74" t="s">
        <v>2094</v>
      </c>
      <c r="C45" s="82"/>
    </row>
    <row r="46" spans="1:3">
      <c r="A46" s="72" t="s">
        <v>244</v>
      </c>
      <c r="B46" s="74" t="s">
        <v>2094</v>
      </c>
      <c r="C46" s="82"/>
    </row>
    <row r="47" spans="1:3">
      <c r="A47" s="72" t="s">
        <v>245</v>
      </c>
      <c r="B47" s="74" t="s">
        <v>2094</v>
      </c>
      <c r="C47" s="82"/>
    </row>
    <row r="48" spans="1:3">
      <c r="A48" s="72" t="s">
        <v>246</v>
      </c>
      <c r="B48" s="74" t="s">
        <v>2094</v>
      </c>
      <c r="C48" s="82"/>
    </row>
    <row r="49" spans="1:3">
      <c r="A49" s="72" t="s">
        <v>247</v>
      </c>
      <c r="B49" s="74" t="s">
        <v>2094</v>
      </c>
      <c r="C49" s="82"/>
    </row>
    <row r="50" spans="1:3">
      <c r="A50" s="72" t="s">
        <v>248</v>
      </c>
      <c r="B50" s="74" t="s">
        <v>2094</v>
      </c>
      <c r="C50" s="82"/>
    </row>
    <row r="51" spans="1:3">
      <c r="A51" s="72" t="s">
        <v>249</v>
      </c>
      <c r="B51" s="74" t="s">
        <v>2094</v>
      </c>
      <c r="C51" s="82"/>
    </row>
    <row r="52" spans="1:3">
      <c r="A52" s="72" t="s">
        <v>250</v>
      </c>
      <c r="B52" s="74" t="s">
        <v>2094</v>
      </c>
      <c r="C52" s="82"/>
    </row>
    <row r="53" spans="1:3">
      <c r="A53" s="72" t="s">
        <v>251</v>
      </c>
      <c r="B53" s="74" t="s">
        <v>2094</v>
      </c>
      <c r="C53" s="82"/>
    </row>
    <row r="54" spans="1:3">
      <c r="A54" s="72" t="s">
        <v>252</v>
      </c>
      <c r="B54" s="74" t="s">
        <v>2094</v>
      </c>
      <c r="C54" s="82"/>
    </row>
    <row r="55" spans="1:3">
      <c r="A55" s="72" t="s">
        <v>253</v>
      </c>
      <c r="B55" s="74" t="s">
        <v>2094</v>
      </c>
      <c r="C55" s="82"/>
    </row>
    <row r="56" spans="1:3">
      <c r="A56" s="72" t="s">
        <v>254</v>
      </c>
      <c r="B56" s="74" t="s">
        <v>2094</v>
      </c>
      <c r="C56" s="82"/>
    </row>
    <row r="57" spans="1:3">
      <c r="A57" s="72" t="s">
        <v>255</v>
      </c>
      <c r="B57" s="74" t="s">
        <v>2094</v>
      </c>
      <c r="C57" s="82"/>
    </row>
    <row r="58" spans="1:3">
      <c r="A58" s="72" t="s">
        <v>256</v>
      </c>
      <c r="B58" s="74" t="s">
        <v>2094</v>
      </c>
      <c r="C58" s="82"/>
    </row>
    <row r="59" spans="1:3">
      <c r="A59" s="72" t="s">
        <v>257</v>
      </c>
      <c r="B59" s="74" t="s">
        <v>2094</v>
      </c>
      <c r="C59" s="82"/>
    </row>
    <row r="60" spans="1:3">
      <c r="A60" s="72" t="s">
        <v>258</v>
      </c>
      <c r="B60" s="74" t="s">
        <v>2094</v>
      </c>
      <c r="C60" s="82"/>
    </row>
    <row r="61" spans="1:3">
      <c r="A61" s="72" t="s">
        <v>259</v>
      </c>
      <c r="B61" s="74" t="s">
        <v>2094</v>
      </c>
      <c r="C61" s="82"/>
    </row>
    <row r="62" spans="1:3">
      <c r="A62" s="72" t="s">
        <v>260</v>
      </c>
      <c r="B62" s="74" t="s">
        <v>2094</v>
      </c>
      <c r="C62" s="82"/>
    </row>
    <row r="63" spans="1:3">
      <c r="A63" s="72" t="s">
        <v>261</v>
      </c>
      <c r="B63" s="74" t="s">
        <v>2094</v>
      </c>
      <c r="C63" s="82"/>
    </row>
    <row r="64" spans="1:3">
      <c r="A64" s="72" t="s">
        <v>262</v>
      </c>
      <c r="B64" s="74" t="s">
        <v>2094</v>
      </c>
      <c r="C64" s="82"/>
    </row>
    <row r="65" spans="1:3">
      <c r="A65" s="72" t="s">
        <v>263</v>
      </c>
      <c r="B65" s="74" t="s">
        <v>2094</v>
      </c>
      <c r="C65" s="82"/>
    </row>
    <row r="66" spans="1:3">
      <c r="A66" s="72" t="s">
        <v>264</v>
      </c>
      <c r="B66" s="74" t="s">
        <v>2094</v>
      </c>
      <c r="C66" s="82"/>
    </row>
    <row r="67" spans="1:3" ht="14.4">
      <c r="A67" s="80" t="s">
        <v>39</v>
      </c>
      <c r="B67" s="79" t="s">
        <v>43</v>
      </c>
      <c r="C67" s="82"/>
    </row>
    <row r="68" spans="1:3">
      <c r="A68" s="72" t="s">
        <v>267</v>
      </c>
      <c r="B68" s="74" t="s">
        <v>2095</v>
      </c>
      <c r="C68" s="82"/>
    </row>
    <row r="69" spans="1:3">
      <c r="A69" s="72" t="s">
        <v>268</v>
      </c>
      <c r="B69" s="74" t="s">
        <v>2095</v>
      </c>
      <c r="C69" s="82"/>
    </row>
    <row r="70" spans="1:3">
      <c r="A70" s="72" t="s">
        <v>269</v>
      </c>
      <c r="B70" s="74" t="s">
        <v>2095</v>
      </c>
      <c r="C70" s="82"/>
    </row>
    <row r="71" spans="1:3">
      <c r="A71" s="72" t="s">
        <v>270</v>
      </c>
      <c r="B71" s="74" t="s">
        <v>2095</v>
      </c>
      <c r="C71" s="82"/>
    </row>
    <row r="72" spans="1:3">
      <c r="A72" s="72" t="s">
        <v>271</v>
      </c>
      <c r="B72" s="74" t="s">
        <v>2095</v>
      </c>
      <c r="C72" s="82"/>
    </row>
    <row r="73" spans="1:3">
      <c r="A73" s="72" t="s">
        <v>272</v>
      </c>
      <c r="B73" s="74" t="s">
        <v>2095</v>
      </c>
      <c r="C73" s="82"/>
    </row>
    <row r="74" spans="1:3">
      <c r="A74" s="72" t="s">
        <v>273</v>
      </c>
      <c r="B74" s="74" t="s">
        <v>2095</v>
      </c>
      <c r="C74" s="82"/>
    </row>
    <row r="75" spans="1:3">
      <c r="A75" s="72" t="s">
        <v>274</v>
      </c>
      <c r="B75" s="74" t="s">
        <v>2095</v>
      </c>
      <c r="C75" s="82"/>
    </row>
    <row r="76" spans="1:3">
      <c r="A76" s="72" t="s">
        <v>275</v>
      </c>
      <c r="B76" s="74" t="s">
        <v>2095</v>
      </c>
      <c r="C76" s="82"/>
    </row>
    <row r="77" spans="1:3">
      <c r="A77" s="72" t="s">
        <v>276</v>
      </c>
      <c r="B77" s="74" t="s">
        <v>2095</v>
      </c>
      <c r="C77" s="82"/>
    </row>
    <row r="78" spans="1:3">
      <c r="A78" s="72" t="s">
        <v>277</v>
      </c>
      <c r="B78" s="74" t="s">
        <v>2095</v>
      </c>
      <c r="C78" s="82"/>
    </row>
    <row r="79" spans="1:3">
      <c r="A79" s="72" t="s">
        <v>278</v>
      </c>
      <c r="B79" s="74" t="s">
        <v>2095</v>
      </c>
      <c r="C79" s="82"/>
    </row>
    <row r="80" spans="1:3">
      <c r="A80" s="72" t="s">
        <v>279</v>
      </c>
      <c r="B80" s="74" t="s">
        <v>2095</v>
      </c>
      <c r="C80" s="82"/>
    </row>
    <row r="81" spans="1:3">
      <c r="A81" s="72" t="s">
        <v>280</v>
      </c>
      <c r="B81" s="74" t="s">
        <v>2095</v>
      </c>
      <c r="C81" s="82"/>
    </row>
    <row r="82" spans="1:3">
      <c r="A82" s="72" t="s">
        <v>281</v>
      </c>
      <c r="B82" s="74" t="s">
        <v>2095</v>
      </c>
      <c r="C82" s="82"/>
    </row>
    <row r="83" spans="1:3">
      <c r="A83" s="72" t="s">
        <v>282</v>
      </c>
      <c r="B83" s="74" t="s">
        <v>2095</v>
      </c>
      <c r="C83" s="82"/>
    </row>
    <row r="84" spans="1:3">
      <c r="A84" s="72" t="s">
        <v>283</v>
      </c>
      <c r="B84" s="74" t="s">
        <v>2095</v>
      </c>
      <c r="C84" s="82"/>
    </row>
    <row r="85" spans="1:3">
      <c r="A85" s="72" t="s">
        <v>284</v>
      </c>
      <c r="B85" s="74" t="s">
        <v>2095</v>
      </c>
      <c r="C85" s="82"/>
    </row>
    <row r="86" spans="1:3">
      <c r="A86" s="72" t="s">
        <v>285</v>
      </c>
      <c r="B86" s="74" t="s">
        <v>2095</v>
      </c>
      <c r="C86" s="82"/>
    </row>
    <row r="87" spans="1:3">
      <c r="A87" s="72" t="s">
        <v>286</v>
      </c>
      <c r="B87" s="74" t="s">
        <v>2095</v>
      </c>
      <c r="C87" s="82"/>
    </row>
    <row r="88" spans="1:3">
      <c r="A88" s="72" t="s">
        <v>287</v>
      </c>
      <c r="B88" s="74" t="s">
        <v>2095</v>
      </c>
      <c r="C88" s="82"/>
    </row>
    <row r="89" spans="1:3">
      <c r="A89" s="72" t="s">
        <v>288</v>
      </c>
      <c r="B89" s="74" t="s">
        <v>2095</v>
      </c>
      <c r="C89" s="82"/>
    </row>
    <row r="90" spans="1:3">
      <c r="A90" s="72" t="s">
        <v>289</v>
      </c>
      <c r="B90" s="74" t="s">
        <v>2095</v>
      </c>
      <c r="C90" s="82"/>
    </row>
    <row r="91" spans="1:3">
      <c r="A91" s="72" t="s">
        <v>290</v>
      </c>
      <c r="B91" s="74" t="s">
        <v>2095</v>
      </c>
      <c r="C91" s="82"/>
    </row>
    <row r="92" spans="1:3">
      <c r="A92" s="72" t="s">
        <v>291</v>
      </c>
      <c r="B92" s="74" t="s">
        <v>2095</v>
      </c>
      <c r="C92" s="82"/>
    </row>
    <row r="93" spans="1:3">
      <c r="A93" s="72" t="s">
        <v>292</v>
      </c>
      <c r="B93" s="74" t="s">
        <v>2095</v>
      </c>
      <c r="C93" s="82"/>
    </row>
    <row r="94" spans="1:3">
      <c r="A94" s="72" t="s">
        <v>293</v>
      </c>
      <c r="B94" s="74" t="s">
        <v>2095</v>
      </c>
      <c r="C94" s="82"/>
    </row>
    <row r="95" spans="1:3">
      <c r="A95" s="72" t="s">
        <v>294</v>
      </c>
      <c r="B95" s="74" t="s">
        <v>2096</v>
      </c>
      <c r="C95" s="82"/>
    </row>
    <row r="96" spans="1:3">
      <c r="A96" s="72" t="s">
        <v>295</v>
      </c>
      <c r="B96" s="74" t="s">
        <v>2095</v>
      </c>
      <c r="C96" s="82"/>
    </row>
    <row r="97" spans="1:3">
      <c r="A97" s="72" t="s">
        <v>296</v>
      </c>
      <c r="B97" s="74" t="s">
        <v>2095</v>
      </c>
      <c r="C97" s="82"/>
    </row>
    <row r="98" spans="1:3">
      <c r="A98" s="72" t="s">
        <v>297</v>
      </c>
      <c r="B98" s="74" t="s">
        <v>2095</v>
      </c>
      <c r="C98" s="82"/>
    </row>
    <row r="99" spans="1:3">
      <c r="A99" s="72" t="s">
        <v>298</v>
      </c>
      <c r="B99" s="74" t="s">
        <v>2095</v>
      </c>
      <c r="C99" s="82"/>
    </row>
    <row r="100" spans="1:3">
      <c r="A100" s="72" t="s">
        <v>299</v>
      </c>
      <c r="B100" s="74" t="s">
        <v>2095</v>
      </c>
      <c r="C100" s="82"/>
    </row>
    <row r="101" spans="1:3">
      <c r="A101" s="72" t="s">
        <v>300</v>
      </c>
      <c r="B101" s="74" t="s">
        <v>2095</v>
      </c>
      <c r="C101" s="82"/>
    </row>
    <row r="102" spans="1:3">
      <c r="A102" s="72" t="s">
        <v>301</v>
      </c>
      <c r="B102" s="74" t="s">
        <v>2097</v>
      </c>
      <c r="C102" s="82"/>
    </row>
    <row r="103" spans="1:3">
      <c r="A103" s="72" t="s">
        <v>302</v>
      </c>
      <c r="B103" s="74" t="s">
        <v>2095</v>
      </c>
      <c r="C103" s="82"/>
    </row>
    <row r="104" spans="1:3">
      <c r="A104" s="72" t="s">
        <v>303</v>
      </c>
      <c r="B104" s="74" t="s">
        <v>2095</v>
      </c>
      <c r="C104" s="82"/>
    </row>
    <row r="105" spans="1:3">
      <c r="A105" s="72" t="s">
        <v>304</v>
      </c>
      <c r="B105" s="74" t="s">
        <v>2095</v>
      </c>
      <c r="C105" s="82"/>
    </row>
    <row r="106" spans="1:3" ht="14.4">
      <c r="A106" s="80" t="s">
        <v>95</v>
      </c>
      <c r="B106" s="79" t="s">
        <v>43</v>
      </c>
      <c r="C106" s="82"/>
    </row>
    <row r="107" spans="1:3">
      <c r="A107" s="72" t="s">
        <v>306</v>
      </c>
      <c r="B107" s="74" t="s">
        <v>2094</v>
      </c>
      <c r="C107" s="82"/>
    </row>
    <row r="108" spans="1:3">
      <c r="A108" s="72" t="s">
        <v>307</v>
      </c>
      <c r="B108" s="74" t="s">
        <v>2094</v>
      </c>
      <c r="C108" s="82"/>
    </row>
    <row r="109" spans="1:3">
      <c r="A109" s="72" t="s">
        <v>308</v>
      </c>
      <c r="B109" s="74" t="s">
        <v>2094</v>
      </c>
      <c r="C109" s="82"/>
    </row>
    <row r="110" spans="1:3">
      <c r="A110" s="72" t="s">
        <v>309</v>
      </c>
      <c r="B110" s="74" t="s">
        <v>2094</v>
      </c>
      <c r="C110" s="82"/>
    </row>
    <row r="111" spans="1:3">
      <c r="A111" s="72" t="s">
        <v>310</v>
      </c>
      <c r="B111" s="74" t="s">
        <v>2094</v>
      </c>
      <c r="C111" s="82"/>
    </row>
    <row r="112" spans="1:3">
      <c r="A112" s="72" t="s">
        <v>311</v>
      </c>
      <c r="B112" s="74" t="s">
        <v>2094</v>
      </c>
      <c r="C112" s="82"/>
    </row>
    <row r="113" spans="1:3">
      <c r="A113" s="72" t="s">
        <v>312</v>
      </c>
      <c r="B113" s="74" t="s">
        <v>2094</v>
      </c>
      <c r="C113" s="82"/>
    </row>
    <row r="114" spans="1:3">
      <c r="A114" s="72" t="s">
        <v>313</v>
      </c>
      <c r="B114" s="74" t="s">
        <v>2094</v>
      </c>
      <c r="C114" s="82"/>
    </row>
    <row r="115" spans="1:3">
      <c r="A115" s="72" t="s">
        <v>314</v>
      </c>
      <c r="B115" s="74" t="s">
        <v>2094</v>
      </c>
      <c r="C115" s="82"/>
    </row>
    <row r="116" spans="1:3">
      <c r="A116" s="72" t="s">
        <v>315</v>
      </c>
      <c r="B116" s="74" t="s">
        <v>2094</v>
      </c>
      <c r="C116" s="82"/>
    </row>
    <row r="117" spans="1:3">
      <c r="A117" s="72" t="s">
        <v>316</v>
      </c>
      <c r="B117" s="74" t="s">
        <v>2094</v>
      </c>
      <c r="C117" s="82"/>
    </row>
    <row r="118" spans="1:3">
      <c r="A118" s="72" t="s">
        <v>317</v>
      </c>
      <c r="B118" s="74" t="s">
        <v>2094</v>
      </c>
      <c r="C118" s="82"/>
    </row>
    <row r="119" spans="1:3">
      <c r="A119" s="72" t="s">
        <v>318</v>
      </c>
      <c r="B119" s="74" t="s">
        <v>2094</v>
      </c>
      <c r="C119" s="82"/>
    </row>
    <row r="120" spans="1:3">
      <c r="A120" s="72" t="s">
        <v>319</v>
      </c>
      <c r="B120" s="74" t="s">
        <v>2094</v>
      </c>
      <c r="C120" s="82"/>
    </row>
    <row r="121" spans="1:3">
      <c r="A121" s="72" t="s">
        <v>320</v>
      </c>
      <c r="B121" s="74" t="s">
        <v>2094</v>
      </c>
      <c r="C121" s="82"/>
    </row>
    <row r="122" spans="1:3">
      <c r="A122" s="72" t="s">
        <v>321</v>
      </c>
      <c r="B122" s="74" t="s">
        <v>2094</v>
      </c>
      <c r="C122" s="82"/>
    </row>
    <row r="123" spans="1:3">
      <c r="A123" s="72" t="s">
        <v>322</v>
      </c>
      <c r="B123" s="74" t="s">
        <v>2094</v>
      </c>
      <c r="C123" s="82"/>
    </row>
    <row r="124" spans="1:3">
      <c r="A124" s="72" t="s">
        <v>323</v>
      </c>
      <c r="B124" s="74" t="s">
        <v>2094</v>
      </c>
      <c r="C124" s="82"/>
    </row>
    <row r="125" spans="1:3">
      <c r="A125" s="72" t="s">
        <v>324</v>
      </c>
      <c r="B125" s="74" t="s">
        <v>2094</v>
      </c>
      <c r="C125" s="82"/>
    </row>
    <row r="126" spans="1:3">
      <c r="A126" s="72" t="s">
        <v>325</v>
      </c>
      <c r="B126" s="74" t="s">
        <v>2094</v>
      </c>
      <c r="C126" s="82"/>
    </row>
    <row r="127" spans="1:3">
      <c r="A127" s="72" t="s">
        <v>326</v>
      </c>
      <c r="B127" s="74" t="s">
        <v>2094</v>
      </c>
      <c r="C127" s="82"/>
    </row>
    <row r="128" spans="1:3">
      <c r="A128" s="72" t="s">
        <v>327</v>
      </c>
      <c r="B128" s="74" t="s">
        <v>2094</v>
      </c>
      <c r="C128" s="82"/>
    </row>
    <row r="129" spans="1:3">
      <c r="A129" s="72" t="s">
        <v>328</v>
      </c>
      <c r="B129" s="74" t="s">
        <v>2094</v>
      </c>
      <c r="C129" s="82"/>
    </row>
    <row r="130" spans="1:3">
      <c r="A130" s="72" t="s">
        <v>329</v>
      </c>
      <c r="B130" s="74" t="s">
        <v>2094</v>
      </c>
      <c r="C130" s="82"/>
    </row>
    <row r="131" spans="1:3" ht="14.4">
      <c r="A131" s="80" t="s">
        <v>96</v>
      </c>
      <c r="B131" s="79" t="s">
        <v>43</v>
      </c>
      <c r="C131" s="82"/>
    </row>
    <row r="132" spans="1:3">
      <c r="A132" s="72" t="s">
        <v>330</v>
      </c>
      <c r="B132" s="74" t="s">
        <v>2094</v>
      </c>
      <c r="C132" s="82"/>
    </row>
    <row r="133" spans="1:3">
      <c r="A133" s="72" t="s">
        <v>331</v>
      </c>
      <c r="B133" s="74" t="s">
        <v>2094</v>
      </c>
      <c r="C133" s="82"/>
    </row>
    <row r="134" spans="1:3">
      <c r="A134" s="72" t="s">
        <v>332</v>
      </c>
      <c r="B134" s="74" t="s">
        <v>2094</v>
      </c>
      <c r="C134" s="82"/>
    </row>
    <row r="135" spans="1:3">
      <c r="A135" s="72" t="s">
        <v>333</v>
      </c>
      <c r="B135" s="74" t="s">
        <v>2094</v>
      </c>
      <c r="C135" s="82"/>
    </row>
    <row r="136" spans="1:3">
      <c r="A136" s="72" t="s">
        <v>334</v>
      </c>
      <c r="B136" s="74" t="s">
        <v>2094</v>
      </c>
      <c r="C136" s="82"/>
    </row>
    <row r="137" spans="1:3">
      <c r="A137" s="72" t="s">
        <v>335</v>
      </c>
      <c r="B137" s="74" t="s">
        <v>2094</v>
      </c>
      <c r="C137" s="82"/>
    </row>
    <row r="138" spans="1:3">
      <c r="A138" s="72" t="s">
        <v>336</v>
      </c>
      <c r="B138" s="74" t="s">
        <v>2094</v>
      </c>
      <c r="C138" s="82"/>
    </row>
    <row r="139" spans="1:3">
      <c r="A139" s="72" t="s">
        <v>337</v>
      </c>
      <c r="B139" s="74" t="s">
        <v>2094</v>
      </c>
      <c r="C139" s="82"/>
    </row>
    <row r="140" spans="1:3">
      <c r="A140" s="72" t="s">
        <v>338</v>
      </c>
      <c r="B140" s="74" t="s">
        <v>2094</v>
      </c>
      <c r="C140" s="82"/>
    </row>
    <row r="141" spans="1:3">
      <c r="A141" s="72" t="s">
        <v>339</v>
      </c>
      <c r="B141" s="74" t="s">
        <v>2094</v>
      </c>
      <c r="C141" s="82"/>
    </row>
    <row r="142" spans="1:3">
      <c r="A142" s="72" t="s">
        <v>340</v>
      </c>
      <c r="B142" s="74" t="s">
        <v>2094</v>
      </c>
      <c r="C142" s="82"/>
    </row>
    <row r="143" spans="1:3">
      <c r="A143" s="72" t="s">
        <v>341</v>
      </c>
      <c r="B143" s="74" t="s">
        <v>2094</v>
      </c>
      <c r="C143" s="82"/>
    </row>
    <row r="144" spans="1:3">
      <c r="A144" s="72" t="s">
        <v>342</v>
      </c>
      <c r="B144" s="74" t="s">
        <v>2094</v>
      </c>
      <c r="C144" s="82"/>
    </row>
    <row r="145" spans="1:3">
      <c r="A145" s="72" t="s">
        <v>343</v>
      </c>
      <c r="B145" s="74" t="s">
        <v>2094</v>
      </c>
      <c r="C145" s="82"/>
    </row>
    <row r="146" spans="1:3">
      <c r="A146" s="72" t="s">
        <v>344</v>
      </c>
      <c r="B146" s="74" t="s">
        <v>2094</v>
      </c>
      <c r="C146" s="82"/>
    </row>
    <row r="147" spans="1:3">
      <c r="A147" s="72" t="s">
        <v>345</v>
      </c>
      <c r="B147" s="74" t="s">
        <v>2094</v>
      </c>
      <c r="C147" s="82"/>
    </row>
    <row r="148" spans="1:3">
      <c r="A148" s="72" t="s">
        <v>346</v>
      </c>
      <c r="B148" s="74" t="s">
        <v>2094</v>
      </c>
      <c r="C148" s="82"/>
    </row>
    <row r="149" spans="1:3">
      <c r="A149" s="72" t="s">
        <v>347</v>
      </c>
      <c r="B149" s="74" t="s">
        <v>2094</v>
      </c>
      <c r="C149" s="82"/>
    </row>
    <row r="150" spans="1:3">
      <c r="A150" s="72" t="s">
        <v>348</v>
      </c>
      <c r="B150" s="74" t="s">
        <v>2094</v>
      </c>
      <c r="C150" s="82"/>
    </row>
    <row r="151" spans="1:3">
      <c r="A151" s="72" t="s">
        <v>349</v>
      </c>
      <c r="B151" s="74" t="s">
        <v>2094</v>
      </c>
      <c r="C151" s="82"/>
    </row>
    <row r="152" spans="1:3">
      <c r="A152" s="72" t="s">
        <v>350</v>
      </c>
      <c r="B152" s="74" t="s">
        <v>2094</v>
      </c>
      <c r="C152" s="82"/>
    </row>
    <row r="153" spans="1:3">
      <c r="A153" s="72" t="s">
        <v>351</v>
      </c>
      <c r="B153" s="74" t="s">
        <v>2094</v>
      </c>
      <c r="C153" s="82"/>
    </row>
    <row r="154" spans="1:3">
      <c r="A154" s="72" t="s">
        <v>352</v>
      </c>
      <c r="B154" s="74" t="s">
        <v>2094</v>
      </c>
      <c r="C154" s="82"/>
    </row>
    <row r="155" spans="1:3" ht="14.4">
      <c r="A155" s="80" t="s">
        <v>97</v>
      </c>
      <c r="B155" s="79" t="s">
        <v>43</v>
      </c>
      <c r="C155" s="82"/>
    </row>
    <row r="156" spans="1:3">
      <c r="A156" s="72" t="s">
        <v>353</v>
      </c>
      <c r="B156" s="74" t="s">
        <v>2094</v>
      </c>
      <c r="C156" s="82"/>
    </row>
    <row r="157" spans="1:3">
      <c r="A157" s="72" t="s">
        <v>354</v>
      </c>
      <c r="B157" s="74" t="s">
        <v>2094</v>
      </c>
      <c r="C157" s="82"/>
    </row>
    <row r="158" spans="1:3">
      <c r="A158" s="72" t="s">
        <v>355</v>
      </c>
      <c r="B158" s="74" t="s">
        <v>2094</v>
      </c>
      <c r="C158" s="82"/>
    </row>
    <row r="159" spans="1:3">
      <c r="A159" s="72" t="s">
        <v>356</v>
      </c>
      <c r="B159" s="74" t="s">
        <v>2094</v>
      </c>
      <c r="C159" s="82"/>
    </row>
    <row r="160" spans="1:3">
      <c r="A160" s="72" t="s">
        <v>357</v>
      </c>
      <c r="B160" s="74" t="s">
        <v>2094</v>
      </c>
      <c r="C160" s="82"/>
    </row>
    <row r="161" spans="1:3">
      <c r="A161" s="72" t="s">
        <v>358</v>
      </c>
      <c r="B161" s="74" t="s">
        <v>2094</v>
      </c>
      <c r="C161" s="82"/>
    </row>
    <row r="162" spans="1:3">
      <c r="A162" s="72" t="s">
        <v>359</v>
      </c>
      <c r="B162" s="74" t="s">
        <v>2094</v>
      </c>
      <c r="C162" s="82"/>
    </row>
    <row r="163" spans="1:3">
      <c r="A163" s="72" t="s">
        <v>360</v>
      </c>
      <c r="B163" s="74" t="s">
        <v>2094</v>
      </c>
      <c r="C163" s="82"/>
    </row>
    <row r="164" spans="1:3">
      <c r="A164" s="72" t="s">
        <v>361</v>
      </c>
      <c r="B164" s="74" t="s">
        <v>2094</v>
      </c>
      <c r="C164" s="82"/>
    </row>
    <row r="165" spans="1:3">
      <c r="A165" s="72" t="s">
        <v>362</v>
      </c>
      <c r="B165" s="74" t="s">
        <v>2094</v>
      </c>
      <c r="C165" s="82"/>
    </row>
    <row r="166" spans="1:3">
      <c r="A166" s="72" t="s">
        <v>363</v>
      </c>
      <c r="B166" s="74" t="s">
        <v>2094</v>
      </c>
      <c r="C166" s="82"/>
    </row>
    <row r="167" spans="1:3">
      <c r="A167" s="72" t="s">
        <v>364</v>
      </c>
      <c r="B167" s="74" t="s">
        <v>2094</v>
      </c>
      <c r="C167" s="82"/>
    </row>
    <row r="168" spans="1:3">
      <c r="A168" s="72" t="s">
        <v>365</v>
      </c>
      <c r="B168" s="74" t="s">
        <v>2094</v>
      </c>
      <c r="C168" s="82"/>
    </row>
    <row r="169" spans="1:3">
      <c r="A169" s="72" t="s">
        <v>366</v>
      </c>
      <c r="B169" s="74" t="s">
        <v>2094</v>
      </c>
      <c r="C169" s="82"/>
    </row>
    <row r="170" spans="1:3">
      <c r="A170" s="72" t="s">
        <v>367</v>
      </c>
      <c r="B170" s="74" t="s">
        <v>2094</v>
      </c>
      <c r="C170" s="82"/>
    </row>
    <row r="171" spans="1:3">
      <c r="A171" s="72" t="s">
        <v>368</v>
      </c>
      <c r="B171" s="74" t="s">
        <v>2094</v>
      </c>
      <c r="C171" s="82"/>
    </row>
    <row r="172" spans="1:3">
      <c r="A172" s="72" t="s">
        <v>369</v>
      </c>
      <c r="B172" s="74" t="s">
        <v>2094</v>
      </c>
      <c r="C172" s="82"/>
    </row>
    <row r="173" spans="1:3">
      <c r="A173" s="72" t="s">
        <v>370</v>
      </c>
      <c r="B173" s="74" t="s">
        <v>2094</v>
      </c>
      <c r="C173" s="82"/>
    </row>
    <row r="174" spans="1:3">
      <c r="A174" s="72" t="s">
        <v>371</v>
      </c>
      <c r="B174" s="74" t="s">
        <v>2094</v>
      </c>
      <c r="C174" s="82"/>
    </row>
    <row r="175" spans="1:3">
      <c r="A175" s="72" t="s">
        <v>372</v>
      </c>
      <c r="B175" s="74" t="s">
        <v>2094</v>
      </c>
      <c r="C175" s="82"/>
    </row>
    <row r="176" spans="1:3">
      <c r="A176" s="72" t="s">
        <v>373</v>
      </c>
      <c r="B176" s="74" t="s">
        <v>2094</v>
      </c>
      <c r="C176" s="82"/>
    </row>
    <row r="177" spans="1:3">
      <c r="A177" s="72" t="s">
        <v>374</v>
      </c>
      <c r="B177" s="74" t="s">
        <v>2094</v>
      </c>
      <c r="C177" s="82"/>
    </row>
    <row r="178" spans="1:3">
      <c r="A178" s="72" t="s">
        <v>375</v>
      </c>
      <c r="B178" s="74" t="s">
        <v>2094</v>
      </c>
      <c r="C178" s="82"/>
    </row>
    <row r="179" spans="1:3">
      <c r="A179" s="72" t="s">
        <v>376</v>
      </c>
      <c r="B179" s="74" t="s">
        <v>2094</v>
      </c>
      <c r="C179" s="82"/>
    </row>
    <row r="180" spans="1:3" ht="14.4">
      <c r="A180" s="80" t="s">
        <v>98</v>
      </c>
      <c r="B180" s="79" t="s">
        <v>43</v>
      </c>
      <c r="C180" s="82"/>
    </row>
    <row r="181" spans="1:3" ht="79.2">
      <c r="A181" s="72" t="s">
        <v>378</v>
      </c>
      <c r="B181" s="74" t="s">
        <v>2098</v>
      </c>
      <c r="C181" s="82" t="s">
        <v>2099</v>
      </c>
    </row>
    <row r="182" spans="1:3" ht="26.4">
      <c r="A182" s="72" t="s">
        <v>379</v>
      </c>
      <c r="B182" s="74" t="s">
        <v>2100</v>
      </c>
      <c r="C182" s="82" t="s">
        <v>2101</v>
      </c>
    </row>
    <row r="183" spans="1:3">
      <c r="A183" s="72" t="s">
        <v>380</v>
      </c>
      <c r="B183" s="74" t="s">
        <v>2094</v>
      </c>
      <c r="C183" s="82"/>
    </row>
    <row r="184" spans="1:3">
      <c r="A184" s="72" t="s">
        <v>381</v>
      </c>
      <c r="B184" s="74" t="s">
        <v>2094</v>
      </c>
      <c r="C184" s="82"/>
    </row>
    <row r="185" spans="1:3">
      <c r="A185" s="72" t="s">
        <v>382</v>
      </c>
      <c r="B185" s="74" t="s">
        <v>2094</v>
      </c>
      <c r="C185" s="82"/>
    </row>
    <row r="186" spans="1:3">
      <c r="A186" s="72" t="s">
        <v>383</v>
      </c>
      <c r="B186" s="74" t="s">
        <v>2094</v>
      </c>
      <c r="C186" s="82"/>
    </row>
    <row r="187" spans="1:3" ht="79.2">
      <c r="A187" s="72" t="s">
        <v>384</v>
      </c>
      <c r="B187" s="74" t="s">
        <v>2102</v>
      </c>
      <c r="C187" s="82" t="s">
        <v>2103</v>
      </c>
    </row>
    <row r="188" spans="1:3">
      <c r="A188" s="72" t="s">
        <v>385</v>
      </c>
      <c r="B188" s="74" t="s">
        <v>2094</v>
      </c>
      <c r="C188" s="82"/>
    </row>
    <row r="189" spans="1:3">
      <c r="A189" s="72" t="s">
        <v>386</v>
      </c>
      <c r="B189" s="74" t="s">
        <v>2100</v>
      </c>
      <c r="C189" s="82"/>
    </row>
    <row r="190" spans="1:3">
      <c r="A190" s="72" t="s">
        <v>387</v>
      </c>
      <c r="B190" s="74" t="s">
        <v>2104</v>
      </c>
      <c r="C190" s="82"/>
    </row>
    <row r="191" spans="1:3">
      <c r="A191" s="72" t="s">
        <v>388</v>
      </c>
      <c r="B191" s="74" t="s">
        <v>2094</v>
      </c>
      <c r="C191" s="82"/>
    </row>
    <row r="192" spans="1:3">
      <c r="A192" s="72" t="s">
        <v>389</v>
      </c>
      <c r="B192" s="74" t="s">
        <v>2105</v>
      </c>
      <c r="C192" s="82"/>
    </row>
    <row r="193" spans="1:3" ht="26.4">
      <c r="A193" s="72" t="s">
        <v>390</v>
      </c>
      <c r="B193" s="74" t="s">
        <v>2106</v>
      </c>
      <c r="C193" s="82" t="s">
        <v>2107</v>
      </c>
    </row>
    <row r="194" spans="1:3" ht="14.4">
      <c r="A194" s="80" t="s">
        <v>99</v>
      </c>
      <c r="B194" s="79" t="s">
        <v>43</v>
      </c>
      <c r="C194" s="82"/>
    </row>
    <row r="195" spans="1:3">
      <c r="A195" s="72" t="s">
        <v>391</v>
      </c>
      <c r="B195" s="74" t="s">
        <v>2094</v>
      </c>
      <c r="C195" s="82"/>
    </row>
    <row r="196" spans="1:3" ht="26.4">
      <c r="A196" s="72" t="s">
        <v>392</v>
      </c>
      <c r="B196" s="74" t="s">
        <v>2108</v>
      </c>
      <c r="C196" s="82" t="s">
        <v>2109</v>
      </c>
    </row>
    <row r="197" spans="1:3">
      <c r="A197" s="72" t="s">
        <v>393</v>
      </c>
      <c r="B197" s="74" t="s">
        <v>2094</v>
      </c>
      <c r="C197" s="82"/>
    </row>
    <row r="198" spans="1:3">
      <c r="A198" s="72" t="s">
        <v>394</v>
      </c>
      <c r="B198" s="74" t="s">
        <v>2094</v>
      </c>
      <c r="C198" s="82"/>
    </row>
    <row r="199" spans="1:3">
      <c r="A199" s="72" t="s">
        <v>395</v>
      </c>
      <c r="B199" s="74" t="s">
        <v>2094</v>
      </c>
      <c r="C199" s="82"/>
    </row>
    <row r="200" spans="1:3">
      <c r="A200" s="72" t="s">
        <v>396</v>
      </c>
      <c r="B200" s="74" t="s">
        <v>2094</v>
      </c>
      <c r="C200" s="82"/>
    </row>
    <row r="201" spans="1:3">
      <c r="A201" s="72" t="s">
        <v>397</v>
      </c>
      <c r="B201" s="74" t="s">
        <v>2094</v>
      </c>
      <c r="C201" s="82"/>
    </row>
    <row r="202" spans="1:3">
      <c r="A202" s="72" t="s">
        <v>398</v>
      </c>
      <c r="B202" s="74" t="s">
        <v>2094</v>
      </c>
      <c r="C202" s="82"/>
    </row>
    <row r="203" spans="1:3">
      <c r="A203" s="72" t="s">
        <v>399</v>
      </c>
      <c r="B203" s="74" t="s">
        <v>2094</v>
      </c>
      <c r="C203" s="82"/>
    </row>
    <row r="204" spans="1:3">
      <c r="A204" s="72" t="s">
        <v>400</v>
      </c>
      <c r="B204" s="74" t="s">
        <v>2110</v>
      </c>
      <c r="C204" s="82"/>
    </row>
    <row r="205" spans="1:3">
      <c r="A205" s="72" t="s">
        <v>401</v>
      </c>
      <c r="B205" s="74" t="s">
        <v>2110</v>
      </c>
      <c r="C205" s="82"/>
    </row>
    <row r="206" spans="1:3" ht="26.4">
      <c r="A206" s="72" t="s">
        <v>402</v>
      </c>
      <c r="B206" s="74" t="s">
        <v>2102</v>
      </c>
      <c r="C206" s="82" t="s">
        <v>2111</v>
      </c>
    </row>
    <row r="207" spans="1:3">
      <c r="A207" s="72" t="s">
        <v>403</v>
      </c>
      <c r="B207" s="74" t="s">
        <v>2094</v>
      </c>
      <c r="C207" s="82"/>
    </row>
    <row r="208" spans="1:3">
      <c r="A208" s="72" t="s">
        <v>405</v>
      </c>
      <c r="B208" s="74" t="s">
        <v>2094</v>
      </c>
      <c r="C208" s="82"/>
    </row>
    <row r="209" spans="1:3">
      <c r="A209" s="72" t="s">
        <v>406</v>
      </c>
      <c r="B209" s="74" t="s">
        <v>2094</v>
      </c>
      <c r="C209" s="82"/>
    </row>
    <row r="210" spans="1:3">
      <c r="A210" s="72" t="s">
        <v>407</v>
      </c>
      <c r="B210" s="74" t="s">
        <v>2094</v>
      </c>
      <c r="C210" s="82"/>
    </row>
    <row r="211" spans="1:3">
      <c r="A211" s="72" t="s">
        <v>408</v>
      </c>
      <c r="B211" s="74" t="s">
        <v>2094</v>
      </c>
      <c r="C211" s="82"/>
    </row>
    <row r="212" spans="1:3">
      <c r="A212" s="72" t="s">
        <v>409</v>
      </c>
      <c r="B212" s="74" t="s">
        <v>2094</v>
      </c>
      <c r="C212" s="82"/>
    </row>
    <row r="213" spans="1:3">
      <c r="A213" s="72" t="s">
        <v>410</v>
      </c>
      <c r="B213" s="74" t="s">
        <v>2094</v>
      </c>
      <c r="C213" s="82"/>
    </row>
    <row r="214" spans="1:3">
      <c r="A214" s="72" t="s">
        <v>411</v>
      </c>
      <c r="B214" s="74" t="s">
        <v>2094</v>
      </c>
      <c r="C214" s="82"/>
    </row>
    <row r="215" spans="1:3">
      <c r="A215" s="72" t="s">
        <v>412</v>
      </c>
      <c r="B215" s="74" t="s">
        <v>2094</v>
      </c>
      <c r="C215" s="82"/>
    </row>
    <row r="216" spans="1:3">
      <c r="A216" s="72" t="s">
        <v>413</v>
      </c>
      <c r="B216" s="74" t="s">
        <v>2094</v>
      </c>
      <c r="C216" s="82"/>
    </row>
    <row r="217" spans="1:3">
      <c r="A217" s="72" t="s">
        <v>414</v>
      </c>
      <c r="B217" s="74" t="s">
        <v>2094</v>
      </c>
      <c r="C217" s="82"/>
    </row>
    <row r="218" spans="1:3">
      <c r="A218" s="72" t="s">
        <v>415</v>
      </c>
      <c r="B218" s="74" t="s">
        <v>2094</v>
      </c>
      <c r="C218" s="82"/>
    </row>
    <row r="219" spans="1:3" ht="14.4">
      <c r="A219" s="80" t="s">
        <v>100</v>
      </c>
      <c r="B219" s="79" t="s">
        <v>43</v>
      </c>
      <c r="C219" s="82"/>
    </row>
    <row r="220" spans="1:3" ht="14.4">
      <c r="A220" s="80" t="s">
        <v>40</v>
      </c>
      <c r="B220" s="79" t="s">
        <v>43</v>
      </c>
      <c r="C220" s="82"/>
    </row>
    <row r="221" spans="1:3">
      <c r="A221" s="72" t="s">
        <v>416</v>
      </c>
      <c r="B221" s="74" t="s">
        <v>2094</v>
      </c>
      <c r="C221" s="82"/>
    </row>
    <row r="222" spans="1:3" ht="66">
      <c r="A222" s="72" t="s">
        <v>417</v>
      </c>
      <c r="B222" s="74" t="s">
        <v>2112</v>
      </c>
      <c r="C222" s="82" t="s">
        <v>2113</v>
      </c>
    </row>
    <row r="223" spans="1:3">
      <c r="A223" s="72" t="s">
        <v>418</v>
      </c>
      <c r="B223" s="74" t="s">
        <v>2094</v>
      </c>
      <c r="C223" s="82"/>
    </row>
    <row r="224" spans="1:3">
      <c r="A224" s="72" t="s">
        <v>419</v>
      </c>
      <c r="B224" s="74" t="s">
        <v>2094</v>
      </c>
      <c r="C224" s="82"/>
    </row>
    <row r="225" spans="1:3">
      <c r="A225" s="72" t="s">
        <v>420</v>
      </c>
      <c r="B225" s="74" t="s">
        <v>2094</v>
      </c>
      <c r="C225" s="82"/>
    </row>
    <row r="226" spans="1:3">
      <c r="A226" s="72" t="s">
        <v>421</v>
      </c>
      <c r="B226" s="74" t="s">
        <v>2094</v>
      </c>
      <c r="C226" s="82"/>
    </row>
    <row r="227" spans="1:3">
      <c r="A227" s="72" t="s">
        <v>422</v>
      </c>
      <c r="B227" s="74" t="s">
        <v>2094</v>
      </c>
      <c r="C227" s="82"/>
    </row>
    <row r="228" spans="1:3">
      <c r="A228" s="72" t="s">
        <v>423</v>
      </c>
      <c r="B228" s="74" t="s">
        <v>2094</v>
      </c>
      <c r="C228" s="82"/>
    </row>
    <row r="229" spans="1:3">
      <c r="A229" s="72" t="s">
        <v>424</v>
      </c>
      <c r="B229" s="74" t="s">
        <v>2094</v>
      </c>
      <c r="C229" s="82"/>
    </row>
    <row r="230" spans="1:3">
      <c r="A230" s="72" t="s">
        <v>425</v>
      </c>
      <c r="B230" s="74" t="s">
        <v>2094</v>
      </c>
      <c r="C230" s="82"/>
    </row>
    <row r="231" spans="1:3">
      <c r="A231" s="72" t="s">
        <v>426</v>
      </c>
      <c r="B231" s="74" t="s">
        <v>2114</v>
      </c>
      <c r="C231" s="82"/>
    </row>
    <row r="232" spans="1:3">
      <c r="A232" s="72" t="s">
        <v>427</v>
      </c>
      <c r="B232" s="74" t="s">
        <v>2094</v>
      </c>
      <c r="C232" s="82"/>
    </row>
    <row r="233" spans="1:3">
      <c r="A233" s="72" t="s">
        <v>428</v>
      </c>
      <c r="B233" s="74" t="s">
        <v>2094</v>
      </c>
      <c r="C233" s="82"/>
    </row>
    <row r="234" spans="1:3">
      <c r="A234" s="72" t="s">
        <v>429</v>
      </c>
      <c r="B234" s="74" t="s">
        <v>2094</v>
      </c>
      <c r="C234" s="82"/>
    </row>
    <row r="235" spans="1:3">
      <c r="A235" s="72" t="s">
        <v>430</v>
      </c>
      <c r="B235" s="74" t="s">
        <v>2094</v>
      </c>
      <c r="C235" s="82"/>
    </row>
    <row r="236" spans="1:3">
      <c r="A236" s="72" t="s">
        <v>431</v>
      </c>
      <c r="B236" s="74" t="s">
        <v>2094</v>
      </c>
      <c r="C236" s="82"/>
    </row>
    <row r="237" spans="1:3">
      <c r="A237" s="72" t="s">
        <v>432</v>
      </c>
      <c r="B237" s="74" t="s">
        <v>2094</v>
      </c>
      <c r="C237" s="82"/>
    </row>
    <row r="238" spans="1:3">
      <c r="A238" s="72" t="s">
        <v>433</v>
      </c>
      <c r="B238" s="74" t="s">
        <v>2094</v>
      </c>
      <c r="C238" s="82"/>
    </row>
    <row r="239" spans="1:3" ht="26.4">
      <c r="A239" s="72" t="s">
        <v>434</v>
      </c>
      <c r="B239" s="74" t="s">
        <v>2114</v>
      </c>
      <c r="C239" s="82" t="s">
        <v>2115</v>
      </c>
    </row>
    <row r="240" spans="1:3">
      <c r="A240" s="72" t="s">
        <v>435</v>
      </c>
      <c r="B240" s="74" t="s">
        <v>2094</v>
      </c>
      <c r="C240" s="82"/>
    </row>
    <row r="241" spans="1:3">
      <c r="A241" s="72" t="s">
        <v>436</v>
      </c>
      <c r="B241" s="74" t="s">
        <v>2094</v>
      </c>
      <c r="C241" s="82"/>
    </row>
    <row r="242" spans="1:3" ht="14.4">
      <c r="A242" s="80" t="s">
        <v>101</v>
      </c>
      <c r="B242" s="79" t="s">
        <v>43</v>
      </c>
      <c r="C242" s="82"/>
    </row>
    <row r="243" spans="1:3">
      <c r="A243" s="72" t="s">
        <v>438</v>
      </c>
      <c r="B243" s="74" t="s">
        <v>2094</v>
      </c>
      <c r="C243" s="82"/>
    </row>
    <row r="244" spans="1:3">
      <c r="A244" s="72" t="s">
        <v>439</v>
      </c>
      <c r="B244" s="74" t="s">
        <v>2094</v>
      </c>
      <c r="C244" s="82"/>
    </row>
    <row r="245" spans="1:3">
      <c r="A245" s="72" t="s">
        <v>440</v>
      </c>
      <c r="B245" s="74" t="s">
        <v>2094</v>
      </c>
      <c r="C245" s="82"/>
    </row>
    <row r="246" spans="1:3">
      <c r="A246" s="72" t="s">
        <v>441</v>
      </c>
      <c r="B246" s="74" t="s">
        <v>2094</v>
      </c>
      <c r="C246" s="82"/>
    </row>
    <row r="247" spans="1:3">
      <c r="A247" s="72" t="s">
        <v>442</v>
      </c>
      <c r="B247" s="74" t="s">
        <v>2094</v>
      </c>
      <c r="C247" s="82"/>
    </row>
    <row r="248" spans="1:3">
      <c r="A248" s="72" t="s">
        <v>443</v>
      </c>
      <c r="B248" s="74" t="s">
        <v>2094</v>
      </c>
      <c r="C248" s="82"/>
    </row>
    <row r="249" spans="1:3">
      <c r="A249" s="72" t="s">
        <v>444</v>
      </c>
      <c r="B249" s="74" t="s">
        <v>2094</v>
      </c>
      <c r="C249" s="82"/>
    </row>
    <row r="250" spans="1:3">
      <c r="A250" s="72" t="s">
        <v>445</v>
      </c>
      <c r="B250" s="74" t="s">
        <v>2094</v>
      </c>
      <c r="C250" s="82"/>
    </row>
    <row r="251" spans="1:3">
      <c r="A251" s="72" t="s">
        <v>446</v>
      </c>
      <c r="B251" s="74" t="s">
        <v>2094</v>
      </c>
      <c r="C251" s="82"/>
    </row>
    <row r="252" spans="1:3">
      <c r="A252" s="72" t="s">
        <v>447</v>
      </c>
      <c r="B252" s="74" t="s">
        <v>2094</v>
      </c>
      <c r="C252" s="82"/>
    </row>
    <row r="253" spans="1:3">
      <c r="A253" s="72" t="s">
        <v>448</v>
      </c>
      <c r="B253" s="74" t="s">
        <v>2094</v>
      </c>
      <c r="C253" s="82"/>
    </row>
    <row r="254" spans="1:3">
      <c r="A254" s="72" t="s">
        <v>449</v>
      </c>
      <c r="B254" s="74" t="s">
        <v>2094</v>
      </c>
      <c r="C254" s="82"/>
    </row>
    <row r="255" spans="1:3">
      <c r="A255" s="72" t="s">
        <v>450</v>
      </c>
      <c r="B255" s="74" t="s">
        <v>2094</v>
      </c>
      <c r="C255" s="82"/>
    </row>
    <row r="256" spans="1:3">
      <c r="A256" s="72" t="s">
        <v>451</v>
      </c>
      <c r="B256" s="74" t="s">
        <v>2094</v>
      </c>
      <c r="C256" s="82"/>
    </row>
    <row r="257" spans="1:3">
      <c r="A257" s="72" t="s">
        <v>452</v>
      </c>
      <c r="B257" s="74" t="s">
        <v>2094</v>
      </c>
      <c r="C257" s="82"/>
    </row>
    <row r="258" spans="1:3">
      <c r="A258" s="72" t="s">
        <v>453</v>
      </c>
      <c r="B258" s="74" t="s">
        <v>2094</v>
      </c>
      <c r="C258" s="82"/>
    </row>
    <row r="259" spans="1:3">
      <c r="A259" s="72" t="s">
        <v>454</v>
      </c>
      <c r="B259" s="74" t="s">
        <v>2094</v>
      </c>
      <c r="C259" s="82"/>
    </row>
    <row r="260" spans="1:3">
      <c r="A260" s="72" t="s">
        <v>455</v>
      </c>
      <c r="B260" s="74" t="s">
        <v>2094</v>
      </c>
      <c r="C260" s="82"/>
    </row>
    <row r="261" spans="1:3">
      <c r="A261" s="72" t="s">
        <v>456</v>
      </c>
      <c r="B261" s="74" t="s">
        <v>2094</v>
      </c>
      <c r="C261" s="82"/>
    </row>
    <row r="262" spans="1:3">
      <c r="A262" s="72" t="s">
        <v>457</v>
      </c>
      <c r="B262" s="74" t="s">
        <v>2094</v>
      </c>
      <c r="C262" s="82"/>
    </row>
    <row r="263" spans="1:3">
      <c r="A263" s="72" t="s">
        <v>458</v>
      </c>
      <c r="B263" s="74" t="s">
        <v>2094</v>
      </c>
      <c r="C263" s="82"/>
    </row>
    <row r="264" spans="1:3" ht="14.4">
      <c r="A264" s="80" t="s">
        <v>102</v>
      </c>
      <c r="B264" s="79" t="s">
        <v>43</v>
      </c>
      <c r="C264" s="82"/>
    </row>
    <row r="265" spans="1:3" ht="92.4">
      <c r="A265" s="72" t="s">
        <v>459</v>
      </c>
      <c r="B265" s="74" t="s">
        <v>2116</v>
      </c>
      <c r="C265" s="82" t="s">
        <v>2117</v>
      </c>
    </row>
    <row r="266" spans="1:3" ht="39.6">
      <c r="A266" s="72" t="s">
        <v>460</v>
      </c>
      <c r="B266" s="74" t="s">
        <v>2100</v>
      </c>
      <c r="C266" s="82" t="s">
        <v>2118</v>
      </c>
    </row>
    <row r="267" spans="1:3">
      <c r="A267" s="72" t="s">
        <v>461</v>
      </c>
      <c r="B267" s="74" t="s">
        <v>2108</v>
      </c>
      <c r="C267" s="82"/>
    </row>
    <row r="268" spans="1:3">
      <c r="A268" s="72" t="s">
        <v>462</v>
      </c>
      <c r="B268" s="74" t="s">
        <v>2119</v>
      </c>
      <c r="C268" s="82"/>
    </row>
    <row r="269" spans="1:3" ht="52.8">
      <c r="A269" s="72" t="s">
        <v>463</v>
      </c>
      <c r="B269" s="74" t="s">
        <v>2120</v>
      </c>
      <c r="C269" s="82" t="s">
        <v>2121</v>
      </c>
    </row>
    <row r="270" spans="1:3" ht="26.4">
      <c r="A270" s="72" t="s">
        <v>464</v>
      </c>
      <c r="B270" s="74" t="s">
        <v>2100</v>
      </c>
      <c r="C270" s="82" t="s">
        <v>2122</v>
      </c>
    </row>
    <row r="271" spans="1:3" ht="92.4">
      <c r="A271" s="72" t="s">
        <v>465</v>
      </c>
      <c r="B271" s="74" t="s">
        <v>2123</v>
      </c>
      <c r="C271" s="82" t="s">
        <v>2124</v>
      </c>
    </row>
    <row r="272" spans="1:3" ht="39.6">
      <c r="A272" s="72" t="s">
        <v>466</v>
      </c>
      <c r="B272" s="74" t="s">
        <v>2120</v>
      </c>
      <c r="C272" s="82" t="s">
        <v>2125</v>
      </c>
    </row>
    <row r="273" spans="1:3" ht="79.2">
      <c r="A273" s="72" t="s">
        <v>467</v>
      </c>
      <c r="B273" s="74" t="s">
        <v>2102</v>
      </c>
      <c r="C273" s="82" t="s">
        <v>2126</v>
      </c>
    </row>
    <row r="274" spans="1:3" ht="52.8">
      <c r="A274" s="72" t="s">
        <v>468</v>
      </c>
      <c r="B274" s="74" t="s">
        <v>2102</v>
      </c>
      <c r="C274" s="82" t="s">
        <v>2127</v>
      </c>
    </row>
    <row r="275" spans="1:3" ht="79.2">
      <c r="A275" s="72" t="s">
        <v>469</v>
      </c>
      <c r="B275" s="74" t="s">
        <v>2120</v>
      </c>
      <c r="C275" s="82" t="s">
        <v>2128</v>
      </c>
    </row>
    <row r="276" spans="1:3">
      <c r="A276" s="72" t="s">
        <v>429</v>
      </c>
      <c r="B276" s="74" t="s">
        <v>2094</v>
      </c>
      <c r="C276" s="82"/>
    </row>
    <row r="277" spans="1:3" ht="79.2">
      <c r="A277" s="72" t="s">
        <v>470</v>
      </c>
      <c r="B277" s="74" t="s">
        <v>2100</v>
      </c>
      <c r="C277" s="82" t="s">
        <v>2129</v>
      </c>
    </row>
    <row r="278" spans="1:3" ht="66">
      <c r="A278" s="72" t="s">
        <v>471</v>
      </c>
      <c r="B278" s="74" t="s">
        <v>2130</v>
      </c>
      <c r="C278" s="82" t="s">
        <v>2131</v>
      </c>
    </row>
    <row r="279" spans="1:3" ht="26.4">
      <c r="A279" s="72" t="s">
        <v>472</v>
      </c>
      <c r="B279" s="74" t="s">
        <v>2106</v>
      </c>
      <c r="C279" s="82" t="s">
        <v>2107</v>
      </c>
    </row>
    <row r="280" spans="1:3" ht="14.4">
      <c r="A280" s="80" t="s">
        <v>103</v>
      </c>
      <c r="B280" s="79" t="s">
        <v>43</v>
      </c>
      <c r="C280" s="82"/>
    </row>
    <row r="281" spans="1:3">
      <c r="A281" s="72" t="s">
        <v>473</v>
      </c>
      <c r="B281" s="74" t="s">
        <v>2094</v>
      </c>
      <c r="C281" s="82"/>
    </row>
    <row r="282" spans="1:3">
      <c r="A282" s="72" t="s">
        <v>474</v>
      </c>
      <c r="B282" s="74" t="s">
        <v>2094</v>
      </c>
      <c r="C282" s="82"/>
    </row>
    <row r="283" spans="1:3">
      <c r="A283" s="72" t="s">
        <v>475</v>
      </c>
      <c r="B283" s="74" t="s">
        <v>2094</v>
      </c>
      <c r="C283" s="82"/>
    </row>
    <row r="284" spans="1:3">
      <c r="A284" s="72" t="s">
        <v>476</v>
      </c>
      <c r="B284" s="74" t="s">
        <v>2094</v>
      </c>
      <c r="C284" s="82"/>
    </row>
    <row r="285" spans="1:3">
      <c r="A285" s="72" t="s">
        <v>477</v>
      </c>
      <c r="B285" s="74" t="s">
        <v>2094</v>
      </c>
      <c r="C285" s="82"/>
    </row>
    <row r="286" spans="1:3">
      <c r="A286" s="72" t="s">
        <v>478</v>
      </c>
      <c r="B286" s="74" t="s">
        <v>2094</v>
      </c>
      <c r="C286" s="82"/>
    </row>
    <row r="287" spans="1:3">
      <c r="A287" s="72" t="s">
        <v>479</v>
      </c>
      <c r="B287" s="74" t="s">
        <v>2094</v>
      </c>
      <c r="C287" s="82"/>
    </row>
    <row r="288" spans="1:3">
      <c r="A288" s="72" t="s">
        <v>480</v>
      </c>
      <c r="B288" s="74" t="s">
        <v>2094</v>
      </c>
      <c r="C288" s="82"/>
    </row>
    <row r="289" spans="1:3">
      <c r="A289" s="72" t="s">
        <v>481</v>
      </c>
      <c r="B289" s="74" t="s">
        <v>2094</v>
      </c>
      <c r="C289" s="82"/>
    </row>
    <row r="290" spans="1:3">
      <c r="A290" s="72" t="s">
        <v>482</v>
      </c>
      <c r="B290" s="74" t="s">
        <v>2094</v>
      </c>
      <c r="C290" s="82"/>
    </row>
    <row r="291" spans="1:3">
      <c r="A291" s="72" t="s">
        <v>483</v>
      </c>
      <c r="B291" s="74" t="s">
        <v>2094</v>
      </c>
      <c r="C291" s="82"/>
    </row>
    <row r="292" spans="1:3">
      <c r="A292" s="72" t="s">
        <v>484</v>
      </c>
      <c r="B292" s="74" t="s">
        <v>2094</v>
      </c>
      <c r="C292" s="82"/>
    </row>
    <row r="293" spans="1:3">
      <c r="A293" s="72" t="s">
        <v>485</v>
      </c>
      <c r="B293" s="74" t="s">
        <v>2094</v>
      </c>
      <c r="C293" s="82"/>
    </row>
    <row r="294" spans="1:3">
      <c r="A294" s="72" t="s">
        <v>486</v>
      </c>
      <c r="B294" s="74" t="s">
        <v>2094</v>
      </c>
      <c r="C294" s="82"/>
    </row>
    <row r="295" spans="1:3">
      <c r="A295" s="72" t="s">
        <v>487</v>
      </c>
      <c r="B295" s="74" t="s">
        <v>2094</v>
      </c>
      <c r="C295" s="82"/>
    </row>
    <row r="296" spans="1:3">
      <c r="A296" s="72" t="s">
        <v>488</v>
      </c>
      <c r="B296" s="74" t="s">
        <v>2094</v>
      </c>
      <c r="C296" s="82"/>
    </row>
    <row r="297" spans="1:3">
      <c r="A297" s="72" t="s">
        <v>489</v>
      </c>
      <c r="B297" s="74" t="s">
        <v>2094</v>
      </c>
      <c r="C297" s="82"/>
    </row>
    <row r="298" spans="1:3">
      <c r="A298" s="72" t="s">
        <v>490</v>
      </c>
      <c r="B298" s="74" t="s">
        <v>2094</v>
      </c>
      <c r="C298" s="82"/>
    </row>
    <row r="299" spans="1:3">
      <c r="A299" s="72" t="s">
        <v>491</v>
      </c>
      <c r="B299" s="74" t="s">
        <v>2094</v>
      </c>
      <c r="C299" s="82"/>
    </row>
    <row r="300" spans="1:3">
      <c r="A300" s="72" t="s">
        <v>492</v>
      </c>
      <c r="B300" s="74" t="s">
        <v>2094</v>
      </c>
      <c r="C300" s="82"/>
    </row>
    <row r="301" spans="1:3">
      <c r="A301" s="72" t="s">
        <v>493</v>
      </c>
      <c r="B301" s="74" t="s">
        <v>2094</v>
      </c>
      <c r="C301" s="82"/>
    </row>
    <row r="302" spans="1:3" ht="14.4">
      <c r="A302" s="80" t="s">
        <v>117</v>
      </c>
      <c r="B302" s="79" t="s">
        <v>43</v>
      </c>
      <c r="C302" s="82"/>
    </row>
    <row r="303" spans="1:3">
      <c r="A303" s="72" t="s">
        <v>494</v>
      </c>
      <c r="B303" s="74" t="s">
        <v>2094</v>
      </c>
      <c r="C303" s="82"/>
    </row>
    <row r="304" spans="1:3">
      <c r="A304" s="72" t="s">
        <v>495</v>
      </c>
      <c r="B304" s="74" t="s">
        <v>2094</v>
      </c>
      <c r="C304" s="82"/>
    </row>
    <row r="305" spans="1:3">
      <c r="A305" s="72" t="s">
        <v>496</v>
      </c>
      <c r="B305" s="74" t="s">
        <v>2094</v>
      </c>
      <c r="C305" s="82"/>
    </row>
    <row r="306" spans="1:3">
      <c r="A306" s="72" t="s">
        <v>497</v>
      </c>
      <c r="B306" s="74" t="s">
        <v>2094</v>
      </c>
      <c r="C306" s="82"/>
    </row>
    <row r="307" spans="1:3">
      <c r="A307" s="72" t="s">
        <v>498</v>
      </c>
      <c r="B307" s="74" t="s">
        <v>2094</v>
      </c>
      <c r="C307" s="82"/>
    </row>
    <row r="308" spans="1:3">
      <c r="A308" s="72" t="s">
        <v>499</v>
      </c>
      <c r="B308" s="74" t="s">
        <v>2094</v>
      </c>
      <c r="C308" s="82"/>
    </row>
    <row r="309" spans="1:3">
      <c r="A309" s="72" t="s">
        <v>500</v>
      </c>
      <c r="B309" s="74" t="s">
        <v>2094</v>
      </c>
      <c r="C309" s="82"/>
    </row>
    <row r="310" spans="1:3">
      <c r="A310" s="72" t="s">
        <v>501</v>
      </c>
      <c r="B310" s="74" t="s">
        <v>2094</v>
      </c>
      <c r="C310" s="82"/>
    </row>
    <row r="311" spans="1:3">
      <c r="A311" s="72" t="s">
        <v>502</v>
      </c>
      <c r="B311" s="74" t="s">
        <v>2094</v>
      </c>
      <c r="C311" s="82"/>
    </row>
    <row r="312" spans="1:3">
      <c r="A312" s="72" t="s">
        <v>503</v>
      </c>
      <c r="B312" s="74" t="s">
        <v>2094</v>
      </c>
      <c r="C312" s="82"/>
    </row>
    <row r="313" spans="1:3">
      <c r="A313" s="72" t="s">
        <v>504</v>
      </c>
      <c r="B313" s="74" t="s">
        <v>2094</v>
      </c>
      <c r="C313" s="82"/>
    </row>
    <row r="314" spans="1:3">
      <c r="A314" s="72" t="s">
        <v>505</v>
      </c>
      <c r="B314" s="74" t="s">
        <v>2094</v>
      </c>
      <c r="C314" s="82"/>
    </row>
    <row r="315" spans="1:3">
      <c r="A315" s="72" t="s">
        <v>506</v>
      </c>
      <c r="B315" s="74" t="s">
        <v>2094</v>
      </c>
      <c r="C315" s="82"/>
    </row>
    <row r="316" spans="1:3">
      <c r="A316" s="72" t="s">
        <v>507</v>
      </c>
      <c r="B316" s="74" t="s">
        <v>2094</v>
      </c>
      <c r="C316" s="82"/>
    </row>
    <row r="317" spans="1:3">
      <c r="A317" s="72" t="s">
        <v>508</v>
      </c>
      <c r="B317" s="74" t="s">
        <v>2094</v>
      </c>
      <c r="C317" s="82"/>
    </row>
    <row r="318" spans="1:3">
      <c r="A318" s="72" t="s">
        <v>509</v>
      </c>
      <c r="B318" s="74" t="s">
        <v>2132</v>
      </c>
      <c r="C318" s="82"/>
    </row>
    <row r="319" spans="1:3">
      <c r="A319" s="72" t="s">
        <v>510</v>
      </c>
      <c r="B319" s="74" t="s">
        <v>2094</v>
      </c>
      <c r="C319" s="82"/>
    </row>
    <row r="320" spans="1:3">
      <c r="A320" s="72" t="s">
        <v>511</v>
      </c>
      <c r="B320" s="74" t="s">
        <v>2094</v>
      </c>
      <c r="C320" s="82"/>
    </row>
    <row r="321" spans="1:3">
      <c r="A321" s="72" t="s">
        <v>512</v>
      </c>
      <c r="B321" s="74" t="s">
        <v>2094</v>
      </c>
      <c r="C321" s="82"/>
    </row>
    <row r="322" spans="1:3">
      <c r="A322" s="72" t="s">
        <v>513</v>
      </c>
      <c r="B322" s="74" t="s">
        <v>2094</v>
      </c>
      <c r="C322" s="82"/>
    </row>
    <row r="323" spans="1:3">
      <c r="A323" s="72" t="s">
        <v>514</v>
      </c>
      <c r="B323" s="74" t="s">
        <v>2094</v>
      </c>
      <c r="C323" s="82"/>
    </row>
    <row r="324" spans="1:3">
      <c r="A324" s="72" t="s">
        <v>515</v>
      </c>
      <c r="B324" s="74" t="s">
        <v>2094</v>
      </c>
      <c r="C324" s="82"/>
    </row>
    <row r="325" spans="1:3">
      <c r="A325" s="72" t="s">
        <v>516</v>
      </c>
      <c r="B325" s="74" t="s">
        <v>2094</v>
      </c>
      <c r="C325" s="82"/>
    </row>
    <row r="326" spans="1:3" ht="14.4">
      <c r="A326" s="80" t="s">
        <v>517</v>
      </c>
      <c r="B326" s="79" t="s">
        <v>43</v>
      </c>
      <c r="C326" s="82"/>
    </row>
    <row r="327" spans="1:3">
      <c r="A327" s="72" t="s">
        <v>518</v>
      </c>
      <c r="B327" s="74" t="s">
        <v>2094</v>
      </c>
      <c r="C327" s="82"/>
    </row>
    <row r="328" spans="1:3">
      <c r="A328" s="72" t="s">
        <v>519</v>
      </c>
      <c r="B328" s="74" t="s">
        <v>2094</v>
      </c>
      <c r="C328" s="82"/>
    </row>
    <row r="329" spans="1:3">
      <c r="A329" s="72" t="s">
        <v>520</v>
      </c>
      <c r="B329" s="74" t="s">
        <v>2094</v>
      </c>
      <c r="C329" s="82"/>
    </row>
    <row r="330" spans="1:3">
      <c r="A330" s="72" t="s">
        <v>521</v>
      </c>
      <c r="B330" s="74" t="s">
        <v>2094</v>
      </c>
      <c r="C330" s="82"/>
    </row>
    <row r="331" spans="1:3">
      <c r="A331" s="72" t="s">
        <v>522</v>
      </c>
      <c r="B331" s="74" t="s">
        <v>2094</v>
      </c>
      <c r="C331" s="82"/>
    </row>
    <row r="332" spans="1:3" ht="14.4">
      <c r="A332" s="80" t="s">
        <v>170</v>
      </c>
      <c r="B332" s="79" t="s">
        <v>43</v>
      </c>
      <c r="C332" s="82"/>
    </row>
    <row r="333" spans="1:3">
      <c r="A333" s="72" t="s">
        <v>523</v>
      </c>
      <c r="B333" s="74" t="s">
        <v>2094</v>
      </c>
      <c r="C333" s="82"/>
    </row>
    <row r="334" spans="1:3">
      <c r="A334" s="72" t="s">
        <v>524</v>
      </c>
      <c r="B334" s="74" t="s">
        <v>2094</v>
      </c>
      <c r="C334" s="82"/>
    </row>
    <row r="335" spans="1:3">
      <c r="A335" s="72" t="s">
        <v>525</v>
      </c>
      <c r="B335" s="74" t="s">
        <v>2094</v>
      </c>
      <c r="C335" s="82"/>
    </row>
    <row r="336" spans="1:3">
      <c r="A336" s="72" t="s">
        <v>526</v>
      </c>
      <c r="B336" s="74" t="s">
        <v>2094</v>
      </c>
      <c r="C336" s="82"/>
    </row>
    <row r="337" spans="1:3">
      <c r="A337" s="72" t="s">
        <v>527</v>
      </c>
      <c r="B337" s="74" t="s">
        <v>2094</v>
      </c>
      <c r="C337" s="82"/>
    </row>
    <row r="338" spans="1:3">
      <c r="A338" s="72" t="s">
        <v>528</v>
      </c>
      <c r="B338" s="74" t="s">
        <v>2094</v>
      </c>
      <c r="C338" s="82"/>
    </row>
    <row r="339" spans="1:3">
      <c r="A339" s="72" t="s">
        <v>529</v>
      </c>
      <c r="B339" s="74" t="s">
        <v>2094</v>
      </c>
      <c r="C339" s="82"/>
    </row>
    <row r="340" spans="1:3">
      <c r="A340" s="72" t="s">
        <v>530</v>
      </c>
      <c r="B340" s="74" t="s">
        <v>2094</v>
      </c>
      <c r="C340" s="82"/>
    </row>
    <row r="341" spans="1:3">
      <c r="A341" s="72" t="s">
        <v>531</v>
      </c>
      <c r="B341" s="74" t="s">
        <v>2094</v>
      </c>
      <c r="C341" s="82"/>
    </row>
    <row r="342" spans="1:3">
      <c r="A342" s="72" t="s">
        <v>532</v>
      </c>
      <c r="B342" s="74" t="s">
        <v>2094</v>
      </c>
      <c r="C342" s="82"/>
    </row>
    <row r="343" spans="1:3">
      <c r="A343" s="72" t="s">
        <v>533</v>
      </c>
      <c r="B343" s="74" t="s">
        <v>2094</v>
      </c>
      <c r="C343" s="82"/>
    </row>
    <row r="344" spans="1:3">
      <c r="A344" s="72" t="s">
        <v>534</v>
      </c>
      <c r="B344" s="74" t="s">
        <v>2094</v>
      </c>
      <c r="C344" s="82"/>
    </row>
    <row r="345" spans="1:3">
      <c r="A345" s="72" t="s">
        <v>535</v>
      </c>
      <c r="B345" s="74" t="s">
        <v>2094</v>
      </c>
      <c r="C345" s="82"/>
    </row>
    <row r="346" spans="1:3">
      <c r="A346" s="72" t="s">
        <v>536</v>
      </c>
      <c r="B346" s="74" t="s">
        <v>2094</v>
      </c>
      <c r="C346" s="82"/>
    </row>
    <row r="347" spans="1:3">
      <c r="A347" s="72" t="s">
        <v>537</v>
      </c>
      <c r="B347" s="74" t="s">
        <v>2094</v>
      </c>
      <c r="C347" s="82"/>
    </row>
    <row r="348" spans="1:3">
      <c r="A348" s="72" t="s">
        <v>538</v>
      </c>
      <c r="B348" s="74" t="s">
        <v>2094</v>
      </c>
      <c r="C348" s="82"/>
    </row>
    <row r="349" spans="1:3">
      <c r="A349" s="72" t="s">
        <v>539</v>
      </c>
      <c r="B349" s="74" t="s">
        <v>2094</v>
      </c>
      <c r="C349" s="82"/>
    </row>
    <row r="350" spans="1:3">
      <c r="A350" s="72" t="s">
        <v>540</v>
      </c>
      <c r="B350" s="74" t="s">
        <v>2094</v>
      </c>
      <c r="C350" s="82"/>
    </row>
    <row r="351" spans="1:3">
      <c r="A351" s="72" t="s">
        <v>541</v>
      </c>
      <c r="B351" s="74" t="s">
        <v>2094</v>
      </c>
      <c r="C351" s="82"/>
    </row>
    <row r="352" spans="1:3">
      <c r="A352" s="72" t="s">
        <v>542</v>
      </c>
      <c r="B352" s="74" t="s">
        <v>2094</v>
      </c>
      <c r="C352" s="82"/>
    </row>
    <row r="353" spans="1:3">
      <c r="A353" s="72" t="s">
        <v>543</v>
      </c>
      <c r="B353" s="74" t="s">
        <v>2094</v>
      </c>
      <c r="C353" s="82"/>
    </row>
    <row r="354" spans="1:3">
      <c r="A354" s="72" t="s">
        <v>544</v>
      </c>
      <c r="B354" s="74" t="s">
        <v>2094</v>
      </c>
      <c r="C354" s="82"/>
    </row>
    <row r="355" spans="1:3">
      <c r="A355" s="72" t="s">
        <v>545</v>
      </c>
      <c r="B355" s="74" t="s">
        <v>2094</v>
      </c>
      <c r="C355" s="82"/>
    </row>
    <row r="356" spans="1:3">
      <c r="A356" s="72" t="s">
        <v>546</v>
      </c>
      <c r="B356" s="74" t="s">
        <v>2094</v>
      </c>
      <c r="C356" s="82"/>
    </row>
    <row r="357" spans="1:3">
      <c r="A357" s="72" t="s">
        <v>547</v>
      </c>
      <c r="B357" s="74" t="s">
        <v>2094</v>
      </c>
      <c r="C357" s="82"/>
    </row>
    <row r="358" spans="1:3">
      <c r="A358" s="72" t="s">
        <v>548</v>
      </c>
      <c r="B358" s="74" t="s">
        <v>2094</v>
      </c>
      <c r="C358" s="82"/>
    </row>
    <row r="359" spans="1:3">
      <c r="A359" s="72" t="s">
        <v>549</v>
      </c>
      <c r="B359" s="74" t="s">
        <v>2094</v>
      </c>
      <c r="C359" s="82"/>
    </row>
    <row r="360" spans="1:3">
      <c r="A360" s="72" t="s">
        <v>550</v>
      </c>
      <c r="B360" s="74" t="s">
        <v>2094</v>
      </c>
      <c r="C360" s="82"/>
    </row>
    <row r="361" spans="1:3">
      <c r="A361" s="72" t="s">
        <v>551</v>
      </c>
      <c r="B361" s="74" t="s">
        <v>2094</v>
      </c>
      <c r="C361" s="82"/>
    </row>
    <row r="362" spans="1:3">
      <c r="A362" s="72" t="s">
        <v>552</v>
      </c>
      <c r="B362" s="74" t="s">
        <v>2094</v>
      </c>
      <c r="C362" s="82"/>
    </row>
    <row r="363" spans="1:3">
      <c r="A363" s="72" t="s">
        <v>553</v>
      </c>
      <c r="B363" s="74" t="s">
        <v>2094</v>
      </c>
      <c r="C363" s="82"/>
    </row>
    <row r="364" spans="1:3">
      <c r="A364" s="72" t="s">
        <v>554</v>
      </c>
      <c r="B364" s="74" t="s">
        <v>2094</v>
      </c>
      <c r="C364" s="82"/>
    </row>
    <row r="365" spans="1:3">
      <c r="A365" s="72" t="s">
        <v>555</v>
      </c>
      <c r="B365" s="74" t="s">
        <v>2094</v>
      </c>
      <c r="C365" s="82"/>
    </row>
    <row r="366" spans="1:3">
      <c r="A366" s="72" t="s">
        <v>556</v>
      </c>
      <c r="B366" s="74" t="s">
        <v>2133</v>
      </c>
      <c r="C366" s="82"/>
    </row>
    <row r="367" spans="1:3">
      <c r="A367" s="72" t="s">
        <v>557</v>
      </c>
      <c r="B367" s="74" t="s">
        <v>2133</v>
      </c>
      <c r="C367" s="82"/>
    </row>
    <row r="368" spans="1:3">
      <c r="A368" s="72" t="s">
        <v>558</v>
      </c>
      <c r="B368" s="74" t="s">
        <v>2133</v>
      </c>
      <c r="C368" s="82"/>
    </row>
    <row r="369" spans="1:3">
      <c r="A369" s="72" t="s">
        <v>559</v>
      </c>
      <c r="B369" s="74" t="s">
        <v>2094</v>
      </c>
      <c r="C369" s="82"/>
    </row>
    <row r="370" spans="1:3">
      <c r="A370" s="72" t="s">
        <v>560</v>
      </c>
      <c r="B370" s="74" t="s">
        <v>2133</v>
      </c>
      <c r="C370" s="82"/>
    </row>
    <row r="371" spans="1:3">
      <c r="A371" s="72" t="s">
        <v>561</v>
      </c>
      <c r="B371" s="74" t="s">
        <v>2133</v>
      </c>
      <c r="C371" s="82"/>
    </row>
    <row r="372" spans="1:3">
      <c r="A372" s="72" t="s">
        <v>562</v>
      </c>
      <c r="B372" s="74" t="s">
        <v>2134</v>
      </c>
      <c r="C372" s="82"/>
    </row>
    <row r="373" spans="1:3">
      <c r="A373" s="72" t="s">
        <v>563</v>
      </c>
      <c r="B373" s="74" t="s">
        <v>2094</v>
      </c>
      <c r="C373" s="82"/>
    </row>
    <row r="374" spans="1:3">
      <c r="A374" s="72" t="s">
        <v>564</v>
      </c>
      <c r="B374" s="74" t="s">
        <v>2094</v>
      </c>
      <c r="C374" s="82"/>
    </row>
    <row r="375" spans="1:3">
      <c r="A375" s="72" t="s">
        <v>565</v>
      </c>
      <c r="B375" s="74" t="s">
        <v>2094</v>
      </c>
      <c r="C375" s="82"/>
    </row>
    <row r="376" spans="1:3">
      <c r="A376" s="72" t="s">
        <v>566</v>
      </c>
      <c r="B376" s="74" t="s">
        <v>2094</v>
      </c>
      <c r="C376" s="82"/>
    </row>
    <row r="377" spans="1:3">
      <c r="A377" s="72" t="s">
        <v>567</v>
      </c>
      <c r="B377" s="74" t="s">
        <v>2094</v>
      </c>
      <c r="C377" s="82"/>
    </row>
    <row r="378" spans="1:3">
      <c r="A378" s="72" t="s">
        <v>568</v>
      </c>
      <c r="B378" s="74" t="s">
        <v>2094</v>
      </c>
      <c r="C378" s="82"/>
    </row>
    <row r="379" spans="1:3">
      <c r="A379" s="72" t="s">
        <v>569</v>
      </c>
      <c r="B379" s="74" t="s">
        <v>2094</v>
      </c>
      <c r="C379" s="82"/>
    </row>
    <row r="380" spans="1:3">
      <c r="A380" s="72" t="s">
        <v>570</v>
      </c>
      <c r="B380" s="74" t="s">
        <v>2132</v>
      </c>
      <c r="C380" s="82"/>
    </row>
    <row r="381" spans="1:3">
      <c r="A381" s="72" t="s">
        <v>571</v>
      </c>
      <c r="B381" s="74" t="s">
        <v>2132</v>
      </c>
      <c r="C381" s="82"/>
    </row>
    <row r="382" spans="1:3">
      <c r="A382" s="72" t="s">
        <v>572</v>
      </c>
      <c r="B382" s="74" t="s">
        <v>2094</v>
      </c>
      <c r="C382" s="82"/>
    </row>
    <row r="383" spans="1:3">
      <c r="A383" s="72" t="s">
        <v>573</v>
      </c>
      <c r="B383" s="74" t="s">
        <v>2134</v>
      </c>
      <c r="C383" s="82"/>
    </row>
    <row r="384" spans="1:3">
      <c r="A384" s="72" t="s">
        <v>574</v>
      </c>
      <c r="B384" s="74" t="s">
        <v>2134</v>
      </c>
      <c r="C384" s="82"/>
    </row>
    <row r="385" spans="1:3">
      <c r="A385" s="72" t="s">
        <v>575</v>
      </c>
      <c r="B385" s="74" t="s">
        <v>2094</v>
      </c>
      <c r="C385" s="82"/>
    </row>
    <row r="386" spans="1:3">
      <c r="A386" s="72" t="s">
        <v>576</v>
      </c>
      <c r="B386" s="74" t="s">
        <v>2094</v>
      </c>
      <c r="C386" s="82"/>
    </row>
    <row r="387" spans="1:3">
      <c r="A387" s="72" t="s">
        <v>577</v>
      </c>
      <c r="B387" s="74" t="s">
        <v>2094</v>
      </c>
      <c r="C387" s="82"/>
    </row>
    <row r="388" spans="1:3">
      <c r="A388" s="72" t="s">
        <v>578</v>
      </c>
      <c r="B388" s="74" t="s">
        <v>2094</v>
      </c>
      <c r="C388" s="82"/>
    </row>
    <row r="389" spans="1:3">
      <c r="A389" s="72" t="s">
        <v>579</v>
      </c>
      <c r="B389" s="74" t="s">
        <v>2094</v>
      </c>
      <c r="C389" s="82"/>
    </row>
    <row r="390" spans="1:3">
      <c r="A390" s="72" t="s">
        <v>580</v>
      </c>
      <c r="B390" s="74" t="s">
        <v>2094</v>
      </c>
      <c r="C390" s="82"/>
    </row>
    <row r="391" spans="1:3">
      <c r="A391" s="72" t="s">
        <v>581</v>
      </c>
      <c r="B391" s="74" t="s">
        <v>2094</v>
      </c>
      <c r="C391" s="82"/>
    </row>
    <row r="392" spans="1:3">
      <c r="A392" s="72" t="s">
        <v>582</v>
      </c>
      <c r="B392" s="74" t="s">
        <v>2094</v>
      </c>
      <c r="C392" s="82"/>
    </row>
    <row r="393" spans="1:3">
      <c r="A393" s="72" t="s">
        <v>583</v>
      </c>
      <c r="B393" s="74" t="s">
        <v>2094</v>
      </c>
      <c r="C393" s="82"/>
    </row>
    <row r="394" spans="1:3">
      <c r="A394" s="72" t="s">
        <v>584</v>
      </c>
      <c r="B394" s="74" t="s">
        <v>2094</v>
      </c>
      <c r="C394" s="82"/>
    </row>
    <row r="395" spans="1:3">
      <c r="A395" s="72" t="s">
        <v>585</v>
      </c>
      <c r="B395" s="74" t="s">
        <v>2094</v>
      </c>
      <c r="C395" s="82"/>
    </row>
    <row r="396" spans="1:3">
      <c r="A396" s="72" t="s">
        <v>586</v>
      </c>
      <c r="B396" s="74" t="s">
        <v>2094</v>
      </c>
      <c r="C396" s="82"/>
    </row>
    <row r="397" spans="1:3">
      <c r="A397" s="72" t="s">
        <v>587</v>
      </c>
      <c r="B397" s="74" t="s">
        <v>2134</v>
      </c>
      <c r="C397" s="82"/>
    </row>
    <row r="398" spans="1:3">
      <c r="A398" s="72" t="s">
        <v>588</v>
      </c>
      <c r="B398" s="74" t="s">
        <v>2134</v>
      </c>
      <c r="C398" s="82"/>
    </row>
    <row r="399" spans="1:3">
      <c r="A399" s="72" t="s">
        <v>589</v>
      </c>
      <c r="B399" s="74" t="s">
        <v>2134</v>
      </c>
      <c r="C399" s="82"/>
    </row>
    <row r="400" spans="1:3">
      <c r="A400" s="72" t="s">
        <v>590</v>
      </c>
      <c r="B400" s="74" t="s">
        <v>2134</v>
      </c>
      <c r="C400" s="82"/>
    </row>
    <row r="401" spans="1:3">
      <c r="A401" s="72" t="s">
        <v>591</v>
      </c>
      <c r="B401" s="74" t="s">
        <v>2094</v>
      </c>
      <c r="C401" s="82"/>
    </row>
    <row r="402" spans="1:3">
      <c r="A402" s="72" t="s">
        <v>592</v>
      </c>
      <c r="B402" s="74" t="s">
        <v>2094</v>
      </c>
      <c r="C402" s="82"/>
    </row>
    <row r="403" spans="1:3">
      <c r="A403" s="72" t="s">
        <v>593</v>
      </c>
      <c r="B403" s="74" t="s">
        <v>2094</v>
      </c>
      <c r="C403" s="82"/>
    </row>
    <row r="404" spans="1:3">
      <c r="A404" s="72" t="s">
        <v>594</v>
      </c>
      <c r="B404" s="74" t="s">
        <v>2094</v>
      </c>
      <c r="C404" s="82"/>
    </row>
    <row r="405" spans="1:3">
      <c r="A405" s="72" t="s">
        <v>595</v>
      </c>
      <c r="B405" s="74" t="s">
        <v>2094</v>
      </c>
      <c r="C405" s="82"/>
    </row>
    <row r="406" spans="1:3">
      <c r="A406" s="72" t="s">
        <v>596</v>
      </c>
      <c r="B406" s="74" t="s">
        <v>2094</v>
      </c>
      <c r="C406" s="82"/>
    </row>
    <row r="407" spans="1:3">
      <c r="A407" s="72" t="s">
        <v>597</v>
      </c>
      <c r="B407" s="74" t="s">
        <v>2094</v>
      </c>
      <c r="C407" s="82"/>
    </row>
    <row r="408" spans="1:3" ht="14.4">
      <c r="A408" s="80" t="s">
        <v>121</v>
      </c>
      <c r="B408" s="79" t="s">
        <v>43</v>
      </c>
      <c r="C408" s="82"/>
    </row>
    <row r="409" spans="1:3">
      <c r="A409" s="72" t="s">
        <v>598</v>
      </c>
      <c r="B409" s="74" t="s">
        <v>2094</v>
      </c>
      <c r="C409" s="82"/>
    </row>
    <row r="410" spans="1:3">
      <c r="A410" s="72" t="s">
        <v>599</v>
      </c>
      <c r="B410" s="74" t="s">
        <v>2094</v>
      </c>
      <c r="C410" s="82"/>
    </row>
    <row r="411" spans="1:3">
      <c r="A411" s="72" t="s">
        <v>600</v>
      </c>
      <c r="B411" s="74" t="s">
        <v>2094</v>
      </c>
      <c r="C411" s="82"/>
    </row>
    <row r="412" spans="1:3">
      <c r="A412" s="72" t="s">
        <v>601</v>
      </c>
      <c r="B412" s="74" t="s">
        <v>2094</v>
      </c>
      <c r="C412" s="82"/>
    </row>
    <row r="413" spans="1:3">
      <c r="A413" s="72" t="s">
        <v>602</v>
      </c>
      <c r="B413" s="74" t="s">
        <v>2094</v>
      </c>
      <c r="C413" s="82"/>
    </row>
    <row r="414" spans="1:3">
      <c r="A414" s="72" t="s">
        <v>603</v>
      </c>
      <c r="B414" s="74" t="s">
        <v>2094</v>
      </c>
      <c r="C414" s="82"/>
    </row>
    <row r="415" spans="1:3">
      <c r="A415" s="72" t="s">
        <v>604</v>
      </c>
      <c r="B415" s="74" t="s">
        <v>2094</v>
      </c>
      <c r="C415" s="82"/>
    </row>
    <row r="416" spans="1:3">
      <c r="A416" s="72" t="s">
        <v>605</v>
      </c>
      <c r="B416" s="74" t="s">
        <v>2094</v>
      </c>
      <c r="C416" s="82"/>
    </row>
    <row r="417" spans="1:3">
      <c r="A417" s="72" t="s">
        <v>606</v>
      </c>
      <c r="B417" s="74" t="s">
        <v>2094</v>
      </c>
      <c r="C417" s="82"/>
    </row>
    <row r="418" spans="1:3">
      <c r="A418" s="72" t="s">
        <v>607</v>
      </c>
      <c r="B418" s="74" t="s">
        <v>2094</v>
      </c>
      <c r="C418" s="82"/>
    </row>
    <row r="419" spans="1:3">
      <c r="A419" s="72" t="s">
        <v>608</v>
      </c>
      <c r="B419" s="74" t="s">
        <v>2094</v>
      </c>
      <c r="C419" s="82"/>
    </row>
    <row r="420" spans="1:3" ht="14.4">
      <c r="A420" s="80" t="s">
        <v>125</v>
      </c>
      <c r="B420" s="79" t="s">
        <v>43</v>
      </c>
      <c r="C420" s="82"/>
    </row>
    <row r="421" spans="1:3">
      <c r="A421" s="72" t="s">
        <v>613</v>
      </c>
      <c r="B421" s="74" t="s">
        <v>2135</v>
      </c>
      <c r="C421" s="82"/>
    </row>
    <row r="422" spans="1:3" ht="39.6">
      <c r="A422" s="72" t="s">
        <v>614</v>
      </c>
      <c r="B422" s="74" t="s">
        <v>2136</v>
      </c>
      <c r="C422" s="82" t="s">
        <v>2137</v>
      </c>
    </row>
    <row r="423" spans="1:3" ht="39.6">
      <c r="A423" s="72" t="s">
        <v>615</v>
      </c>
      <c r="B423" s="74" t="s">
        <v>2138</v>
      </c>
      <c r="C423" s="82" t="s">
        <v>2139</v>
      </c>
    </row>
    <row r="424" spans="1:3" ht="52.8">
      <c r="A424" s="72" t="s">
        <v>616</v>
      </c>
      <c r="B424" s="74" t="s">
        <v>2102</v>
      </c>
      <c r="C424" s="82" t="s">
        <v>2140</v>
      </c>
    </row>
    <row r="425" spans="1:3">
      <c r="A425" s="72" t="s">
        <v>617</v>
      </c>
      <c r="B425" s="74" t="s">
        <v>2141</v>
      </c>
      <c r="C425" s="82"/>
    </row>
    <row r="426" spans="1:3" ht="39.6">
      <c r="A426" s="72" t="s">
        <v>618</v>
      </c>
      <c r="B426" s="74" t="s">
        <v>2102</v>
      </c>
      <c r="C426" s="82" t="s">
        <v>2142</v>
      </c>
    </row>
    <row r="427" spans="1:3">
      <c r="A427" s="72" t="s">
        <v>619</v>
      </c>
      <c r="B427" s="74" t="s">
        <v>2094</v>
      </c>
      <c r="C427" s="82"/>
    </row>
    <row r="428" spans="1:3">
      <c r="A428" s="72" t="s">
        <v>620</v>
      </c>
      <c r="B428" s="74" t="s">
        <v>2094</v>
      </c>
      <c r="C428" s="82"/>
    </row>
    <row r="429" spans="1:3" ht="66">
      <c r="A429" s="72" t="s">
        <v>621</v>
      </c>
      <c r="B429" s="74" t="s">
        <v>2102</v>
      </c>
      <c r="C429" s="82" t="s">
        <v>2143</v>
      </c>
    </row>
    <row r="430" spans="1:3">
      <c r="A430" s="72" t="s">
        <v>622</v>
      </c>
      <c r="B430" s="74" t="s">
        <v>2094</v>
      </c>
      <c r="C430" s="82"/>
    </row>
    <row r="431" spans="1:3" ht="79.2">
      <c r="A431" s="72" t="s">
        <v>623</v>
      </c>
      <c r="B431" s="74" t="s">
        <v>2120</v>
      </c>
      <c r="C431" s="82" t="s">
        <v>2144</v>
      </c>
    </row>
    <row r="432" spans="1:3" ht="79.2">
      <c r="A432" s="72" t="s">
        <v>624</v>
      </c>
      <c r="B432" s="74" t="s">
        <v>2145</v>
      </c>
      <c r="C432" s="82" t="s">
        <v>2146</v>
      </c>
    </row>
    <row r="433" spans="1:3" ht="52.8">
      <c r="A433" s="72" t="s">
        <v>625</v>
      </c>
      <c r="B433" s="74" t="s">
        <v>2135</v>
      </c>
      <c r="C433" s="82" t="s">
        <v>2147</v>
      </c>
    </row>
    <row r="434" spans="1:3">
      <c r="A434" s="72" t="s">
        <v>626</v>
      </c>
      <c r="B434" s="74" t="s">
        <v>2094</v>
      </c>
      <c r="C434" s="82"/>
    </row>
    <row r="435" spans="1:3" ht="66">
      <c r="A435" s="72" t="s">
        <v>627</v>
      </c>
      <c r="B435" s="74" t="s">
        <v>2100</v>
      </c>
      <c r="C435" s="82" t="s">
        <v>2148</v>
      </c>
    </row>
    <row r="436" spans="1:3" ht="66">
      <c r="A436" s="72" t="s">
        <v>628</v>
      </c>
      <c r="B436" s="74" t="s">
        <v>2120</v>
      </c>
      <c r="C436" s="82" t="s">
        <v>2149</v>
      </c>
    </row>
    <row r="437" spans="1:3" ht="26.4">
      <c r="A437" s="72" t="s">
        <v>629</v>
      </c>
      <c r="B437" s="74" t="s">
        <v>2102</v>
      </c>
      <c r="C437" s="82" t="s">
        <v>2111</v>
      </c>
    </row>
    <row r="438" spans="1:3">
      <c r="A438" s="72" t="s">
        <v>630</v>
      </c>
      <c r="B438" s="74" t="s">
        <v>2094</v>
      </c>
      <c r="C438" s="82"/>
    </row>
    <row r="439" spans="1:3" ht="39.6">
      <c r="A439" s="72" t="s">
        <v>631</v>
      </c>
      <c r="B439" s="74" t="s">
        <v>2100</v>
      </c>
      <c r="C439" s="82" t="s">
        <v>2150</v>
      </c>
    </row>
    <row r="440" spans="1:3" ht="14.4">
      <c r="A440" s="80" t="s">
        <v>127</v>
      </c>
      <c r="B440" s="79" t="s">
        <v>43</v>
      </c>
      <c r="C440" s="82"/>
    </row>
    <row r="441" spans="1:3">
      <c r="A441" s="72" t="s">
        <v>634</v>
      </c>
      <c r="B441" s="74" t="s">
        <v>2135</v>
      </c>
      <c r="C441" s="82"/>
    </row>
    <row r="442" spans="1:3" ht="39.6">
      <c r="A442" s="72" t="s">
        <v>635</v>
      </c>
      <c r="B442" s="74" t="s">
        <v>2100</v>
      </c>
      <c r="C442" s="82" t="s">
        <v>2151</v>
      </c>
    </row>
    <row r="443" spans="1:3" ht="26.4">
      <c r="A443" s="72" t="s">
        <v>636</v>
      </c>
      <c r="B443" s="74" t="s">
        <v>2100</v>
      </c>
      <c r="C443" s="82" t="s">
        <v>2152</v>
      </c>
    </row>
    <row r="444" spans="1:3">
      <c r="A444" s="72" t="s">
        <v>637</v>
      </c>
      <c r="B444" s="74" t="s">
        <v>2104</v>
      </c>
      <c r="C444" s="82"/>
    </row>
    <row r="445" spans="1:3" ht="79.2">
      <c r="A445" s="72" t="s">
        <v>638</v>
      </c>
      <c r="B445" s="74" t="s">
        <v>2100</v>
      </c>
      <c r="C445" s="82" t="s">
        <v>2153</v>
      </c>
    </row>
    <row r="446" spans="1:3" ht="39.6">
      <c r="A446" s="72" t="s">
        <v>639</v>
      </c>
      <c r="B446" s="74" t="s">
        <v>2102</v>
      </c>
      <c r="C446" s="82" t="s">
        <v>2142</v>
      </c>
    </row>
    <row r="447" spans="1:3" ht="52.8">
      <c r="A447" s="72" t="s">
        <v>640</v>
      </c>
      <c r="B447" s="74" t="s">
        <v>2100</v>
      </c>
      <c r="C447" s="82" t="s">
        <v>2154</v>
      </c>
    </row>
    <row r="448" spans="1:3" ht="39.6">
      <c r="A448" s="72" t="s">
        <v>641</v>
      </c>
      <c r="B448" s="74" t="s">
        <v>2135</v>
      </c>
      <c r="C448" s="82" t="s">
        <v>2155</v>
      </c>
    </row>
    <row r="449" spans="1:3" ht="52.8">
      <c r="A449" s="72" t="s">
        <v>642</v>
      </c>
      <c r="B449" s="74" t="s">
        <v>2102</v>
      </c>
      <c r="C449" s="82" t="s">
        <v>2156</v>
      </c>
    </row>
    <row r="450" spans="1:3">
      <c r="A450" s="72" t="s">
        <v>643</v>
      </c>
      <c r="B450" s="74" t="s">
        <v>2157</v>
      </c>
      <c r="C450" s="82"/>
    </row>
    <row r="451" spans="1:3" ht="66">
      <c r="A451" s="72" t="s">
        <v>644</v>
      </c>
      <c r="B451" s="74" t="s">
        <v>2120</v>
      </c>
      <c r="C451" s="82" t="s">
        <v>2158</v>
      </c>
    </row>
    <row r="452" spans="1:3" ht="52.8">
      <c r="A452" s="72" t="s">
        <v>645</v>
      </c>
      <c r="B452" s="74" t="s">
        <v>2102</v>
      </c>
      <c r="C452" s="82" t="s">
        <v>2159</v>
      </c>
    </row>
    <row r="453" spans="1:3" ht="79.2">
      <c r="A453" s="72" t="s">
        <v>646</v>
      </c>
      <c r="B453" s="74" t="s">
        <v>2120</v>
      </c>
      <c r="C453" s="82" t="s">
        <v>2160</v>
      </c>
    </row>
    <row r="454" spans="1:3" ht="52.8">
      <c r="A454" s="72" t="s">
        <v>647</v>
      </c>
      <c r="B454" s="74" t="s">
        <v>2102</v>
      </c>
      <c r="C454" s="82" t="s">
        <v>2127</v>
      </c>
    </row>
    <row r="455" spans="1:3">
      <c r="A455" s="72" t="s">
        <v>648</v>
      </c>
      <c r="B455" s="74" t="s">
        <v>2161</v>
      </c>
      <c r="C455" s="82"/>
    </row>
    <row r="456" spans="1:3" ht="79.2">
      <c r="A456" s="72" t="s">
        <v>649</v>
      </c>
      <c r="B456" s="74" t="s">
        <v>2120</v>
      </c>
      <c r="C456" s="82" t="s">
        <v>2162</v>
      </c>
    </row>
    <row r="457" spans="1:3" ht="52.8">
      <c r="A457" s="72" t="s">
        <v>650</v>
      </c>
      <c r="B457" s="74" t="s">
        <v>2104</v>
      </c>
      <c r="C457" s="82" t="s">
        <v>2163</v>
      </c>
    </row>
    <row r="458" spans="1:3" ht="66">
      <c r="A458" s="72" t="s">
        <v>651</v>
      </c>
      <c r="B458" s="74" t="s">
        <v>2104</v>
      </c>
      <c r="C458" s="82" t="s">
        <v>2164</v>
      </c>
    </row>
    <row r="459" spans="1:3" ht="66">
      <c r="A459" s="72" t="s">
        <v>652</v>
      </c>
      <c r="B459" s="74" t="s">
        <v>2120</v>
      </c>
      <c r="C459" s="82" t="s">
        <v>2165</v>
      </c>
    </row>
    <row r="460" spans="1:3">
      <c r="A460" s="72" t="s">
        <v>653</v>
      </c>
      <c r="B460" s="74" t="s">
        <v>2094</v>
      </c>
      <c r="C460" s="82"/>
    </row>
    <row r="461" spans="1:3" ht="79.2">
      <c r="A461" s="72" t="s">
        <v>654</v>
      </c>
      <c r="B461" s="74" t="s">
        <v>2100</v>
      </c>
      <c r="C461" s="82" t="s">
        <v>2166</v>
      </c>
    </row>
    <row r="462" spans="1:3">
      <c r="A462" s="72" t="s">
        <v>655</v>
      </c>
      <c r="B462" s="74" t="s">
        <v>2112</v>
      </c>
      <c r="C462" s="82"/>
    </row>
    <row r="463" spans="1:3">
      <c r="A463" s="72" t="s">
        <v>656</v>
      </c>
      <c r="B463" s="74" t="s">
        <v>2105</v>
      </c>
      <c r="C463" s="82"/>
    </row>
    <row r="464" spans="1:3" ht="26.4">
      <c r="A464" s="72" t="s">
        <v>657</v>
      </c>
      <c r="B464" s="74" t="s">
        <v>2100</v>
      </c>
      <c r="C464" s="82" t="s">
        <v>2167</v>
      </c>
    </row>
    <row r="465" spans="1:3" ht="39.6">
      <c r="A465" s="72" t="s">
        <v>658</v>
      </c>
      <c r="B465" s="74" t="s">
        <v>2135</v>
      </c>
      <c r="C465" s="82" t="s">
        <v>2168</v>
      </c>
    </row>
    <row r="466" spans="1:3" ht="39.6">
      <c r="A466" s="72" t="s">
        <v>659</v>
      </c>
      <c r="B466" s="74" t="s">
        <v>2108</v>
      </c>
      <c r="C466" s="82" t="s">
        <v>2169</v>
      </c>
    </row>
    <row r="467" spans="1:3">
      <c r="A467" s="72" t="s">
        <v>660</v>
      </c>
      <c r="B467" s="74" t="s">
        <v>2170</v>
      </c>
      <c r="C467" s="82"/>
    </row>
    <row r="468" spans="1:3" ht="39.6">
      <c r="A468" s="72" t="s">
        <v>661</v>
      </c>
      <c r="B468" s="74" t="s">
        <v>2100</v>
      </c>
      <c r="C468" s="82" t="s">
        <v>2171</v>
      </c>
    </row>
    <row r="469" spans="1:3" ht="14.4">
      <c r="A469" s="80" t="s">
        <v>663</v>
      </c>
      <c r="B469" s="79" t="s">
        <v>43</v>
      </c>
      <c r="C469" s="82"/>
    </row>
    <row r="470" spans="1:3">
      <c r="A470" s="72" t="s">
        <v>664</v>
      </c>
      <c r="B470" s="74" t="s">
        <v>2138</v>
      </c>
      <c r="C470" s="82"/>
    </row>
    <row r="471" spans="1:3" ht="39.6">
      <c r="A471" s="72" t="s">
        <v>665</v>
      </c>
      <c r="B471" s="74" t="s">
        <v>2100</v>
      </c>
      <c r="C471" s="82" t="s">
        <v>2172</v>
      </c>
    </row>
    <row r="472" spans="1:3" ht="52.8">
      <c r="A472" s="72" t="s">
        <v>666</v>
      </c>
      <c r="B472" s="74" t="s">
        <v>2145</v>
      </c>
      <c r="C472" s="82" t="s">
        <v>2173</v>
      </c>
    </row>
    <row r="473" spans="1:3">
      <c r="A473" s="72" t="s">
        <v>667</v>
      </c>
      <c r="B473" s="74" t="s">
        <v>2112</v>
      </c>
      <c r="C473" s="82"/>
    </row>
    <row r="474" spans="1:3">
      <c r="A474" s="72" t="s">
        <v>668</v>
      </c>
      <c r="B474" s="74" t="s">
        <v>2104</v>
      </c>
      <c r="C474" s="82"/>
    </row>
    <row r="475" spans="1:3" ht="52.8">
      <c r="A475" s="72" t="s">
        <v>669</v>
      </c>
      <c r="B475" s="74" t="s">
        <v>2102</v>
      </c>
      <c r="C475" s="82" t="s">
        <v>2174</v>
      </c>
    </row>
    <row r="476" spans="1:3" ht="39.6">
      <c r="A476" s="72" t="s">
        <v>670</v>
      </c>
      <c r="B476" s="74" t="s">
        <v>2108</v>
      </c>
      <c r="C476" s="82" t="s">
        <v>2175</v>
      </c>
    </row>
    <row r="477" spans="1:3">
      <c r="A477" s="72" t="s">
        <v>671</v>
      </c>
      <c r="B477" s="74" t="s">
        <v>2136</v>
      </c>
      <c r="C477" s="82"/>
    </row>
    <row r="478" spans="1:3" ht="39.6">
      <c r="A478" s="72" t="s">
        <v>672</v>
      </c>
      <c r="B478" s="74" t="s">
        <v>2135</v>
      </c>
      <c r="C478" s="82" t="s">
        <v>2176</v>
      </c>
    </row>
    <row r="479" spans="1:3" ht="52.8">
      <c r="A479" s="72" t="s">
        <v>673</v>
      </c>
      <c r="B479" s="74" t="s">
        <v>2120</v>
      </c>
      <c r="C479" s="82" t="s">
        <v>2177</v>
      </c>
    </row>
    <row r="480" spans="1:3" ht="105.6">
      <c r="A480" s="72" t="s">
        <v>674</v>
      </c>
      <c r="B480" s="74" t="s">
        <v>2120</v>
      </c>
      <c r="C480" s="82" t="s">
        <v>2178</v>
      </c>
    </row>
    <row r="481" spans="1:3" ht="66">
      <c r="A481" s="72" t="s">
        <v>675</v>
      </c>
      <c r="B481" s="74" t="s">
        <v>2120</v>
      </c>
      <c r="C481" s="82" t="s">
        <v>2179</v>
      </c>
    </row>
    <row r="482" spans="1:3" ht="39.6">
      <c r="A482" s="72" t="s">
        <v>676</v>
      </c>
      <c r="B482" s="74" t="s">
        <v>2106</v>
      </c>
      <c r="C482" s="82" t="s">
        <v>2180</v>
      </c>
    </row>
    <row r="483" spans="1:3" ht="52.8">
      <c r="A483" s="72" t="s">
        <v>677</v>
      </c>
      <c r="B483" s="74" t="s">
        <v>2104</v>
      </c>
      <c r="C483" s="82" t="s">
        <v>2181</v>
      </c>
    </row>
    <row r="484" spans="1:3" ht="52.8">
      <c r="A484" s="72" t="s">
        <v>678</v>
      </c>
      <c r="B484" s="74" t="s">
        <v>2102</v>
      </c>
      <c r="C484" s="82" t="s">
        <v>2182</v>
      </c>
    </row>
    <row r="485" spans="1:3" ht="79.2">
      <c r="A485" s="72" t="s">
        <v>679</v>
      </c>
      <c r="B485" s="74" t="s">
        <v>2120</v>
      </c>
      <c r="C485" s="82" t="s">
        <v>2144</v>
      </c>
    </row>
    <row r="486" spans="1:3" ht="79.2">
      <c r="A486" s="72" t="s">
        <v>680</v>
      </c>
      <c r="B486" s="74" t="s">
        <v>2120</v>
      </c>
      <c r="C486" s="82" t="s">
        <v>2183</v>
      </c>
    </row>
    <row r="487" spans="1:3" ht="52.8">
      <c r="A487" s="72" t="s">
        <v>681</v>
      </c>
      <c r="B487" s="74" t="s">
        <v>2184</v>
      </c>
      <c r="C487" s="82" t="s">
        <v>2185</v>
      </c>
    </row>
    <row r="488" spans="1:3" ht="39.6">
      <c r="A488" s="72" t="s">
        <v>682</v>
      </c>
      <c r="B488" s="74" t="s">
        <v>2186</v>
      </c>
      <c r="C488" s="82" t="s">
        <v>2187</v>
      </c>
    </row>
    <row r="489" spans="1:3" ht="92.4">
      <c r="A489" s="72" t="s">
        <v>683</v>
      </c>
      <c r="B489" s="74" t="s">
        <v>2188</v>
      </c>
      <c r="C489" s="82" t="s">
        <v>2189</v>
      </c>
    </row>
    <row r="490" spans="1:3" ht="52.8">
      <c r="A490" s="72" t="s">
        <v>684</v>
      </c>
      <c r="B490" s="74" t="s">
        <v>2104</v>
      </c>
      <c r="C490" s="82" t="s">
        <v>2190</v>
      </c>
    </row>
    <row r="491" spans="1:3" ht="66">
      <c r="A491" s="72" t="s">
        <v>685</v>
      </c>
      <c r="B491" s="74" t="s">
        <v>2104</v>
      </c>
      <c r="C491" s="82" t="s">
        <v>2164</v>
      </c>
    </row>
    <row r="492" spans="1:3" ht="39.6">
      <c r="A492" s="72" t="s">
        <v>686</v>
      </c>
      <c r="B492" s="74" t="s">
        <v>2188</v>
      </c>
      <c r="C492" s="82" t="s">
        <v>2191</v>
      </c>
    </row>
    <row r="493" spans="1:3">
      <c r="A493" s="72" t="s">
        <v>687</v>
      </c>
      <c r="B493" s="74" t="s">
        <v>2108</v>
      </c>
      <c r="C493" s="82"/>
    </row>
    <row r="494" spans="1:3" ht="79.2">
      <c r="A494" s="72" t="s">
        <v>688</v>
      </c>
      <c r="B494" s="74" t="s">
        <v>2100</v>
      </c>
      <c r="C494" s="82" t="s">
        <v>2192</v>
      </c>
    </row>
    <row r="495" spans="1:3" ht="52.8">
      <c r="A495" s="72" t="s">
        <v>689</v>
      </c>
      <c r="B495" s="74" t="s">
        <v>2193</v>
      </c>
      <c r="C495" s="82" t="s">
        <v>2194</v>
      </c>
    </row>
    <row r="496" spans="1:3" ht="66">
      <c r="A496" s="72" t="s">
        <v>690</v>
      </c>
      <c r="B496" s="74" t="s">
        <v>2120</v>
      </c>
      <c r="C496" s="82" t="s">
        <v>2149</v>
      </c>
    </row>
    <row r="497" spans="1:3">
      <c r="A497" s="72" t="s">
        <v>691</v>
      </c>
      <c r="B497" s="74" t="s">
        <v>2112</v>
      </c>
      <c r="C497" s="82"/>
    </row>
    <row r="498" spans="1:3">
      <c r="A498" s="72" t="s">
        <v>692</v>
      </c>
      <c r="B498" s="74" t="s">
        <v>2105</v>
      </c>
      <c r="C498" s="82"/>
    </row>
    <row r="499" spans="1:3" ht="39.6">
      <c r="A499" s="72" t="s">
        <v>693</v>
      </c>
      <c r="B499" s="74" t="s">
        <v>2106</v>
      </c>
      <c r="C499" s="82" t="s">
        <v>2195</v>
      </c>
    </row>
    <row r="500" spans="1:3" ht="79.2">
      <c r="A500" s="72" t="s">
        <v>694</v>
      </c>
      <c r="B500" s="74" t="s">
        <v>2120</v>
      </c>
      <c r="C500" s="82" t="s">
        <v>2196</v>
      </c>
    </row>
    <row r="501" spans="1:3" ht="39.6">
      <c r="A501" s="72" t="s">
        <v>695</v>
      </c>
      <c r="B501" s="74" t="s">
        <v>2135</v>
      </c>
      <c r="C501" s="82" t="s">
        <v>2168</v>
      </c>
    </row>
    <row r="502" spans="1:3" ht="39.6">
      <c r="A502" s="72" t="s">
        <v>696</v>
      </c>
      <c r="B502" s="74" t="s">
        <v>2120</v>
      </c>
      <c r="C502" s="82" t="s">
        <v>2197</v>
      </c>
    </row>
    <row r="503" spans="1:3">
      <c r="A503" s="72" t="s">
        <v>697</v>
      </c>
      <c r="B503" s="74" t="s">
        <v>2170</v>
      </c>
      <c r="C503" s="82"/>
    </row>
    <row r="504" spans="1:3" ht="52.8">
      <c r="A504" s="72" t="s">
        <v>698</v>
      </c>
      <c r="B504" s="74" t="s">
        <v>2198</v>
      </c>
      <c r="C504" s="82" t="s">
        <v>2199</v>
      </c>
    </row>
    <row r="505" spans="1:3">
      <c r="A505" s="72" t="s">
        <v>699</v>
      </c>
      <c r="B505" s="74" t="s">
        <v>2105</v>
      </c>
      <c r="C505" s="82"/>
    </row>
    <row r="506" spans="1:3" ht="39.6">
      <c r="A506" s="72" t="s">
        <v>700</v>
      </c>
      <c r="B506" s="74" t="s">
        <v>2106</v>
      </c>
      <c r="C506" s="82" t="s">
        <v>2200</v>
      </c>
    </row>
    <row r="507" spans="1:3" ht="132">
      <c r="A507" s="72" t="s">
        <v>701</v>
      </c>
      <c r="B507" s="74" t="s">
        <v>2201</v>
      </c>
      <c r="C507" s="82" t="s">
        <v>2202</v>
      </c>
    </row>
    <row r="508" spans="1:3" ht="14.4">
      <c r="A508" s="80" t="s">
        <v>130</v>
      </c>
      <c r="B508" s="79" t="s">
        <v>43</v>
      </c>
      <c r="C508" s="82"/>
    </row>
    <row r="509" spans="1:3" ht="39.6">
      <c r="A509" s="72" t="s">
        <v>702</v>
      </c>
      <c r="B509" s="74" t="s">
        <v>2106</v>
      </c>
      <c r="C509" s="82" t="s">
        <v>2203</v>
      </c>
    </row>
    <row r="510" spans="1:3" ht="52.8">
      <c r="A510" s="72" t="s">
        <v>703</v>
      </c>
      <c r="B510" s="74" t="s">
        <v>2120</v>
      </c>
      <c r="C510" s="82" t="s">
        <v>2204</v>
      </c>
    </row>
    <row r="511" spans="1:3" ht="39.6">
      <c r="A511" s="72" t="s">
        <v>704</v>
      </c>
      <c r="B511" s="74" t="s">
        <v>2106</v>
      </c>
      <c r="C511" s="82" t="s">
        <v>2205</v>
      </c>
    </row>
    <row r="512" spans="1:3" ht="52.8">
      <c r="A512" s="72" t="s">
        <v>705</v>
      </c>
      <c r="B512" s="74" t="s">
        <v>2120</v>
      </c>
      <c r="C512" s="82" t="s">
        <v>2206</v>
      </c>
    </row>
    <row r="513" spans="1:3" ht="26.4">
      <c r="A513" s="72" t="s">
        <v>706</v>
      </c>
      <c r="B513" s="74" t="s">
        <v>2207</v>
      </c>
      <c r="C513" s="82" t="s">
        <v>2208</v>
      </c>
    </row>
    <row r="514" spans="1:3" ht="66">
      <c r="A514" s="72" t="s">
        <v>707</v>
      </c>
      <c r="B514" s="74" t="s">
        <v>2106</v>
      </c>
      <c r="C514" s="82" t="s">
        <v>2209</v>
      </c>
    </row>
    <row r="515" spans="1:3" ht="52.8">
      <c r="A515" s="72" t="s">
        <v>708</v>
      </c>
      <c r="B515" s="74" t="s">
        <v>2106</v>
      </c>
      <c r="C515" s="82" t="s">
        <v>2210</v>
      </c>
    </row>
    <row r="516" spans="1:3" ht="39.6">
      <c r="A516" s="72" t="s">
        <v>709</v>
      </c>
      <c r="B516" s="74" t="s">
        <v>2108</v>
      </c>
      <c r="C516" s="82" t="s">
        <v>2211</v>
      </c>
    </row>
    <row r="517" spans="1:3" ht="52.8">
      <c r="A517" s="72" t="s">
        <v>710</v>
      </c>
      <c r="B517" s="74" t="s">
        <v>2106</v>
      </c>
      <c r="C517" s="82" t="s">
        <v>2212</v>
      </c>
    </row>
    <row r="518" spans="1:3">
      <c r="A518" s="72" t="s">
        <v>711</v>
      </c>
      <c r="B518" s="74" t="s">
        <v>2133</v>
      </c>
      <c r="C518" s="82"/>
    </row>
    <row r="519" spans="1:3" ht="39.6">
      <c r="A519" s="72" t="s">
        <v>712</v>
      </c>
      <c r="B519" s="74" t="s">
        <v>2207</v>
      </c>
      <c r="C519" s="82" t="s">
        <v>2213</v>
      </c>
    </row>
    <row r="520" spans="1:3" ht="66">
      <c r="A520" s="72" t="s">
        <v>713</v>
      </c>
      <c r="B520" s="74" t="s">
        <v>2100</v>
      </c>
      <c r="C520" s="82" t="s">
        <v>2214</v>
      </c>
    </row>
    <row r="521" spans="1:3" ht="52.8">
      <c r="A521" s="72" t="s">
        <v>714</v>
      </c>
      <c r="B521" s="74" t="s">
        <v>2120</v>
      </c>
      <c r="C521" s="82" t="s">
        <v>2215</v>
      </c>
    </row>
    <row r="522" spans="1:3" ht="79.2">
      <c r="A522" s="72" t="s">
        <v>715</v>
      </c>
      <c r="B522" s="74" t="s">
        <v>2120</v>
      </c>
      <c r="C522" s="82" t="s">
        <v>2160</v>
      </c>
    </row>
    <row r="523" spans="1:3" ht="39.6">
      <c r="A523" s="72" t="s">
        <v>716</v>
      </c>
      <c r="B523" s="74" t="s">
        <v>2120</v>
      </c>
      <c r="C523" s="82" t="s">
        <v>2216</v>
      </c>
    </row>
    <row r="524" spans="1:3" ht="52.8">
      <c r="A524" s="72" t="s">
        <v>717</v>
      </c>
      <c r="B524" s="74" t="s">
        <v>2120</v>
      </c>
      <c r="C524" s="82" t="s">
        <v>2217</v>
      </c>
    </row>
    <row r="525" spans="1:3" ht="39.6">
      <c r="A525" s="72" t="s">
        <v>718</v>
      </c>
      <c r="B525" s="74" t="s">
        <v>2104</v>
      </c>
      <c r="C525" s="82" t="s">
        <v>2218</v>
      </c>
    </row>
    <row r="526" spans="1:3">
      <c r="A526" s="72" t="s">
        <v>719</v>
      </c>
      <c r="B526" s="74" t="s">
        <v>2186</v>
      </c>
      <c r="C526" s="82"/>
    </row>
    <row r="527" spans="1:3" ht="39.6">
      <c r="A527" s="72" t="s">
        <v>720</v>
      </c>
      <c r="B527" s="74" t="s">
        <v>2188</v>
      </c>
      <c r="C527" s="82" t="s">
        <v>2191</v>
      </c>
    </row>
    <row r="528" spans="1:3">
      <c r="A528" s="72" t="s">
        <v>721</v>
      </c>
      <c r="B528" s="74" t="s">
        <v>2120</v>
      </c>
      <c r="C528" s="82"/>
    </row>
    <row r="529" spans="1:3" ht="39.6">
      <c r="A529" s="72" t="s">
        <v>722</v>
      </c>
      <c r="B529" s="74" t="s">
        <v>2106</v>
      </c>
      <c r="C529" s="82" t="s">
        <v>2219</v>
      </c>
    </row>
    <row r="530" spans="1:3">
      <c r="A530" s="72" t="s">
        <v>723</v>
      </c>
      <c r="B530" s="74" t="s">
        <v>2105</v>
      </c>
      <c r="C530" s="82"/>
    </row>
    <row r="531" spans="1:3">
      <c r="A531" s="72" t="s">
        <v>724</v>
      </c>
      <c r="B531" s="74" t="s">
        <v>2135</v>
      </c>
      <c r="C531" s="82"/>
    </row>
    <row r="532" spans="1:3" ht="39.6">
      <c r="A532" s="72" t="s">
        <v>725</v>
      </c>
      <c r="B532" s="74" t="s">
        <v>2106</v>
      </c>
      <c r="C532" s="82" t="s">
        <v>2220</v>
      </c>
    </row>
    <row r="533" spans="1:3" ht="39.6">
      <c r="A533" s="72" t="s">
        <v>726</v>
      </c>
      <c r="B533" s="74" t="s">
        <v>2106</v>
      </c>
      <c r="C533" s="82" t="s">
        <v>2221</v>
      </c>
    </row>
    <row r="534" spans="1:3" ht="39.6">
      <c r="A534" s="72" t="s">
        <v>727</v>
      </c>
      <c r="B534" s="74" t="s">
        <v>2135</v>
      </c>
      <c r="C534" s="82" t="s">
        <v>2168</v>
      </c>
    </row>
    <row r="535" spans="1:3" ht="39.6">
      <c r="A535" s="72" t="s">
        <v>728</v>
      </c>
      <c r="B535" s="74" t="s">
        <v>2108</v>
      </c>
      <c r="C535" s="82" t="s">
        <v>2222</v>
      </c>
    </row>
    <row r="536" spans="1:3">
      <c r="A536" s="72" t="s">
        <v>729</v>
      </c>
      <c r="B536" s="74" t="s">
        <v>2170</v>
      </c>
      <c r="C536" s="82"/>
    </row>
    <row r="537" spans="1:3">
      <c r="A537" s="72" t="s">
        <v>730</v>
      </c>
      <c r="B537" s="74" t="s">
        <v>2105</v>
      </c>
      <c r="C537" s="82"/>
    </row>
    <row r="538" spans="1:3">
      <c r="A538" s="72" t="s">
        <v>731</v>
      </c>
      <c r="B538" s="74" t="s">
        <v>2201</v>
      </c>
      <c r="C538" s="82"/>
    </row>
    <row r="539" spans="1:3" ht="132">
      <c r="A539" s="72" t="s">
        <v>732</v>
      </c>
      <c r="B539" s="74" t="s">
        <v>2201</v>
      </c>
      <c r="C539" s="82" t="s">
        <v>2202</v>
      </c>
    </row>
    <row r="540" spans="1:3" ht="14.4">
      <c r="A540" s="80" t="s">
        <v>123</v>
      </c>
      <c r="B540" s="79" t="s">
        <v>43</v>
      </c>
      <c r="C540" s="82"/>
    </row>
    <row r="541" spans="1:3">
      <c r="A541" s="72" t="s">
        <v>733</v>
      </c>
      <c r="B541" s="74" t="s">
        <v>2110</v>
      </c>
      <c r="C541" s="82"/>
    </row>
    <row r="542" spans="1:3">
      <c r="A542" s="72" t="s">
        <v>734</v>
      </c>
      <c r="B542" s="74" t="s">
        <v>2110</v>
      </c>
      <c r="C542" s="82"/>
    </row>
    <row r="543" spans="1:3">
      <c r="A543" s="72" t="s">
        <v>735</v>
      </c>
      <c r="B543" s="74" t="s">
        <v>2110</v>
      </c>
      <c r="C543" s="82"/>
    </row>
    <row r="544" spans="1:3">
      <c r="A544" s="72" t="s">
        <v>736</v>
      </c>
      <c r="B544" s="74" t="s">
        <v>2110</v>
      </c>
      <c r="C544" s="82"/>
    </row>
    <row r="545" spans="1:3">
      <c r="A545" s="72" t="s">
        <v>737</v>
      </c>
      <c r="B545" s="74" t="s">
        <v>2223</v>
      </c>
      <c r="C545" s="82"/>
    </row>
    <row r="546" spans="1:3">
      <c r="A546" s="72" t="s">
        <v>738</v>
      </c>
      <c r="B546" s="74" t="s">
        <v>2110</v>
      </c>
      <c r="C546" s="82"/>
    </row>
    <row r="547" spans="1:3" ht="52.8">
      <c r="A547" s="72" t="s">
        <v>739</v>
      </c>
      <c r="B547" s="74" t="s">
        <v>2110</v>
      </c>
      <c r="C547" s="82" t="s">
        <v>2224</v>
      </c>
    </row>
    <row r="548" spans="1:3">
      <c r="A548" s="72" t="s">
        <v>740</v>
      </c>
      <c r="B548" s="74" t="s">
        <v>2110</v>
      </c>
      <c r="C548" s="82"/>
    </row>
    <row r="549" spans="1:3" ht="39.6">
      <c r="A549" s="72" t="s">
        <v>741</v>
      </c>
      <c r="B549" s="74" t="s">
        <v>2132</v>
      </c>
      <c r="C549" s="82" t="s">
        <v>2225</v>
      </c>
    </row>
    <row r="550" spans="1:3">
      <c r="A550" s="72" t="s">
        <v>742</v>
      </c>
      <c r="B550" s="74" t="s">
        <v>2114</v>
      </c>
      <c r="C550" s="82"/>
    </row>
    <row r="551" spans="1:3">
      <c r="A551" s="72" t="s">
        <v>743</v>
      </c>
      <c r="B551" s="74" t="s">
        <v>2226</v>
      </c>
      <c r="C551" s="82"/>
    </row>
    <row r="552" spans="1:3">
      <c r="A552" s="72" t="s">
        <v>744</v>
      </c>
      <c r="B552" s="74" t="s">
        <v>2114</v>
      </c>
      <c r="C552" s="82"/>
    </row>
    <row r="553" spans="1:3">
      <c r="A553" s="72" t="s">
        <v>745</v>
      </c>
      <c r="B553" s="74" t="s">
        <v>2223</v>
      </c>
      <c r="C553" s="82"/>
    </row>
    <row r="554" spans="1:3" ht="39.6">
      <c r="A554" s="72" t="s">
        <v>746</v>
      </c>
      <c r="B554" s="74" t="s">
        <v>2094</v>
      </c>
      <c r="C554" s="82" t="s">
        <v>2227</v>
      </c>
    </row>
    <row r="555" spans="1:3">
      <c r="A555" s="72" t="s">
        <v>747</v>
      </c>
      <c r="B555" s="74" t="s">
        <v>2170</v>
      </c>
      <c r="C555" s="82"/>
    </row>
    <row r="556" spans="1:3">
      <c r="A556" s="72" t="s">
        <v>748</v>
      </c>
      <c r="B556" s="74" t="s">
        <v>2132</v>
      </c>
      <c r="C556" s="82"/>
    </row>
    <row r="557" spans="1:3">
      <c r="A557" s="72" t="s">
        <v>749</v>
      </c>
      <c r="B557" s="74" t="s">
        <v>2226</v>
      </c>
      <c r="C557" s="82"/>
    </row>
    <row r="558" spans="1:3">
      <c r="A558" s="72" t="s">
        <v>750</v>
      </c>
      <c r="B558" s="74" t="s">
        <v>2132</v>
      </c>
      <c r="C558" s="82"/>
    </row>
    <row r="559" spans="1:3">
      <c r="A559" s="72" t="s">
        <v>751</v>
      </c>
      <c r="B559" s="74" t="s">
        <v>2110</v>
      </c>
      <c r="C559" s="82"/>
    </row>
    <row r="560" spans="1:3">
      <c r="A560" s="72" t="s">
        <v>752</v>
      </c>
      <c r="B560" s="74" t="s">
        <v>2110</v>
      </c>
      <c r="C560" s="82"/>
    </row>
    <row r="561" spans="1:3">
      <c r="A561" s="72" t="s">
        <v>753</v>
      </c>
      <c r="B561" s="74" t="s">
        <v>2114</v>
      </c>
      <c r="C561" s="82"/>
    </row>
    <row r="562" spans="1:3">
      <c r="A562" s="72" t="s">
        <v>754</v>
      </c>
      <c r="B562" s="74" t="s">
        <v>2094</v>
      </c>
      <c r="C562" s="82"/>
    </row>
    <row r="563" spans="1:3">
      <c r="A563" s="72" t="s">
        <v>755</v>
      </c>
      <c r="B563" s="74" t="s">
        <v>2132</v>
      </c>
      <c r="C563" s="82"/>
    </row>
    <row r="564" spans="1:3">
      <c r="A564" s="72" t="s">
        <v>756</v>
      </c>
      <c r="B564" s="74" t="s">
        <v>2132</v>
      </c>
      <c r="C564" s="82"/>
    </row>
    <row r="565" spans="1:3">
      <c r="A565" s="72" t="s">
        <v>757</v>
      </c>
      <c r="B565" s="74" t="s">
        <v>2226</v>
      </c>
      <c r="C565" s="82"/>
    </row>
    <row r="566" spans="1:3">
      <c r="A566" s="72" t="s">
        <v>758</v>
      </c>
      <c r="B566" s="74" t="s">
        <v>2138</v>
      </c>
      <c r="C566" s="82"/>
    </row>
    <row r="567" spans="1:3">
      <c r="A567" s="72" t="s">
        <v>759</v>
      </c>
      <c r="B567" s="74" t="s">
        <v>2114</v>
      </c>
      <c r="C567" s="82"/>
    </row>
    <row r="568" spans="1:3" ht="66">
      <c r="A568" s="72" t="s">
        <v>760</v>
      </c>
      <c r="B568" s="74" t="s">
        <v>2110</v>
      </c>
      <c r="C568" s="82" t="s">
        <v>2228</v>
      </c>
    </row>
    <row r="569" spans="1:3">
      <c r="A569" s="72" t="s">
        <v>761</v>
      </c>
      <c r="B569" s="74" t="s">
        <v>2132</v>
      </c>
      <c r="C569" s="82"/>
    </row>
    <row r="570" spans="1:3">
      <c r="A570" s="72" t="s">
        <v>762</v>
      </c>
      <c r="B570" s="74" t="s">
        <v>2138</v>
      </c>
      <c r="C570" s="82"/>
    </row>
    <row r="571" spans="1:3">
      <c r="A571" s="72" t="s">
        <v>763</v>
      </c>
      <c r="B571" s="74" t="s">
        <v>2114</v>
      </c>
      <c r="C571" s="82"/>
    </row>
    <row r="572" spans="1:3">
      <c r="A572" s="72" t="s">
        <v>764</v>
      </c>
      <c r="B572" s="74" t="s">
        <v>2110</v>
      </c>
      <c r="C572" s="82"/>
    </row>
    <row r="573" spans="1:3" ht="132">
      <c r="A573" s="72" t="s">
        <v>765</v>
      </c>
      <c r="B573" s="74" t="s">
        <v>2138</v>
      </c>
      <c r="C573" s="82" t="s">
        <v>2229</v>
      </c>
    </row>
    <row r="574" spans="1:3" ht="14.4">
      <c r="A574" s="80" t="s">
        <v>41</v>
      </c>
      <c r="B574" s="79" t="s">
        <v>43</v>
      </c>
      <c r="C574" s="82"/>
    </row>
    <row r="575" spans="1:3">
      <c r="A575" s="72" t="s">
        <v>767</v>
      </c>
      <c r="B575" s="74" t="s">
        <v>2138</v>
      </c>
      <c r="C575" s="82"/>
    </row>
    <row r="576" spans="1:3" ht="39.6">
      <c r="A576" s="72" t="s">
        <v>768</v>
      </c>
      <c r="B576" s="74" t="s">
        <v>2136</v>
      </c>
      <c r="C576" s="82" t="s">
        <v>2230</v>
      </c>
    </row>
    <row r="577" spans="1:3">
      <c r="A577" s="72" t="s">
        <v>769</v>
      </c>
      <c r="B577" s="74" t="s">
        <v>2138</v>
      </c>
      <c r="C577" s="82"/>
    </row>
    <row r="578" spans="1:3" ht="39.6">
      <c r="A578" s="72" t="s">
        <v>770</v>
      </c>
      <c r="B578" s="74" t="s">
        <v>2138</v>
      </c>
      <c r="C578" s="82" t="s">
        <v>2231</v>
      </c>
    </row>
    <row r="579" spans="1:3">
      <c r="A579" s="72" t="s">
        <v>771</v>
      </c>
      <c r="B579" s="74" t="s">
        <v>2201</v>
      </c>
      <c r="C579" s="82"/>
    </row>
    <row r="580" spans="1:3">
      <c r="A580" s="72" t="s">
        <v>772</v>
      </c>
      <c r="B580" s="74" t="s">
        <v>2094</v>
      </c>
      <c r="C580" s="82"/>
    </row>
    <row r="581" spans="1:3">
      <c r="A581" s="72" t="s">
        <v>773</v>
      </c>
      <c r="B581" s="74" t="s">
        <v>2132</v>
      </c>
      <c r="C581" s="82"/>
    </row>
    <row r="582" spans="1:3">
      <c r="A582" s="72" t="s">
        <v>774</v>
      </c>
      <c r="B582" s="74" t="s">
        <v>2094</v>
      </c>
      <c r="C582" s="82"/>
    </row>
    <row r="583" spans="1:3" ht="79.2">
      <c r="A583" s="72" t="s">
        <v>775</v>
      </c>
      <c r="B583" s="74" t="s">
        <v>2136</v>
      </c>
      <c r="C583" s="82" t="s">
        <v>2232</v>
      </c>
    </row>
    <row r="584" spans="1:3" ht="26.4">
      <c r="A584" s="72" t="s">
        <v>776</v>
      </c>
      <c r="B584" s="74" t="s">
        <v>2233</v>
      </c>
      <c r="C584" s="82" t="s">
        <v>2234</v>
      </c>
    </row>
    <row r="585" spans="1:3" ht="79.2">
      <c r="A585" s="72" t="s">
        <v>777</v>
      </c>
      <c r="B585" s="74" t="s">
        <v>2138</v>
      </c>
      <c r="C585" s="82" t="s">
        <v>2235</v>
      </c>
    </row>
    <row r="586" spans="1:3">
      <c r="A586" s="72" t="s">
        <v>778</v>
      </c>
      <c r="B586" s="74" t="s">
        <v>2114</v>
      </c>
      <c r="C586" s="82"/>
    </row>
    <row r="587" spans="1:3" ht="79.2">
      <c r="A587" s="72" t="s">
        <v>779</v>
      </c>
      <c r="B587" s="74" t="s">
        <v>2135</v>
      </c>
      <c r="C587" s="82" t="s">
        <v>2236</v>
      </c>
    </row>
    <row r="588" spans="1:3" ht="52.8">
      <c r="A588" s="72" t="s">
        <v>780</v>
      </c>
      <c r="B588" s="74" t="s">
        <v>2104</v>
      </c>
      <c r="C588" s="82" t="s">
        <v>2237</v>
      </c>
    </row>
    <row r="589" spans="1:3" ht="66">
      <c r="A589" s="72" t="s">
        <v>781</v>
      </c>
      <c r="B589" s="74" t="s">
        <v>2105</v>
      </c>
      <c r="C589" s="82" t="s">
        <v>2238</v>
      </c>
    </row>
    <row r="590" spans="1:3" ht="39.6">
      <c r="A590" s="72" t="s">
        <v>782</v>
      </c>
      <c r="B590" s="74" t="s">
        <v>2135</v>
      </c>
      <c r="C590" s="82" t="s">
        <v>2239</v>
      </c>
    </row>
    <row r="591" spans="1:3" ht="79.2">
      <c r="A591" s="72" t="s">
        <v>783</v>
      </c>
      <c r="B591" s="74" t="s">
        <v>2105</v>
      </c>
      <c r="C591" s="82" t="s">
        <v>2240</v>
      </c>
    </row>
    <row r="592" spans="1:3">
      <c r="A592" s="72" t="s">
        <v>784</v>
      </c>
      <c r="B592" s="74" t="s">
        <v>2094</v>
      </c>
      <c r="C592" s="82"/>
    </row>
    <row r="593" spans="1:3">
      <c r="A593" s="72" t="s">
        <v>785</v>
      </c>
      <c r="B593" s="74" t="s">
        <v>2105</v>
      </c>
      <c r="C593" s="82"/>
    </row>
    <row r="594" spans="1:3">
      <c r="A594" s="72" t="s">
        <v>786</v>
      </c>
      <c r="B594" s="74" t="s">
        <v>2241</v>
      </c>
      <c r="C594" s="82"/>
    </row>
    <row r="595" spans="1:3">
      <c r="A595" s="72" t="s">
        <v>787</v>
      </c>
      <c r="B595" s="74" t="s">
        <v>2242</v>
      </c>
      <c r="C595" s="82"/>
    </row>
    <row r="596" spans="1:3">
      <c r="A596" s="72" t="s">
        <v>788</v>
      </c>
      <c r="B596" s="74" t="s">
        <v>2138</v>
      </c>
      <c r="C596" s="82"/>
    </row>
    <row r="597" spans="1:3">
      <c r="A597" s="72" t="s">
        <v>789</v>
      </c>
      <c r="B597" s="74" t="s">
        <v>2105</v>
      </c>
      <c r="C597" s="82"/>
    </row>
    <row r="598" spans="1:3">
      <c r="A598" s="72" t="s">
        <v>790</v>
      </c>
      <c r="B598" s="74" t="s">
        <v>2201</v>
      </c>
      <c r="C598" s="82"/>
    </row>
    <row r="599" spans="1:3" ht="132">
      <c r="A599" s="72" t="s">
        <v>791</v>
      </c>
      <c r="B599" s="74" t="s">
        <v>2138</v>
      </c>
      <c r="C599" s="82" t="s">
        <v>2229</v>
      </c>
    </row>
    <row r="600" spans="1:3" ht="14.4">
      <c r="A600" s="80" t="s">
        <v>132</v>
      </c>
      <c r="B600" s="79" t="s">
        <v>43</v>
      </c>
      <c r="C600" s="82"/>
    </row>
    <row r="601" spans="1:3">
      <c r="A601" s="72" t="s">
        <v>793</v>
      </c>
      <c r="B601" s="74" t="s">
        <v>2094</v>
      </c>
      <c r="C601" s="82"/>
    </row>
    <row r="602" spans="1:3">
      <c r="A602" s="72" t="s">
        <v>794</v>
      </c>
      <c r="B602" s="74" t="s">
        <v>2094</v>
      </c>
      <c r="C602" s="82"/>
    </row>
    <row r="603" spans="1:3">
      <c r="A603" s="72" t="s">
        <v>795</v>
      </c>
      <c r="B603" s="74" t="s">
        <v>2094</v>
      </c>
      <c r="C603" s="82"/>
    </row>
    <row r="604" spans="1:3">
      <c r="A604" s="72" t="s">
        <v>796</v>
      </c>
      <c r="B604" s="74" t="s">
        <v>2094</v>
      </c>
      <c r="C604" s="82"/>
    </row>
    <row r="605" spans="1:3">
      <c r="A605" s="72" t="s">
        <v>797</v>
      </c>
      <c r="B605" s="74" t="s">
        <v>2094</v>
      </c>
      <c r="C605" s="82"/>
    </row>
    <row r="606" spans="1:3">
      <c r="A606" s="72" t="s">
        <v>798</v>
      </c>
      <c r="B606" s="74" t="s">
        <v>2094</v>
      </c>
      <c r="C606" s="82"/>
    </row>
    <row r="607" spans="1:3">
      <c r="A607" s="72" t="s">
        <v>799</v>
      </c>
      <c r="B607" s="74" t="s">
        <v>2094</v>
      </c>
      <c r="C607" s="82"/>
    </row>
    <row r="608" spans="1:3">
      <c r="A608" s="72" t="s">
        <v>800</v>
      </c>
      <c r="B608" s="74" t="s">
        <v>2094</v>
      </c>
      <c r="C608" s="82"/>
    </row>
    <row r="609" spans="1:3">
      <c r="A609" s="72" t="s">
        <v>801</v>
      </c>
      <c r="B609" s="74" t="s">
        <v>2094</v>
      </c>
      <c r="C609" s="82"/>
    </row>
    <row r="610" spans="1:3" ht="26.4">
      <c r="A610" s="72" t="s">
        <v>802</v>
      </c>
      <c r="B610" s="75">
        <v>0.03</v>
      </c>
      <c r="C610" s="82" t="s">
        <v>2243</v>
      </c>
    </row>
    <row r="611" spans="1:3" ht="39.6">
      <c r="A611" s="72" t="s">
        <v>803</v>
      </c>
      <c r="B611" s="74" t="s">
        <v>2094</v>
      </c>
      <c r="C611" s="82" t="s">
        <v>2244</v>
      </c>
    </row>
    <row r="612" spans="1:3" ht="39.6">
      <c r="A612" s="72" t="s">
        <v>804</v>
      </c>
      <c r="B612" s="74" t="s">
        <v>2094</v>
      </c>
      <c r="C612" s="82" t="s">
        <v>2244</v>
      </c>
    </row>
    <row r="613" spans="1:3" ht="39.6">
      <c r="A613" s="72" t="s">
        <v>805</v>
      </c>
      <c r="B613" s="74" t="s">
        <v>2094</v>
      </c>
      <c r="C613" s="82" t="s">
        <v>2244</v>
      </c>
    </row>
    <row r="614" spans="1:3">
      <c r="A614" s="72" t="s">
        <v>806</v>
      </c>
      <c r="B614" s="74" t="s">
        <v>2094</v>
      </c>
      <c r="C614" s="82"/>
    </row>
    <row r="615" spans="1:3">
      <c r="A615" s="72" t="s">
        <v>807</v>
      </c>
      <c r="B615" s="74" t="s">
        <v>2094</v>
      </c>
      <c r="C615" s="82"/>
    </row>
    <row r="616" spans="1:3">
      <c r="A616" s="72" t="s">
        <v>808</v>
      </c>
      <c r="B616" s="74" t="s">
        <v>2094</v>
      </c>
      <c r="C616" s="82"/>
    </row>
    <row r="617" spans="1:3">
      <c r="A617" s="72" t="s">
        <v>809</v>
      </c>
      <c r="B617" s="74" t="s">
        <v>2094</v>
      </c>
      <c r="C617" s="82"/>
    </row>
    <row r="618" spans="1:3">
      <c r="A618" s="72" t="s">
        <v>810</v>
      </c>
      <c r="B618" s="74" t="s">
        <v>2094</v>
      </c>
      <c r="C618" s="82"/>
    </row>
    <row r="619" spans="1:3">
      <c r="A619" s="72" t="s">
        <v>811</v>
      </c>
      <c r="B619" s="74" t="s">
        <v>2094</v>
      </c>
      <c r="C619" s="82"/>
    </row>
    <row r="620" spans="1:3">
      <c r="A620" s="72" t="s">
        <v>812</v>
      </c>
      <c r="B620" s="74" t="s">
        <v>2094</v>
      </c>
      <c r="C620" s="82"/>
    </row>
    <row r="621" spans="1:3">
      <c r="A621" s="72" t="s">
        <v>813</v>
      </c>
      <c r="B621" s="74" t="s">
        <v>2094</v>
      </c>
      <c r="C621" s="82"/>
    </row>
    <row r="622" spans="1:3">
      <c r="A622" s="72" t="s">
        <v>814</v>
      </c>
      <c r="B622" s="74" t="s">
        <v>2094</v>
      </c>
      <c r="C622" s="82"/>
    </row>
    <row r="623" spans="1:3">
      <c r="A623" s="72" t="s">
        <v>815</v>
      </c>
      <c r="B623" s="74" t="s">
        <v>2094</v>
      </c>
      <c r="C623" s="82"/>
    </row>
    <row r="624" spans="1:3">
      <c r="A624" s="72" t="s">
        <v>816</v>
      </c>
      <c r="B624" s="74" t="s">
        <v>2094</v>
      </c>
      <c r="C624" s="82"/>
    </row>
    <row r="625" spans="1:3" ht="39.6">
      <c r="A625" s="72" t="s">
        <v>817</v>
      </c>
      <c r="B625" s="74" t="s">
        <v>2245</v>
      </c>
      <c r="C625" s="82" t="s">
        <v>2246</v>
      </c>
    </row>
    <row r="626" spans="1:3" ht="39.6">
      <c r="A626" s="72" t="s">
        <v>818</v>
      </c>
      <c r="B626" s="74" t="s">
        <v>2245</v>
      </c>
      <c r="C626" s="82" t="s">
        <v>2246</v>
      </c>
    </row>
    <row r="627" spans="1:3" ht="39.6">
      <c r="A627" s="72" t="s">
        <v>819</v>
      </c>
      <c r="B627" s="74" t="s">
        <v>2245</v>
      </c>
      <c r="C627" s="82" t="s">
        <v>2246</v>
      </c>
    </row>
    <row r="628" spans="1:3">
      <c r="A628" s="72" t="s">
        <v>820</v>
      </c>
      <c r="B628" s="74" t="s">
        <v>2094</v>
      </c>
      <c r="C628" s="82"/>
    </row>
    <row r="629" spans="1:3">
      <c r="A629" s="72" t="s">
        <v>821</v>
      </c>
      <c r="B629" s="74" t="s">
        <v>2120</v>
      </c>
      <c r="C629" s="82"/>
    </row>
    <row r="630" spans="1:3" ht="14.4">
      <c r="A630" s="80" t="s">
        <v>42</v>
      </c>
      <c r="B630" s="79" t="s">
        <v>43</v>
      </c>
      <c r="C630" s="82"/>
    </row>
    <row r="631" spans="1:3">
      <c r="A631" s="72" t="s">
        <v>822</v>
      </c>
      <c r="B631" s="74" t="s">
        <v>2094</v>
      </c>
      <c r="C631" s="82"/>
    </row>
    <row r="632" spans="1:3">
      <c r="A632" s="72" t="s">
        <v>823</v>
      </c>
      <c r="B632" s="74" t="s">
        <v>2116</v>
      </c>
      <c r="C632" s="82"/>
    </row>
    <row r="633" spans="1:3">
      <c r="A633" s="72" t="s">
        <v>824</v>
      </c>
      <c r="B633" s="74" t="s">
        <v>2116</v>
      </c>
      <c r="C633" s="82"/>
    </row>
    <row r="634" spans="1:3">
      <c r="A634" s="72" t="s">
        <v>825</v>
      </c>
      <c r="B634" s="74" t="s">
        <v>2120</v>
      </c>
      <c r="C634" s="82"/>
    </row>
    <row r="635" spans="1:3">
      <c r="A635" s="72" t="s">
        <v>826</v>
      </c>
      <c r="B635" s="74" t="s">
        <v>2247</v>
      </c>
      <c r="C635" s="82"/>
    </row>
    <row r="636" spans="1:3" ht="26.4">
      <c r="A636" s="72" t="s">
        <v>827</v>
      </c>
      <c r="B636" s="74" t="s">
        <v>2094</v>
      </c>
      <c r="C636" s="82" t="s">
        <v>2248</v>
      </c>
    </row>
    <row r="637" spans="1:3">
      <c r="A637" s="72" t="s">
        <v>828</v>
      </c>
      <c r="B637" s="74" t="s">
        <v>2094</v>
      </c>
      <c r="C637" s="82"/>
    </row>
    <row r="638" spans="1:3">
      <c r="A638" s="72" t="s">
        <v>829</v>
      </c>
      <c r="B638" s="74" t="s">
        <v>2247</v>
      </c>
      <c r="C638" s="82"/>
    </row>
    <row r="639" spans="1:3">
      <c r="A639" s="72" t="s">
        <v>830</v>
      </c>
      <c r="B639" s="74" t="s">
        <v>2116</v>
      </c>
      <c r="C639" s="82"/>
    </row>
    <row r="640" spans="1:3" ht="26.4">
      <c r="A640" s="72" t="s">
        <v>831</v>
      </c>
      <c r="B640" s="74" t="s">
        <v>2249</v>
      </c>
      <c r="C640" s="82" t="s">
        <v>2250</v>
      </c>
    </row>
    <row r="641" spans="1:3">
      <c r="A641" s="72" t="s">
        <v>832</v>
      </c>
      <c r="B641" s="74" t="s">
        <v>2094</v>
      </c>
      <c r="C641" s="82"/>
    </row>
    <row r="642" spans="1:3">
      <c r="A642" s="72" t="s">
        <v>833</v>
      </c>
      <c r="B642" s="74" t="s">
        <v>2094</v>
      </c>
      <c r="C642" s="82"/>
    </row>
    <row r="643" spans="1:3" ht="14.4">
      <c r="A643" s="80" t="s">
        <v>135</v>
      </c>
      <c r="B643" s="79" t="s">
        <v>43</v>
      </c>
      <c r="C643" s="82"/>
    </row>
    <row r="644" spans="1:3">
      <c r="A644" s="72" t="s">
        <v>841</v>
      </c>
      <c r="B644" s="74" t="s">
        <v>2135</v>
      </c>
      <c r="C644" s="82"/>
    </row>
    <row r="645" spans="1:3" ht="26.4">
      <c r="A645" s="72" t="s">
        <v>842</v>
      </c>
      <c r="B645" s="74" t="s">
        <v>2106</v>
      </c>
      <c r="C645" s="82" t="s">
        <v>2251</v>
      </c>
    </row>
    <row r="646" spans="1:3" ht="39.6">
      <c r="A646" s="72" t="s">
        <v>843</v>
      </c>
      <c r="B646" s="74" t="s">
        <v>2145</v>
      </c>
      <c r="C646" s="82" t="s">
        <v>2252</v>
      </c>
    </row>
    <row r="647" spans="1:3">
      <c r="A647" s="72" t="s">
        <v>844</v>
      </c>
      <c r="B647" s="74" t="s">
        <v>2120</v>
      </c>
      <c r="C647" s="82"/>
    </row>
    <row r="648" spans="1:3" ht="52.8">
      <c r="A648" s="72" t="s">
        <v>845</v>
      </c>
      <c r="B648" s="74" t="s">
        <v>2120</v>
      </c>
      <c r="C648" s="82" t="s">
        <v>2253</v>
      </c>
    </row>
    <row r="649" spans="1:3">
      <c r="A649" s="72" t="s">
        <v>846</v>
      </c>
      <c r="B649" s="74" t="s">
        <v>2108</v>
      </c>
      <c r="C649" s="82"/>
    </row>
    <row r="650" spans="1:3">
      <c r="A650" s="72" t="s">
        <v>847</v>
      </c>
      <c r="B650" s="74" t="s">
        <v>2120</v>
      </c>
      <c r="C650" s="82"/>
    </row>
    <row r="651" spans="1:3">
      <c r="A651" s="72" t="s">
        <v>848</v>
      </c>
      <c r="B651" s="74" t="s">
        <v>2106</v>
      </c>
      <c r="C651" s="82"/>
    </row>
    <row r="652" spans="1:3">
      <c r="A652" s="72" t="s">
        <v>849</v>
      </c>
      <c r="B652" s="74" t="s">
        <v>2135</v>
      </c>
      <c r="C652" s="82"/>
    </row>
    <row r="653" spans="1:3">
      <c r="A653" s="72" t="s">
        <v>850</v>
      </c>
      <c r="B653" s="74" t="s">
        <v>2120</v>
      </c>
      <c r="C653" s="82"/>
    </row>
    <row r="654" spans="1:3">
      <c r="A654" s="72" t="s">
        <v>851</v>
      </c>
      <c r="B654" s="74" t="s">
        <v>2120</v>
      </c>
      <c r="C654" s="82"/>
    </row>
    <row r="655" spans="1:3">
      <c r="A655" s="72" t="s">
        <v>852</v>
      </c>
      <c r="B655" s="74" t="s">
        <v>2120</v>
      </c>
      <c r="C655" s="82"/>
    </row>
    <row r="656" spans="1:3" ht="52.8">
      <c r="A656" s="72" t="s">
        <v>853</v>
      </c>
      <c r="B656" s="74" t="s">
        <v>2120</v>
      </c>
      <c r="C656" s="82" t="s">
        <v>2254</v>
      </c>
    </row>
    <row r="657" spans="1:3">
      <c r="A657" s="72" t="s">
        <v>854</v>
      </c>
      <c r="B657" s="74" t="s">
        <v>2100</v>
      </c>
      <c r="C657" s="82"/>
    </row>
    <row r="658" spans="1:3" ht="52.8">
      <c r="A658" s="72" t="s">
        <v>855</v>
      </c>
      <c r="B658" s="74" t="s">
        <v>2102</v>
      </c>
      <c r="C658" s="82" t="s">
        <v>2127</v>
      </c>
    </row>
    <row r="659" spans="1:3">
      <c r="A659" s="72" t="s">
        <v>856</v>
      </c>
      <c r="B659" s="74" t="s">
        <v>2186</v>
      </c>
      <c r="C659" s="82"/>
    </row>
    <row r="660" spans="1:3" ht="52.8">
      <c r="A660" s="72" t="s">
        <v>857</v>
      </c>
      <c r="B660" s="74" t="s">
        <v>2120</v>
      </c>
      <c r="C660" s="82" t="s">
        <v>2255</v>
      </c>
    </row>
    <row r="661" spans="1:3" ht="52.8">
      <c r="A661" s="72" t="s">
        <v>858</v>
      </c>
      <c r="B661" s="74" t="s">
        <v>2106</v>
      </c>
      <c r="C661" s="82" t="s">
        <v>2256</v>
      </c>
    </row>
    <row r="662" spans="1:3">
      <c r="A662" s="72" t="s">
        <v>859</v>
      </c>
      <c r="B662" s="74" t="s">
        <v>2104</v>
      </c>
      <c r="C662" s="82"/>
    </row>
    <row r="663" spans="1:3" ht="66">
      <c r="A663" s="72" t="s">
        <v>860</v>
      </c>
      <c r="B663" s="74" t="s">
        <v>2108</v>
      </c>
      <c r="C663" s="82" t="s">
        <v>2257</v>
      </c>
    </row>
    <row r="664" spans="1:3">
      <c r="A664" s="72" t="s">
        <v>861</v>
      </c>
      <c r="B664" s="74" t="s">
        <v>2108</v>
      </c>
      <c r="C664" s="82"/>
    </row>
    <row r="665" spans="1:3" ht="66">
      <c r="A665" s="72" t="s">
        <v>862</v>
      </c>
      <c r="B665" s="74" t="s">
        <v>2106</v>
      </c>
      <c r="C665" s="82" t="s">
        <v>2258</v>
      </c>
    </row>
    <row r="666" spans="1:3">
      <c r="A666" s="72" t="s">
        <v>863</v>
      </c>
      <c r="B666" s="74" t="s">
        <v>2112</v>
      </c>
      <c r="C666" s="82"/>
    </row>
    <row r="667" spans="1:3">
      <c r="A667" s="72" t="s">
        <v>864</v>
      </c>
      <c r="B667" s="74" t="s">
        <v>2105</v>
      </c>
      <c r="C667" s="82"/>
    </row>
    <row r="668" spans="1:3" ht="39.6">
      <c r="A668" s="72" t="s">
        <v>865</v>
      </c>
      <c r="B668" s="74" t="s">
        <v>2106</v>
      </c>
      <c r="C668" s="82" t="s">
        <v>2259</v>
      </c>
    </row>
    <row r="669" spans="1:3">
      <c r="A669" s="72" t="s">
        <v>866</v>
      </c>
      <c r="B669" s="74" t="s">
        <v>2260</v>
      </c>
      <c r="C669" s="82"/>
    </row>
    <row r="670" spans="1:3" ht="39.6">
      <c r="A670" s="72" t="s">
        <v>867</v>
      </c>
      <c r="B670" s="74" t="s">
        <v>2108</v>
      </c>
      <c r="C670" s="82" t="s">
        <v>2169</v>
      </c>
    </row>
    <row r="671" spans="1:3">
      <c r="A671" s="72" t="s">
        <v>868</v>
      </c>
      <c r="B671" s="74" t="s">
        <v>2170</v>
      </c>
      <c r="C671" s="82"/>
    </row>
    <row r="672" spans="1:3">
      <c r="A672" s="72" t="s">
        <v>869</v>
      </c>
      <c r="B672" s="74" t="s">
        <v>2188</v>
      </c>
      <c r="C672" s="82"/>
    </row>
    <row r="673" spans="1:3">
      <c r="A673" s="72" t="s">
        <v>870</v>
      </c>
      <c r="B673" s="74" t="s">
        <v>2105</v>
      </c>
      <c r="C673" s="82"/>
    </row>
    <row r="674" spans="1:3">
      <c r="A674" s="72" t="s">
        <v>871</v>
      </c>
      <c r="B674" s="74" t="s">
        <v>2135</v>
      </c>
      <c r="C674" s="82"/>
    </row>
    <row r="675" spans="1:3">
      <c r="A675" s="72" t="s">
        <v>872</v>
      </c>
      <c r="B675" s="74" t="s">
        <v>2136</v>
      </c>
      <c r="C675" s="82"/>
    </row>
    <row r="676" spans="1:3" ht="14.4">
      <c r="A676" s="80" t="s">
        <v>168</v>
      </c>
      <c r="B676" s="79" t="s">
        <v>43</v>
      </c>
      <c r="C676" s="82"/>
    </row>
    <row r="677" spans="1:3">
      <c r="A677" s="72" t="s">
        <v>875</v>
      </c>
      <c r="B677" s="74" t="s">
        <v>2108</v>
      </c>
      <c r="C677" s="82"/>
    </row>
    <row r="678" spans="1:3">
      <c r="A678" s="72" t="s">
        <v>876</v>
      </c>
      <c r="B678" s="74" t="s">
        <v>2135</v>
      </c>
      <c r="C678" s="82"/>
    </row>
    <row r="679" spans="1:3" ht="39.6">
      <c r="A679" s="72" t="s">
        <v>877</v>
      </c>
      <c r="B679" s="74" t="s">
        <v>2100</v>
      </c>
      <c r="C679" s="82" t="s">
        <v>2261</v>
      </c>
    </row>
    <row r="680" spans="1:3" ht="39.6">
      <c r="A680" s="72" t="s">
        <v>878</v>
      </c>
      <c r="B680" s="74" t="s">
        <v>2145</v>
      </c>
      <c r="C680" s="82" t="s">
        <v>2262</v>
      </c>
    </row>
    <row r="681" spans="1:3" ht="39.6">
      <c r="A681" s="72" t="s">
        <v>879</v>
      </c>
      <c r="B681" s="74" t="s">
        <v>2108</v>
      </c>
      <c r="C681" s="82" t="s">
        <v>2263</v>
      </c>
    </row>
    <row r="682" spans="1:3">
      <c r="A682" s="72" t="s">
        <v>880</v>
      </c>
      <c r="B682" s="74" t="s">
        <v>2104</v>
      </c>
      <c r="C682" s="82"/>
    </row>
    <row r="683" spans="1:3" ht="52.8">
      <c r="A683" s="72" t="s">
        <v>881</v>
      </c>
      <c r="B683" s="74" t="s">
        <v>2106</v>
      </c>
      <c r="C683" s="82" t="s">
        <v>2264</v>
      </c>
    </row>
    <row r="684" spans="1:3">
      <c r="A684" s="72" t="s">
        <v>882</v>
      </c>
      <c r="B684" s="74" t="s">
        <v>2102</v>
      </c>
      <c r="C684" s="82"/>
    </row>
    <row r="685" spans="1:3">
      <c r="A685" s="72" t="s">
        <v>883</v>
      </c>
      <c r="B685" s="74" t="s">
        <v>2106</v>
      </c>
      <c r="C685" s="82"/>
    </row>
    <row r="686" spans="1:3">
      <c r="A686" s="72" t="s">
        <v>884</v>
      </c>
      <c r="B686" s="74" t="s">
        <v>2265</v>
      </c>
      <c r="C686" s="82"/>
    </row>
    <row r="687" spans="1:3">
      <c r="A687" s="72" t="s">
        <v>885</v>
      </c>
      <c r="B687" s="74" t="s">
        <v>2135</v>
      </c>
      <c r="C687" s="82"/>
    </row>
    <row r="688" spans="1:3">
      <c r="A688" s="72" t="s">
        <v>886</v>
      </c>
      <c r="B688" s="74" t="s">
        <v>2102</v>
      </c>
      <c r="C688" s="82"/>
    </row>
    <row r="689" spans="1:3">
      <c r="A689" s="72" t="s">
        <v>887</v>
      </c>
      <c r="B689" s="74" t="s">
        <v>2102</v>
      </c>
      <c r="C689" s="82"/>
    </row>
    <row r="690" spans="1:3" ht="52.8">
      <c r="A690" s="72" t="s">
        <v>888</v>
      </c>
      <c r="B690" s="74" t="s">
        <v>2104</v>
      </c>
      <c r="C690" s="82" t="s">
        <v>2266</v>
      </c>
    </row>
    <row r="691" spans="1:3" ht="92.4">
      <c r="A691" s="72" t="s">
        <v>889</v>
      </c>
      <c r="B691" s="74" t="s">
        <v>2120</v>
      </c>
      <c r="C691" s="82" t="s">
        <v>2267</v>
      </c>
    </row>
    <row r="692" spans="1:3">
      <c r="A692" s="72" t="s">
        <v>890</v>
      </c>
      <c r="B692" s="74" t="s">
        <v>2106</v>
      </c>
      <c r="C692" s="82"/>
    </row>
    <row r="693" spans="1:3" ht="92.4">
      <c r="A693" s="72" t="s">
        <v>891</v>
      </c>
      <c r="B693" s="74" t="s">
        <v>2120</v>
      </c>
      <c r="C693" s="82" t="s">
        <v>2268</v>
      </c>
    </row>
    <row r="694" spans="1:3">
      <c r="A694" s="72" t="s">
        <v>892</v>
      </c>
      <c r="B694" s="74" t="s">
        <v>2186</v>
      </c>
      <c r="C694" s="82"/>
    </row>
    <row r="695" spans="1:3">
      <c r="A695" s="72" t="s">
        <v>893</v>
      </c>
      <c r="B695" s="74" t="s">
        <v>2201</v>
      </c>
      <c r="C695" s="82"/>
    </row>
    <row r="696" spans="1:3" ht="79.2">
      <c r="A696" s="72" t="s">
        <v>894</v>
      </c>
      <c r="B696" s="74" t="s">
        <v>2120</v>
      </c>
      <c r="C696" s="82" t="s">
        <v>2269</v>
      </c>
    </row>
    <row r="697" spans="1:3" ht="52.8">
      <c r="A697" s="72" t="s">
        <v>895</v>
      </c>
      <c r="B697" s="74" t="s">
        <v>2104</v>
      </c>
      <c r="C697" s="82" t="s">
        <v>2163</v>
      </c>
    </row>
    <row r="698" spans="1:3">
      <c r="A698" s="72" t="s">
        <v>896</v>
      </c>
      <c r="B698" s="74" t="s">
        <v>2104</v>
      </c>
      <c r="C698" s="82"/>
    </row>
    <row r="699" spans="1:3" ht="39.6">
      <c r="A699" s="72" t="s">
        <v>897</v>
      </c>
      <c r="B699" s="74" t="s">
        <v>2108</v>
      </c>
      <c r="C699" s="82" t="s">
        <v>2270</v>
      </c>
    </row>
    <row r="700" spans="1:3">
      <c r="A700" s="72" t="s">
        <v>898</v>
      </c>
      <c r="B700" s="74" t="s">
        <v>2108</v>
      </c>
      <c r="C700" s="82"/>
    </row>
    <row r="701" spans="1:3">
      <c r="A701" s="72" t="s">
        <v>899</v>
      </c>
      <c r="B701" s="74" t="s">
        <v>2094</v>
      </c>
      <c r="C701" s="82"/>
    </row>
    <row r="702" spans="1:3" ht="66">
      <c r="A702" s="72" t="s">
        <v>900</v>
      </c>
      <c r="B702" s="74" t="s">
        <v>2106</v>
      </c>
      <c r="C702" s="82" t="s">
        <v>2271</v>
      </c>
    </row>
    <row r="703" spans="1:3" ht="105.6">
      <c r="A703" s="72" t="s">
        <v>901</v>
      </c>
      <c r="B703" s="74" t="s">
        <v>2201</v>
      </c>
      <c r="C703" s="82" t="s">
        <v>2272</v>
      </c>
    </row>
    <row r="704" spans="1:3" ht="79.2">
      <c r="A704" s="72" t="s">
        <v>902</v>
      </c>
      <c r="B704" s="74" t="s">
        <v>2273</v>
      </c>
      <c r="C704" s="82" t="s">
        <v>2274</v>
      </c>
    </row>
    <row r="705" spans="1:3">
      <c r="A705" s="72" t="s">
        <v>903</v>
      </c>
      <c r="B705" s="74" t="s">
        <v>2112</v>
      </c>
      <c r="C705" s="82"/>
    </row>
    <row r="706" spans="1:3">
      <c r="A706" s="72" t="s">
        <v>904</v>
      </c>
      <c r="B706" s="74" t="s">
        <v>2105</v>
      </c>
      <c r="C706" s="82"/>
    </row>
    <row r="707" spans="1:3" ht="66">
      <c r="A707" s="72" t="s">
        <v>905</v>
      </c>
      <c r="B707" s="74" t="s">
        <v>2106</v>
      </c>
      <c r="C707" s="82" t="s">
        <v>2275</v>
      </c>
    </row>
    <row r="708" spans="1:3">
      <c r="A708" s="72" t="s">
        <v>906</v>
      </c>
      <c r="B708" s="74" t="s">
        <v>2133</v>
      </c>
      <c r="C708" s="82"/>
    </row>
    <row r="709" spans="1:3" ht="39.6">
      <c r="A709" s="72" t="s">
        <v>907</v>
      </c>
      <c r="B709" s="74" t="s">
        <v>2135</v>
      </c>
      <c r="C709" s="82" t="s">
        <v>2168</v>
      </c>
    </row>
    <row r="710" spans="1:3" ht="66">
      <c r="A710" s="72" t="s">
        <v>908</v>
      </c>
      <c r="B710" s="74" t="s">
        <v>2108</v>
      </c>
      <c r="C710" s="82" t="s">
        <v>2276</v>
      </c>
    </row>
    <row r="711" spans="1:3">
      <c r="A711" s="72" t="s">
        <v>909</v>
      </c>
      <c r="B711" s="74" t="s">
        <v>2170</v>
      </c>
      <c r="C711" s="82"/>
    </row>
    <row r="712" spans="1:3">
      <c r="A712" s="72" t="s">
        <v>910</v>
      </c>
      <c r="B712" s="74" t="s">
        <v>2108</v>
      </c>
      <c r="C712" s="82"/>
    </row>
    <row r="713" spans="1:3">
      <c r="A713" s="72" t="s">
        <v>911</v>
      </c>
      <c r="B713" s="74" t="s">
        <v>2188</v>
      </c>
      <c r="C713" s="82"/>
    </row>
    <row r="714" spans="1:3">
      <c r="A714" s="72" t="s">
        <v>912</v>
      </c>
      <c r="B714" s="74" t="s">
        <v>2106</v>
      </c>
      <c r="C714" s="82"/>
    </row>
    <row r="715" spans="1:3">
      <c r="A715" s="72" t="s">
        <v>913</v>
      </c>
      <c r="B715" s="74" t="s">
        <v>2105</v>
      </c>
      <c r="C715" s="82"/>
    </row>
    <row r="716" spans="1:3" ht="39.6">
      <c r="A716" s="72" t="s">
        <v>914</v>
      </c>
      <c r="B716" s="74" t="s">
        <v>2102</v>
      </c>
      <c r="C716" s="82" t="s">
        <v>2277</v>
      </c>
    </row>
    <row r="717" spans="1:3">
      <c r="A717" s="72" t="s">
        <v>915</v>
      </c>
      <c r="B717" s="74" t="s">
        <v>2136</v>
      </c>
      <c r="C717" s="82"/>
    </row>
    <row r="718" spans="1:3" ht="14.4">
      <c r="A718" s="80" t="s">
        <v>137</v>
      </c>
      <c r="B718" s="79" t="s">
        <v>43</v>
      </c>
      <c r="C718" s="82"/>
    </row>
    <row r="719" spans="1:3">
      <c r="A719" s="72" t="s">
        <v>917</v>
      </c>
      <c r="B719" s="74" t="s">
        <v>2135</v>
      </c>
      <c r="C719" s="82"/>
    </row>
    <row r="720" spans="1:3" ht="39.6">
      <c r="A720" s="72" t="s">
        <v>918</v>
      </c>
      <c r="B720" s="74" t="s">
        <v>2100</v>
      </c>
      <c r="C720" s="82" t="s">
        <v>2172</v>
      </c>
    </row>
    <row r="721" spans="1:3">
      <c r="A721" s="72" t="s">
        <v>919</v>
      </c>
      <c r="B721" s="74" t="s">
        <v>2145</v>
      </c>
      <c r="C721" s="82"/>
    </row>
    <row r="722" spans="1:3">
      <c r="A722" s="72" t="s">
        <v>920</v>
      </c>
      <c r="B722" s="74" t="s">
        <v>2170</v>
      </c>
      <c r="C722" s="82"/>
    </row>
    <row r="723" spans="1:3">
      <c r="A723" s="72" t="s">
        <v>921</v>
      </c>
      <c r="B723" s="74" t="s">
        <v>2104</v>
      </c>
      <c r="C723" s="82"/>
    </row>
    <row r="724" spans="1:3">
      <c r="A724" s="72" t="s">
        <v>922</v>
      </c>
      <c r="B724" s="74" t="s">
        <v>2201</v>
      </c>
      <c r="C724" s="82"/>
    </row>
    <row r="725" spans="1:3">
      <c r="A725" s="72" t="s">
        <v>923</v>
      </c>
      <c r="B725" s="74" t="s">
        <v>2102</v>
      </c>
      <c r="C725" s="82"/>
    </row>
    <row r="726" spans="1:3">
      <c r="A726" s="72" t="s">
        <v>924</v>
      </c>
      <c r="B726" s="74" t="s">
        <v>2265</v>
      </c>
      <c r="C726" s="82"/>
    </row>
    <row r="727" spans="1:3">
      <c r="A727" s="72" t="s">
        <v>925</v>
      </c>
      <c r="B727" s="74" t="s">
        <v>2135</v>
      </c>
      <c r="C727" s="82"/>
    </row>
    <row r="728" spans="1:3">
      <c r="A728" s="72" t="s">
        <v>926</v>
      </c>
      <c r="B728" s="74" t="s">
        <v>2102</v>
      </c>
      <c r="C728" s="82"/>
    </row>
    <row r="729" spans="1:3">
      <c r="A729" s="72" t="s">
        <v>927</v>
      </c>
      <c r="B729" s="74" t="s">
        <v>2157</v>
      </c>
      <c r="C729" s="82"/>
    </row>
    <row r="730" spans="1:3">
      <c r="A730" s="72" t="s">
        <v>928</v>
      </c>
      <c r="B730" s="74" t="s">
        <v>2102</v>
      </c>
      <c r="C730" s="82"/>
    </row>
    <row r="731" spans="1:3" ht="92.4">
      <c r="A731" s="72" t="s">
        <v>929</v>
      </c>
      <c r="B731" s="74" t="s">
        <v>2120</v>
      </c>
      <c r="C731" s="82" t="s">
        <v>2267</v>
      </c>
    </row>
    <row r="732" spans="1:3">
      <c r="A732" s="72" t="s">
        <v>930</v>
      </c>
      <c r="B732" s="74" t="s">
        <v>2102</v>
      </c>
      <c r="C732" s="82"/>
    </row>
    <row r="733" spans="1:3">
      <c r="A733" s="72" t="s">
        <v>931</v>
      </c>
      <c r="B733" s="74" t="s">
        <v>2094</v>
      </c>
      <c r="C733" s="82"/>
    </row>
    <row r="734" spans="1:3">
      <c r="A734" s="72" t="s">
        <v>932</v>
      </c>
      <c r="B734" s="74" t="s">
        <v>2186</v>
      </c>
      <c r="C734" s="82"/>
    </row>
    <row r="735" spans="1:3">
      <c r="A735" s="72" t="s">
        <v>933</v>
      </c>
      <c r="B735" s="74" t="s">
        <v>2201</v>
      </c>
      <c r="C735" s="82"/>
    </row>
    <row r="736" spans="1:3" ht="79.2">
      <c r="A736" s="72" t="s">
        <v>934</v>
      </c>
      <c r="B736" s="74" t="s">
        <v>2120</v>
      </c>
      <c r="C736" s="82" t="s">
        <v>2269</v>
      </c>
    </row>
    <row r="737" spans="1:3" ht="52.8">
      <c r="A737" s="72" t="s">
        <v>935</v>
      </c>
      <c r="B737" s="74" t="s">
        <v>2104</v>
      </c>
      <c r="C737" s="82" t="s">
        <v>2163</v>
      </c>
    </row>
    <row r="738" spans="1:3">
      <c r="A738" s="72" t="s">
        <v>936</v>
      </c>
      <c r="B738" s="74" t="s">
        <v>2104</v>
      </c>
      <c r="C738" s="82"/>
    </row>
    <row r="739" spans="1:3" ht="66">
      <c r="A739" s="72" t="s">
        <v>937</v>
      </c>
      <c r="B739" s="74" t="s">
        <v>2120</v>
      </c>
      <c r="C739" s="82" t="s">
        <v>2165</v>
      </c>
    </row>
    <row r="740" spans="1:3">
      <c r="A740" s="72" t="s">
        <v>938</v>
      </c>
      <c r="B740" s="74" t="s">
        <v>2108</v>
      </c>
      <c r="C740" s="82"/>
    </row>
    <row r="741" spans="1:3">
      <c r="A741" s="72" t="s">
        <v>939</v>
      </c>
      <c r="B741" s="74" t="s">
        <v>2157</v>
      </c>
      <c r="C741" s="82"/>
    </row>
    <row r="742" spans="1:3">
      <c r="A742" s="72" t="s">
        <v>940</v>
      </c>
      <c r="B742" s="74" t="s">
        <v>2112</v>
      </c>
      <c r="C742" s="82"/>
    </row>
    <row r="743" spans="1:3">
      <c r="A743" s="72" t="s">
        <v>941</v>
      </c>
      <c r="B743" s="74" t="s">
        <v>2105</v>
      </c>
      <c r="C743" s="82"/>
    </row>
    <row r="744" spans="1:3">
      <c r="A744" s="72" t="s">
        <v>942</v>
      </c>
      <c r="B744" s="74" t="s">
        <v>2201</v>
      </c>
      <c r="C744" s="82"/>
    </row>
    <row r="745" spans="1:3">
      <c r="A745" s="72" t="s">
        <v>943</v>
      </c>
      <c r="B745" s="74" t="s">
        <v>2260</v>
      </c>
      <c r="C745" s="82"/>
    </row>
    <row r="746" spans="1:3" ht="66">
      <c r="A746" s="72" t="s">
        <v>944</v>
      </c>
      <c r="B746" s="74" t="s">
        <v>2120</v>
      </c>
      <c r="C746" s="82" t="s">
        <v>2278</v>
      </c>
    </row>
    <row r="747" spans="1:3">
      <c r="A747" s="72" t="s">
        <v>945</v>
      </c>
      <c r="B747" s="74" t="s">
        <v>2170</v>
      </c>
      <c r="C747" s="82"/>
    </row>
    <row r="748" spans="1:3">
      <c r="A748" s="72" t="s">
        <v>946</v>
      </c>
      <c r="B748" s="74" t="s">
        <v>2108</v>
      </c>
      <c r="C748" s="82"/>
    </row>
    <row r="749" spans="1:3">
      <c r="A749" s="72" t="s">
        <v>947</v>
      </c>
      <c r="B749" s="74" t="s">
        <v>2105</v>
      </c>
      <c r="C749" s="82"/>
    </row>
    <row r="750" spans="1:3" ht="39.6">
      <c r="A750" s="72" t="s">
        <v>948</v>
      </c>
      <c r="B750" s="74" t="s">
        <v>2102</v>
      </c>
      <c r="C750" s="82" t="s">
        <v>2277</v>
      </c>
    </row>
    <row r="751" spans="1:3">
      <c r="A751" s="72" t="s">
        <v>949</v>
      </c>
      <c r="B751" s="74" t="s">
        <v>2136</v>
      </c>
      <c r="C751" s="82"/>
    </row>
    <row r="752" spans="1:3" ht="14.4">
      <c r="A752" s="80" t="s">
        <v>139</v>
      </c>
      <c r="B752" s="79" t="s">
        <v>43</v>
      </c>
      <c r="C752" s="82"/>
    </row>
    <row r="753" spans="1:3">
      <c r="A753" s="72" t="s">
        <v>950</v>
      </c>
      <c r="B753" s="74" t="s">
        <v>2135</v>
      </c>
      <c r="C753" s="82"/>
    </row>
    <row r="754" spans="1:3" ht="39.6">
      <c r="A754" s="72" t="s">
        <v>951</v>
      </c>
      <c r="B754" s="74" t="s">
        <v>2100</v>
      </c>
      <c r="C754" s="82" t="s">
        <v>2279</v>
      </c>
    </row>
    <row r="755" spans="1:3" ht="52.8">
      <c r="A755" s="72" t="s">
        <v>952</v>
      </c>
      <c r="B755" s="74" t="s">
        <v>2145</v>
      </c>
      <c r="C755" s="82" t="s">
        <v>2280</v>
      </c>
    </row>
    <row r="756" spans="1:3" ht="39.6">
      <c r="A756" s="72" t="s">
        <v>953</v>
      </c>
      <c r="B756" s="74" t="s">
        <v>2108</v>
      </c>
      <c r="C756" s="82" t="s">
        <v>2263</v>
      </c>
    </row>
    <row r="757" spans="1:3" ht="52.8">
      <c r="A757" s="72" t="s">
        <v>954</v>
      </c>
      <c r="B757" s="74" t="s">
        <v>2102</v>
      </c>
      <c r="C757" s="82" t="s">
        <v>2281</v>
      </c>
    </row>
    <row r="758" spans="1:3" ht="52.8">
      <c r="A758" s="72" t="s">
        <v>955</v>
      </c>
      <c r="B758" s="74" t="s">
        <v>2102</v>
      </c>
      <c r="C758" s="82" t="s">
        <v>2281</v>
      </c>
    </row>
    <row r="759" spans="1:3" ht="66">
      <c r="A759" s="72" t="s">
        <v>956</v>
      </c>
      <c r="B759" s="74" t="s">
        <v>2108</v>
      </c>
      <c r="C759" s="82" t="s">
        <v>2282</v>
      </c>
    </row>
    <row r="760" spans="1:3">
      <c r="A760" s="72" t="s">
        <v>957</v>
      </c>
      <c r="B760" s="74" t="s">
        <v>2102</v>
      </c>
      <c r="C760" s="82"/>
    </row>
    <row r="761" spans="1:3">
      <c r="A761" s="72" t="s">
        <v>958</v>
      </c>
      <c r="B761" s="74" t="s">
        <v>2265</v>
      </c>
      <c r="C761" s="82"/>
    </row>
    <row r="762" spans="1:3">
      <c r="A762" s="72" t="s">
        <v>959</v>
      </c>
      <c r="B762" s="74" t="s">
        <v>2135</v>
      </c>
      <c r="C762" s="82"/>
    </row>
    <row r="763" spans="1:3">
      <c r="A763" s="72" t="s">
        <v>960</v>
      </c>
      <c r="B763" s="74" t="s">
        <v>2102</v>
      </c>
      <c r="C763" s="82"/>
    </row>
    <row r="764" spans="1:3">
      <c r="A764" s="72" t="s">
        <v>961</v>
      </c>
      <c r="B764" s="74" t="s">
        <v>2102</v>
      </c>
      <c r="C764" s="82"/>
    </row>
    <row r="765" spans="1:3" ht="52.8">
      <c r="A765" s="72" t="s">
        <v>962</v>
      </c>
      <c r="B765" s="74" t="s">
        <v>2104</v>
      </c>
      <c r="C765" s="82" t="s">
        <v>2283</v>
      </c>
    </row>
    <row r="766" spans="1:3" ht="92.4">
      <c r="A766" s="72" t="s">
        <v>963</v>
      </c>
      <c r="B766" s="74" t="s">
        <v>2120</v>
      </c>
      <c r="C766" s="82" t="s">
        <v>2267</v>
      </c>
    </row>
    <row r="767" spans="1:3">
      <c r="A767" s="72" t="s">
        <v>964</v>
      </c>
      <c r="B767" s="74" t="s">
        <v>2284</v>
      </c>
      <c r="C767" s="82"/>
    </row>
    <row r="768" spans="1:3" ht="52.8">
      <c r="A768" s="72" t="s">
        <v>965</v>
      </c>
      <c r="B768" s="74" t="s">
        <v>2102</v>
      </c>
      <c r="C768" s="82" t="s">
        <v>2127</v>
      </c>
    </row>
    <row r="769" spans="1:3">
      <c r="A769" s="72" t="s">
        <v>966</v>
      </c>
      <c r="B769" s="74" t="s">
        <v>2186</v>
      </c>
      <c r="C769" s="82"/>
    </row>
    <row r="770" spans="1:3">
      <c r="A770" s="72" t="s">
        <v>967</v>
      </c>
      <c r="B770" s="74" t="s">
        <v>2188</v>
      </c>
      <c r="C770" s="82"/>
    </row>
    <row r="771" spans="1:3" ht="79.2">
      <c r="A771" s="72" t="s">
        <v>968</v>
      </c>
      <c r="B771" s="74" t="s">
        <v>2120</v>
      </c>
      <c r="C771" s="82" t="s">
        <v>2269</v>
      </c>
    </row>
    <row r="772" spans="1:3" ht="52.8">
      <c r="A772" s="72" t="s">
        <v>969</v>
      </c>
      <c r="B772" s="74" t="s">
        <v>2104</v>
      </c>
      <c r="C772" s="82" t="s">
        <v>2163</v>
      </c>
    </row>
    <row r="773" spans="1:3">
      <c r="A773" s="72" t="s">
        <v>970</v>
      </c>
      <c r="B773" s="74" t="s">
        <v>2104</v>
      </c>
      <c r="C773" s="82"/>
    </row>
    <row r="774" spans="1:3" ht="66">
      <c r="A774" s="72" t="s">
        <v>971</v>
      </c>
      <c r="B774" s="74" t="s">
        <v>2120</v>
      </c>
      <c r="C774" s="82" t="s">
        <v>2165</v>
      </c>
    </row>
    <row r="775" spans="1:3">
      <c r="A775" s="72" t="s">
        <v>972</v>
      </c>
      <c r="B775" s="74" t="s">
        <v>2108</v>
      </c>
      <c r="C775" s="82"/>
    </row>
    <row r="776" spans="1:3">
      <c r="A776" s="72" t="s">
        <v>973</v>
      </c>
      <c r="B776" s="74" t="s">
        <v>2094</v>
      </c>
      <c r="C776" s="82"/>
    </row>
    <row r="777" spans="1:3" ht="66">
      <c r="A777" s="72" t="s">
        <v>974</v>
      </c>
      <c r="B777" s="74" t="s">
        <v>2106</v>
      </c>
      <c r="C777" s="82" t="s">
        <v>2258</v>
      </c>
    </row>
    <row r="778" spans="1:3">
      <c r="A778" s="72" t="s">
        <v>975</v>
      </c>
      <c r="B778" s="74" t="s">
        <v>2112</v>
      </c>
      <c r="C778" s="82"/>
    </row>
    <row r="779" spans="1:3">
      <c r="A779" s="72" t="s">
        <v>976</v>
      </c>
      <c r="B779" s="74" t="s">
        <v>2105</v>
      </c>
      <c r="C779" s="82"/>
    </row>
    <row r="780" spans="1:3">
      <c r="A780" s="72" t="s">
        <v>977</v>
      </c>
      <c r="B780" s="74" t="s">
        <v>2201</v>
      </c>
      <c r="C780" s="82"/>
    </row>
    <row r="781" spans="1:3">
      <c r="A781" s="72" t="s">
        <v>978</v>
      </c>
      <c r="B781" s="74" t="s">
        <v>2133</v>
      </c>
      <c r="C781" s="82"/>
    </row>
    <row r="782" spans="1:3" ht="66">
      <c r="A782" s="72" t="s">
        <v>979</v>
      </c>
      <c r="B782" s="74" t="s">
        <v>2108</v>
      </c>
      <c r="C782" s="82" t="s">
        <v>2285</v>
      </c>
    </row>
    <row r="783" spans="1:3">
      <c r="A783" s="72" t="s">
        <v>980</v>
      </c>
      <c r="B783" s="74" t="s">
        <v>2170</v>
      </c>
      <c r="C783" s="82"/>
    </row>
    <row r="784" spans="1:3">
      <c r="A784" s="72" t="s">
        <v>981</v>
      </c>
      <c r="B784" s="74" t="s">
        <v>2105</v>
      </c>
      <c r="C784" s="82"/>
    </row>
    <row r="785" spans="1:3">
      <c r="A785" s="72" t="s">
        <v>982</v>
      </c>
      <c r="B785" s="74" t="s">
        <v>2102</v>
      </c>
      <c r="C785" s="82"/>
    </row>
    <row r="786" spans="1:3">
      <c r="A786" s="72" t="s">
        <v>983</v>
      </c>
      <c r="B786" s="74" t="s">
        <v>2136</v>
      </c>
      <c r="C786" s="82"/>
    </row>
    <row r="787" spans="1:3" ht="14.4">
      <c r="A787" s="80" t="s">
        <v>141</v>
      </c>
      <c r="B787" s="79" t="s">
        <v>43</v>
      </c>
      <c r="C787" s="82"/>
    </row>
    <row r="788" spans="1:3">
      <c r="A788" s="72" t="s">
        <v>984</v>
      </c>
      <c r="B788" s="74" t="s">
        <v>2135</v>
      </c>
      <c r="C788" s="82"/>
    </row>
    <row r="789" spans="1:3" ht="39.6">
      <c r="A789" s="72" t="s">
        <v>985</v>
      </c>
      <c r="B789" s="74" t="s">
        <v>2100</v>
      </c>
      <c r="C789" s="82" t="s">
        <v>2172</v>
      </c>
    </row>
    <row r="790" spans="1:3">
      <c r="A790" s="72" t="s">
        <v>986</v>
      </c>
      <c r="B790" s="74" t="s">
        <v>2120</v>
      </c>
      <c r="C790" s="82"/>
    </row>
    <row r="791" spans="1:3">
      <c r="A791" s="72" t="s">
        <v>987</v>
      </c>
      <c r="B791" s="74" t="s">
        <v>2161</v>
      </c>
      <c r="C791" s="82"/>
    </row>
    <row r="792" spans="1:3" ht="52.8">
      <c r="A792" s="72" t="s">
        <v>988</v>
      </c>
      <c r="B792" s="74" t="s">
        <v>2100</v>
      </c>
      <c r="C792" s="82" t="s">
        <v>2286</v>
      </c>
    </row>
    <row r="793" spans="1:3">
      <c r="A793" s="72" t="s">
        <v>989</v>
      </c>
      <c r="B793" s="74" t="s">
        <v>2108</v>
      </c>
      <c r="C793" s="82"/>
    </row>
    <row r="794" spans="1:3">
      <c r="A794" s="72" t="s">
        <v>990</v>
      </c>
      <c r="B794" s="74" t="s">
        <v>2100</v>
      </c>
      <c r="C794" s="82"/>
    </row>
    <row r="795" spans="1:3">
      <c r="A795" s="72" t="s">
        <v>991</v>
      </c>
      <c r="B795" s="74" t="s">
        <v>2135</v>
      </c>
      <c r="C795" s="82"/>
    </row>
    <row r="796" spans="1:3">
      <c r="A796" s="72" t="s">
        <v>992</v>
      </c>
      <c r="B796" s="74" t="s">
        <v>2102</v>
      </c>
      <c r="C796" s="82"/>
    </row>
    <row r="797" spans="1:3">
      <c r="A797" s="72" t="s">
        <v>993</v>
      </c>
      <c r="B797" s="74" t="s">
        <v>2102</v>
      </c>
      <c r="C797" s="82"/>
    </row>
    <row r="798" spans="1:3" ht="39.6">
      <c r="A798" s="72" t="s">
        <v>994</v>
      </c>
      <c r="B798" s="74" t="s">
        <v>2104</v>
      </c>
      <c r="C798" s="82" t="s">
        <v>2287</v>
      </c>
    </row>
    <row r="799" spans="1:3" ht="52.8">
      <c r="A799" s="72" t="s">
        <v>995</v>
      </c>
      <c r="B799" s="74" t="s">
        <v>2102</v>
      </c>
      <c r="C799" s="82" t="s">
        <v>2288</v>
      </c>
    </row>
    <row r="800" spans="1:3">
      <c r="A800" s="72" t="s">
        <v>996</v>
      </c>
      <c r="B800" s="74" t="s">
        <v>2102</v>
      </c>
      <c r="C800" s="82"/>
    </row>
    <row r="801" spans="1:3" ht="52.8">
      <c r="A801" s="72" t="s">
        <v>997</v>
      </c>
      <c r="B801" s="74" t="s">
        <v>2102</v>
      </c>
      <c r="C801" s="82" t="s">
        <v>2127</v>
      </c>
    </row>
    <row r="802" spans="1:3">
      <c r="A802" s="72" t="s">
        <v>998</v>
      </c>
      <c r="B802" s="74" t="s">
        <v>2188</v>
      </c>
      <c r="C802" s="82"/>
    </row>
    <row r="803" spans="1:3" ht="79.2">
      <c r="A803" s="72" t="s">
        <v>999</v>
      </c>
      <c r="B803" s="74" t="s">
        <v>2120</v>
      </c>
      <c r="C803" s="82" t="s">
        <v>2269</v>
      </c>
    </row>
    <row r="804" spans="1:3" ht="52.8">
      <c r="A804" s="72" t="s">
        <v>1000</v>
      </c>
      <c r="B804" s="74" t="s">
        <v>2106</v>
      </c>
      <c r="C804" s="82" t="s">
        <v>2289</v>
      </c>
    </row>
    <row r="805" spans="1:3">
      <c r="A805" s="72" t="s">
        <v>1001</v>
      </c>
      <c r="B805" s="74" t="s">
        <v>2104</v>
      </c>
      <c r="C805" s="82"/>
    </row>
    <row r="806" spans="1:3">
      <c r="A806" s="72" t="s">
        <v>1002</v>
      </c>
      <c r="B806" s="74"/>
      <c r="C806" s="82"/>
    </row>
    <row r="807" spans="1:3">
      <c r="A807" s="72" t="s">
        <v>1003</v>
      </c>
      <c r="B807" s="74" t="s">
        <v>2108</v>
      </c>
      <c r="C807" s="82"/>
    </row>
    <row r="808" spans="1:3">
      <c r="A808" s="72" t="s">
        <v>1004</v>
      </c>
      <c r="B808" s="74" t="s">
        <v>2136</v>
      </c>
      <c r="C808" s="82"/>
    </row>
    <row r="809" spans="1:3">
      <c r="A809" s="72" t="s">
        <v>1005</v>
      </c>
      <c r="B809" s="74" t="s">
        <v>2112</v>
      </c>
      <c r="C809" s="82"/>
    </row>
    <row r="810" spans="1:3">
      <c r="A810" s="72" t="s">
        <v>1006</v>
      </c>
      <c r="B810" s="74" t="s">
        <v>2186</v>
      </c>
      <c r="C810" s="82"/>
    </row>
    <row r="811" spans="1:3">
      <c r="A811" s="72" t="s">
        <v>1007</v>
      </c>
      <c r="B811" s="74" t="s">
        <v>2260</v>
      </c>
      <c r="C811" s="82"/>
    </row>
    <row r="812" spans="1:3" ht="66">
      <c r="A812" s="72" t="s">
        <v>1008</v>
      </c>
      <c r="B812" s="74" t="s">
        <v>2108</v>
      </c>
      <c r="C812" s="82" t="s">
        <v>2285</v>
      </c>
    </row>
    <row r="813" spans="1:3">
      <c r="A813" s="72" t="s">
        <v>1009</v>
      </c>
      <c r="B813" s="74" t="s">
        <v>2170</v>
      </c>
      <c r="C813" s="82"/>
    </row>
    <row r="814" spans="1:3">
      <c r="A814" s="72" t="s">
        <v>1010</v>
      </c>
      <c r="B814" s="74" t="s">
        <v>2108</v>
      </c>
      <c r="C814" s="82"/>
    </row>
    <row r="815" spans="1:3">
      <c r="A815" s="72" t="s">
        <v>1011</v>
      </c>
      <c r="B815" s="74" t="s">
        <v>2105</v>
      </c>
      <c r="C815" s="82"/>
    </row>
    <row r="816" spans="1:3">
      <c r="A816" s="72" t="s">
        <v>1012</v>
      </c>
      <c r="B816" s="74" t="s">
        <v>2102</v>
      </c>
      <c r="C816" s="82"/>
    </row>
    <row r="817" spans="1:3">
      <c r="A817" s="72" t="s">
        <v>1013</v>
      </c>
      <c r="B817" s="74" t="s">
        <v>2136</v>
      </c>
      <c r="C817" s="82"/>
    </row>
    <row r="818" spans="1:3" ht="39.6">
      <c r="A818" s="72" t="s">
        <v>1038</v>
      </c>
      <c r="B818" s="74" t="s">
        <v>2108</v>
      </c>
      <c r="C818" s="82" t="s">
        <v>2290</v>
      </c>
    </row>
    <row r="819" spans="1:3">
      <c r="A819" s="72" t="s">
        <v>1039</v>
      </c>
      <c r="B819" s="74" t="s">
        <v>2102</v>
      </c>
      <c r="C819" s="82"/>
    </row>
    <row r="820" spans="1:3" ht="66">
      <c r="A820" s="72" t="s">
        <v>1040</v>
      </c>
      <c r="B820" s="74" t="s">
        <v>2108</v>
      </c>
      <c r="C820" s="82" t="s">
        <v>2285</v>
      </c>
    </row>
    <row r="821" spans="1:3">
      <c r="A821" s="72" t="s">
        <v>1041</v>
      </c>
      <c r="B821" s="74" t="s">
        <v>2170</v>
      </c>
      <c r="C821" s="82"/>
    </row>
    <row r="822" spans="1:3" ht="26.4">
      <c r="A822" s="72" t="s">
        <v>1042</v>
      </c>
      <c r="B822" s="74" t="s">
        <v>2188</v>
      </c>
      <c r="C822" s="82" t="s">
        <v>2291</v>
      </c>
    </row>
    <row r="823" spans="1:3">
      <c r="A823" s="72" t="s">
        <v>1043</v>
      </c>
      <c r="B823" s="74" t="s">
        <v>2105</v>
      </c>
      <c r="C823" s="82"/>
    </row>
    <row r="824" spans="1:3">
      <c r="A824" s="72" t="s">
        <v>1044</v>
      </c>
      <c r="B824" s="74" t="s">
        <v>2120</v>
      </c>
      <c r="C824" s="82"/>
    </row>
    <row r="825" spans="1:3" ht="14.4">
      <c r="A825" s="80" t="s">
        <v>143</v>
      </c>
      <c r="B825" s="79" t="s">
        <v>43</v>
      </c>
      <c r="C825" s="82"/>
    </row>
    <row r="826" spans="1:3">
      <c r="A826" s="72" t="s">
        <v>1014</v>
      </c>
      <c r="B826" s="74" t="s">
        <v>2135</v>
      </c>
      <c r="C826" s="82"/>
    </row>
    <row r="827" spans="1:3" ht="39.6">
      <c r="A827" s="72" t="s">
        <v>1015</v>
      </c>
      <c r="B827" s="74" t="s">
        <v>2100</v>
      </c>
      <c r="C827" s="82" t="s">
        <v>2292</v>
      </c>
    </row>
    <row r="828" spans="1:3" ht="39.6">
      <c r="A828" s="72" t="s">
        <v>1016</v>
      </c>
      <c r="B828" s="74" t="s">
        <v>2145</v>
      </c>
      <c r="C828" s="82" t="s">
        <v>2252</v>
      </c>
    </row>
    <row r="829" spans="1:3">
      <c r="A829" s="72" t="s">
        <v>1017</v>
      </c>
      <c r="B829" s="74" t="s">
        <v>2120</v>
      </c>
      <c r="C829" s="82"/>
    </row>
    <row r="830" spans="1:3" ht="52.8">
      <c r="A830" s="72" t="s">
        <v>1018</v>
      </c>
      <c r="B830" s="74" t="s">
        <v>2102</v>
      </c>
      <c r="C830" s="82" t="s">
        <v>2293</v>
      </c>
    </row>
    <row r="831" spans="1:3" ht="52.8">
      <c r="A831" s="72" t="s">
        <v>1019</v>
      </c>
      <c r="B831" s="74" t="s">
        <v>2120</v>
      </c>
      <c r="C831" s="82" t="s">
        <v>2294</v>
      </c>
    </row>
    <row r="832" spans="1:3">
      <c r="A832" s="72" t="s">
        <v>1020</v>
      </c>
      <c r="B832" s="74" t="s">
        <v>2102</v>
      </c>
      <c r="C832" s="82"/>
    </row>
    <row r="833" spans="1:3">
      <c r="A833" s="72" t="s">
        <v>1021</v>
      </c>
      <c r="B833" s="74" t="s">
        <v>2100</v>
      </c>
      <c r="C833" s="82"/>
    </row>
    <row r="834" spans="1:3">
      <c r="A834" s="72" t="s">
        <v>1022</v>
      </c>
      <c r="B834" s="74" t="s">
        <v>2135</v>
      </c>
      <c r="C834" s="82"/>
    </row>
    <row r="835" spans="1:3">
      <c r="A835" s="72" t="s">
        <v>1023</v>
      </c>
      <c r="B835" s="74" t="s">
        <v>2102</v>
      </c>
      <c r="C835" s="82"/>
    </row>
    <row r="836" spans="1:3">
      <c r="A836" s="72" t="s">
        <v>1024</v>
      </c>
      <c r="B836" s="74" t="s">
        <v>2102</v>
      </c>
      <c r="C836" s="82"/>
    </row>
    <row r="837" spans="1:3" ht="52.8">
      <c r="A837" s="72" t="s">
        <v>1025</v>
      </c>
      <c r="B837" s="74" t="s">
        <v>2102</v>
      </c>
      <c r="C837" s="82" t="s">
        <v>2288</v>
      </c>
    </row>
    <row r="838" spans="1:3">
      <c r="A838" s="72" t="s">
        <v>1026</v>
      </c>
      <c r="B838" s="74" t="s">
        <v>2102</v>
      </c>
      <c r="C838" s="82"/>
    </row>
    <row r="839" spans="1:3" ht="52.8">
      <c r="A839" s="72" t="s">
        <v>1027</v>
      </c>
      <c r="B839" s="74" t="s">
        <v>2102</v>
      </c>
      <c r="C839" s="82" t="s">
        <v>2127</v>
      </c>
    </row>
    <row r="840" spans="1:3">
      <c r="A840" s="72" t="s">
        <v>1028</v>
      </c>
      <c r="B840" s="74" t="s">
        <v>2186</v>
      </c>
      <c r="C840" s="82"/>
    </row>
    <row r="841" spans="1:3">
      <c r="A841" s="72" t="s">
        <v>1029</v>
      </c>
      <c r="B841" s="74" t="s">
        <v>2188</v>
      </c>
      <c r="C841" s="82"/>
    </row>
    <row r="842" spans="1:3" ht="79.2">
      <c r="A842" s="72" t="s">
        <v>1030</v>
      </c>
      <c r="B842" s="74" t="s">
        <v>2120</v>
      </c>
      <c r="C842" s="82" t="s">
        <v>2269</v>
      </c>
    </row>
    <row r="843" spans="1:3" ht="52.8">
      <c r="A843" s="72" t="s">
        <v>1031</v>
      </c>
      <c r="B843" s="74" t="s">
        <v>2106</v>
      </c>
      <c r="C843" s="82" t="s">
        <v>2289</v>
      </c>
    </row>
    <row r="844" spans="1:3">
      <c r="A844" s="72" t="s">
        <v>1032</v>
      </c>
      <c r="B844" s="74" t="s">
        <v>2104</v>
      </c>
      <c r="C844" s="82"/>
    </row>
    <row r="845" spans="1:3" ht="39.6">
      <c r="A845" s="72" t="s">
        <v>1033</v>
      </c>
      <c r="B845" s="74" t="s">
        <v>2108</v>
      </c>
      <c r="C845" s="82" t="s">
        <v>2295</v>
      </c>
    </row>
    <row r="846" spans="1:3">
      <c r="A846" s="72" t="s">
        <v>1034</v>
      </c>
      <c r="B846" s="74" t="s">
        <v>2108</v>
      </c>
      <c r="C846" s="82"/>
    </row>
    <row r="847" spans="1:3">
      <c r="A847" s="72" t="s">
        <v>1035</v>
      </c>
      <c r="B847" s="74" t="s">
        <v>2120</v>
      </c>
      <c r="C847" s="82"/>
    </row>
    <row r="848" spans="1:3">
      <c r="A848" s="72" t="s">
        <v>1036</v>
      </c>
      <c r="B848" s="74" t="s">
        <v>2112</v>
      </c>
      <c r="C848" s="82"/>
    </row>
    <row r="849" spans="1:3">
      <c r="A849" s="72" t="s">
        <v>1037</v>
      </c>
      <c r="B849" s="74" t="s">
        <v>2102</v>
      </c>
      <c r="C849" s="82"/>
    </row>
    <row r="850" spans="1:3" ht="14.4">
      <c r="A850" s="80" t="s">
        <v>145</v>
      </c>
      <c r="B850" s="79" t="s">
        <v>43</v>
      </c>
      <c r="C850" s="82"/>
    </row>
    <row r="851" spans="1:3">
      <c r="A851" s="72" t="s">
        <v>1045</v>
      </c>
      <c r="B851" s="74" t="s">
        <v>2135</v>
      </c>
      <c r="C851" s="82"/>
    </row>
    <row r="852" spans="1:3" ht="52.8">
      <c r="A852" s="72" t="s">
        <v>1046</v>
      </c>
      <c r="B852" s="74" t="s">
        <v>2120</v>
      </c>
      <c r="C852" s="82" t="s">
        <v>2296</v>
      </c>
    </row>
    <row r="853" spans="1:3">
      <c r="A853" s="72" t="s">
        <v>1047</v>
      </c>
      <c r="B853" s="74" t="s">
        <v>2102</v>
      </c>
      <c r="C853" s="82"/>
    </row>
    <row r="854" spans="1:3">
      <c r="A854" s="72" t="s">
        <v>1048</v>
      </c>
      <c r="B854" s="74" t="s">
        <v>2120</v>
      </c>
      <c r="C854" s="82"/>
    </row>
    <row r="855" spans="1:3">
      <c r="A855" s="72" t="s">
        <v>1049</v>
      </c>
      <c r="B855" s="74" t="s">
        <v>2102</v>
      </c>
      <c r="C855" s="82"/>
    </row>
    <row r="856" spans="1:3" ht="52.8">
      <c r="A856" s="72" t="s">
        <v>1050</v>
      </c>
      <c r="B856" s="74" t="s">
        <v>2106</v>
      </c>
      <c r="C856" s="82" t="s">
        <v>2289</v>
      </c>
    </row>
    <row r="857" spans="1:3">
      <c r="A857" s="72" t="s">
        <v>1051</v>
      </c>
      <c r="B857" s="74" t="s">
        <v>2201</v>
      </c>
      <c r="C857" s="82"/>
    </row>
    <row r="858" spans="1:3" ht="39.6">
      <c r="A858" s="72" t="s">
        <v>1052</v>
      </c>
      <c r="B858" s="74" t="s">
        <v>2108</v>
      </c>
      <c r="C858" s="82" t="s">
        <v>2297</v>
      </c>
    </row>
    <row r="859" spans="1:3">
      <c r="A859" s="72" t="s">
        <v>1053</v>
      </c>
      <c r="B859" s="74" t="s">
        <v>2298</v>
      </c>
      <c r="C859" s="82"/>
    </row>
    <row r="860" spans="1:3">
      <c r="A860" s="72" t="s">
        <v>1054</v>
      </c>
      <c r="B860" s="74" t="s">
        <v>2102</v>
      </c>
      <c r="C860" s="82"/>
    </row>
    <row r="861" spans="1:3" ht="14.4">
      <c r="A861" s="80" t="s">
        <v>147</v>
      </c>
      <c r="B861" s="79" t="s">
        <v>43</v>
      </c>
      <c r="C861" s="82"/>
    </row>
    <row r="862" spans="1:3">
      <c r="A862" s="72" t="s">
        <v>1055</v>
      </c>
      <c r="B862" s="74" t="s">
        <v>2135</v>
      </c>
      <c r="C862" s="82"/>
    </row>
    <row r="863" spans="1:3" ht="26.4">
      <c r="A863" s="72" t="s">
        <v>1056</v>
      </c>
      <c r="B863" s="74" t="s">
        <v>2106</v>
      </c>
      <c r="C863" s="82" t="s">
        <v>2299</v>
      </c>
    </row>
    <row r="864" spans="1:3" ht="39.6">
      <c r="A864" s="72" t="s">
        <v>1057</v>
      </c>
      <c r="B864" s="74" t="s">
        <v>2108</v>
      </c>
      <c r="C864" s="82" t="s">
        <v>2263</v>
      </c>
    </row>
    <row r="865" spans="1:3" ht="52.8">
      <c r="A865" s="72" t="s">
        <v>1058</v>
      </c>
      <c r="B865" s="74" t="s">
        <v>2120</v>
      </c>
      <c r="C865" s="82" t="s">
        <v>2300</v>
      </c>
    </row>
    <row r="866" spans="1:3">
      <c r="A866" s="72" t="s">
        <v>1059</v>
      </c>
      <c r="B866" s="74" t="s">
        <v>2108</v>
      </c>
      <c r="C866" s="82"/>
    </row>
    <row r="867" spans="1:3">
      <c r="A867" s="72" t="s">
        <v>1060</v>
      </c>
      <c r="B867" s="74" t="s">
        <v>2106</v>
      </c>
      <c r="C867" s="82"/>
    </row>
    <row r="868" spans="1:3">
      <c r="A868" s="72" t="s">
        <v>1061</v>
      </c>
      <c r="B868" s="74" t="s">
        <v>2102</v>
      </c>
      <c r="C868" s="82"/>
    </row>
    <row r="869" spans="1:3">
      <c r="A869" s="72" t="s">
        <v>1062</v>
      </c>
      <c r="B869" s="74" t="s">
        <v>2102</v>
      </c>
      <c r="C869" s="82"/>
    </row>
    <row r="870" spans="1:3" ht="52.8">
      <c r="A870" s="72" t="s">
        <v>1063</v>
      </c>
      <c r="B870" s="74" t="s">
        <v>2102</v>
      </c>
      <c r="C870" s="82" t="s">
        <v>2288</v>
      </c>
    </row>
    <row r="871" spans="1:3">
      <c r="A871" s="72" t="s">
        <v>1064</v>
      </c>
      <c r="B871" s="74" t="s">
        <v>2265</v>
      </c>
      <c r="C871" s="82"/>
    </row>
    <row r="872" spans="1:3" ht="52.8">
      <c r="A872" s="72" t="s">
        <v>1065</v>
      </c>
      <c r="B872" s="74" t="s">
        <v>2102</v>
      </c>
      <c r="C872" s="82" t="s">
        <v>2127</v>
      </c>
    </row>
    <row r="873" spans="1:3">
      <c r="A873" s="72" t="s">
        <v>1066</v>
      </c>
      <c r="B873" s="74" t="s">
        <v>2201</v>
      </c>
      <c r="C873" s="82"/>
    </row>
    <row r="874" spans="1:3">
      <c r="A874" s="72" t="s">
        <v>1067</v>
      </c>
      <c r="B874" s="74" t="s">
        <v>2135</v>
      </c>
      <c r="C874" s="82"/>
    </row>
    <row r="875" spans="1:3" ht="52.8">
      <c r="A875" s="72" t="s">
        <v>1068</v>
      </c>
      <c r="B875" s="74" t="s">
        <v>2106</v>
      </c>
      <c r="C875" s="82" t="s">
        <v>2289</v>
      </c>
    </row>
    <row r="876" spans="1:3">
      <c r="A876" s="72" t="s">
        <v>1069</v>
      </c>
      <c r="B876" s="74" t="s">
        <v>2186</v>
      </c>
      <c r="C876" s="82"/>
    </row>
    <row r="877" spans="1:3" ht="66">
      <c r="A877" s="72" t="s">
        <v>1070</v>
      </c>
      <c r="B877" s="74" t="s">
        <v>2106</v>
      </c>
      <c r="C877" s="82" t="s">
        <v>2258</v>
      </c>
    </row>
    <row r="878" spans="1:3">
      <c r="A878" s="72" t="s">
        <v>1071</v>
      </c>
      <c r="B878" s="74" t="s">
        <v>2105</v>
      </c>
      <c r="C878" s="82"/>
    </row>
    <row r="879" spans="1:3" ht="66">
      <c r="A879" s="72" t="s">
        <v>1072</v>
      </c>
      <c r="B879" s="74" t="s">
        <v>2301</v>
      </c>
      <c r="C879" s="82" t="s">
        <v>2302</v>
      </c>
    </row>
    <row r="880" spans="1:3">
      <c r="A880" s="72" t="s">
        <v>1073</v>
      </c>
      <c r="B880" s="74" t="s">
        <v>2260</v>
      </c>
      <c r="C880" s="82"/>
    </row>
    <row r="881" spans="1:3">
      <c r="A881" s="72" t="s">
        <v>1074</v>
      </c>
      <c r="B881" s="74" t="s">
        <v>2170</v>
      </c>
      <c r="C881" s="82"/>
    </row>
    <row r="882" spans="1:3">
      <c r="A882" s="72" t="s">
        <v>1075</v>
      </c>
      <c r="B882" s="74" t="s">
        <v>2102</v>
      </c>
      <c r="C882" s="82"/>
    </row>
    <row r="883" spans="1:3">
      <c r="A883" s="72" t="s">
        <v>1076</v>
      </c>
      <c r="B883" s="74" t="s">
        <v>2105</v>
      </c>
      <c r="C883" s="82"/>
    </row>
    <row r="884" spans="1:3" ht="39.6">
      <c r="A884" s="72" t="s">
        <v>1077</v>
      </c>
      <c r="B884" s="74" t="s">
        <v>2102</v>
      </c>
      <c r="C884" s="82" t="s">
        <v>2277</v>
      </c>
    </row>
    <row r="885" spans="1:3" ht="14.4">
      <c r="A885" s="80" t="s">
        <v>148</v>
      </c>
      <c r="B885" s="79" t="s">
        <v>43</v>
      </c>
      <c r="C885" s="82"/>
    </row>
    <row r="886" spans="1:3" ht="52.8">
      <c r="A886" s="72" t="s">
        <v>1078</v>
      </c>
      <c r="B886" s="74" t="s">
        <v>2106</v>
      </c>
      <c r="C886" s="82" t="s">
        <v>2303</v>
      </c>
    </row>
    <row r="887" spans="1:3" ht="132">
      <c r="A887" s="72" t="s">
        <v>1079</v>
      </c>
      <c r="B887" s="74" t="s">
        <v>2201</v>
      </c>
      <c r="C887" s="82" t="s">
        <v>2202</v>
      </c>
    </row>
    <row r="888" spans="1:3" ht="14.4">
      <c r="A888" s="80" t="s">
        <v>149</v>
      </c>
      <c r="B888" s="79" t="s">
        <v>43</v>
      </c>
      <c r="C888" s="82"/>
    </row>
    <row r="889" spans="1:3">
      <c r="A889" s="72" t="s">
        <v>1080</v>
      </c>
      <c r="B889" s="74" t="s">
        <v>2100</v>
      </c>
      <c r="C889" s="82"/>
    </row>
    <row r="890" spans="1:3">
      <c r="A890" s="72" t="s">
        <v>1081</v>
      </c>
      <c r="B890" s="74" t="s">
        <v>2135</v>
      </c>
      <c r="C890" s="82"/>
    </row>
    <row r="891" spans="1:3" ht="39.6">
      <c r="A891" s="72" t="s">
        <v>1082</v>
      </c>
      <c r="B891" s="74" t="s">
        <v>2100</v>
      </c>
      <c r="C891" s="82" t="s">
        <v>2172</v>
      </c>
    </row>
    <row r="892" spans="1:3" ht="39.6">
      <c r="A892" s="72" t="s">
        <v>1083</v>
      </c>
      <c r="B892" s="74" t="s">
        <v>2108</v>
      </c>
      <c r="C892" s="82" t="s">
        <v>2263</v>
      </c>
    </row>
    <row r="893" spans="1:3" ht="52.8">
      <c r="A893" s="72" t="s">
        <v>1084</v>
      </c>
      <c r="B893" s="74" t="s">
        <v>2100</v>
      </c>
      <c r="C893" s="82" t="s">
        <v>2304</v>
      </c>
    </row>
    <row r="894" spans="1:3">
      <c r="A894" s="72" t="s">
        <v>1085</v>
      </c>
      <c r="B894" s="74" t="s">
        <v>2108</v>
      </c>
      <c r="C894" s="82"/>
    </row>
    <row r="895" spans="1:3">
      <c r="A895" s="72" t="s">
        <v>1086</v>
      </c>
      <c r="B895" s="74" t="s">
        <v>2136</v>
      </c>
      <c r="C895" s="82"/>
    </row>
    <row r="896" spans="1:3">
      <c r="A896" s="72" t="s">
        <v>1087</v>
      </c>
      <c r="B896" s="74" t="s">
        <v>2135</v>
      </c>
      <c r="C896" s="82"/>
    </row>
    <row r="897" spans="1:3">
      <c r="A897" s="72" t="s">
        <v>1088</v>
      </c>
      <c r="B897" s="74" t="s">
        <v>2102</v>
      </c>
      <c r="C897" s="82"/>
    </row>
    <row r="898" spans="1:3">
      <c r="A898" s="72" t="s">
        <v>1089</v>
      </c>
      <c r="B898" s="74" t="s">
        <v>2102</v>
      </c>
      <c r="C898" s="82"/>
    </row>
    <row r="899" spans="1:3" ht="26.4">
      <c r="A899" s="72" t="s">
        <v>1090</v>
      </c>
      <c r="B899" s="74" t="s">
        <v>2120</v>
      </c>
      <c r="C899" s="82" t="s">
        <v>2305</v>
      </c>
    </row>
    <row r="900" spans="1:3">
      <c r="A900" s="72" t="s">
        <v>1091</v>
      </c>
      <c r="B900" s="74" t="s">
        <v>2102</v>
      </c>
      <c r="C900" s="82"/>
    </row>
    <row r="901" spans="1:3" ht="52.8">
      <c r="A901" s="72" t="s">
        <v>1092</v>
      </c>
      <c r="B901" s="74" t="s">
        <v>2120</v>
      </c>
      <c r="C901" s="82" t="s">
        <v>2306</v>
      </c>
    </row>
    <row r="902" spans="1:3">
      <c r="A902" s="72" t="s">
        <v>1093</v>
      </c>
      <c r="B902" s="74" t="s">
        <v>2186</v>
      </c>
      <c r="C902" s="82"/>
    </row>
    <row r="903" spans="1:3">
      <c r="A903" s="72" t="s">
        <v>1094</v>
      </c>
      <c r="B903" s="74" t="s">
        <v>2201</v>
      </c>
      <c r="C903" s="82"/>
    </row>
    <row r="904" spans="1:3" ht="79.2">
      <c r="A904" s="72" t="s">
        <v>1095</v>
      </c>
      <c r="B904" s="74" t="s">
        <v>2120</v>
      </c>
      <c r="C904" s="82" t="s">
        <v>2269</v>
      </c>
    </row>
    <row r="905" spans="1:3" ht="52.8">
      <c r="A905" s="72" t="s">
        <v>1096</v>
      </c>
      <c r="B905" s="74" t="s">
        <v>2106</v>
      </c>
      <c r="C905" s="82" t="s">
        <v>2289</v>
      </c>
    </row>
    <row r="906" spans="1:3">
      <c r="A906" s="72" t="s">
        <v>1097</v>
      </c>
      <c r="B906" s="74" t="s">
        <v>2104</v>
      </c>
      <c r="C906" s="82"/>
    </row>
    <row r="907" spans="1:3" ht="66">
      <c r="A907" s="72" t="s">
        <v>1098</v>
      </c>
      <c r="B907" s="74" t="s">
        <v>2120</v>
      </c>
      <c r="C907" s="82" t="s">
        <v>2165</v>
      </c>
    </row>
    <row r="908" spans="1:3">
      <c r="A908" s="72" t="s">
        <v>1099</v>
      </c>
      <c r="B908" s="74" t="s">
        <v>2108</v>
      </c>
      <c r="C908" s="82"/>
    </row>
    <row r="909" spans="1:3" ht="66">
      <c r="A909" s="72" t="s">
        <v>1100</v>
      </c>
      <c r="B909" s="74" t="s">
        <v>2106</v>
      </c>
      <c r="C909" s="82" t="s">
        <v>2258</v>
      </c>
    </row>
    <row r="910" spans="1:3">
      <c r="A910" s="72" t="s">
        <v>1101</v>
      </c>
      <c r="B910" s="74" t="s">
        <v>2108</v>
      </c>
      <c r="C910" s="82"/>
    </row>
    <row r="911" spans="1:3">
      <c r="A911" s="72" t="s">
        <v>1102</v>
      </c>
      <c r="B911" s="74" t="s">
        <v>2105</v>
      </c>
      <c r="C911" s="82"/>
    </row>
    <row r="912" spans="1:3">
      <c r="A912" s="72" t="s">
        <v>1103</v>
      </c>
      <c r="B912" s="74" t="s">
        <v>2260</v>
      </c>
      <c r="C912" s="82"/>
    </row>
    <row r="913" spans="1:3">
      <c r="A913" s="72" t="s">
        <v>1104</v>
      </c>
      <c r="B913" s="74" t="s">
        <v>2138</v>
      </c>
      <c r="C913" s="82"/>
    </row>
    <row r="914" spans="1:3">
      <c r="A914" s="72" t="s">
        <v>1105</v>
      </c>
      <c r="B914" s="74" t="s">
        <v>2170</v>
      </c>
      <c r="C914" s="82"/>
    </row>
    <row r="915" spans="1:3">
      <c r="A915" s="72" t="s">
        <v>1106</v>
      </c>
      <c r="B915" s="74" t="s">
        <v>2105</v>
      </c>
      <c r="C915" s="82"/>
    </row>
    <row r="916" spans="1:3">
      <c r="A916" s="72" t="s">
        <v>1107</v>
      </c>
      <c r="B916" s="74" t="s">
        <v>2120</v>
      </c>
      <c r="C916" s="82"/>
    </row>
    <row r="917" spans="1:3" ht="14.4">
      <c r="A917" s="80" t="s">
        <v>151</v>
      </c>
      <c r="B917" s="79" t="s">
        <v>43</v>
      </c>
      <c r="C917" s="82"/>
    </row>
    <row r="918" spans="1:3">
      <c r="A918" s="72" t="s">
        <v>1108</v>
      </c>
      <c r="B918" s="74" t="s">
        <v>2201</v>
      </c>
      <c r="C918" s="82"/>
    </row>
    <row r="919" spans="1:3">
      <c r="A919" s="72" t="s">
        <v>1109</v>
      </c>
      <c r="B919" s="74" t="s">
        <v>2201</v>
      </c>
      <c r="C919" s="82"/>
    </row>
    <row r="920" spans="1:3">
      <c r="A920" s="72" t="s">
        <v>1110</v>
      </c>
      <c r="B920" s="74" t="s">
        <v>2108</v>
      </c>
      <c r="C920" s="82"/>
    </row>
    <row r="921" spans="1:3" ht="39.6">
      <c r="A921" s="72" t="s">
        <v>1111</v>
      </c>
      <c r="B921" s="74" t="s">
        <v>2106</v>
      </c>
      <c r="C921" s="82" t="s">
        <v>2203</v>
      </c>
    </row>
    <row r="922" spans="1:3">
      <c r="A922" s="72" t="s">
        <v>1112</v>
      </c>
      <c r="B922" s="74" t="s">
        <v>2104</v>
      </c>
      <c r="C922" s="82"/>
    </row>
    <row r="923" spans="1:3">
      <c r="A923" s="72" t="s">
        <v>1113</v>
      </c>
      <c r="B923" s="74" t="s">
        <v>2170</v>
      </c>
      <c r="C923" s="82"/>
    </row>
    <row r="924" spans="1:3">
      <c r="A924" s="72" t="s">
        <v>1114</v>
      </c>
      <c r="B924" s="74" t="s">
        <v>2170</v>
      </c>
      <c r="C924" s="82"/>
    </row>
    <row r="925" spans="1:3">
      <c r="A925" s="72" t="s">
        <v>1115</v>
      </c>
      <c r="B925" s="74" t="s">
        <v>2201</v>
      </c>
      <c r="C925" s="82"/>
    </row>
    <row r="926" spans="1:3" ht="39.6">
      <c r="A926" s="72" t="s">
        <v>1116</v>
      </c>
      <c r="B926" s="74" t="s">
        <v>2120</v>
      </c>
      <c r="C926" s="82" t="s">
        <v>2125</v>
      </c>
    </row>
    <row r="927" spans="1:3">
      <c r="A927" s="72" t="s">
        <v>1117</v>
      </c>
      <c r="B927" s="74" t="s">
        <v>2233</v>
      </c>
      <c r="C927" s="82"/>
    </row>
    <row r="928" spans="1:3">
      <c r="A928" s="72" t="s">
        <v>1118</v>
      </c>
      <c r="B928" s="74" t="s">
        <v>2233</v>
      </c>
      <c r="C928" s="82"/>
    </row>
    <row r="929" spans="1:3">
      <c r="A929" s="72" t="s">
        <v>1119</v>
      </c>
      <c r="B929" s="74" t="s">
        <v>2135</v>
      </c>
      <c r="C929" s="82"/>
    </row>
    <row r="930" spans="1:3">
      <c r="A930" s="72" t="s">
        <v>1120</v>
      </c>
      <c r="B930" s="74" t="s">
        <v>2102</v>
      </c>
      <c r="C930" s="82"/>
    </row>
    <row r="931" spans="1:3">
      <c r="A931" s="72" t="s">
        <v>1121</v>
      </c>
      <c r="B931" s="74" t="s">
        <v>2307</v>
      </c>
      <c r="C931" s="82"/>
    </row>
    <row r="932" spans="1:3">
      <c r="A932" s="72" t="s">
        <v>1122</v>
      </c>
      <c r="B932" s="74" t="s">
        <v>2201</v>
      </c>
      <c r="C932" s="82"/>
    </row>
    <row r="933" spans="1:3">
      <c r="A933" s="72" t="s">
        <v>1123</v>
      </c>
      <c r="B933" s="74" t="s">
        <v>2120</v>
      </c>
      <c r="C933" s="82"/>
    </row>
    <row r="934" spans="1:3">
      <c r="A934" s="72" t="s">
        <v>1124</v>
      </c>
      <c r="B934" s="74" t="s">
        <v>2201</v>
      </c>
      <c r="C934" s="82"/>
    </row>
    <row r="935" spans="1:3">
      <c r="A935" s="72" t="s">
        <v>1125</v>
      </c>
      <c r="B935" s="74" t="s">
        <v>2201</v>
      </c>
      <c r="C935" s="82"/>
    </row>
    <row r="936" spans="1:3">
      <c r="A936" s="72" t="s">
        <v>1126</v>
      </c>
      <c r="B936" s="74" t="s">
        <v>2201</v>
      </c>
      <c r="C936" s="82"/>
    </row>
    <row r="937" spans="1:3" ht="52.8">
      <c r="A937" s="72" t="s">
        <v>1127</v>
      </c>
      <c r="B937" s="74" t="s">
        <v>2104</v>
      </c>
      <c r="C937" s="82" t="s">
        <v>2308</v>
      </c>
    </row>
    <row r="938" spans="1:3" ht="39.6">
      <c r="A938" s="72" t="s">
        <v>1128</v>
      </c>
      <c r="B938" s="74" t="s">
        <v>2120</v>
      </c>
      <c r="C938" s="82" t="s">
        <v>2309</v>
      </c>
    </row>
    <row r="939" spans="1:3">
      <c r="A939" s="72" t="s">
        <v>1129</v>
      </c>
      <c r="B939" s="74" t="s">
        <v>2105</v>
      </c>
      <c r="C939" s="82"/>
    </row>
    <row r="940" spans="1:3">
      <c r="A940" s="72" t="s">
        <v>1130</v>
      </c>
      <c r="B940" s="74" t="s">
        <v>2105</v>
      </c>
      <c r="C940" s="82"/>
    </row>
    <row r="941" spans="1:3">
      <c r="A941" s="72" t="s">
        <v>1131</v>
      </c>
      <c r="B941" s="74" t="s">
        <v>2105</v>
      </c>
      <c r="C941" s="82"/>
    </row>
    <row r="942" spans="1:3">
      <c r="A942" s="72" t="s">
        <v>1132</v>
      </c>
      <c r="B942" s="74" t="s">
        <v>2105</v>
      </c>
      <c r="C942" s="82"/>
    </row>
    <row r="943" spans="1:3">
      <c r="A943" s="72" t="s">
        <v>1133</v>
      </c>
      <c r="B943" s="74" t="s">
        <v>2136</v>
      </c>
      <c r="C943" s="82"/>
    </row>
    <row r="944" spans="1:3">
      <c r="A944" s="72" t="s">
        <v>1134</v>
      </c>
      <c r="B944" s="74" t="s">
        <v>2100</v>
      </c>
      <c r="C944" s="82"/>
    </row>
    <row r="945" spans="1:3" ht="52.8">
      <c r="A945" s="72" t="s">
        <v>1135</v>
      </c>
      <c r="B945" s="74" t="s">
        <v>2102</v>
      </c>
      <c r="C945" s="82" t="s">
        <v>2127</v>
      </c>
    </row>
    <row r="946" spans="1:3">
      <c r="A946" s="72" t="s">
        <v>1136</v>
      </c>
      <c r="B946" s="74" t="s">
        <v>2186</v>
      </c>
      <c r="C946" s="82"/>
    </row>
    <row r="947" spans="1:3">
      <c r="A947" s="72" t="s">
        <v>1137</v>
      </c>
      <c r="B947" s="74" t="s">
        <v>2186</v>
      </c>
      <c r="C947" s="82"/>
    </row>
    <row r="948" spans="1:3">
      <c r="A948" s="72" t="s">
        <v>1138</v>
      </c>
      <c r="B948" s="74" t="s">
        <v>2186</v>
      </c>
      <c r="C948" s="82"/>
    </row>
    <row r="949" spans="1:3">
      <c r="A949" s="72" t="s">
        <v>1139</v>
      </c>
      <c r="B949" s="74" t="s">
        <v>2170</v>
      </c>
      <c r="C949" s="82"/>
    </row>
    <row r="950" spans="1:3">
      <c r="A950" s="72" t="s">
        <v>1140</v>
      </c>
      <c r="B950" s="74" t="s">
        <v>2170</v>
      </c>
      <c r="C950" s="82"/>
    </row>
    <row r="951" spans="1:3">
      <c r="A951" s="72" t="s">
        <v>1141</v>
      </c>
      <c r="B951" s="74" t="s">
        <v>2170</v>
      </c>
      <c r="C951" s="82"/>
    </row>
    <row r="952" spans="1:3">
      <c r="A952" s="72" t="s">
        <v>1142</v>
      </c>
      <c r="B952" s="74" t="s">
        <v>2112</v>
      </c>
      <c r="C952" s="82"/>
    </row>
    <row r="953" spans="1:3" ht="52.8">
      <c r="A953" s="72" t="s">
        <v>1143</v>
      </c>
      <c r="B953" s="74" t="s">
        <v>2135</v>
      </c>
      <c r="C953" s="82" t="s">
        <v>2310</v>
      </c>
    </row>
    <row r="954" spans="1:3" ht="52.8">
      <c r="A954" s="72" t="s">
        <v>1144</v>
      </c>
      <c r="B954" s="74" t="s">
        <v>2135</v>
      </c>
      <c r="C954" s="82" t="s">
        <v>2311</v>
      </c>
    </row>
    <row r="955" spans="1:3">
      <c r="A955" s="72" t="s">
        <v>1145</v>
      </c>
      <c r="B955" s="74" t="s">
        <v>2186</v>
      </c>
      <c r="C955" s="82"/>
    </row>
    <row r="956" spans="1:3">
      <c r="A956" s="72" t="s">
        <v>1146</v>
      </c>
      <c r="B956" s="74" t="s">
        <v>2120</v>
      </c>
      <c r="C956" s="82"/>
    </row>
    <row r="957" spans="1:3" ht="66">
      <c r="A957" s="72" t="s">
        <v>1147</v>
      </c>
      <c r="B957" s="74" t="s">
        <v>2120</v>
      </c>
      <c r="C957" s="82" t="s">
        <v>2165</v>
      </c>
    </row>
    <row r="958" spans="1:3">
      <c r="A958" s="72" t="s">
        <v>1148</v>
      </c>
      <c r="B958" s="74" t="s">
        <v>2135</v>
      </c>
      <c r="C958" s="82"/>
    </row>
    <row r="959" spans="1:3">
      <c r="A959" s="72" t="s">
        <v>1149</v>
      </c>
      <c r="B959" s="74" t="s">
        <v>2136</v>
      </c>
      <c r="C959" s="82"/>
    </row>
    <row r="960" spans="1:3">
      <c r="A960" s="72" t="s">
        <v>1150</v>
      </c>
      <c r="B960" s="74" t="s">
        <v>2136</v>
      </c>
      <c r="C960" s="82"/>
    </row>
    <row r="961" spans="1:3">
      <c r="A961" s="72" t="s">
        <v>1151</v>
      </c>
      <c r="B961" s="74" t="s">
        <v>2112</v>
      </c>
      <c r="C961" s="82"/>
    </row>
    <row r="962" spans="1:3">
      <c r="A962" s="72" t="s">
        <v>1152</v>
      </c>
      <c r="B962" s="74" t="s">
        <v>2105</v>
      </c>
      <c r="C962" s="82"/>
    </row>
    <row r="963" spans="1:3">
      <c r="A963" s="72" t="s">
        <v>1153</v>
      </c>
      <c r="B963" s="74" t="s">
        <v>2105</v>
      </c>
      <c r="C963" s="82"/>
    </row>
    <row r="964" spans="1:3">
      <c r="A964" s="72" t="s">
        <v>1154</v>
      </c>
      <c r="B964" s="74" t="s">
        <v>2105</v>
      </c>
      <c r="C964" s="82"/>
    </row>
    <row r="965" spans="1:3">
      <c r="A965" s="72" t="s">
        <v>1155</v>
      </c>
      <c r="B965" s="74" t="s">
        <v>2201</v>
      </c>
      <c r="C965" s="82"/>
    </row>
    <row r="966" spans="1:3">
      <c r="A966" s="72" t="s">
        <v>1156</v>
      </c>
      <c r="B966" s="74" t="s">
        <v>2170</v>
      </c>
      <c r="C966" s="82"/>
    </row>
    <row r="967" spans="1:3">
      <c r="A967" s="72" t="s">
        <v>1157</v>
      </c>
      <c r="B967" s="74" t="s">
        <v>2223</v>
      </c>
      <c r="C967" s="82"/>
    </row>
    <row r="968" spans="1:3">
      <c r="A968" s="72" t="s">
        <v>1158</v>
      </c>
      <c r="B968" s="74" t="s">
        <v>2223</v>
      </c>
      <c r="C968" s="82"/>
    </row>
    <row r="969" spans="1:3">
      <c r="A969" s="72" t="s">
        <v>1159</v>
      </c>
      <c r="B969" s="74" t="s">
        <v>2170</v>
      </c>
      <c r="C969" s="82"/>
    </row>
    <row r="970" spans="1:3">
      <c r="A970" s="72" t="s">
        <v>1160</v>
      </c>
      <c r="B970" s="74" t="s">
        <v>2132</v>
      </c>
      <c r="C970" s="82"/>
    </row>
    <row r="971" spans="1:3">
      <c r="A971" s="72" t="s">
        <v>1161</v>
      </c>
      <c r="B971" s="74" t="s">
        <v>2132</v>
      </c>
      <c r="C971" s="82"/>
    </row>
    <row r="972" spans="1:3">
      <c r="A972" s="72" t="s">
        <v>1162</v>
      </c>
      <c r="B972" s="74" t="s">
        <v>2108</v>
      </c>
      <c r="C972" s="82"/>
    </row>
    <row r="973" spans="1:3">
      <c r="A973" s="72" t="s">
        <v>1163</v>
      </c>
      <c r="B973" s="74" t="s">
        <v>2201</v>
      </c>
      <c r="C973" s="82"/>
    </row>
    <row r="974" spans="1:3">
      <c r="A974" s="72" t="s">
        <v>1164</v>
      </c>
      <c r="B974" s="74" t="s">
        <v>2201</v>
      </c>
      <c r="C974" s="82"/>
    </row>
    <row r="975" spans="1:3">
      <c r="A975" s="72" t="s">
        <v>1165</v>
      </c>
      <c r="B975" s="74" t="s">
        <v>2201</v>
      </c>
      <c r="C975" s="82"/>
    </row>
    <row r="976" spans="1:3">
      <c r="A976" s="72" t="s">
        <v>1166</v>
      </c>
      <c r="B976" s="74" t="s">
        <v>2136</v>
      </c>
      <c r="C976" s="82"/>
    </row>
    <row r="977" spans="1:3">
      <c r="A977" s="72" t="s">
        <v>1167</v>
      </c>
      <c r="B977" s="74" t="s">
        <v>2136</v>
      </c>
      <c r="C977" s="82"/>
    </row>
    <row r="978" spans="1:3" ht="14.4">
      <c r="A978" s="80" t="s">
        <v>152</v>
      </c>
      <c r="B978" s="79" t="s">
        <v>43</v>
      </c>
      <c r="C978" s="82"/>
    </row>
    <row r="979" spans="1:3">
      <c r="A979" s="72" t="s">
        <v>1168</v>
      </c>
      <c r="B979" s="74" t="s">
        <v>2106</v>
      </c>
      <c r="C979" s="82"/>
    </row>
    <row r="980" spans="1:3">
      <c r="A980" s="72" t="s">
        <v>1169</v>
      </c>
      <c r="B980" s="74" t="s">
        <v>2201</v>
      </c>
      <c r="C980" s="82"/>
    </row>
    <row r="981" spans="1:3">
      <c r="A981" s="72" t="s">
        <v>1170</v>
      </c>
      <c r="B981" s="74" t="s">
        <v>2201</v>
      </c>
      <c r="C981" s="82"/>
    </row>
    <row r="982" spans="1:3">
      <c r="A982" s="72" t="s">
        <v>1171</v>
      </c>
      <c r="B982" s="74" t="s">
        <v>2112</v>
      </c>
      <c r="C982" s="82"/>
    </row>
    <row r="983" spans="1:3">
      <c r="A983" s="72" t="s">
        <v>1172</v>
      </c>
      <c r="B983" s="74" t="s">
        <v>2201</v>
      </c>
      <c r="C983" s="82"/>
    </row>
    <row r="984" spans="1:3">
      <c r="A984" s="72" t="s">
        <v>1173</v>
      </c>
      <c r="B984" s="74" t="s">
        <v>2201</v>
      </c>
      <c r="C984" s="82"/>
    </row>
    <row r="985" spans="1:3">
      <c r="A985" s="72" t="s">
        <v>1174</v>
      </c>
      <c r="B985" s="74" t="s">
        <v>2201</v>
      </c>
      <c r="C985" s="82"/>
    </row>
    <row r="986" spans="1:3">
      <c r="A986" s="72" t="s">
        <v>1175</v>
      </c>
      <c r="B986" s="74" t="s">
        <v>2201</v>
      </c>
      <c r="C986" s="82"/>
    </row>
    <row r="987" spans="1:3">
      <c r="A987" s="72" t="s">
        <v>1176</v>
      </c>
      <c r="B987" s="74" t="s">
        <v>2135</v>
      </c>
      <c r="C987" s="82"/>
    </row>
    <row r="988" spans="1:3">
      <c r="A988" s="72" t="s">
        <v>1177</v>
      </c>
      <c r="B988" s="74" t="s">
        <v>2135</v>
      </c>
      <c r="C988" s="82"/>
    </row>
    <row r="989" spans="1:3">
      <c r="A989" s="72" t="s">
        <v>1178</v>
      </c>
      <c r="B989" s="74" t="s">
        <v>2201</v>
      </c>
      <c r="C989" s="82"/>
    </row>
    <row r="990" spans="1:3">
      <c r="A990" s="72" t="s">
        <v>1179</v>
      </c>
      <c r="B990" s="74" t="s">
        <v>2112</v>
      </c>
      <c r="C990" s="82"/>
    </row>
    <row r="991" spans="1:3">
      <c r="A991" s="72" t="s">
        <v>1180</v>
      </c>
      <c r="B991" s="74" t="s">
        <v>2201</v>
      </c>
      <c r="C991" s="82"/>
    </row>
    <row r="992" spans="1:3" ht="39.6">
      <c r="A992" s="72" t="s">
        <v>1181</v>
      </c>
      <c r="B992" s="74" t="s">
        <v>2106</v>
      </c>
      <c r="C992" s="82" t="s">
        <v>2312</v>
      </c>
    </row>
    <row r="993" spans="1:3" ht="39.6">
      <c r="A993" s="72" t="s">
        <v>1182</v>
      </c>
      <c r="B993" s="74" t="s">
        <v>2106</v>
      </c>
      <c r="C993" s="82" t="s">
        <v>2313</v>
      </c>
    </row>
    <row r="994" spans="1:3" ht="26.4">
      <c r="A994" s="72" t="s">
        <v>1183</v>
      </c>
      <c r="B994" s="74" t="s">
        <v>2106</v>
      </c>
      <c r="C994" s="82" t="s">
        <v>2314</v>
      </c>
    </row>
    <row r="995" spans="1:3" ht="39.6">
      <c r="A995" s="72" t="s">
        <v>1184</v>
      </c>
      <c r="B995" s="74" t="s">
        <v>2106</v>
      </c>
      <c r="C995" s="82" t="s">
        <v>2315</v>
      </c>
    </row>
    <row r="996" spans="1:3" ht="26.4">
      <c r="A996" s="72" t="s">
        <v>1185</v>
      </c>
      <c r="B996" s="74" t="s">
        <v>2106</v>
      </c>
      <c r="C996" s="82" t="s">
        <v>2316</v>
      </c>
    </row>
    <row r="997" spans="1:3" ht="39.6">
      <c r="A997" s="72" t="s">
        <v>1186</v>
      </c>
      <c r="B997" s="74" t="s">
        <v>2106</v>
      </c>
      <c r="C997" s="82" t="s">
        <v>2317</v>
      </c>
    </row>
    <row r="998" spans="1:3" ht="39.6">
      <c r="A998" s="72" t="s">
        <v>1187</v>
      </c>
      <c r="B998" s="74" t="s">
        <v>2104</v>
      </c>
      <c r="C998" s="82" t="s">
        <v>2318</v>
      </c>
    </row>
    <row r="999" spans="1:3" ht="39.6">
      <c r="A999" s="72" t="s">
        <v>1111</v>
      </c>
      <c r="B999" s="74" t="s">
        <v>2106</v>
      </c>
      <c r="C999" s="82" t="s">
        <v>2203</v>
      </c>
    </row>
    <row r="1000" spans="1:3">
      <c r="A1000" s="72" t="s">
        <v>1188</v>
      </c>
      <c r="B1000" s="74" t="s">
        <v>2104</v>
      </c>
      <c r="C1000" s="82"/>
    </row>
    <row r="1001" spans="1:3">
      <c r="A1001" s="72" t="s">
        <v>1189</v>
      </c>
      <c r="B1001" s="74" t="s">
        <v>2170</v>
      </c>
      <c r="C1001" s="82"/>
    </row>
    <row r="1002" spans="1:3">
      <c r="A1002" s="72" t="s">
        <v>1190</v>
      </c>
      <c r="B1002" s="74" t="s">
        <v>2170</v>
      </c>
      <c r="C1002" s="82"/>
    </row>
    <row r="1003" spans="1:3">
      <c r="A1003" s="72" t="s">
        <v>1191</v>
      </c>
      <c r="B1003" s="74" t="s">
        <v>2170</v>
      </c>
      <c r="C1003" s="82"/>
    </row>
    <row r="1004" spans="1:3">
      <c r="A1004" s="72" t="s">
        <v>1192</v>
      </c>
      <c r="B1004" s="74" t="s">
        <v>2170</v>
      </c>
      <c r="C1004" s="82"/>
    </row>
    <row r="1005" spans="1:3" ht="66">
      <c r="A1005" s="72" t="s">
        <v>1193</v>
      </c>
      <c r="B1005" s="74" t="s">
        <v>2104</v>
      </c>
      <c r="C1005" s="82" t="s">
        <v>2319</v>
      </c>
    </row>
    <row r="1006" spans="1:3" ht="39.6">
      <c r="A1006" s="72" t="s">
        <v>1194</v>
      </c>
      <c r="B1006" s="74" t="s">
        <v>2104</v>
      </c>
      <c r="C1006" s="82" t="s">
        <v>2320</v>
      </c>
    </row>
    <row r="1007" spans="1:3" ht="52.8">
      <c r="A1007" s="72" t="s">
        <v>1195</v>
      </c>
      <c r="B1007" s="74" t="s">
        <v>2102</v>
      </c>
      <c r="C1007" s="82" t="s">
        <v>2281</v>
      </c>
    </row>
    <row r="1008" spans="1:3" ht="52.8">
      <c r="A1008" s="72" t="s">
        <v>1196</v>
      </c>
      <c r="B1008" s="74" t="s">
        <v>2120</v>
      </c>
      <c r="C1008" s="82" t="s">
        <v>2321</v>
      </c>
    </row>
    <row r="1009" spans="1:3" ht="39.6">
      <c r="A1009" s="72" t="s">
        <v>1197</v>
      </c>
      <c r="B1009" s="74" t="s">
        <v>2120</v>
      </c>
      <c r="C1009" s="82" t="s">
        <v>2322</v>
      </c>
    </row>
    <row r="1010" spans="1:3" ht="52.8">
      <c r="A1010" s="72" t="s">
        <v>1198</v>
      </c>
      <c r="B1010" s="74" t="s">
        <v>2100</v>
      </c>
      <c r="C1010" s="82" t="s">
        <v>2286</v>
      </c>
    </row>
    <row r="1011" spans="1:3" ht="52.8">
      <c r="A1011" s="72" t="s">
        <v>1199</v>
      </c>
      <c r="B1011" s="74" t="s">
        <v>2120</v>
      </c>
      <c r="C1011" s="82" t="s">
        <v>2323</v>
      </c>
    </row>
    <row r="1012" spans="1:3" ht="52.8">
      <c r="A1012" s="72" t="s">
        <v>1200</v>
      </c>
      <c r="B1012" s="74" t="s">
        <v>2120</v>
      </c>
      <c r="C1012" s="82" t="s">
        <v>2324</v>
      </c>
    </row>
    <row r="1013" spans="1:3">
      <c r="A1013" s="72" t="s">
        <v>1201</v>
      </c>
      <c r="B1013" s="74" t="s">
        <v>2102</v>
      </c>
      <c r="C1013" s="82"/>
    </row>
    <row r="1014" spans="1:3">
      <c r="A1014" s="72" t="s">
        <v>1202</v>
      </c>
      <c r="B1014" s="74" t="s">
        <v>2102</v>
      </c>
      <c r="C1014" s="82"/>
    </row>
    <row r="1015" spans="1:3">
      <c r="A1015" s="72" t="s">
        <v>1203</v>
      </c>
      <c r="B1015" s="74" t="s">
        <v>2108</v>
      </c>
      <c r="C1015" s="82"/>
    </row>
    <row r="1016" spans="1:3">
      <c r="A1016" s="72" t="s">
        <v>1204</v>
      </c>
      <c r="B1016" s="74" t="s">
        <v>2233</v>
      </c>
      <c r="C1016" s="82"/>
    </row>
    <row r="1017" spans="1:3">
      <c r="A1017" s="72" t="s">
        <v>1205</v>
      </c>
      <c r="B1017" s="74" t="s">
        <v>2100</v>
      </c>
      <c r="C1017" s="82"/>
    </row>
    <row r="1018" spans="1:3">
      <c r="A1018" s="72" t="s">
        <v>1206</v>
      </c>
      <c r="B1018" s="74" t="s">
        <v>2094</v>
      </c>
      <c r="C1018" s="82"/>
    </row>
    <row r="1019" spans="1:3">
      <c r="A1019" s="72" t="s">
        <v>1207</v>
      </c>
      <c r="B1019" s="74" t="s">
        <v>2094</v>
      </c>
      <c r="C1019" s="82"/>
    </row>
    <row r="1020" spans="1:3">
      <c r="A1020" s="72" t="s">
        <v>1208</v>
      </c>
      <c r="B1020" s="74" t="s">
        <v>2135</v>
      </c>
      <c r="C1020" s="82"/>
    </row>
    <row r="1021" spans="1:3">
      <c r="A1021" s="72" t="s">
        <v>1209</v>
      </c>
      <c r="B1021" s="74" t="s">
        <v>2135</v>
      </c>
      <c r="C1021" s="82"/>
    </row>
    <row r="1022" spans="1:3">
      <c r="A1022" s="72" t="s">
        <v>1210</v>
      </c>
      <c r="B1022" s="74" t="s">
        <v>2325</v>
      </c>
      <c r="C1022" s="82"/>
    </row>
    <row r="1023" spans="1:3">
      <c r="A1023" s="72" t="s">
        <v>1211</v>
      </c>
      <c r="B1023" s="74" t="s">
        <v>2102</v>
      </c>
      <c r="C1023" s="82"/>
    </row>
    <row r="1024" spans="1:3">
      <c r="A1024" s="72" t="s">
        <v>1212</v>
      </c>
      <c r="B1024" s="74" t="s">
        <v>2102</v>
      </c>
      <c r="C1024" s="82"/>
    </row>
    <row r="1025" spans="1:3">
      <c r="A1025" s="72" t="s">
        <v>1213</v>
      </c>
      <c r="B1025" s="74" t="s">
        <v>2120</v>
      </c>
      <c r="C1025" s="82"/>
    </row>
    <row r="1026" spans="1:3">
      <c r="A1026" s="72" t="s">
        <v>1214</v>
      </c>
      <c r="B1026" s="74" t="s">
        <v>2201</v>
      </c>
      <c r="C1026" s="82"/>
    </row>
    <row r="1027" spans="1:3">
      <c r="A1027" s="72" t="s">
        <v>1215</v>
      </c>
      <c r="B1027" s="74" t="s">
        <v>2201</v>
      </c>
      <c r="C1027" s="82"/>
    </row>
    <row r="1028" spans="1:3">
      <c r="A1028" s="72" t="s">
        <v>1216</v>
      </c>
      <c r="B1028" s="74" t="s">
        <v>2136</v>
      </c>
      <c r="C1028" s="82"/>
    </row>
    <row r="1029" spans="1:3">
      <c r="A1029" s="72" t="s">
        <v>1217</v>
      </c>
      <c r="B1029" s="74" t="s">
        <v>2136</v>
      </c>
      <c r="C1029" s="82"/>
    </row>
    <row r="1030" spans="1:3">
      <c r="A1030" s="72" t="s">
        <v>1218</v>
      </c>
      <c r="B1030" s="74" t="s">
        <v>2120</v>
      </c>
      <c r="C1030" s="82"/>
    </row>
    <row r="1031" spans="1:3">
      <c r="A1031" s="72" t="s">
        <v>1219</v>
      </c>
      <c r="B1031" s="74" t="s">
        <v>2201</v>
      </c>
      <c r="C1031" s="82"/>
    </row>
    <row r="1032" spans="1:3" ht="52.8">
      <c r="A1032" s="72" t="s">
        <v>1220</v>
      </c>
      <c r="B1032" s="74" t="s">
        <v>2102</v>
      </c>
      <c r="C1032" s="82" t="s">
        <v>2288</v>
      </c>
    </row>
    <row r="1033" spans="1:3" ht="39.6">
      <c r="A1033" s="72" t="s">
        <v>1221</v>
      </c>
      <c r="B1033" s="74" t="s">
        <v>2120</v>
      </c>
      <c r="C1033" s="82" t="s">
        <v>2125</v>
      </c>
    </row>
    <row r="1034" spans="1:3" ht="52.8">
      <c r="A1034" s="72" t="s">
        <v>1222</v>
      </c>
      <c r="B1034" s="74" t="s">
        <v>2120</v>
      </c>
      <c r="C1034" s="82" t="s">
        <v>2326</v>
      </c>
    </row>
    <row r="1035" spans="1:3" ht="52.8">
      <c r="A1035" s="72" t="s">
        <v>1223</v>
      </c>
      <c r="B1035" s="74" t="s">
        <v>2102</v>
      </c>
      <c r="C1035" s="82" t="s">
        <v>2288</v>
      </c>
    </row>
    <row r="1036" spans="1:3">
      <c r="A1036" s="72" t="s">
        <v>1224</v>
      </c>
      <c r="B1036" s="74" t="s">
        <v>2106</v>
      </c>
      <c r="C1036" s="82"/>
    </row>
    <row r="1037" spans="1:3">
      <c r="A1037" s="72" t="s">
        <v>1225</v>
      </c>
      <c r="B1037" s="74" t="s">
        <v>2104</v>
      </c>
      <c r="C1037" s="82"/>
    </row>
    <row r="1038" spans="1:3">
      <c r="A1038" s="72" t="s">
        <v>1226</v>
      </c>
      <c r="B1038" s="74" t="s">
        <v>2104</v>
      </c>
      <c r="C1038" s="82"/>
    </row>
    <row r="1039" spans="1:3">
      <c r="A1039" s="72" t="s">
        <v>1227</v>
      </c>
      <c r="B1039" s="74" t="s">
        <v>2104</v>
      </c>
      <c r="C1039" s="82"/>
    </row>
    <row r="1040" spans="1:3">
      <c r="A1040" s="72" t="s">
        <v>1228</v>
      </c>
      <c r="B1040" s="74" t="s">
        <v>2106</v>
      </c>
      <c r="C1040" s="82"/>
    </row>
    <row r="1041" spans="1:3">
      <c r="A1041" s="72" t="s">
        <v>1229</v>
      </c>
      <c r="B1041" s="74" t="s">
        <v>2106</v>
      </c>
      <c r="C1041" s="82"/>
    </row>
    <row r="1042" spans="1:3">
      <c r="A1042" s="72" t="s">
        <v>1230</v>
      </c>
      <c r="B1042" s="74" t="s">
        <v>2105</v>
      </c>
      <c r="C1042" s="82"/>
    </row>
    <row r="1043" spans="1:3">
      <c r="A1043" s="72" t="s">
        <v>1231</v>
      </c>
      <c r="B1043" s="74" t="s">
        <v>2136</v>
      </c>
      <c r="C1043" s="82"/>
    </row>
    <row r="1044" spans="1:3">
      <c r="A1044" s="72" t="s">
        <v>1232</v>
      </c>
      <c r="B1044" s="74" t="s">
        <v>2100</v>
      </c>
      <c r="C1044" s="82"/>
    </row>
    <row r="1045" spans="1:3">
      <c r="A1045" s="72" t="s">
        <v>1233</v>
      </c>
      <c r="B1045" s="74" t="s">
        <v>2105</v>
      </c>
      <c r="C1045" s="82"/>
    </row>
    <row r="1046" spans="1:3">
      <c r="A1046" s="72" t="s">
        <v>1234</v>
      </c>
      <c r="B1046" s="74" t="s">
        <v>2106</v>
      </c>
      <c r="C1046" s="82"/>
    </row>
    <row r="1047" spans="1:3">
      <c r="A1047" s="72" t="s">
        <v>1235</v>
      </c>
      <c r="B1047" s="74" t="s">
        <v>2102</v>
      </c>
      <c r="C1047" s="82"/>
    </row>
    <row r="1048" spans="1:3">
      <c r="A1048" s="72" t="s">
        <v>1236</v>
      </c>
      <c r="B1048" s="74" t="s">
        <v>2100</v>
      </c>
      <c r="C1048" s="82"/>
    </row>
    <row r="1049" spans="1:3">
      <c r="A1049" s="72" t="s">
        <v>1237</v>
      </c>
      <c r="B1049" s="74" t="s">
        <v>2136</v>
      </c>
      <c r="C1049" s="82"/>
    </row>
    <row r="1050" spans="1:3">
      <c r="A1050" s="72" t="s">
        <v>1238</v>
      </c>
      <c r="B1050" s="74" t="s">
        <v>2106</v>
      </c>
      <c r="C1050" s="82"/>
    </row>
    <row r="1051" spans="1:3">
      <c r="A1051" s="72" t="s">
        <v>1239</v>
      </c>
      <c r="B1051" s="74" t="s">
        <v>2104</v>
      </c>
      <c r="C1051" s="82"/>
    </row>
    <row r="1052" spans="1:3">
      <c r="A1052" s="72" t="s">
        <v>1240</v>
      </c>
      <c r="B1052" s="74" t="s">
        <v>2106</v>
      </c>
      <c r="C1052" s="82"/>
    </row>
    <row r="1053" spans="1:3">
      <c r="A1053" s="72" t="s">
        <v>1241</v>
      </c>
      <c r="B1053" s="74" t="s">
        <v>2186</v>
      </c>
      <c r="C1053" s="82"/>
    </row>
    <row r="1054" spans="1:3" ht="39.6">
      <c r="A1054" s="72" t="s">
        <v>1242</v>
      </c>
      <c r="B1054" s="74" t="s">
        <v>2327</v>
      </c>
      <c r="C1054" s="82" t="s">
        <v>2328</v>
      </c>
    </row>
    <row r="1055" spans="1:3" ht="52.8">
      <c r="A1055" s="72" t="s">
        <v>1243</v>
      </c>
      <c r="B1055" s="74" t="s">
        <v>2120</v>
      </c>
      <c r="C1055" s="82" t="s">
        <v>2127</v>
      </c>
    </row>
    <row r="1056" spans="1:3">
      <c r="A1056" s="72" t="s">
        <v>1244</v>
      </c>
      <c r="B1056" s="74" t="s">
        <v>2186</v>
      </c>
      <c r="C1056" s="82"/>
    </row>
    <row r="1057" spans="1:3" ht="52.8">
      <c r="A1057" s="72" t="s">
        <v>1245</v>
      </c>
      <c r="B1057" s="74" t="s">
        <v>2102</v>
      </c>
      <c r="C1057" s="82" t="s">
        <v>2127</v>
      </c>
    </row>
    <row r="1058" spans="1:3">
      <c r="A1058" s="72" t="s">
        <v>1136</v>
      </c>
      <c r="B1058" s="74" t="s">
        <v>2186</v>
      </c>
      <c r="C1058" s="82"/>
    </row>
    <row r="1059" spans="1:3">
      <c r="A1059" s="72" t="s">
        <v>1246</v>
      </c>
      <c r="B1059" s="74" t="s">
        <v>2186</v>
      </c>
      <c r="C1059" s="82"/>
    </row>
    <row r="1060" spans="1:3">
      <c r="A1060" s="72" t="s">
        <v>1247</v>
      </c>
      <c r="B1060" s="74" t="s">
        <v>2112</v>
      </c>
      <c r="C1060" s="82"/>
    </row>
    <row r="1061" spans="1:3">
      <c r="A1061" s="72" t="s">
        <v>1248</v>
      </c>
      <c r="B1061" s="74" t="s">
        <v>2112</v>
      </c>
      <c r="C1061" s="82"/>
    </row>
    <row r="1062" spans="1:3">
      <c r="A1062" s="72" t="s">
        <v>1249</v>
      </c>
      <c r="B1062" s="74" t="s">
        <v>2112</v>
      </c>
      <c r="C1062" s="82"/>
    </row>
    <row r="1063" spans="1:3" ht="39.6">
      <c r="A1063" s="72" t="s">
        <v>1250</v>
      </c>
      <c r="B1063" s="74" t="s">
        <v>2120</v>
      </c>
      <c r="C1063" s="82" t="s">
        <v>2125</v>
      </c>
    </row>
    <row r="1064" spans="1:3">
      <c r="A1064" s="72" t="s">
        <v>1251</v>
      </c>
      <c r="B1064" s="74" t="s">
        <v>2112</v>
      </c>
      <c r="C1064" s="82"/>
    </row>
    <row r="1065" spans="1:3">
      <c r="A1065" s="72" t="s">
        <v>1252</v>
      </c>
      <c r="B1065" s="74" t="s">
        <v>2112</v>
      </c>
      <c r="C1065" s="82"/>
    </row>
    <row r="1066" spans="1:3">
      <c r="A1066" s="72" t="s">
        <v>1253</v>
      </c>
      <c r="B1066" s="74" t="s">
        <v>2112</v>
      </c>
      <c r="C1066" s="82"/>
    </row>
    <row r="1067" spans="1:3">
      <c r="A1067" s="72" t="s">
        <v>1254</v>
      </c>
      <c r="B1067" s="74" t="s">
        <v>2112</v>
      </c>
      <c r="C1067" s="82"/>
    </row>
    <row r="1068" spans="1:3">
      <c r="A1068" s="72" t="s">
        <v>1255</v>
      </c>
      <c r="B1068" s="74" t="s">
        <v>2112</v>
      </c>
      <c r="C1068" s="82"/>
    </row>
    <row r="1069" spans="1:3">
      <c r="A1069" s="72" t="s">
        <v>1256</v>
      </c>
      <c r="B1069" s="74" t="s">
        <v>2112</v>
      </c>
      <c r="C1069" s="82"/>
    </row>
    <row r="1070" spans="1:3">
      <c r="A1070" s="72" t="s">
        <v>1257</v>
      </c>
      <c r="B1070" s="74" t="s">
        <v>2112</v>
      </c>
      <c r="C1070" s="82"/>
    </row>
    <row r="1071" spans="1:3" ht="52.8">
      <c r="A1071" s="72" t="s">
        <v>1258</v>
      </c>
      <c r="B1071" s="74" t="s">
        <v>2135</v>
      </c>
      <c r="C1071" s="82" t="s">
        <v>2310</v>
      </c>
    </row>
    <row r="1072" spans="1:3" ht="52.8">
      <c r="A1072" s="72" t="s">
        <v>1259</v>
      </c>
      <c r="B1072" s="74" t="s">
        <v>2135</v>
      </c>
      <c r="C1072" s="82" t="s">
        <v>2329</v>
      </c>
    </row>
    <row r="1073" spans="1:3">
      <c r="A1073" s="72" t="s">
        <v>1260</v>
      </c>
      <c r="B1073" s="74" t="s">
        <v>2104</v>
      </c>
      <c r="C1073" s="82"/>
    </row>
    <row r="1074" spans="1:3">
      <c r="A1074" s="72" t="s">
        <v>1261</v>
      </c>
      <c r="B1074" s="74" t="s">
        <v>2104</v>
      </c>
      <c r="C1074" s="82"/>
    </row>
    <row r="1075" spans="1:3">
      <c r="A1075" s="72" t="s">
        <v>1262</v>
      </c>
      <c r="B1075" s="74" t="s">
        <v>2186</v>
      </c>
      <c r="C1075" s="82"/>
    </row>
    <row r="1076" spans="1:3" ht="66">
      <c r="A1076" s="72" t="s">
        <v>1263</v>
      </c>
      <c r="B1076" s="74" t="s">
        <v>2120</v>
      </c>
      <c r="C1076" s="82" t="s">
        <v>2165</v>
      </c>
    </row>
    <row r="1077" spans="1:3">
      <c r="A1077" s="72" t="s">
        <v>1264</v>
      </c>
      <c r="B1077" s="74" t="s">
        <v>2135</v>
      </c>
      <c r="C1077" s="82"/>
    </row>
    <row r="1078" spans="1:3">
      <c r="A1078" s="72" t="s">
        <v>1265</v>
      </c>
      <c r="B1078" s="74" t="s">
        <v>2108</v>
      </c>
      <c r="C1078" s="82"/>
    </row>
    <row r="1079" spans="1:3">
      <c r="A1079" s="72" t="s">
        <v>1266</v>
      </c>
      <c r="B1079" s="74" t="s">
        <v>2135</v>
      </c>
      <c r="C1079" s="82"/>
    </row>
    <row r="1080" spans="1:3">
      <c r="A1080" s="72" t="s">
        <v>1267</v>
      </c>
      <c r="B1080" s="74" t="s">
        <v>2104</v>
      </c>
      <c r="C1080" s="82"/>
    </row>
    <row r="1081" spans="1:3">
      <c r="A1081" s="72" t="s">
        <v>1268</v>
      </c>
      <c r="B1081" s="74" t="s">
        <v>2135</v>
      </c>
      <c r="C1081" s="82"/>
    </row>
    <row r="1082" spans="1:3">
      <c r="A1082" s="72" t="s">
        <v>1269</v>
      </c>
      <c r="B1082" s="74" t="s">
        <v>2135</v>
      </c>
      <c r="C1082" s="82"/>
    </row>
    <row r="1083" spans="1:3">
      <c r="A1083" s="72" t="s">
        <v>1270</v>
      </c>
      <c r="B1083" s="74" t="s">
        <v>2105</v>
      </c>
      <c r="C1083" s="82"/>
    </row>
    <row r="1084" spans="1:3">
      <c r="A1084" s="72" t="s">
        <v>1271</v>
      </c>
      <c r="B1084" s="74" t="s">
        <v>2104</v>
      </c>
      <c r="C1084" s="82"/>
    </row>
    <row r="1085" spans="1:3">
      <c r="A1085" s="72" t="s">
        <v>1272</v>
      </c>
      <c r="B1085" s="74" t="s">
        <v>2120</v>
      </c>
      <c r="C1085" s="82"/>
    </row>
    <row r="1086" spans="1:3">
      <c r="A1086" s="72" t="s">
        <v>1273</v>
      </c>
      <c r="B1086" s="74" t="s">
        <v>2136</v>
      </c>
      <c r="C1086" s="82"/>
    </row>
    <row r="1087" spans="1:3">
      <c r="A1087" s="72" t="s">
        <v>1274</v>
      </c>
      <c r="B1087" s="74" t="s">
        <v>2120</v>
      </c>
      <c r="C1087" s="82"/>
    </row>
    <row r="1088" spans="1:3">
      <c r="A1088" s="72" t="s">
        <v>1275</v>
      </c>
      <c r="B1088" s="74" t="s">
        <v>2120</v>
      </c>
      <c r="C1088" s="82"/>
    </row>
    <row r="1089" spans="1:3">
      <c r="A1089" s="72" t="s">
        <v>1276</v>
      </c>
      <c r="B1089" s="74" t="s">
        <v>2136</v>
      </c>
      <c r="C1089" s="82"/>
    </row>
    <row r="1090" spans="1:3">
      <c r="A1090" s="72" t="s">
        <v>1277</v>
      </c>
      <c r="B1090" s="74" t="s">
        <v>2114</v>
      </c>
      <c r="C1090" s="82"/>
    </row>
    <row r="1091" spans="1:3">
      <c r="A1091" s="72" t="s">
        <v>1278</v>
      </c>
      <c r="B1091" s="74" t="s">
        <v>2105</v>
      </c>
      <c r="C1091" s="82"/>
    </row>
    <row r="1092" spans="1:3">
      <c r="A1092" s="72" t="s">
        <v>1279</v>
      </c>
      <c r="B1092" s="74" t="s">
        <v>2105</v>
      </c>
      <c r="C1092" s="82"/>
    </row>
    <row r="1093" spans="1:3">
      <c r="A1093" s="72" t="s">
        <v>1280</v>
      </c>
      <c r="B1093" s="74" t="s">
        <v>2105</v>
      </c>
      <c r="C1093" s="82"/>
    </row>
    <row r="1094" spans="1:3">
      <c r="A1094" s="72" t="s">
        <v>1281</v>
      </c>
      <c r="B1094" s="74" t="s">
        <v>2186</v>
      </c>
      <c r="C1094" s="82"/>
    </row>
    <row r="1095" spans="1:3">
      <c r="A1095" s="72" t="s">
        <v>1282</v>
      </c>
      <c r="B1095" s="74" t="s">
        <v>2105</v>
      </c>
      <c r="C1095" s="82"/>
    </row>
    <row r="1096" spans="1:3">
      <c r="A1096" s="72" t="s">
        <v>1283</v>
      </c>
      <c r="B1096" s="74" t="s">
        <v>2105</v>
      </c>
      <c r="C1096" s="82"/>
    </row>
    <row r="1097" spans="1:3">
      <c r="A1097" s="72" t="s">
        <v>1284</v>
      </c>
      <c r="B1097" s="74" t="s">
        <v>2105</v>
      </c>
      <c r="C1097" s="82"/>
    </row>
    <row r="1098" spans="1:3">
      <c r="A1098" s="72" t="s">
        <v>1285</v>
      </c>
      <c r="B1098" s="74" t="s">
        <v>2105</v>
      </c>
      <c r="C1098" s="82"/>
    </row>
    <row r="1099" spans="1:3" ht="39.6">
      <c r="A1099" s="72" t="s">
        <v>1286</v>
      </c>
      <c r="B1099" s="74" t="s">
        <v>2108</v>
      </c>
      <c r="C1099" s="82" t="s">
        <v>2330</v>
      </c>
    </row>
    <row r="1100" spans="1:3" ht="39.6">
      <c r="A1100" s="72" t="s">
        <v>1287</v>
      </c>
      <c r="B1100" s="74" t="s">
        <v>2108</v>
      </c>
      <c r="C1100" s="82" t="s">
        <v>2331</v>
      </c>
    </row>
    <row r="1101" spans="1:3">
      <c r="A1101" s="72" t="s">
        <v>1288</v>
      </c>
      <c r="B1101" s="74" t="s">
        <v>2108</v>
      </c>
      <c r="C1101" s="82"/>
    </row>
    <row r="1102" spans="1:3">
      <c r="A1102" s="72" t="s">
        <v>1289</v>
      </c>
      <c r="B1102" s="74" t="s">
        <v>2108</v>
      </c>
      <c r="C1102" s="82"/>
    </row>
    <row r="1103" spans="1:3">
      <c r="A1103" s="72" t="s">
        <v>1290</v>
      </c>
      <c r="B1103" s="74" t="s">
        <v>2170</v>
      </c>
      <c r="C1103" s="82"/>
    </row>
    <row r="1104" spans="1:3">
      <c r="A1104" s="72" t="s">
        <v>1291</v>
      </c>
      <c r="B1104" s="74" t="s">
        <v>2133</v>
      </c>
      <c r="C1104" s="82"/>
    </row>
    <row r="1105" spans="1:3">
      <c r="A1105" s="72" t="s">
        <v>1292</v>
      </c>
      <c r="B1105" s="74" t="s">
        <v>2201</v>
      </c>
      <c r="C1105" s="82"/>
    </row>
    <row r="1106" spans="1:3">
      <c r="A1106" s="72" t="s">
        <v>1293</v>
      </c>
      <c r="B1106" s="74" t="s">
        <v>2223</v>
      </c>
      <c r="C1106" s="82"/>
    </row>
    <row r="1107" spans="1:3">
      <c r="A1107" s="72" t="s">
        <v>1294</v>
      </c>
      <c r="B1107" s="74" t="s">
        <v>2102</v>
      </c>
      <c r="C1107" s="82"/>
    </row>
    <row r="1108" spans="1:3">
      <c r="A1108" s="72" t="s">
        <v>1295</v>
      </c>
      <c r="B1108" s="74" t="s">
        <v>2170</v>
      </c>
      <c r="C1108" s="82"/>
    </row>
    <row r="1109" spans="1:3">
      <c r="A1109" s="72" t="s">
        <v>1296</v>
      </c>
      <c r="B1109" s="74" t="s">
        <v>2201</v>
      </c>
      <c r="C1109" s="82"/>
    </row>
    <row r="1110" spans="1:3">
      <c r="A1110" s="72" t="s">
        <v>1297</v>
      </c>
      <c r="B1110" s="74" t="s">
        <v>2170</v>
      </c>
      <c r="C1110" s="82"/>
    </row>
    <row r="1111" spans="1:3">
      <c r="A1111" s="72" t="s">
        <v>1298</v>
      </c>
      <c r="B1111" s="74" t="s">
        <v>2170</v>
      </c>
      <c r="C1111" s="82"/>
    </row>
    <row r="1112" spans="1:3">
      <c r="A1112" s="72" t="s">
        <v>1299</v>
      </c>
      <c r="B1112" s="74" t="s">
        <v>2104</v>
      </c>
      <c r="C1112" s="82"/>
    </row>
    <row r="1113" spans="1:3">
      <c r="A1113" s="72" t="s">
        <v>1300</v>
      </c>
      <c r="B1113" s="74" t="s">
        <v>2108</v>
      </c>
      <c r="C1113" s="82"/>
    </row>
    <row r="1114" spans="1:3">
      <c r="A1114" s="72" t="s">
        <v>1301</v>
      </c>
      <c r="B1114" s="74" t="s">
        <v>2170</v>
      </c>
      <c r="C1114" s="82"/>
    </row>
    <row r="1115" spans="1:3">
      <c r="A1115" s="72" t="s">
        <v>1302</v>
      </c>
      <c r="B1115" s="74" t="s">
        <v>2170</v>
      </c>
      <c r="C1115" s="82"/>
    </row>
    <row r="1116" spans="1:3">
      <c r="A1116" s="72" t="s">
        <v>1303</v>
      </c>
      <c r="B1116" s="74" t="s">
        <v>2108</v>
      </c>
      <c r="C1116" s="82"/>
    </row>
    <row r="1117" spans="1:3" ht="66">
      <c r="A1117" s="72" t="s">
        <v>1304</v>
      </c>
      <c r="B1117" s="74" t="s">
        <v>2108</v>
      </c>
      <c r="C1117" s="82" t="s">
        <v>2285</v>
      </c>
    </row>
    <row r="1118" spans="1:3">
      <c r="A1118" s="72" t="s">
        <v>1305</v>
      </c>
      <c r="B1118" s="74" t="s">
        <v>2170</v>
      </c>
      <c r="C1118" s="82"/>
    </row>
    <row r="1119" spans="1:3">
      <c r="A1119" s="72" t="s">
        <v>1306</v>
      </c>
      <c r="B1119" s="74" t="s">
        <v>2132</v>
      </c>
      <c r="C1119" s="82"/>
    </row>
    <row r="1120" spans="1:3">
      <c r="A1120" s="72" t="s">
        <v>1307</v>
      </c>
      <c r="B1120" s="74" t="s">
        <v>2112</v>
      </c>
      <c r="C1120" s="82"/>
    </row>
    <row r="1121" spans="1:3">
      <c r="A1121" s="72" t="s">
        <v>1308</v>
      </c>
      <c r="B1121" s="74" t="s">
        <v>2201</v>
      </c>
      <c r="C1121" s="82"/>
    </row>
    <row r="1122" spans="1:3">
      <c r="A1122" s="72" t="s">
        <v>1309</v>
      </c>
      <c r="B1122" s="74" t="s">
        <v>2132</v>
      </c>
      <c r="C1122" s="82"/>
    </row>
    <row r="1123" spans="1:3">
      <c r="A1123" s="72" t="s">
        <v>1310</v>
      </c>
      <c r="B1123" s="74" t="s">
        <v>2170</v>
      </c>
      <c r="C1123" s="82"/>
    </row>
    <row r="1124" spans="1:3">
      <c r="A1124" s="72" t="s">
        <v>1311</v>
      </c>
      <c r="B1124" s="74" t="s">
        <v>2132</v>
      </c>
      <c r="C1124" s="82"/>
    </row>
    <row r="1125" spans="1:3" ht="66">
      <c r="A1125" s="72" t="s">
        <v>1312</v>
      </c>
      <c r="B1125" s="74" t="s">
        <v>2108</v>
      </c>
      <c r="C1125" s="82" t="s">
        <v>2332</v>
      </c>
    </row>
    <row r="1126" spans="1:3">
      <c r="A1126" s="72" t="s">
        <v>1313</v>
      </c>
      <c r="B1126" s="74" t="s">
        <v>2132</v>
      </c>
      <c r="C1126" s="82"/>
    </row>
    <row r="1127" spans="1:3">
      <c r="A1127" s="72" t="s">
        <v>1314</v>
      </c>
      <c r="B1127" s="74" t="s">
        <v>2108</v>
      </c>
      <c r="C1127" s="82"/>
    </row>
    <row r="1128" spans="1:3">
      <c r="A1128" s="72" t="s">
        <v>1315</v>
      </c>
      <c r="B1128" s="74" t="s">
        <v>2108</v>
      </c>
      <c r="C1128" s="82"/>
    </row>
    <row r="1129" spans="1:3">
      <c r="A1129" s="72" t="s">
        <v>1316</v>
      </c>
      <c r="B1129" s="74" t="s">
        <v>2120</v>
      </c>
      <c r="C1129" s="82"/>
    </row>
    <row r="1130" spans="1:3">
      <c r="A1130" s="72" t="s">
        <v>1317</v>
      </c>
      <c r="B1130" s="74" t="s">
        <v>2120</v>
      </c>
      <c r="C1130" s="82"/>
    </row>
    <row r="1131" spans="1:3" ht="26.4">
      <c r="A1131" s="72" t="s">
        <v>1318</v>
      </c>
      <c r="B1131" s="74" t="s">
        <v>2120</v>
      </c>
      <c r="C1131" s="82" t="s">
        <v>2333</v>
      </c>
    </row>
    <row r="1132" spans="1:3">
      <c r="A1132" s="72" t="s">
        <v>1319</v>
      </c>
      <c r="B1132" s="74" t="s">
        <v>2201</v>
      </c>
      <c r="C1132" s="82"/>
    </row>
    <row r="1133" spans="1:3">
      <c r="A1133" s="72" t="s">
        <v>1320</v>
      </c>
      <c r="B1133" s="74" t="s">
        <v>2201</v>
      </c>
      <c r="C1133" s="82"/>
    </row>
    <row r="1134" spans="1:3">
      <c r="A1134" s="72" t="s">
        <v>1321</v>
      </c>
      <c r="B1134" s="74" t="s">
        <v>2106</v>
      </c>
      <c r="C1134" s="82"/>
    </row>
    <row r="1135" spans="1:3">
      <c r="A1135" s="72" t="s">
        <v>1322</v>
      </c>
      <c r="B1135" s="74" t="s">
        <v>2102</v>
      </c>
      <c r="C1135" s="82"/>
    </row>
    <row r="1136" spans="1:3">
      <c r="A1136" s="72" t="s">
        <v>1323</v>
      </c>
      <c r="B1136" s="74" t="s">
        <v>2135</v>
      </c>
      <c r="C1136" s="82"/>
    </row>
    <row r="1137" spans="1:3">
      <c r="A1137" s="72" t="s">
        <v>1324</v>
      </c>
      <c r="B1137" s="74" t="s">
        <v>2136</v>
      </c>
      <c r="C1137" s="82"/>
    </row>
    <row r="1138" spans="1:3">
      <c r="A1138" s="72" t="s">
        <v>1325</v>
      </c>
      <c r="B1138" s="74" t="s">
        <v>2136</v>
      </c>
      <c r="C1138" s="82"/>
    </row>
    <row r="1139" spans="1:3">
      <c r="A1139" s="72" t="s">
        <v>1326</v>
      </c>
      <c r="B1139" s="74" t="s">
        <v>2136</v>
      </c>
      <c r="C1139" s="82"/>
    </row>
    <row r="1140" spans="1:3">
      <c r="A1140" s="72" t="s">
        <v>1327</v>
      </c>
      <c r="B1140" s="74" t="s">
        <v>2136</v>
      </c>
      <c r="C1140" s="82"/>
    </row>
    <row r="1141" spans="1:3" ht="14.4">
      <c r="A1141" s="80" t="s">
        <v>34</v>
      </c>
      <c r="B1141" s="79" t="s">
        <v>43</v>
      </c>
      <c r="C1141" s="82"/>
    </row>
    <row r="1142" spans="1:3">
      <c r="A1142" s="72" t="s">
        <v>1328</v>
      </c>
      <c r="B1142" s="74" t="s">
        <v>2094</v>
      </c>
      <c r="C1142" s="82"/>
    </row>
    <row r="1143" spans="1:3">
      <c r="A1143" s="72" t="s">
        <v>1329</v>
      </c>
      <c r="B1143" s="74" t="s">
        <v>2094</v>
      </c>
      <c r="C1143" s="82"/>
    </row>
    <row r="1144" spans="1:3">
      <c r="A1144" s="72" t="s">
        <v>1330</v>
      </c>
      <c r="B1144" s="74" t="s">
        <v>2094</v>
      </c>
      <c r="C1144" s="82"/>
    </row>
    <row r="1145" spans="1:3">
      <c r="A1145" s="72" t="s">
        <v>1331</v>
      </c>
      <c r="B1145" s="74" t="s">
        <v>2094</v>
      </c>
      <c r="C1145" s="82"/>
    </row>
    <row r="1146" spans="1:3">
      <c r="A1146" s="72" t="s">
        <v>1332</v>
      </c>
      <c r="B1146" s="74" t="s">
        <v>2094</v>
      </c>
      <c r="C1146" s="82"/>
    </row>
    <row r="1147" spans="1:3">
      <c r="A1147" s="72" t="s">
        <v>1333</v>
      </c>
      <c r="B1147" s="74" t="s">
        <v>2094</v>
      </c>
      <c r="C1147" s="82"/>
    </row>
    <row r="1148" spans="1:3">
      <c r="A1148" s="72" t="s">
        <v>1334</v>
      </c>
      <c r="B1148" s="74" t="s">
        <v>2094</v>
      </c>
      <c r="C1148" s="82"/>
    </row>
    <row r="1149" spans="1:3">
      <c r="A1149" s="72" t="s">
        <v>1335</v>
      </c>
      <c r="B1149" s="74" t="s">
        <v>2094</v>
      </c>
      <c r="C1149" s="82"/>
    </row>
    <row r="1150" spans="1:3">
      <c r="A1150" s="72" t="s">
        <v>1336</v>
      </c>
      <c r="B1150" s="74" t="s">
        <v>2094</v>
      </c>
      <c r="C1150" s="82"/>
    </row>
    <row r="1151" spans="1:3">
      <c r="A1151" s="72" t="s">
        <v>1337</v>
      </c>
      <c r="B1151" s="74" t="s">
        <v>2094</v>
      </c>
      <c r="C1151" s="82"/>
    </row>
    <row r="1152" spans="1:3">
      <c r="A1152" s="72" t="s">
        <v>1338</v>
      </c>
      <c r="B1152" s="74" t="s">
        <v>2094</v>
      </c>
      <c r="C1152" s="82"/>
    </row>
    <row r="1153" spans="1:3">
      <c r="A1153" s="72" t="s">
        <v>1339</v>
      </c>
      <c r="B1153" s="74" t="s">
        <v>2094</v>
      </c>
      <c r="C1153" s="82"/>
    </row>
    <row r="1154" spans="1:3">
      <c r="A1154" s="72" t="s">
        <v>1340</v>
      </c>
      <c r="B1154" s="74" t="s">
        <v>2094</v>
      </c>
      <c r="C1154" s="82"/>
    </row>
    <row r="1155" spans="1:3">
      <c r="A1155" s="72" t="s">
        <v>1341</v>
      </c>
      <c r="B1155" s="74" t="s">
        <v>2094</v>
      </c>
      <c r="C1155" s="82"/>
    </row>
    <row r="1156" spans="1:3">
      <c r="A1156" s="72" t="s">
        <v>1342</v>
      </c>
      <c r="B1156" s="74" t="s">
        <v>2094</v>
      </c>
      <c r="C1156" s="82"/>
    </row>
    <row r="1157" spans="1:3">
      <c r="A1157" s="72" t="s">
        <v>1343</v>
      </c>
      <c r="B1157" s="74" t="s">
        <v>2094</v>
      </c>
      <c r="C1157" s="82"/>
    </row>
    <row r="1158" spans="1:3">
      <c r="A1158" s="72" t="s">
        <v>1344</v>
      </c>
      <c r="B1158" s="74" t="s">
        <v>2094</v>
      </c>
      <c r="C1158" s="82"/>
    </row>
    <row r="1159" spans="1:3">
      <c r="A1159" s="72" t="s">
        <v>1345</v>
      </c>
      <c r="B1159" s="74" t="s">
        <v>2094</v>
      </c>
      <c r="C1159" s="82"/>
    </row>
    <row r="1160" spans="1:3">
      <c r="A1160" s="72" t="s">
        <v>1346</v>
      </c>
      <c r="B1160" s="74" t="s">
        <v>2094</v>
      </c>
      <c r="C1160" s="82"/>
    </row>
    <row r="1161" spans="1:3">
      <c r="A1161" s="72" t="s">
        <v>1347</v>
      </c>
      <c r="B1161" s="74" t="s">
        <v>2094</v>
      </c>
      <c r="C1161" s="82"/>
    </row>
    <row r="1162" spans="1:3">
      <c r="A1162" s="72" t="s">
        <v>1348</v>
      </c>
      <c r="B1162" s="74" t="s">
        <v>2094</v>
      </c>
      <c r="C1162" s="82"/>
    </row>
    <row r="1163" spans="1:3">
      <c r="A1163" s="72" t="s">
        <v>1349</v>
      </c>
      <c r="B1163" s="74" t="s">
        <v>2094</v>
      </c>
      <c r="C1163" s="82"/>
    </row>
    <row r="1164" spans="1:3">
      <c r="A1164" s="72" t="s">
        <v>1350</v>
      </c>
      <c r="B1164" s="74" t="s">
        <v>2094</v>
      </c>
      <c r="C1164" s="82"/>
    </row>
    <row r="1165" spans="1:3">
      <c r="A1165" s="72" t="s">
        <v>1351</v>
      </c>
      <c r="B1165" s="74" t="s">
        <v>2094</v>
      </c>
      <c r="C1165" s="82"/>
    </row>
    <row r="1166" spans="1:3">
      <c r="A1166" s="72" t="s">
        <v>1352</v>
      </c>
      <c r="B1166" s="74" t="s">
        <v>2094</v>
      </c>
      <c r="C1166" s="82"/>
    </row>
    <row r="1167" spans="1:3">
      <c r="A1167" s="72" t="s">
        <v>1353</v>
      </c>
      <c r="B1167" s="74" t="s">
        <v>2094</v>
      </c>
      <c r="C1167" s="82"/>
    </row>
    <row r="1168" spans="1:3">
      <c r="A1168" s="72" t="s">
        <v>1354</v>
      </c>
      <c r="B1168" s="74" t="s">
        <v>2094</v>
      </c>
      <c r="C1168" s="82"/>
    </row>
    <row r="1169" spans="1:3">
      <c r="A1169" s="72" t="s">
        <v>1355</v>
      </c>
      <c r="B1169" s="74" t="s">
        <v>2094</v>
      </c>
      <c r="C1169" s="82"/>
    </row>
    <row r="1170" spans="1:3">
      <c r="A1170" s="72" t="s">
        <v>1356</v>
      </c>
      <c r="B1170" s="74" t="s">
        <v>2094</v>
      </c>
      <c r="C1170" s="82"/>
    </row>
    <row r="1171" spans="1:3">
      <c r="A1171" s="72" t="s">
        <v>1357</v>
      </c>
      <c r="B1171" s="74" t="s">
        <v>2094</v>
      </c>
      <c r="C1171" s="82"/>
    </row>
    <row r="1172" spans="1:3">
      <c r="A1172" s="72" t="s">
        <v>1358</v>
      </c>
      <c r="B1172" s="74" t="s">
        <v>2094</v>
      </c>
      <c r="C1172" s="82"/>
    </row>
    <row r="1173" spans="1:3">
      <c r="A1173" s="72" t="s">
        <v>1359</v>
      </c>
      <c r="B1173" s="74" t="s">
        <v>2094</v>
      </c>
      <c r="C1173" s="82"/>
    </row>
    <row r="1174" spans="1:3">
      <c r="A1174" s="72" t="s">
        <v>1360</v>
      </c>
      <c r="B1174" s="74" t="s">
        <v>2094</v>
      </c>
      <c r="C1174" s="82"/>
    </row>
    <row r="1175" spans="1:3">
      <c r="A1175" s="72" t="s">
        <v>1361</v>
      </c>
      <c r="B1175" s="74" t="s">
        <v>2094</v>
      </c>
      <c r="C1175" s="82"/>
    </row>
    <row r="1176" spans="1:3">
      <c r="A1176" s="72" t="s">
        <v>1362</v>
      </c>
      <c r="B1176" s="74" t="s">
        <v>2094</v>
      </c>
      <c r="C1176" s="82"/>
    </row>
    <row r="1177" spans="1:3">
      <c r="A1177" s="72" t="s">
        <v>1363</v>
      </c>
      <c r="B1177" s="74" t="s">
        <v>2094</v>
      </c>
      <c r="C1177" s="82"/>
    </row>
    <row r="1178" spans="1:3">
      <c r="A1178" s="72" t="s">
        <v>1364</v>
      </c>
      <c r="B1178" s="74" t="s">
        <v>2094</v>
      </c>
      <c r="C1178" s="82"/>
    </row>
    <row r="1179" spans="1:3">
      <c r="A1179" s="72" t="s">
        <v>1365</v>
      </c>
      <c r="B1179" s="74" t="s">
        <v>2094</v>
      </c>
      <c r="C1179" s="82"/>
    </row>
    <row r="1180" spans="1:3">
      <c r="A1180" s="72" t="s">
        <v>1366</v>
      </c>
      <c r="B1180" s="74" t="s">
        <v>2094</v>
      </c>
      <c r="C1180" s="82"/>
    </row>
    <row r="1181" spans="1:3">
      <c r="A1181" s="72" t="s">
        <v>1367</v>
      </c>
      <c r="B1181" s="74" t="s">
        <v>2094</v>
      </c>
      <c r="C1181" s="82"/>
    </row>
    <row r="1182" spans="1:3" ht="14.4">
      <c r="A1182" s="80" t="s">
        <v>155</v>
      </c>
      <c r="B1182" s="79" t="s">
        <v>43</v>
      </c>
      <c r="C1182" s="82"/>
    </row>
    <row r="1183" spans="1:3">
      <c r="A1183" s="72" t="s">
        <v>1368</v>
      </c>
      <c r="B1183" s="74" t="s">
        <v>2094</v>
      </c>
      <c r="C1183" s="82"/>
    </row>
    <row r="1184" spans="1:3">
      <c r="A1184" s="72" t="s">
        <v>1369</v>
      </c>
      <c r="B1184" s="74" t="s">
        <v>2241</v>
      </c>
      <c r="C1184" s="82"/>
    </row>
    <row r="1185" spans="1:3">
      <c r="A1185" s="72" t="s">
        <v>1370</v>
      </c>
      <c r="B1185" s="74" t="s">
        <v>2241</v>
      </c>
      <c r="C1185" s="82"/>
    </row>
    <row r="1186" spans="1:3">
      <c r="A1186" s="72" t="s">
        <v>1371</v>
      </c>
      <c r="B1186" s="74" t="s">
        <v>2298</v>
      </c>
      <c r="C1186" s="82"/>
    </row>
    <row r="1187" spans="1:3">
      <c r="A1187" s="72" t="s">
        <v>1372</v>
      </c>
      <c r="B1187" s="74" t="s">
        <v>2094</v>
      </c>
      <c r="C1187" s="82"/>
    </row>
    <row r="1188" spans="1:3">
      <c r="A1188" s="72" t="s">
        <v>523</v>
      </c>
      <c r="B1188" s="74" t="s">
        <v>2094</v>
      </c>
      <c r="C1188" s="82"/>
    </row>
    <row r="1189" spans="1:3">
      <c r="A1189" s="72" t="s">
        <v>525</v>
      </c>
      <c r="B1189" s="74" t="s">
        <v>2094</v>
      </c>
      <c r="C1189" s="82"/>
    </row>
    <row r="1190" spans="1:3">
      <c r="A1190" s="72" t="s">
        <v>526</v>
      </c>
      <c r="B1190" s="74" t="s">
        <v>2094</v>
      </c>
      <c r="C1190" s="82"/>
    </row>
    <row r="1191" spans="1:3">
      <c r="A1191" s="72" t="s">
        <v>527</v>
      </c>
      <c r="B1191" s="74" t="s">
        <v>2094</v>
      </c>
      <c r="C1191" s="82"/>
    </row>
    <row r="1192" spans="1:3">
      <c r="A1192" s="72" t="s">
        <v>528</v>
      </c>
      <c r="B1192" s="74" t="s">
        <v>2094</v>
      </c>
      <c r="C1192" s="82"/>
    </row>
    <row r="1193" spans="1:3">
      <c r="A1193" s="72" t="s">
        <v>529</v>
      </c>
      <c r="B1193" s="74" t="s">
        <v>2094</v>
      </c>
      <c r="C1193" s="82"/>
    </row>
    <row r="1194" spans="1:3">
      <c r="A1194" s="72" t="s">
        <v>1373</v>
      </c>
      <c r="B1194" s="74" t="s">
        <v>2094</v>
      </c>
      <c r="C1194" s="82"/>
    </row>
    <row r="1195" spans="1:3">
      <c r="A1195" s="72" t="s">
        <v>1374</v>
      </c>
      <c r="B1195" s="74" t="s">
        <v>2094</v>
      </c>
      <c r="C1195" s="82"/>
    </row>
    <row r="1196" spans="1:3">
      <c r="A1196" s="72" t="s">
        <v>530</v>
      </c>
      <c r="B1196" s="74" t="s">
        <v>2094</v>
      </c>
      <c r="C1196" s="82"/>
    </row>
    <row r="1197" spans="1:3">
      <c r="A1197" s="72" t="s">
        <v>1375</v>
      </c>
      <c r="B1197" s="74" t="s">
        <v>2094</v>
      </c>
      <c r="C1197" s="82"/>
    </row>
    <row r="1198" spans="1:3">
      <c r="A1198" s="72" t="s">
        <v>1376</v>
      </c>
      <c r="B1198" s="74" t="s">
        <v>2094</v>
      </c>
      <c r="C1198" s="82"/>
    </row>
    <row r="1199" spans="1:3">
      <c r="A1199" s="72" t="s">
        <v>1377</v>
      </c>
      <c r="B1199" s="74" t="s">
        <v>2094</v>
      </c>
      <c r="C1199" s="82"/>
    </row>
    <row r="1200" spans="1:3">
      <c r="A1200" s="72" t="s">
        <v>1378</v>
      </c>
      <c r="B1200" s="74" t="s">
        <v>2094</v>
      </c>
      <c r="C1200" s="82"/>
    </row>
    <row r="1201" spans="1:3">
      <c r="A1201" s="72" t="s">
        <v>1379</v>
      </c>
      <c r="B1201" s="74" t="s">
        <v>2094</v>
      </c>
      <c r="C1201" s="82"/>
    </row>
    <row r="1202" spans="1:3">
      <c r="A1202" s="72" t="s">
        <v>1380</v>
      </c>
      <c r="B1202" s="74" t="s">
        <v>2094</v>
      </c>
      <c r="C1202" s="82"/>
    </row>
    <row r="1203" spans="1:3">
      <c r="A1203" s="72" t="s">
        <v>1381</v>
      </c>
      <c r="B1203" s="74" t="s">
        <v>2298</v>
      </c>
      <c r="C1203" s="82"/>
    </row>
    <row r="1204" spans="1:3">
      <c r="A1204" s="72" t="s">
        <v>1382</v>
      </c>
      <c r="B1204" s="74" t="s">
        <v>2110</v>
      </c>
      <c r="C1204" s="82"/>
    </row>
    <row r="1205" spans="1:3">
      <c r="A1205" s="72" t="s">
        <v>1383</v>
      </c>
      <c r="B1205" s="74" t="s">
        <v>2094</v>
      </c>
      <c r="C1205" s="82"/>
    </row>
    <row r="1206" spans="1:3">
      <c r="A1206" s="72" t="s">
        <v>531</v>
      </c>
      <c r="B1206" s="74" t="s">
        <v>2094</v>
      </c>
      <c r="C1206" s="82"/>
    </row>
    <row r="1207" spans="1:3">
      <c r="A1207" s="72" t="s">
        <v>532</v>
      </c>
      <c r="B1207" s="74" t="s">
        <v>2094</v>
      </c>
      <c r="C1207" s="82"/>
    </row>
    <row r="1208" spans="1:3">
      <c r="A1208" s="72" t="s">
        <v>1384</v>
      </c>
      <c r="B1208" s="74" t="s">
        <v>2094</v>
      </c>
      <c r="C1208" s="82"/>
    </row>
    <row r="1209" spans="1:3">
      <c r="A1209" s="72" t="s">
        <v>1385</v>
      </c>
      <c r="B1209" s="74" t="s">
        <v>2094</v>
      </c>
      <c r="C1209" s="82"/>
    </row>
    <row r="1210" spans="1:3">
      <c r="A1210" s="72" t="s">
        <v>1386</v>
      </c>
      <c r="B1210" s="74" t="s">
        <v>2110</v>
      </c>
      <c r="C1210" s="82"/>
    </row>
    <row r="1211" spans="1:3">
      <c r="A1211" s="72" t="s">
        <v>1387</v>
      </c>
      <c r="B1211" s="74" t="s">
        <v>2094</v>
      </c>
      <c r="C1211" s="82"/>
    </row>
    <row r="1212" spans="1:3">
      <c r="A1212" s="72" t="s">
        <v>1388</v>
      </c>
      <c r="B1212" s="74" t="s">
        <v>2094</v>
      </c>
      <c r="C1212" s="82"/>
    </row>
    <row r="1213" spans="1:3">
      <c r="A1213" s="72" t="s">
        <v>1389</v>
      </c>
      <c r="B1213" s="74" t="s">
        <v>2138</v>
      </c>
      <c r="C1213" s="82"/>
    </row>
    <row r="1214" spans="1:3">
      <c r="A1214" s="72" t="s">
        <v>533</v>
      </c>
      <c r="B1214" s="74" t="s">
        <v>2094</v>
      </c>
      <c r="C1214" s="82"/>
    </row>
    <row r="1215" spans="1:3">
      <c r="A1215" s="72" t="s">
        <v>534</v>
      </c>
      <c r="B1215" s="74" t="s">
        <v>2094</v>
      </c>
      <c r="C1215" s="82"/>
    </row>
    <row r="1216" spans="1:3">
      <c r="A1216" s="72" t="s">
        <v>1390</v>
      </c>
      <c r="B1216" s="74" t="s">
        <v>2094</v>
      </c>
      <c r="C1216" s="82"/>
    </row>
    <row r="1217" spans="1:3">
      <c r="A1217" s="72" t="s">
        <v>536</v>
      </c>
      <c r="B1217" s="74" t="s">
        <v>2094</v>
      </c>
      <c r="C1217" s="82"/>
    </row>
    <row r="1218" spans="1:3">
      <c r="A1218" s="72" t="s">
        <v>1391</v>
      </c>
      <c r="B1218" s="74" t="s">
        <v>2094</v>
      </c>
      <c r="C1218" s="82"/>
    </row>
    <row r="1219" spans="1:3">
      <c r="A1219" s="72" t="s">
        <v>1392</v>
      </c>
      <c r="B1219" s="74" t="s">
        <v>2094</v>
      </c>
      <c r="C1219" s="82"/>
    </row>
    <row r="1220" spans="1:3">
      <c r="A1220" s="72" t="s">
        <v>1393</v>
      </c>
      <c r="B1220" s="74" t="s">
        <v>2094</v>
      </c>
      <c r="C1220" s="82"/>
    </row>
    <row r="1221" spans="1:3">
      <c r="A1221" s="72" t="s">
        <v>1394</v>
      </c>
      <c r="B1221" s="74" t="s">
        <v>2094</v>
      </c>
      <c r="C1221" s="82"/>
    </row>
    <row r="1222" spans="1:3">
      <c r="A1222" s="72" t="s">
        <v>1395</v>
      </c>
      <c r="B1222" s="74" t="s">
        <v>2094</v>
      </c>
      <c r="C1222" s="82"/>
    </row>
    <row r="1223" spans="1:3">
      <c r="A1223" s="72" t="s">
        <v>1396</v>
      </c>
      <c r="B1223" s="74" t="s">
        <v>2110</v>
      </c>
      <c r="C1223" s="82"/>
    </row>
    <row r="1224" spans="1:3">
      <c r="A1224" s="72" t="s">
        <v>1397</v>
      </c>
      <c r="B1224" s="74" t="s">
        <v>2138</v>
      </c>
      <c r="C1224" s="82"/>
    </row>
    <row r="1225" spans="1:3">
      <c r="A1225" s="72" t="s">
        <v>1398</v>
      </c>
      <c r="B1225" s="74" t="s">
        <v>2138</v>
      </c>
      <c r="C1225" s="82"/>
    </row>
    <row r="1226" spans="1:3">
      <c r="A1226" s="72" t="s">
        <v>1399</v>
      </c>
      <c r="B1226" s="74" t="s">
        <v>2334</v>
      </c>
      <c r="C1226" s="82"/>
    </row>
    <row r="1227" spans="1:3">
      <c r="A1227" s="72" t="s">
        <v>1400</v>
      </c>
      <c r="B1227" s="74" t="s">
        <v>2094</v>
      </c>
      <c r="C1227" s="82"/>
    </row>
    <row r="1228" spans="1:3">
      <c r="A1228" s="72" t="s">
        <v>539</v>
      </c>
      <c r="B1228" s="74" t="s">
        <v>2094</v>
      </c>
      <c r="C1228" s="82"/>
    </row>
    <row r="1229" spans="1:3">
      <c r="A1229" s="72" t="s">
        <v>1401</v>
      </c>
      <c r="B1229" s="74" t="s">
        <v>2094</v>
      </c>
      <c r="C1229" s="82"/>
    </row>
    <row r="1230" spans="1:3">
      <c r="A1230" s="72" t="s">
        <v>1402</v>
      </c>
      <c r="B1230" s="74" t="s">
        <v>2110</v>
      </c>
      <c r="C1230" s="82"/>
    </row>
    <row r="1231" spans="1:3">
      <c r="A1231" s="72" t="s">
        <v>1403</v>
      </c>
      <c r="B1231" s="74" t="s">
        <v>2110</v>
      </c>
      <c r="C1231" s="82"/>
    </row>
    <row r="1232" spans="1:3">
      <c r="A1232" s="72" t="s">
        <v>1404</v>
      </c>
      <c r="B1232" s="74" t="s">
        <v>2110</v>
      </c>
      <c r="C1232" s="82"/>
    </row>
    <row r="1233" spans="1:3">
      <c r="A1233" s="72" t="s">
        <v>1405</v>
      </c>
      <c r="B1233" s="74" t="s">
        <v>2094</v>
      </c>
      <c r="C1233" s="82"/>
    </row>
    <row r="1234" spans="1:3">
      <c r="A1234" s="72" t="s">
        <v>1406</v>
      </c>
      <c r="B1234" s="74" t="s">
        <v>2094</v>
      </c>
      <c r="C1234" s="82"/>
    </row>
    <row r="1235" spans="1:3">
      <c r="A1235" s="72" t="s">
        <v>1407</v>
      </c>
      <c r="B1235" s="74" t="s">
        <v>2110</v>
      </c>
      <c r="C1235" s="82"/>
    </row>
    <row r="1236" spans="1:3">
      <c r="A1236" s="72" t="s">
        <v>1408</v>
      </c>
      <c r="B1236" s="74" t="s">
        <v>2110</v>
      </c>
      <c r="C1236" s="82"/>
    </row>
    <row r="1237" spans="1:3">
      <c r="A1237" s="72" t="s">
        <v>540</v>
      </c>
      <c r="B1237" s="74" t="s">
        <v>2094</v>
      </c>
      <c r="C1237" s="82"/>
    </row>
    <row r="1238" spans="1:3">
      <c r="A1238" s="72" t="s">
        <v>541</v>
      </c>
      <c r="B1238" s="74" t="s">
        <v>2094</v>
      </c>
      <c r="C1238" s="82"/>
    </row>
    <row r="1239" spans="1:3">
      <c r="A1239" s="72" t="s">
        <v>542</v>
      </c>
      <c r="B1239" s="74" t="s">
        <v>2094</v>
      </c>
      <c r="C1239" s="82"/>
    </row>
    <row r="1240" spans="1:3">
      <c r="A1240" s="72" t="s">
        <v>543</v>
      </c>
      <c r="B1240" s="74" t="s">
        <v>2094</v>
      </c>
      <c r="C1240" s="82"/>
    </row>
    <row r="1241" spans="1:3">
      <c r="A1241" s="72" t="s">
        <v>544</v>
      </c>
      <c r="B1241" s="74" t="s">
        <v>2094</v>
      </c>
      <c r="C1241" s="82"/>
    </row>
    <row r="1242" spans="1:3">
      <c r="A1242" s="72" t="s">
        <v>545</v>
      </c>
      <c r="B1242" s="74" t="s">
        <v>2094</v>
      </c>
      <c r="C1242" s="82"/>
    </row>
    <row r="1243" spans="1:3">
      <c r="A1243" s="72" t="s">
        <v>546</v>
      </c>
      <c r="B1243" s="74" t="s">
        <v>2094</v>
      </c>
      <c r="C1243" s="82"/>
    </row>
    <row r="1244" spans="1:3">
      <c r="A1244" s="72" t="s">
        <v>1409</v>
      </c>
      <c r="B1244" s="74" t="s">
        <v>2094</v>
      </c>
      <c r="C1244" s="82"/>
    </row>
    <row r="1245" spans="1:3">
      <c r="A1245" s="72" t="s">
        <v>1410</v>
      </c>
      <c r="B1245" s="74" t="s">
        <v>2094</v>
      </c>
      <c r="C1245" s="82"/>
    </row>
    <row r="1246" spans="1:3">
      <c r="A1246" s="72" t="s">
        <v>1411</v>
      </c>
      <c r="B1246" s="74" t="s">
        <v>2094</v>
      </c>
      <c r="C1246" s="82"/>
    </row>
    <row r="1247" spans="1:3">
      <c r="A1247" s="72" t="s">
        <v>1412</v>
      </c>
      <c r="B1247" s="74" t="s">
        <v>2110</v>
      </c>
      <c r="C1247" s="82"/>
    </row>
    <row r="1248" spans="1:3">
      <c r="A1248" s="72" t="s">
        <v>1413</v>
      </c>
      <c r="B1248" s="74" t="s">
        <v>2094</v>
      </c>
      <c r="C1248" s="82"/>
    </row>
    <row r="1249" spans="1:3">
      <c r="A1249" s="72" t="s">
        <v>1414</v>
      </c>
      <c r="B1249" s="74" t="s">
        <v>2110</v>
      </c>
      <c r="C1249" s="82"/>
    </row>
    <row r="1250" spans="1:3">
      <c r="A1250" s="72" t="s">
        <v>1415</v>
      </c>
      <c r="B1250" s="74" t="s">
        <v>2110</v>
      </c>
      <c r="C1250" s="82"/>
    </row>
    <row r="1251" spans="1:3">
      <c r="A1251" s="72" t="s">
        <v>1416</v>
      </c>
      <c r="B1251" s="74" t="s">
        <v>2094</v>
      </c>
      <c r="C1251" s="82"/>
    </row>
    <row r="1252" spans="1:3">
      <c r="A1252" s="72" t="s">
        <v>1417</v>
      </c>
      <c r="B1252" s="74" t="s">
        <v>2110</v>
      </c>
      <c r="C1252" s="82"/>
    </row>
    <row r="1253" spans="1:3">
      <c r="A1253" s="72" t="s">
        <v>1418</v>
      </c>
      <c r="B1253" s="74" t="s">
        <v>2110</v>
      </c>
      <c r="C1253" s="82"/>
    </row>
    <row r="1254" spans="1:3">
      <c r="A1254" s="72" t="s">
        <v>1419</v>
      </c>
      <c r="B1254" s="74" t="s">
        <v>2094</v>
      </c>
      <c r="C1254" s="82"/>
    </row>
    <row r="1255" spans="1:3">
      <c r="A1255" s="72" t="s">
        <v>1420</v>
      </c>
      <c r="B1255" s="74" t="s">
        <v>2110</v>
      </c>
      <c r="C1255" s="82"/>
    </row>
    <row r="1256" spans="1:3">
      <c r="A1256" s="72" t="s">
        <v>1421</v>
      </c>
      <c r="B1256" s="74" t="s">
        <v>2110</v>
      </c>
      <c r="C1256" s="82"/>
    </row>
    <row r="1257" spans="1:3">
      <c r="A1257" s="72" t="s">
        <v>1422</v>
      </c>
      <c r="B1257" s="74" t="s">
        <v>2094</v>
      </c>
      <c r="C1257" s="82"/>
    </row>
    <row r="1258" spans="1:3">
      <c r="A1258" s="72" t="s">
        <v>1423</v>
      </c>
      <c r="B1258" s="74" t="s">
        <v>2110</v>
      </c>
      <c r="C1258" s="82"/>
    </row>
    <row r="1259" spans="1:3">
      <c r="A1259" s="72" t="s">
        <v>1424</v>
      </c>
      <c r="B1259" s="74" t="s">
        <v>2094</v>
      </c>
      <c r="C1259" s="82"/>
    </row>
    <row r="1260" spans="1:3">
      <c r="A1260" s="72" t="s">
        <v>1425</v>
      </c>
      <c r="B1260" s="74" t="s">
        <v>2094</v>
      </c>
      <c r="C1260" s="82"/>
    </row>
    <row r="1261" spans="1:3">
      <c r="A1261" s="72" t="s">
        <v>1426</v>
      </c>
      <c r="B1261" s="74" t="s">
        <v>2335</v>
      </c>
      <c r="C1261" s="82"/>
    </row>
    <row r="1262" spans="1:3">
      <c r="A1262" s="72" t="s">
        <v>1427</v>
      </c>
      <c r="B1262" s="74" t="s">
        <v>2336</v>
      </c>
      <c r="C1262" s="82"/>
    </row>
    <row r="1263" spans="1:3">
      <c r="A1263" s="72" t="s">
        <v>547</v>
      </c>
      <c r="B1263" s="74" t="s">
        <v>2094</v>
      </c>
      <c r="C1263" s="82"/>
    </row>
    <row r="1264" spans="1:3">
      <c r="A1264" s="72" t="s">
        <v>548</v>
      </c>
      <c r="B1264" s="74" t="s">
        <v>2094</v>
      </c>
      <c r="C1264" s="82"/>
    </row>
    <row r="1265" spans="1:3">
      <c r="A1265" s="72" t="s">
        <v>1428</v>
      </c>
      <c r="B1265" s="74" t="s">
        <v>2336</v>
      </c>
      <c r="C1265" s="82"/>
    </row>
    <row r="1266" spans="1:3">
      <c r="A1266" s="72" t="s">
        <v>1429</v>
      </c>
      <c r="B1266" s="74" t="s">
        <v>2094</v>
      </c>
      <c r="C1266" s="82"/>
    </row>
    <row r="1267" spans="1:3">
      <c r="A1267" s="72" t="s">
        <v>553</v>
      </c>
      <c r="B1267" s="74" t="s">
        <v>2094</v>
      </c>
      <c r="C1267" s="82"/>
    </row>
    <row r="1268" spans="1:3">
      <c r="A1268" s="72" t="s">
        <v>1430</v>
      </c>
      <c r="B1268" s="74" t="s">
        <v>2094</v>
      </c>
      <c r="C1268" s="82"/>
    </row>
    <row r="1269" spans="1:3">
      <c r="A1269" s="72" t="s">
        <v>1431</v>
      </c>
      <c r="B1269" s="74" t="s">
        <v>2094</v>
      </c>
      <c r="C1269" s="82"/>
    </row>
    <row r="1270" spans="1:3">
      <c r="A1270" s="72" t="s">
        <v>1432</v>
      </c>
      <c r="B1270" s="74" t="s">
        <v>2094</v>
      </c>
      <c r="C1270" s="82"/>
    </row>
    <row r="1271" spans="1:3">
      <c r="A1271" s="72" t="s">
        <v>1433</v>
      </c>
      <c r="B1271" s="74" t="s">
        <v>2094</v>
      </c>
      <c r="C1271" s="82"/>
    </row>
    <row r="1272" spans="1:3">
      <c r="A1272" s="72" t="s">
        <v>1434</v>
      </c>
      <c r="B1272" s="74" t="s">
        <v>2094</v>
      </c>
      <c r="C1272" s="82"/>
    </row>
    <row r="1273" spans="1:3">
      <c r="A1273" s="72" t="s">
        <v>1435</v>
      </c>
      <c r="B1273" s="74" t="s">
        <v>2094</v>
      </c>
      <c r="C1273" s="82"/>
    </row>
    <row r="1274" spans="1:3">
      <c r="A1274" s="72" t="s">
        <v>1436</v>
      </c>
      <c r="B1274" s="74" t="s">
        <v>2094</v>
      </c>
      <c r="C1274" s="82"/>
    </row>
    <row r="1275" spans="1:3">
      <c r="A1275" s="72" t="s">
        <v>1437</v>
      </c>
      <c r="B1275" s="74" t="s">
        <v>2094</v>
      </c>
      <c r="C1275" s="82"/>
    </row>
    <row r="1276" spans="1:3">
      <c r="A1276" s="72" t="s">
        <v>1438</v>
      </c>
      <c r="B1276" s="74" t="s">
        <v>2094</v>
      </c>
      <c r="C1276" s="82"/>
    </row>
    <row r="1277" spans="1:3">
      <c r="A1277" s="72" t="s">
        <v>554</v>
      </c>
      <c r="B1277" s="74" t="s">
        <v>2094</v>
      </c>
      <c r="C1277" s="82"/>
    </row>
    <row r="1278" spans="1:3">
      <c r="A1278" s="72" t="s">
        <v>555</v>
      </c>
      <c r="B1278" s="74" t="s">
        <v>2094</v>
      </c>
      <c r="C1278" s="82"/>
    </row>
    <row r="1279" spans="1:3">
      <c r="A1279" s="72" t="s">
        <v>1439</v>
      </c>
      <c r="B1279" s="74" t="s">
        <v>2094</v>
      </c>
      <c r="C1279" s="82"/>
    </row>
    <row r="1280" spans="1:3">
      <c r="A1280" s="72" t="s">
        <v>1440</v>
      </c>
      <c r="B1280" s="74" t="s">
        <v>2094</v>
      </c>
      <c r="C1280" s="82"/>
    </row>
    <row r="1281" spans="1:3">
      <c r="A1281" s="72" t="s">
        <v>1441</v>
      </c>
      <c r="B1281" s="74" t="s">
        <v>2094</v>
      </c>
      <c r="C1281" s="82"/>
    </row>
    <row r="1282" spans="1:3">
      <c r="A1282" s="72" t="s">
        <v>1442</v>
      </c>
      <c r="B1282" s="74" t="s">
        <v>2133</v>
      </c>
      <c r="C1282" s="82"/>
    </row>
    <row r="1283" spans="1:3">
      <c r="A1283" s="72" t="s">
        <v>556</v>
      </c>
      <c r="B1283" s="74" t="s">
        <v>2133</v>
      </c>
      <c r="C1283" s="82"/>
    </row>
    <row r="1284" spans="1:3">
      <c r="A1284" s="72" t="s">
        <v>557</v>
      </c>
      <c r="B1284" s="74" t="s">
        <v>2133</v>
      </c>
      <c r="C1284" s="82"/>
    </row>
    <row r="1285" spans="1:3">
      <c r="A1285" s="72" t="s">
        <v>558</v>
      </c>
      <c r="B1285" s="74" t="s">
        <v>2133</v>
      </c>
      <c r="C1285" s="82"/>
    </row>
    <row r="1286" spans="1:3">
      <c r="A1286" s="72" t="s">
        <v>559</v>
      </c>
      <c r="B1286" s="74" t="s">
        <v>2094</v>
      </c>
      <c r="C1286" s="82"/>
    </row>
    <row r="1287" spans="1:3">
      <c r="A1287" s="72" t="s">
        <v>1443</v>
      </c>
      <c r="B1287" s="74" t="s">
        <v>2133</v>
      </c>
      <c r="C1287" s="82"/>
    </row>
    <row r="1288" spans="1:3">
      <c r="A1288" s="72" t="s">
        <v>560</v>
      </c>
      <c r="B1288" s="74" t="s">
        <v>2133</v>
      </c>
      <c r="C1288" s="82"/>
    </row>
    <row r="1289" spans="1:3">
      <c r="A1289" s="72" t="s">
        <v>1444</v>
      </c>
      <c r="B1289" s="74" t="s">
        <v>2133</v>
      </c>
      <c r="C1289" s="82"/>
    </row>
    <row r="1290" spans="1:3">
      <c r="A1290" s="72" t="s">
        <v>1445</v>
      </c>
      <c r="B1290" s="74" t="s">
        <v>2094</v>
      </c>
      <c r="C1290" s="82"/>
    </row>
    <row r="1291" spans="1:3">
      <c r="A1291" s="72" t="s">
        <v>1446</v>
      </c>
      <c r="B1291" s="74" t="s">
        <v>2094</v>
      </c>
      <c r="C1291" s="82"/>
    </row>
    <row r="1292" spans="1:3">
      <c r="A1292" s="72" t="s">
        <v>1447</v>
      </c>
      <c r="B1292" s="74" t="s">
        <v>2094</v>
      </c>
      <c r="C1292" s="82"/>
    </row>
    <row r="1293" spans="1:3">
      <c r="A1293" s="72" t="s">
        <v>1448</v>
      </c>
      <c r="B1293" s="74" t="s">
        <v>2337</v>
      </c>
      <c r="C1293" s="82"/>
    </row>
    <row r="1294" spans="1:3">
      <c r="A1294" s="72" t="s">
        <v>1449</v>
      </c>
      <c r="B1294" s="74" t="s">
        <v>2094</v>
      </c>
      <c r="C1294" s="82"/>
    </row>
    <row r="1295" spans="1:3">
      <c r="A1295" s="72" t="s">
        <v>1450</v>
      </c>
      <c r="B1295" s="74" t="s">
        <v>2170</v>
      </c>
      <c r="C1295" s="82"/>
    </row>
    <row r="1296" spans="1:3">
      <c r="A1296" s="72" t="s">
        <v>1451</v>
      </c>
      <c r="B1296" s="74" t="s">
        <v>2094</v>
      </c>
      <c r="C1296" s="82"/>
    </row>
    <row r="1297" spans="1:3">
      <c r="A1297" s="72" t="s">
        <v>561</v>
      </c>
      <c r="B1297" s="74" t="s">
        <v>2133</v>
      </c>
      <c r="C1297" s="82"/>
    </row>
    <row r="1298" spans="1:3">
      <c r="A1298" s="72" t="s">
        <v>562</v>
      </c>
      <c r="B1298" s="74" t="s">
        <v>2134</v>
      </c>
      <c r="C1298" s="82"/>
    </row>
    <row r="1299" spans="1:3">
      <c r="A1299" s="72" t="s">
        <v>1452</v>
      </c>
      <c r="B1299" s="74" t="s">
        <v>2094</v>
      </c>
      <c r="C1299" s="82"/>
    </row>
    <row r="1300" spans="1:3">
      <c r="A1300" s="72" t="s">
        <v>1453</v>
      </c>
      <c r="B1300" s="74" t="s">
        <v>2133</v>
      </c>
      <c r="C1300" s="82"/>
    </row>
    <row r="1301" spans="1:3">
      <c r="A1301" s="72" t="s">
        <v>1454</v>
      </c>
      <c r="B1301" s="74" t="s">
        <v>2094</v>
      </c>
      <c r="C1301" s="82"/>
    </row>
    <row r="1302" spans="1:3">
      <c r="A1302" s="72" t="s">
        <v>1455</v>
      </c>
      <c r="B1302" s="74" t="s">
        <v>2094</v>
      </c>
      <c r="C1302" s="82"/>
    </row>
    <row r="1303" spans="1:3">
      <c r="A1303" s="72" t="s">
        <v>1456</v>
      </c>
      <c r="B1303" s="74" t="s">
        <v>2201</v>
      </c>
      <c r="C1303" s="82"/>
    </row>
    <row r="1304" spans="1:3">
      <c r="A1304" s="72" t="s">
        <v>1457</v>
      </c>
      <c r="B1304" s="74" t="s">
        <v>2094</v>
      </c>
      <c r="C1304" s="82"/>
    </row>
    <row r="1305" spans="1:3">
      <c r="A1305" s="72" t="s">
        <v>1458</v>
      </c>
      <c r="B1305" s="74" t="s">
        <v>2201</v>
      </c>
      <c r="C1305" s="82"/>
    </row>
    <row r="1306" spans="1:3">
      <c r="A1306" s="72" t="s">
        <v>1459</v>
      </c>
      <c r="B1306" s="74" t="s">
        <v>2138</v>
      </c>
      <c r="C1306" s="82"/>
    </row>
    <row r="1307" spans="1:3">
      <c r="A1307" s="72" t="s">
        <v>1460</v>
      </c>
      <c r="B1307" s="74" t="s">
        <v>2138</v>
      </c>
      <c r="C1307" s="82"/>
    </row>
    <row r="1308" spans="1:3">
      <c r="A1308" s="72" t="s">
        <v>1461</v>
      </c>
      <c r="B1308" s="74" t="s">
        <v>2094</v>
      </c>
      <c r="C1308" s="82"/>
    </row>
    <row r="1309" spans="1:3">
      <c r="A1309" s="72" t="s">
        <v>1462</v>
      </c>
      <c r="B1309" s="74" t="s">
        <v>2338</v>
      </c>
      <c r="C1309" s="82"/>
    </row>
    <row r="1310" spans="1:3">
      <c r="A1310" s="72" t="s">
        <v>1463</v>
      </c>
      <c r="B1310" s="74" t="s">
        <v>2338</v>
      </c>
      <c r="C1310" s="82"/>
    </row>
    <row r="1311" spans="1:3">
      <c r="A1311" s="72" t="s">
        <v>1464</v>
      </c>
      <c r="B1311" s="74" t="s">
        <v>2094</v>
      </c>
      <c r="C1311" s="82"/>
    </row>
    <row r="1312" spans="1:3">
      <c r="A1312" s="72" t="s">
        <v>1465</v>
      </c>
      <c r="B1312" s="74" t="s">
        <v>2094</v>
      </c>
      <c r="C1312" s="82"/>
    </row>
    <row r="1313" spans="1:3">
      <c r="A1313" s="72" t="s">
        <v>1466</v>
      </c>
      <c r="B1313" s="74" t="s">
        <v>2094</v>
      </c>
      <c r="C1313" s="82"/>
    </row>
    <row r="1314" spans="1:3">
      <c r="A1314" s="72" t="s">
        <v>1467</v>
      </c>
      <c r="B1314" s="74" t="s">
        <v>2338</v>
      </c>
      <c r="C1314" s="82"/>
    </row>
    <row r="1315" spans="1:3">
      <c r="A1315" s="72" t="s">
        <v>563</v>
      </c>
      <c r="B1315" s="74" t="s">
        <v>2094</v>
      </c>
      <c r="C1315" s="82"/>
    </row>
    <row r="1316" spans="1:3">
      <c r="A1316" s="72" t="s">
        <v>1468</v>
      </c>
      <c r="B1316" s="74" t="s">
        <v>2094</v>
      </c>
      <c r="C1316" s="82"/>
    </row>
    <row r="1317" spans="1:3">
      <c r="A1317" s="72" t="s">
        <v>1469</v>
      </c>
      <c r="B1317" s="74" t="s">
        <v>2094</v>
      </c>
      <c r="C1317" s="82"/>
    </row>
    <row r="1318" spans="1:3">
      <c r="A1318" s="72" t="s">
        <v>1470</v>
      </c>
      <c r="B1318" s="74" t="s">
        <v>2094</v>
      </c>
      <c r="C1318" s="82"/>
    </row>
    <row r="1319" spans="1:3">
      <c r="A1319" s="72" t="s">
        <v>564</v>
      </c>
      <c r="B1319" s="74" t="s">
        <v>2094</v>
      </c>
      <c r="C1319" s="82"/>
    </row>
    <row r="1320" spans="1:3">
      <c r="A1320" s="72" t="s">
        <v>1471</v>
      </c>
      <c r="B1320" s="74" t="s">
        <v>2094</v>
      </c>
      <c r="C1320" s="82"/>
    </row>
    <row r="1321" spans="1:3">
      <c r="A1321" s="72" t="s">
        <v>1472</v>
      </c>
      <c r="B1321" s="74" t="s">
        <v>2094</v>
      </c>
      <c r="C1321" s="82"/>
    </row>
    <row r="1322" spans="1:3">
      <c r="A1322" s="72" t="s">
        <v>1473</v>
      </c>
      <c r="B1322" s="74" t="s">
        <v>2094</v>
      </c>
      <c r="C1322" s="82"/>
    </row>
    <row r="1323" spans="1:3">
      <c r="A1323" s="72" t="s">
        <v>1474</v>
      </c>
      <c r="B1323" s="74" t="s">
        <v>2094</v>
      </c>
      <c r="C1323" s="82"/>
    </row>
    <row r="1324" spans="1:3">
      <c r="A1324" s="72" t="s">
        <v>1475</v>
      </c>
      <c r="B1324" s="74" t="s">
        <v>2094</v>
      </c>
      <c r="C1324" s="82"/>
    </row>
    <row r="1325" spans="1:3">
      <c r="A1325" s="72" t="s">
        <v>1476</v>
      </c>
      <c r="B1325" s="74" t="s">
        <v>2094</v>
      </c>
      <c r="C1325" s="82"/>
    </row>
    <row r="1326" spans="1:3">
      <c r="A1326" s="72" t="s">
        <v>565</v>
      </c>
      <c r="B1326" s="74" t="s">
        <v>2094</v>
      </c>
      <c r="C1326" s="82"/>
    </row>
    <row r="1327" spans="1:3">
      <c r="A1327" s="72" t="s">
        <v>566</v>
      </c>
      <c r="B1327" s="74" t="s">
        <v>2094</v>
      </c>
      <c r="C1327" s="82"/>
    </row>
    <row r="1328" spans="1:3">
      <c r="A1328" s="72" t="s">
        <v>1477</v>
      </c>
      <c r="B1328" s="74" t="s">
        <v>2094</v>
      </c>
      <c r="C1328" s="82"/>
    </row>
    <row r="1329" spans="1:3">
      <c r="A1329" s="72" t="s">
        <v>1478</v>
      </c>
      <c r="B1329" s="74" t="s">
        <v>2094</v>
      </c>
      <c r="C1329" s="82"/>
    </row>
    <row r="1330" spans="1:3">
      <c r="A1330" s="72" t="s">
        <v>1479</v>
      </c>
      <c r="B1330" s="74" t="s">
        <v>2094</v>
      </c>
      <c r="C1330" s="82"/>
    </row>
    <row r="1331" spans="1:3">
      <c r="A1331" s="72" t="s">
        <v>1480</v>
      </c>
      <c r="B1331" s="74" t="s">
        <v>2094</v>
      </c>
      <c r="C1331" s="82"/>
    </row>
    <row r="1332" spans="1:3">
      <c r="A1332" s="72" t="s">
        <v>1481</v>
      </c>
      <c r="B1332" s="74" t="s">
        <v>2094</v>
      </c>
      <c r="C1332" s="82"/>
    </row>
    <row r="1333" spans="1:3">
      <c r="A1333" s="72" t="s">
        <v>1482</v>
      </c>
      <c r="B1333" s="74" t="s">
        <v>2094</v>
      </c>
      <c r="C1333" s="82"/>
    </row>
    <row r="1334" spans="1:3">
      <c r="A1334" s="72" t="s">
        <v>1483</v>
      </c>
      <c r="B1334" s="74" t="s">
        <v>2094</v>
      </c>
      <c r="C1334" s="82"/>
    </row>
    <row r="1335" spans="1:3">
      <c r="A1335" s="72" t="s">
        <v>567</v>
      </c>
      <c r="B1335" s="74" t="s">
        <v>2094</v>
      </c>
      <c r="C1335" s="82"/>
    </row>
    <row r="1336" spans="1:3">
      <c r="A1336" s="72" t="s">
        <v>568</v>
      </c>
      <c r="B1336" s="74" t="s">
        <v>2094</v>
      </c>
      <c r="C1336" s="82"/>
    </row>
    <row r="1337" spans="1:3">
      <c r="A1337" s="72" t="s">
        <v>1518</v>
      </c>
      <c r="B1337" s="74" t="s">
        <v>2094</v>
      </c>
      <c r="C1337" s="82"/>
    </row>
    <row r="1338" spans="1:3">
      <c r="A1338" s="72" t="s">
        <v>1519</v>
      </c>
      <c r="B1338" s="74" t="s">
        <v>2094</v>
      </c>
      <c r="C1338" s="82"/>
    </row>
    <row r="1339" spans="1:3" ht="52.8">
      <c r="A1339" s="72" t="s">
        <v>1484</v>
      </c>
      <c r="B1339" s="74" t="s">
        <v>2136</v>
      </c>
      <c r="C1339" s="82" t="s">
        <v>2339</v>
      </c>
    </row>
    <row r="1340" spans="1:3" ht="52.8">
      <c r="A1340" s="72" t="s">
        <v>1485</v>
      </c>
      <c r="B1340" s="74" t="s">
        <v>2136</v>
      </c>
      <c r="C1340" s="82" t="s">
        <v>2339</v>
      </c>
    </row>
    <row r="1341" spans="1:3">
      <c r="A1341" s="72" t="s">
        <v>1486</v>
      </c>
      <c r="B1341" s="74" t="s">
        <v>2094</v>
      </c>
      <c r="C1341" s="82"/>
    </row>
    <row r="1342" spans="1:3">
      <c r="A1342" s="72" t="s">
        <v>1487</v>
      </c>
      <c r="B1342" s="74" t="s">
        <v>2132</v>
      </c>
      <c r="C1342" s="82"/>
    </row>
    <row r="1343" spans="1:3">
      <c r="A1343" s="72" t="s">
        <v>1488</v>
      </c>
      <c r="B1343" s="74" t="s">
        <v>2094</v>
      </c>
      <c r="C1343" s="82"/>
    </row>
    <row r="1344" spans="1:3">
      <c r="A1344" s="72" t="s">
        <v>1489</v>
      </c>
      <c r="B1344" s="74" t="s">
        <v>2094</v>
      </c>
      <c r="C1344" s="82"/>
    </row>
    <row r="1345" spans="1:3">
      <c r="A1345" s="72" t="s">
        <v>1490</v>
      </c>
      <c r="B1345" s="74" t="s">
        <v>2094</v>
      </c>
      <c r="C1345" s="82"/>
    </row>
    <row r="1346" spans="1:3">
      <c r="A1346" s="72" t="s">
        <v>1491</v>
      </c>
      <c r="B1346" s="74" t="s">
        <v>2094</v>
      </c>
      <c r="C1346" s="82"/>
    </row>
    <row r="1347" spans="1:3">
      <c r="A1347" s="72" t="s">
        <v>1492</v>
      </c>
      <c r="B1347" s="74" t="s">
        <v>2094</v>
      </c>
      <c r="C1347" s="82"/>
    </row>
    <row r="1348" spans="1:3">
      <c r="A1348" s="72" t="s">
        <v>1493</v>
      </c>
      <c r="B1348" s="74" t="s">
        <v>2094</v>
      </c>
      <c r="C1348" s="82"/>
    </row>
    <row r="1349" spans="1:3">
      <c r="A1349" s="72" t="s">
        <v>1494</v>
      </c>
      <c r="B1349" s="74" t="s">
        <v>2094</v>
      </c>
      <c r="C1349" s="82"/>
    </row>
    <row r="1350" spans="1:3">
      <c r="A1350" s="72" t="s">
        <v>1495</v>
      </c>
      <c r="B1350" s="74" t="s">
        <v>2094</v>
      </c>
      <c r="C1350" s="82"/>
    </row>
    <row r="1351" spans="1:3">
      <c r="A1351" s="72" t="s">
        <v>1496</v>
      </c>
      <c r="B1351" s="74" t="s">
        <v>2094</v>
      </c>
      <c r="C1351" s="82"/>
    </row>
    <row r="1352" spans="1:3">
      <c r="A1352" s="72" t="s">
        <v>1497</v>
      </c>
      <c r="B1352" s="74" t="s">
        <v>2094</v>
      </c>
      <c r="C1352" s="82"/>
    </row>
    <row r="1353" spans="1:3">
      <c r="A1353" s="72" t="s">
        <v>1498</v>
      </c>
      <c r="B1353" s="74" t="s">
        <v>2094</v>
      </c>
      <c r="C1353" s="82"/>
    </row>
    <row r="1354" spans="1:3">
      <c r="A1354" s="72" t="s">
        <v>1499</v>
      </c>
      <c r="B1354" s="74" t="s">
        <v>2094</v>
      </c>
      <c r="C1354" s="82"/>
    </row>
    <row r="1355" spans="1:3">
      <c r="A1355" s="72" t="s">
        <v>1500</v>
      </c>
      <c r="B1355" s="74" t="s">
        <v>2094</v>
      </c>
      <c r="C1355" s="82"/>
    </row>
    <row r="1356" spans="1:3">
      <c r="A1356" s="72" t="s">
        <v>1501</v>
      </c>
      <c r="B1356" s="74" t="s">
        <v>2094</v>
      </c>
      <c r="C1356" s="82"/>
    </row>
    <row r="1357" spans="1:3">
      <c r="A1357" s="72" t="s">
        <v>569</v>
      </c>
      <c r="B1357" s="74" t="s">
        <v>2094</v>
      </c>
      <c r="C1357" s="82"/>
    </row>
    <row r="1358" spans="1:3">
      <c r="A1358" s="72" t="s">
        <v>1502</v>
      </c>
      <c r="B1358" s="74" t="s">
        <v>2094</v>
      </c>
      <c r="C1358" s="82"/>
    </row>
    <row r="1359" spans="1:3">
      <c r="A1359" s="72" t="s">
        <v>1503</v>
      </c>
      <c r="B1359" s="74" t="s">
        <v>2094</v>
      </c>
      <c r="C1359" s="82"/>
    </row>
    <row r="1360" spans="1:3">
      <c r="A1360" s="72" t="s">
        <v>1504</v>
      </c>
      <c r="B1360" s="74" t="s">
        <v>2094</v>
      </c>
      <c r="C1360" s="82"/>
    </row>
    <row r="1361" spans="1:3">
      <c r="A1361" s="72" t="s">
        <v>1505</v>
      </c>
      <c r="B1361" s="74" t="s">
        <v>2094</v>
      </c>
      <c r="C1361" s="82"/>
    </row>
    <row r="1362" spans="1:3">
      <c r="A1362" s="72" t="s">
        <v>1506</v>
      </c>
      <c r="B1362" s="74" t="s">
        <v>2094</v>
      </c>
      <c r="C1362" s="82"/>
    </row>
    <row r="1363" spans="1:3">
      <c r="A1363" s="72" t="s">
        <v>1507</v>
      </c>
      <c r="B1363" s="74" t="s">
        <v>2094</v>
      </c>
      <c r="C1363" s="82"/>
    </row>
    <row r="1364" spans="1:3">
      <c r="A1364" s="72" t="s">
        <v>1508</v>
      </c>
      <c r="B1364" s="74" t="s">
        <v>2094</v>
      </c>
      <c r="C1364" s="82"/>
    </row>
    <row r="1365" spans="1:3">
      <c r="A1365" s="72" t="s">
        <v>1509</v>
      </c>
      <c r="B1365" s="74" t="s">
        <v>2094</v>
      </c>
      <c r="C1365" s="82"/>
    </row>
    <row r="1366" spans="1:3">
      <c r="A1366" s="72" t="s">
        <v>1510</v>
      </c>
      <c r="B1366" s="74" t="s">
        <v>2094</v>
      </c>
      <c r="C1366" s="82"/>
    </row>
    <row r="1367" spans="1:3">
      <c r="A1367" s="72" t="s">
        <v>570</v>
      </c>
      <c r="B1367" s="74" t="s">
        <v>2132</v>
      </c>
      <c r="C1367" s="82"/>
    </row>
    <row r="1368" spans="1:3">
      <c r="A1368" s="72" t="s">
        <v>571</v>
      </c>
      <c r="B1368" s="74" t="s">
        <v>2132</v>
      </c>
      <c r="C1368" s="82"/>
    </row>
    <row r="1369" spans="1:3">
      <c r="A1369" s="72" t="s">
        <v>1511</v>
      </c>
      <c r="B1369" s="74" t="s">
        <v>2094</v>
      </c>
      <c r="C1369" s="82"/>
    </row>
    <row r="1370" spans="1:3">
      <c r="A1370" s="72" t="s">
        <v>1512</v>
      </c>
      <c r="B1370" s="74" t="s">
        <v>2094</v>
      </c>
      <c r="C1370" s="82"/>
    </row>
    <row r="1371" spans="1:3">
      <c r="A1371" s="72" t="s">
        <v>1513</v>
      </c>
      <c r="B1371" s="74" t="s">
        <v>2094</v>
      </c>
      <c r="C1371" s="82"/>
    </row>
    <row r="1372" spans="1:3">
      <c r="A1372" s="72" t="s">
        <v>1514</v>
      </c>
      <c r="B1372" s="74" t="s">
        <v>2094</v>
      </c>
      <c r="C1372" s="82"/>
    </row>
    <row r="1373" spans="1:3">
      <c r="A1373" s="72" t="s">
        <v>1515</v>
      </c>
      <c r="B1373" s="74" t="s">
        <v>2132</v>
      </c>
      <c r="C1373" s="82"/>
    </row>
    <row r="1374" spans="1:3">
      <c r="A1374" s="72" t="s">
        <v>1516</v>
      </c>
      <c r="B1374" s="74" t="s">
        <v>2094</v>
      </c>
      <c r="C1374" s="82"/>
    </row>
    <row r="1375" spans="1:3">
      <c r="A1375" s="72" t="s">
        <v>1517</v>
      </c>
      <c r="B1375" s="74" t="s">
        <v>2094</v>
      </c>
      <c r="C1375" s="82"/>
    </row>
    <row r="1376" spans="1:3">
      <c r="A1376" s="72" t="s">
        <v>1520</v>
      </c>
      <c r="B1376" s="74" t="s">
        <v>2094</v>
      </c>
      <c r="C1376" s="82"/>
    </row>
    <row r="1377" spans="1:3">
      <c r="A1377" s="72" t="s">
        <v>1521</v>
      </c>
      <c r="B1377" s="74" t="s">
        <v>2094</v>
      </c>
      <c r="C1377" s="82"/>
    </row>
    <row r="1378" spans="1:3">
      <c r="A1378" s="72" t="s">
        <v>1522</v>
      </c>
      <c r="B1378" s="74" t="s">
        <v>2094</v>
      </c>
      <c r="C1378" s="82"/>
    </row>
    <row r="1379" spans="1:3">
      <c r="A1379" s="72" t="s">
        <v>1523</v>
      </c>
      <c r="B1379" s="74" t="s">
        <v>2094</v>
      </c>
      <c r="C1379" s="82"/>
    </row>
    <row r="1380" spans="1:3">
      <c r="A1380" s="72" t="s">
        <v>1524</v>
      </c>
      <c r="B1380" s="74" t="s">
        <v>2094</v>
      </c>
      <c r="C1380" s="82"/>
    </row>
    <row r="1381" spans="1:3">
      <c r="A1381" s="72" t="s">
        <v>1525</v>
      </c>
      <c r="B1381" s="74" t="s">
        <v>2094</v>
      </c>
      <c r="C1381" s="82"/>
    </row>
    <row r="1382" spans="1:3">
      <c r="A1382" s="72" t="s">
        <v>1526</v>
      </c>
      <c r="B1382" s="74" t="s">
        <v>2094</v>
      </c>
      <c r="C1382" s="82"/>
    </row>
    <row r="1383" spans="1:3">
      <c r="A1383" s="72" t="s">
        <v>572</v>
      </c>
      <c r="B1383" s="74" t="s">
        <v>2094</v>
      </c>
      <c r="C1383" s="82"/>
    </row>
    <row r="1384" spans="1:3">
      <c r="A1384" s="72" t="s">
        <v>1527</v>
      </c>
      <c r="B1384" s="74" t="s">
        <v>2094</v>
      </c>
      <c r="C1384" s="82"/>
    </row>
    <row r="1385" spans="1:3">
      <c r="A1385" s="72" t="s">
        <v>1528</v>
      </c>
      <c r="B1385" s="74" t="s">
        <v>2094</v>
      </c>
      <c r="C1385" s="82"/>
    </row>
    <row r="1386" spans="1:3">
      <c r="A1386" s="72" t="s">
        <v>1529</v>
      </c>
      <c r="B1386" s="74" t="s">
        <v>2094</v>
      </c>
      <c r="C1386" s="82"/>
    </row>
    <row r="1387" spans="1:3">
      <c r="A1387" s="72" t="s">
        <v>1530</v>
      </c>
      <c r="B1387" s="74" t="s">
        <v>2094</v>
      </c>
      <c r="C1387" s="82"/>
    </row>
    <row r="1388" spans="1:3">
      <c r="A1388" s="72" t="s">
        <v>1531</v>
      </c>
      <c r="B1388" s="74" t="s">
        <v>2094</v>
      </c>
      <c r="C1388" s="82"/>
    </row>
    <row r="1389" spans="1:3">
      <c r="A1389" s="72" t="s">
        <v>573</v>
      </c>
      <c r="B1389" s="74" t="s">
        <v>2134</v>
      </c>
      <c r="C1389" s="82"/>
    </row>
    <row r="1390" spans="1:3">
      <c r="A1390" s="72" t="s">
        <v>574</v>
      </c>
      <c r="B1390" s="74" t="s">
        <v>2134</v>
      </c>
      <c r="C1390" s="82"/>
    </row>
    <row r="1391" spans="1:3">
      <c r="A1391" s="72" t="s">
        <v>1532</v>
      </c>
      <c r="B1391" s="74" t="s">
        <v>2094</v>
      </c>
      <c r="C1391" s="82"/>
    </row>
    <row r="1392" spans="1:3">
      <c r="A1392" s="72" t="s">
        <v>576</v>
      </c>
      <c r="B1392" s="74" t="s">
        <v>2094</v>
      </c>
      <c r="C1392" s="82"/>
    </row>
    <row r="1393" spans="1:3">
      <c r="A1393" s="72" t="s">
        <v>1533</v>
      </c>
      <c r="B1393" s="74" t="s">
        <v>2134</v>
      </c>
      <c r="C1393" s="82"/>
    </row>
    <row r="1394" spans="1:3">
      <c r="A1394" s="72" t="s">
        <v>1534</v>
      </c>
      <c r="B1394" s="74" t="s">
        <v>2094</v>
      </c>
      <c r="C1394" s="82"/>
    </row>
    <row r="1395" spans="1:3">
      <c r="A1395" s="72" t="s">
        <v>1535</v>
      </c>
      <c r="B1395" s="74" t="s">
        <v>2094</v>
      </c>
      <c r="C1395" s="82"/>
    </row>
    <row r="1396" spans="1:3">
      <c r="A1396" s="72" t="s">
        <v>1536</v>
      </c>
      <c r="B1396" s="74" t="s">
        <v>2094</v>
      </c>
      <c r="C1396" s="82"/>
    </row>
    <row r="1397" spans="1:3">
      <c r="A1397" s="72" t="s">
        <v>1537</v>
      </c>
      <c r="B1397" s="74" t="s">
        <v>2138</v>
      </c>
      <c r="C1397" s="82"/>
    </row>
    <row r="1398" spans="1:3">
      <c r="A1398" s="72" t="s">
        <v>1538</v>
      </c>
      <c r="B1398" s="74" t="s">
        <v>2138</v>
      </c>
      <c r="C1398" s="82"/>
    </row>
    <row r="1399" spans="1:3">
      <c r="A1399" s="72" t="s">
        <v>1539</v>
      </c>
      <c r="B1399" s="74" t="s">
        <v>2138</v>
      </c>
      <c r="C1399" s="82"/>
    </row>
    <row r="1400" spans="1:3">
      <c r="A1400" s="72" t="s">
        <v>1540</v>
      </c>
      <c r="B1400" s="74" t="s">
        <v>2094</v>
      </c>
      <c r="C1400" s="82"/>
    </row>
    <row r="1401" spans="1:3">
      <c r="A1401" s="72" t="s">
        <v>577</v>
      </c>
      <c r="B1401" s="74" t="s">
        <v>2094</v>
      </c>
      <c r="C1401" s="82"/>
    </row>
    <row r="1402" spans="1:3">
      <c r="A1402" s="72" t="s">
        <v>1541</v>
      </c>
      <c r="B1402" s="74" t="s">
        <v>2094</v>
      </c>
      <c r="C1402" s="82"/>
    </row>
    <row r="1403" spans="1:3">
      <c r="A1403" s="72" t="s">
        <v>1542</v>
      </c>
      <c r="B1403" s="74" t="s">
        <v>2094</v>
      </c>
      <c r="C1403" s="82"/>
    </row>
    <row r="1404" spans="1:3">
      <c r="A1404" s="72" t="s">
        <v>578</v>
      </c>
      <c r="B1404" s="74" t="s">
        <v>2094</v>
      </c>
      <c r="C1404" s="82"/>
    </row>
    <row r="1405" spans="1:3">
      <c r="A1405" s="72" t="s">
        <v>1543</v>
      </c>
      <c r="B1405" s="74" t="s">
        <v>2094</v>
      </c>
      <c r="C1405" s="82"/>
    </row>
    <row r="1406" spans="1:3">
      <c r="A1406" s="72" t="s">
        <v>579</v>
      </c>
      <c r="B1406" s="74" t="s">
        <v>2094</v>
      </c>
      <c r="C1406" s="82"/>
    </row>
    <row r="1407" spans="1:3">
      <c r="A1407" s="72" t="s">
        <v>580</v>
      </c>
      <c r="B1407" s="74" t="s">
        <v>2094</v>
      </c>
      <c r="C1407" s="82"/>
    </row>
    <row r="1408" spans="1:3">
      <c r="A1408" s="72" t="s">
        <v>1544</v>
      </c>
      <c r="B1408" s="74" t="s">
        <v>2094</v>
      </c>
      <c r="C1408" s="82"/>
    </row>
    <row r="1409" spans="1:3">
      <c r="A1409" s="72" t="s">
        <v>1545</v>
      </c>
      <c r="B1409" s="74" t="s">
        <v>2105</v>
      </c>
      <c r="C1409" s="82"/>
    </row>
    <row r="1410" spans="1:3">
      <c r="A1410" s="72" t="s">
        <v>1546</v>
      </c>
      <c r="B1410" s="74" t="s">
        <v>2105</v>
      </c>
      <c r="C1410" s="82"/>
    </row>
    <row r="1411" spans="1:3">
      <c r="A1411" s="72" t="s">
        <v>1547</v>
      </c>
      <c r="B1411" s="74" t="s">
        <v>2105</v>
      </c>
      <c r="C1411" s="82"/>
    </row>
    <row r="1412" spans="1:3">
      <c r="A1412" s="72" t="s">
        <v>1548</v>
      </c>
      <c r="B1412" s="74" t="s">
        <v>2105</v>
      </c>
      <c r="C1412" s="82"/>
    </row>
    <row r="1413" spans="1:3">
      <c r="A1413" s="72" t="s">
        <v>1549</v>
      </c>
      <c r="B1413" s="74" t="s">
        <v>2105</v>
      </c>
      <c r="C1413" s="82"/>
    </row>
    <row r="1414" spans="1:3">
      <c r="A1414" s="72" t="s">
        <v>1550</v>
      </c>
      <c r="B1414" s="74" t="s">
        <v>2105</v>
      </c>
      <c r="C1414" s="82"/>
    </row>
    <row r="1415" spans="1:3">
      <c r="A1415" s="72" t="s">
        <v>1551</v>
      </c>
      <c r="B1415" s="74" t="s">
        <v>2105</v>
      </c>
      <c r="C1415" s="82"/>
    </row>
    <row r="1416" spans="1:3">
      <c r="A1416" s="72" t="s">
        <v>1552</v>
      </c>
      <c r="B1416" s="74" t="s">
        <v>2094</v>
      </c>
      <c r="C1416" s="82"/>
    </row>
    <row r="1417" spans="1:3">
      <c r="A1417" s="72" t="s">
        <v>1553</v>
      </c>
      <c r="B1417" s="74" t="s">
        <v>2105</v>
      </c>
      <c r="C1417" s="82"/>
    </row>
    <row r="1418" spans="1:3">
      <c r="A1418" s="72" t="s">
        <v>1554</v>
      </c>
      <c r="B1418" s="74" t="s">
        <v>2105</v>
      </c>
      <c r="C1418" s="82"/>
    </row>
    <row r="1419" spans="1:3">
      <c r="A1419" s="72" t="s">
        <v>1555</v>
      </c>
      <c r="B1419" s="74" t="s">
        <v>2105</v>
      </c>
      <c r="C1419" s="82"/>
    </row>
    <row r="1420" spans="1:3">
      <c r="A1420" s="72" t="s">
        <v>1556</v>
      </c>
      <c r="B1420" s="74" t="s">
        <v>2105</v>
      </c>
      <c r="C1420" s="82"/>
    </row>
    <row r="1421" spans="1:3">
      <c r="A1421" s="72" t="s">
        <v>1557</v>
      </c>
      <c r="B1421" s="74" t="s">
        <v>2105</v>
      </c>
      <c r="C1421" s="82"/>
    </row>
    <row r="1422" spans="1:3">
      <c r="A1422" s="72" t="s">
        <v>1558</v>
      </c>
      <c r="B1422" s="74" t="s">
        <v>2105</v>
      </c>
      <c r="C1422" s="82"/>
    </row>
    <row r="1423" spans="1:3">
      <c r="A1423" s="72" t="s">
        <v>1559</v>
      </c>
      <c r="B1423" s="74" t="s">
        <v>2105</v>
      </c>
      <c r="C1423" s="82"/>
    </row>
    <row r="1424" spans="1:3">
      <c r="A1424" s="72" t="s">
        <v>1560</v>
      </c>
      <c r="B1424" s="74" t="s">
        <v>2105</v>
      </c>
      <c r="C1424" s="82"/>
    </row>
    <row r="1425" spans="1:3">
      <c r="A1425" s="72" t="s">
        <v>1561</v>
      </c>
      <c r="B1425" s="74" t="s">
        <v>2105</v>
      </c>
      <c r="C1425" s="82"/>
    </row>
    <row r="1426" spans="1:3">
      <c r="A1426" s="72" t="s">
        <v>1562</v>
      </c>
      <c r="B1426" s="74" t="s">
        <v>2105</v>
      </c>
      <c r="C1426" s="82"/>
    </row>
    <row r="1427" spans="1:3">
      <c r="A1427" s="72" t="s">
        <v>1563</v>
      </c>
      <c r="B1427" s="74" t="s">
        <v>2105</v>
      </c>
      <c r="C1427" s="82"/>
    </row>
    <row r="1428" spans="1:3">
      <c r="A1428" s="72" t="s">
        <v>1564</v>
      </c>
      <c r="B1428" s="74" t="s">
        <v>2105</v>
      </c>
      <c r="C1428" s="82"/>
    </row>
    <row r="1429" spans="1:3">
      <c r="A1429" s="72" t="s">
        <v>1565</v>
      </c>
      <c r="B1429" s="74" t="s">
        <v>2105</v>
      </c>
      <c r="C1429" s="82"/>
    </row>
    <row r="1430" spans="1:3">
      <c r="A1430" s="72" t="s">
        <v>1566</v>
      </c>
      <c r="B1430" s="74" t="s">
        <v>2157</v>
      </c>
      <c r="C1430" s="82"/>
    </row>
    <row r="1431" spans="1:3">
      <c r="A1431" s="72" t="s">
        <v>1567</v>
      </c>
      <c r="B1431" s="74" t="s">
        <v>2094</v>
      </c>
      <c r="C1431" s="82"/>
    </row>
    <row r="1432" spans="1:3">
      <c r="A1432" s="72" t="s">
        <v>1568</v>
      </c>
      <c r="B1432" s="74" t="s">
        <v>2094</v>
      </c>
      <c r="C1432" s="82"/>
    </row>
    <row r="1433" spans="1:3">
      <c r="A1433" s="72" t="s">
        <v>1569</v>
      </c>
      <c r="B1433" s="74" t="s">
        <v>2094</v>
      </c>
      <c r="C1433" s="82"/>
    </row>
    <row r="1434" spans="1:3">
      <c r="A1434" s="72" t="s">
        <v>1570</v>
      </c>
      <c r="B1434" s="74" t="s">
        <v>2094</v>
      </c>
      <c r="C1434" s="82"/>
    </row>
    <row r="1435" spans="1:3">
      <c r="A1435" s="72" t="s">
        <v>1571</v>
      </c>
      <c r="B1435" s="74" t="s">
        <v>2094</v>
      </c>
      <c r="C1435" s="82"/>
    </row>
    <row r="1436" spans="1:3">
      <c r="A1436" s="72" t="s">
        <v>1572</v>
      </c>
      <c r="B1436" s="74" t="s">
        <v>2094</v>
      </c>
      <c r="C1436" s="82"/>
    </row>
    <row r="1437" spans="1:3">
      <c r="A1437" s="72" t="s">
        <v>1573</v>
      </c>
      <c r="B1437" s="74" t="s">
        <v>2094</v>
      </c>
      <c r="C1437" s="82"/>
    </row>
    <row r="1438" spans="1:3">
      <c r="A1438" s="72" t="s">
        <v>1574</v>
      </c>
      <c r="B1438" s="74" t="s">
        <v>2094</v>
      </c>
      <c r="C1438" s="82"/>
    </row>
    <row r="1439" spans="1:3">
      <c r="A1439" s="72" t="s">
        <v>1575</v>
      </c>
      <c r="B1439" s="74" t="s">
        <v>2094</v>
      </c>
      <c r="C1439" s="82"/>
    </row>
    <row r="1440" spans="1:3">
      <c r="A1440" s="72" t="s">
        <v>1576</v>
      </c>
      <c r="B1440" s="74" t="s">
        <v>2094</v>
      </c>
      <c r="C1440" s="82"/>
    </row>
    <row r="1441" spans="1:3">
      <c r="A1441" s="72" t="s">
        <v>1577</v>
      </c>
      <c r="B1441" s="74" t="s">
        <v>2094</v>
      </c>
      <c r="C1441" s="82"/>
    </row>
    <row r="1442" spans="1:3">
      <c r="A1442" s="72" t="s">
        <v>1578</v>
      </c>
      <c r="B1442" s="74" t="s">
        <v>2094</v>
      </c>
      <c r="C1442" s="82"/>
    </row>
    <row r="1443" spans="1:3">
      <c r="A1443" s="72" t="s">
        <v>1579</v>
      </c>
      <c r="B1443" s="74" t="s">
        <v>2094</v>
      </c>
      <c r="C1443" s="82"/>
    </row>
    <row r="1444" spans="1:3">
      <c r="A1444" s="72" t="s">
        <v>1580</v>
      </c>
      <c r="B1444" s="74" t="s">
        <v>2094</v>
      </c>
      <c r="C1444" s="82"/>
    </row>
    <row r="1445" spans="1:3">
      <c r="A1445" s="72" t="s">
        <v>1581</v>
      </c>
      <c r="B1445" s="74" t="s">
        <v>2094</v>
      </c>
      <c r="C1445" s="82"/>
    </row>
    <row r="1446" spans="1:3">
      <c r="A1446" s="72" t="s">
        <v>1582</v>
      </c>
      <c r="B1446" s="74" t="s">
        <v>2094</v>
      </c>
      <c r="C1446" s="82"/>
    </row>
    <row r="1447" spans="1:3">
      <c r="A1447" s="72" t="s">
        <v>1583</v>
      </c>
      <c r="B1447" s="74" t="s">
        <v>2094</v>
      </c>
      <c r="C1447" s="82"/>
    </row>
    <row r="1448" spans="1:3">
      <c r="A1448" s="72" t="s">
        <v>1584</v>
      </c>
      <c r="B1448" s="74" t="s">
        <v>2094</v>
      </c>
      <c r="C1448" s="82"/>
    </row>
    <row r="1449" spans="1:3">
      <c r="A1449" s="72" t="s">
        <v>1585</v>
      </c>
      <c r="B1449" s="74" t="s">
        <v>2094</v>
      </c>
      <c r="C1449" s="82"/>
    </row>
    <row r="1450" spans="1:3">
      <c r="A1450" s="72" t="s">
        <v>1586</v>
      </c>
      <c r="B1450" s="74" t="s">
        <v>2094</v>
      </c>
      <c r="C1450" s="82"/>
    </row>
    <row r="1451" spans="1:3">
      <c r="A1451" s="72" t="s">
        <v>1587</v>
      </c>
      <c r="B1451" s="74" t="s">
        <v>2094</v>
      </c>
      <c r="C1451" s="82"/>
    </row>
    <row r="1452" spans="1:3">
      <c r="A1452" s="72" t="s">
        <v>1588</v>
      </c>
      <c r="B1452" s="74" t="s">
        <v>2094</v>
      </c>
      <c r="C1452" s="82"/>
    </row>
    <row r="1453" spans="1:3">
      <c r="A1453" s="72" t="s">
        <v>1589</v>
      </c>
      <c r="B1453" s="74" t="s">
        <v>2094</v>
      </c>
      <c r="C1453" s="82"/>
    </row>
    <row r="1454" spans="1:3">
      <c r="A1454" s="72" t="s">
        <v>1590</v>
      </c>
      <c r="B1454" s="74" t="s">
        <v>2094</v>
      </c>
      <c r="C1454" s="82"/>
    </row>
    <row r="1455" spans="1:3">
      <c r="A1455" s="72" t="s">
        <v>1591</v>
      </c>
      <c r="B1455" s="74" t="s">
        <v>2094</v>
      </c>
      <c r="C1455" s="82"/>
    </row>
    <row r="1456" spans="1:3">
      <c r="A1456" s="72" t="s">
        <v>1592</v>
      </c>
      <c r="B1456" s="74" t="s">
        <v>2094</v>
      </c>
      <c r="C1456" s="82"/>
    </row>
    <row r="1457" spans="1:3">
      <c r="A1457" s="72" t="s">
        <v>1593</v>
      </c>
      <c r="B1457" s="74" t="s">
        <v>2094</v>
      </c>
      <c r="C1457" s="82"/>
    </row>
    <row r="1458" spans="1:3">
      <c r="A1458" s="72" t="s">
        <v>583</v>
      </c>
      <c r="B1458" s="74" t="s">
        <v>2094</v>
      </c>
      <c r="C1458" s="82"/>
    </row>
    <row r="1459" spans="1:3">
      <c r="A1459" s="72" t="s">
        <v>1594</v>
      </c>
      <c r="B1459" s="74" t="s">
        <v>2094</v>
      </c>
      <c r="C1459" s="82"/>
    </row>
    <row r="1460" spans="1:3">
      <c r="A1460" s="72" t="s">
        <v>1595</v>
      </c>
      <c r="B1460" s="74" t="s">
        <v>2094</v>
      </c>
      <c r="C1460" s="82"/>
    </row>
    <row r="1461" spans="1:3">
      <c r="A1461" s="72" t="s">
        <v>1596</v>
      </c>
      <c r="B1461" s="74" t="s">
        <v>2094</v>
      </c>
      <c r="C1461" s="82"/>
    </row>
    <row r="1462" spans="1:3">
      <c r="A1462" s="72" t="s">
        <v>1597</v>
      </c>
      <c r="B1462" s="74" t="s">
        <v>2094</v>
      </c>
      <c r="C1462" s="82"/>
    </row>
    <row r="1463" spans="1:3">
      <c r="A1463" s="72" t="s">
        <v>1598</v>
      </c>
      <c r="B1463" s="74" t="s">
        <v>2094</v>
      </c>
      <c r="C1463" s="82"/>
    </row>
    <row r="1464" spans="1:3">
      <c r="A1464" s="72" t="s">
        <v>1599</v>
      </c>
      <c r="B1464" s="74" t="s">
        <v>2094</v>
      </c>
      <c r="C1464" s="82"/>
    </row>
    <row r="1465" spans="1:3">
      <c r="A1465" s="72" t="s">
        <v>584</v>
      </c>
      <c r="B1465" s="74" t="s">
        <v>2094</v>
      </c>
      <c r="C1465" s="82"/>
    </row>
    <row r="1466" spans="1:3">
      <c r="A1466" s="72" t="s">
        <v>585</v>
      </c>
      <c r="B1466" s="74" t="s">
        <v>2094</v>
      </c>
      <c r="C1466" s="82"/>
    </row>
    <row r="1467" spans="1:3">
      <c r="A1467" s="72" t="s">
        <v>1600</v>
      </c>
      <c r="B1467" s="74" t="s">
        <v>2094</v>
      </c>
      <c r="C1467" s="82"/>
    </row>
    <row r="1468" spans="1:3">
      <c r="A1468" s="72" t="s">
        <v>586</v>
      </c>
      <c r="B1468" s="74" t="s">
        <v>2094</v>
      </c>
      <c r="C1468" s="82"/>
    </row>
    <row r="1469" spans="1:3">
      <c r="A1469" s="72" t="s">
        <v>1601</v>
      </c>
      <c r="B1469" s="74" t="s">
        <v>2110</v>
      </c>
      <c r="C1469" s="82"/>
    </row>
    <row r="1470" spans="1:3">
      <c r="A1470" s="72" t="s">
        <v>1602</v>
      </c>
      <c r="B1470" s="74" t="s">
        <v>2340</v>
      </c>
      <c r="C1470" s="82"/>
    </row>
    <row r="1471" spans="1:3">
      <c r="A1471" s="72" t="s">
        <v>587</v>
      </c>
      <c r="B1471" s="74" t="s">
        <v>2134</v>
      </c>
      <c r="C1471" s="82"/>
    </row>
    <row r="1472" spans="1:3">
      <c r="A1472" s="72" t="s">
        <v>588</v>
      </c>
      <c r="B1472" s="74" t="s">
        <v>2134</v>
      </c>
      <c r="C1472" s="82"/>
    </row>
    <row r="1473" spans="1:3">
      <c r="A1473" s="72" t="s">
        <v>589</v>
      </c>
      <c r="B1473" s="74" t="s">
        <v>2134</v>
      </c>
      <c r="C1473" s="82"/>
    </row>
    <row r="1474" spans="1:3">
      <c r="A1474" s="72" t="s">
        <v>590</v>
      </c>
      <c r="B1474" s="74" t="s">
        <v>2134</v>
      </c>
      <c r="C1474" s="82"/>
    </row>
    <row r="1475" spans="1:3">
      <c r="A1475" s="72" t="s">
        <v>1603</v>
      </c>
      <c r="B1475" s="74" t="s">
        <v>2110</v>
      </c>
      <c r="C1475" s="82"/>
    </row>
    <row r="1476" spans="1:3">
      <c r="A1476" s="72" t="s">
        <v>1604</v>
      </c>
      <c r="B1476" s="74" t="s">
        <v>2110</v>
      </c>
      <c r="C1476" s="82"/>
    </row>
    <row r="1477" spans="1:3">
      <c r="A1477" s="72" t="s">
        <v>1605</v>
      </c>
      <c r="B1477" s="74" t="s">
        <v>2340</v>
      </c>
      <c r="C1477" s="82"/>
    </row>
    <row r="1478" spans="1:3">
      <c r="A1478" s="72" t="s">
        <v>1606</v>
      </c>
      <c r="B1478" s="74" t="s">
        <v>2110</v>
      </c>
      <c r="C1478" s="82"/>
    </row>
    <row r="1479" spans="1:3">
      <c r="A1479" s="72" t="s">
        <v>1607</v>
      </c>
      <c r="B1479" s="74" t="s">
        <v>2110</v>
      </c>
      <c r="C1479" s="82"/>
    </row>
    <row r="1480" spans="1:3">
      <c r="A1480" s="72" t="s">
        <v>1608</v>
      </c>
      <c r="B1480" s="74" t="s">
        <v>2132</v>
      </c>
      <c r="C1480" s="82"/>
    </row>
    <row r="1481" spans="1:3">
      <c r="A1481" s="72" t="s">
        <v>1609</v>
      </c>
      <c r="B1481" s="74" t="s">
        <v>2132</v>
      </c>
      <c r="C1481" s="82"/>
    </row>
    <row r="1482" spans="1:3">
      <c r="A1482" s="72" t="s">
        <v>1610</v>
      </c>
      <c r="B1482" s="74" t="s">
        <v>2132</v>
      </c>
      <c r="C1482" s="82"/>
    </row>
    <row r="1483" spans="1:3">
      <c r="A1483" s="72" t="s">
        <v>1611</v>
      </c>
      <c r="B1483" s="74" t="s">
        <v>2110</v>
      </c>
      <c r="C1483" s="82"/>
    </row>
    <row r="1484" spans="1:3">
      <c r="A1484" s="72" t="s">
        <v>1612</v>
      </c>
      <c r="B1484" s="74" t="s">
        <v>2110</v>
      </c>
      <c r="C1484" s="82"/>
    </row>
    <row r="1485" spans="1:3">
      <c r="A1485" s="72" t="s">
        <v>1613</v>
      </c>
      <c r="B1485" s="74" t="s">
        <v>2110</v>
      </c>
      <c r="C1485" s="82"/>
    </row>
    <row r="1486" spans="1:3">
      <c r="A1486" s="72" t="s">
        <v>1614</v>
      </c>
      <c r="B1486" s="74" t="s">
        <v>2110</v>
      </c>
      <c r="C1486" s="82"/>
    </row>
    <row r="1487" spans="1:3">
      <c r="A1487" s="72" t="s">
        <v>1615</v>
      </c>
      <c r="B1487" s="74" t="s">
        <v>2094</v>
      </c>
      <c r="C1487" s="82"/>
    </row>
    <row r="1488" spans="1:3">
      <c r="A1488" s="72" t="s">
        <v>1616</v>
      </c>
      <c r="B1488" s="74" t="s">
        <v>2094</v>
      </c>
      <c r="C1488" s="82"/>
    </row>
    <row r="1489" spans="1:3">
      <c r="A1489" s="72" t="s">
        <v>1617</v>
      </c>
      <c r="B1489" s="74" t="s">
        <v>2110</v>
      </c>
      <c r="C1489" s="82"/>
    </row>
    <row r="1490" spans="1:3" ht="26.4">
      <c r="A1490" s="72" t="s">
        <v>1618</v>
      </c>
      <c r="B1490" s="74" t="s">
        <v>2110</v>
      </c>
      <c r="C1490" s="82" t="s">
        <v>2341</v>
      </c>
    </row>
    <row r="1491" spans="1:3">
      <c r="A1491" s="72" t="s">
        <v>1619</v>
      </c>
      <c r="B1491" s="74" t="s">
        <v>2342</v>
      </c>
      <c r="C1491" s="82"/>
    </row>
    <row r="1492" spans="1:3">
      <c r="A1492" s="72" t="s">
        <v>591</v>
      </c>
      <c r="B1492" s="74" t="s">
        <v>2094</v>
      </c>
      <c r="C1492" s="82"/>
    </row>
    <row r="1493" spans="1:3">
      <c r="A1493" s="72" t="s">
        <v>1620</v>
      </c>
      <c r="B1493" s="74" t="s">
        <v>2342</v>
      </c>
      <c r="C1493" s="82"/>
    </row>
    <row r="1494" spans="1:3">
      <c r="A1494" s="72" t="s">
        <v>1621</v>
      </c>
      <c r="B1494" s="74" t="s">
        <v>2110</v>
      </c>
      <c r="C1494" s="82"/>
    </row>
    <row r="1495" spans="1:3">
      <c r="A1495" s="72" t="s">
        <v>1622</v>
      </c>
      <c r="B1495" s="74" t="s">
        <v>2110</v>
      </c>
      <c r="C1495" s="82"/>
    </row>
    <row r="1496" spans="1:3">
      <c r="A1496" s="72" t="s">
        <v>1623</v>
      </c>
      <c r="B1496" s="74" t="s">
        <v>2110</v>
      </c>
      <c r="C1496" s="82"/>
    </row>
    <row r="1497" spans="1:3">
      <c r="A1497" s="72" t="s">
        <v>592</v>
      </c>
      <c r="B1497" s="74" t="s">
        <v>2094</v>
      </c>
      <c r="C1497" s="82"/>
    </row>
    <row r="1498" spans="1:3">
      <c r="A1498" s="72" t="s">
        <v>593</v>
      </c>
      <c r="B1498" s="74" t="s">
        <v>2094</v>
      </c>
      <c r="C1498" s="82"/>
    </row>
    <row r="1499" spans="1:3">
      <c r="A1499" s="72" t="s">
        <v>1624</v>
      </c>
      <c r="B1499" s="74" t="s">
        <v>2110</v>
      </c>
      <c r="C1499" s="82"/>
    </row>
    <row r="1500" spans="1:3">
      <c r="A1500" s="72" t="s">
        <v>1625</v>
      </c>
      <c r="B1500" s="74" t="s">
        <v>2110</v>
      </c>
      <c r="C1500" s="82"/>
    </row>
    <row r="1501" spans="1:3">
      <c r="A1501" s="72" t="s">
        <v>1626</v>
      </c>
      <c r="B1501" s="74" t="s">
        <v>2170</v>
      </c>
      <c r="C1501" s="82"/>
    </row>
    <row r="1502" spans="1:3">
      <c r="A1502" s="72" t="s">
        <v>1627</v>
      </c>
      <c r="B1502" s="74" t="s">
        <v>2110</v>
      </c>
      <c r="C1502" s="82"/>
    </row>
    <row r="1503" spans="1:3">
      <c r="A1503" s="72" t="s">
        <v>1628</v>
      </c>
      <c r="B1503" s="74" t="s">
        <v>2110</v>
      </c>
      <c r="C1503" s="82"/>
    </row>
    <row r="1504" spans="1:3">
      <c r="A1504" s="72" t="s">
        <v>1629</v>
      </c>
      <c r="B1504" s="74" t="s">
        <v>2110</v>
      </c>
      <c r="C1504" s="82"/>
    </row>
    <row r="1505" spans="1:3">
      <c r="A1505" s="72" t="s">
        <v>1630</v>
      </c>
      <c r="B1505" s="74" t="s">
        <v>2094</v>
      </c>
      <c r="C1505" s="82"/>
    </row>
    <row r="1506" spans="1:3">
      <c r="A1506" s="72" t="s">
        <v>1631</v>
      </c>
      <c r="B1506" s="74" t="s">
        <v>2110</v>
      </c>
      <c r="C1506" s="82"/>
    </row>
    <row r="1507" spans="1:3">
      <c r="A1507" s="72" t="s">
        <v>1632</v>
      </c>
      <c r="B1507" s="74" t="s">
        <v>2110</v>
      </c>
      <c r="C1507" s="82"/>
    </row>
    <row r="1508" spans="1:3">
      <c r="A1508" s="72" t="s">
        <v>1633</v>
      </c>
      <c r="B1508" s="74" t="s">
        <v>2110</v>
      </c>
      <c r="C1508" s="82"/>
    </row>
    <row r="1509" spans="1:3">
      <c r="A1509" s="72" t="s">
        <v>1634</v>
      </c>
      <c r="B1509" s="74" t="s">
        <v>2108</v>
      </c>
      <c r="C1509" s="82"/>
    </row>
    <row r="1510" spans="1:3">
      <c r="A1510" s="72" t="s">
        <v>1635</v>
      </c>
      <c r="B1510" s="74" t="s">
        <v>2094</v>
      </c>
      <c r="C1510" s="82"/>
    </row>
    <row r="1511" spans="1:3">
      <c r="A1511" s="72" t="s">
        <v>1636</v>
      </c>
      <c r="B1511" s="74" t="s">
        <v>2094</v>
      </c>
      <c r="C1511" s="82"/>
    </row>
    <row r="1512" spans="1:3">
      <c r="A1512" s="72" t="s">
        <v>1637</v>
      </c>
      <c r="B1512" s="74" t="s">
        <v>2094</v>
      </c>
      <c r="C1512" s="82"/>
    </row>
    <row r="1513" spans="1:3">
      <c r="A1513" s="72" t="s">
        <v>594</v>
      </c>
      <c r="B1513" s="74" t="s">
        <v>2094</v>
      </c>
      <c r="C1513" s="82"/>
    </row>
    <row r="1514" spans="1:3">
      <c r="A1514" s="72" t="s">
        <v>595</v>
      </c>
      <c r="B1514" s="74" t="s">
        <v>2094</v>
      </c>
      <c r="C1514" s="82"/>
    </row>
    <row r="1515" spans="1:3">
      <c r="A1515" s="72" t="s">
        <v>1638</v>
      </c>
      <c r="B1515" s="74" t="s">
        <v>2094</v>
      </c>
      <c r="C1515" s="82"/>
    </row>
    <row r="1516" spans="1:3">
      <c r="A1516" s="72" t="s">
        <v>1639</v>
      </c>
      <c r="B1516" s="74" t="s">
        <v>2094</v>
      </c>
      <c r="C1516" s="82"/>
    </row>
    <row r="1517" spans="1:3">
      <c r="A1517" s="72" t="s">
        <v>1640</v>
      </c>
      <c r="B1517" s="74" t="s">
        <v>2094</v>
      </c>
      <c r="C1517" s="82"/>
    </row>
    <row r="1518" spans="1:3">
      <c r="A1518" s="72" t="s">
        <v>1641</v>
      </c>
      <c r="B1518" s="74" t="s">
        <v>2094</v>
      </c>
      <c r="C1518" s="82"/>
    </row>
    <row r="1519" spans="1:3">
      <c r="A1519" s="72" t="s">
        <v>1642</v>
      </c>
      <c r="B1519" s="74" t="s">
        <v>2094</v>
      </c>
      <c r="C1519" s="82"/>
    </row>
    <row r="1520" spans="1:3">
      <c r="A1520" s="72" t="s">
        <v>1643</v>
      </c>
      <c r="B1520" s="74" t="s">
        <v>2094</v>
      </c>
      <c r="C1520" s="82"/>
    </row>
    <row r="1521" spans="1:3">
      <c r="A1521" s="72" t="s">
        <v>1644</v>
      </c>
      <c r="B1521" s="74" t="s">
        <v>2094</v>
      </c>
      <c r="C1521" s="82"/>
    </row>
    <row r="1522" spans="1:3">
      <c r="A1522" s="72" t="s">
        <v>1645</v>
      </c>
      <c r="B1522" s="74" t="s">
        <v>2094</v>
      </c>
      <c r="C1522" s="82"/>
    </row>
    <row r="1523" spans="1:3">
      <c r="A1523" s="72" t="s">
        <v>1646</v>
      </c>
      <c r="B1523" s="74" t="s">
        <v>2094</v>
      </c>
      <c r="C1523" s="82"/>
    </row>
    <row r="1524" spans="1:3">
      <c r="A1524" s="72" t="s">
        <v>1647</v>
      </c>
      <c r="B1524" s="74" t="s">
        <v>2094</v>
      </c>
      <c r="C1524" s="82"/>
    </row>
    <row r="1525" spans="1:3">
      <c r="A1525" s="72" t="s">
        <v>596</v>
      </c>
      <c r="B1525" s="74" t="s">
        <v>2094</v>
      </c>
      <c r="C1525" s="82"/>
    </row>
    <row r="1526" spans="1:3">
      <c r="A1526" s="72" t="s">
        <v>597</v>
      </c>
      <c r="B1526" s="74" t="s">
        <v>2094</v>
      </c>
      <c r="C1526" s="82"/>
    </row>
    <row r="1527" spans="1:3">
      <c r="A1527" s="72" t="s">
        <v>1648</v>
      </c>
      <c r="B1527" s="74" t="s">
        <v>2094</v>
      </c>
      <c r="C1527" s="82"/>
    </row>
    <row r="1528" spans="1:3">
      <c r="A1528" s="72" t="s">
        <v>1649</v>
      </c>
      <c r="B1528" s="74" t="s">
        <v>2094</v>
      </c>
      <c r="C1528" s="82"/>
    </row>
    <row r="1529" spans="1:3">
      <c r="A1529" s="72" t="s">
        <v>1650</v>
      </c>
      <c r="B1529" s="74" t="s">
        <v>2094</v>
      </c>
      <c r="C1529" s="82"/>
    </row>
    <row r="1530" spans="1:3">
      <c r="A1530" s="72" t="s">
        <v>1651</v>
      </c>
      <c r="B1530" s="74" t="s">
        <v>2094</v>
      </c>
      <c r="C1530" s="82"/>
    </row>
    <row r="1531" spans="1:3" ht="14.4">
      <c r="A1531" s="80" t="s">
        <v>157</v>
      </c>
      <c r="B1531" s="79" t="s">
        <v>43</v>
      </c>
      <c r="C1531" s="82"/>
    </row>
    <row r="1532" spans="1:3">
      <c r="A1532" s="72" t="s">
        <v>1652</v>
      </c>
      <c r="B1532" s="74" t="s">
        <v>2094</v>
      </c>
      <c r="C1532" s="82"/>
    </row>
    <row r="1533" spans="1:3">
      <c r="A1533" s="72" t="s">
        <v>1653</v>
      </c>
      <c r="B1533" s="74" t="s">
        <v>2094</v>
      </c>
      <c r="C1533" s="82"/>
    </row>
    <row r="1534" spans="1:3">
      <c r="A1534" s="72" t="s">
        <v>1654</v>
      </c>
      <c r="B1534" s="74" t="s">
        <v>2094</v>
      </c>
      <c r="C1534" s="82"/>
    </row>
    <row r="1535" spans="1:3">
      <c r="A1535" s="72" t="s">
        <v>1655</v>
      </c>
      <c r="B1535" s="74" t="s">
        <v>2094</v>
      </c>
      <c r="C1535" s="82"/>
    </row>
    <row r="1536" spans="1:3">
      <c r="A1536" s="72" t="s">
        <v>1656</v>
      </c>
      <c r="B1536" s="74" t="s">
        <v>2170</v>
      </c>
      <c r="C1536" s="82"/>
    </row>
    <row r="1537" spans="1:3">
      <c r="A1537" s="72" t="s">
        <v>1657</v>
      </c>
      <c r="B1537" s="74" t="s">
        <v>2094</v>
      </c>
      <c r="C1537" s="82"/>
    </row>
    <row r="1538" spans="1:3">
      <c r="A1538" s="72" t="s">
        <v>1658</v>
      </c>
      <c r="B1538" s="74" t="s">
        <v>2094</v>
      </c>
      <c r="C1538" s="82"/>
    </row>
    <row r="1539" spans="1:3">
      <c r="A1539" s="72" t="s">
        <v>1659</v>
      </c>
      <c r="B1539" s="74" t="s">
        <v>2094</v>
      </c>
      <c r="C1539" s="82"/>
    </row>
    <row r="1540" spans="1:3">
      <c r="A1540" s="72" t="s">
        <v>1660</v>
      </c>
      <c r="B1540" s="74" t="s">
        <v>2094</v>
      </c>
      <c r="C1540" s="82"/>
    </row>
    <row r="1541" spans="1:3">
      <c r="A1541" s="72" t="s">
        <v>1661</v>
      </c>
      <c r="B1541" s="74" t="s">
        <v>2138</v>
      </c>
      <c r="C1541" s="82"/>
    </row>
    <row r="1542" spans="1:3">
      <c r="A1542" s="72" t="s">
        <v>1662</v>
      </c>
      <c r="B1542" s="74" t="s">
        <v>2094</v>
      </c>
      <c r="C1542" s="82"/>
    </row>
    <row r="1543" spans="1:3">
      <c r="A1543" s="72" t="s">
        <v>1663</v>
      </c>
      <c r="B1543" s="74" t="s">
        <v>2094</v>
      </c>
      <c r="C1543" s="82"/>
    </row>
    <row r="1544" spans="1:3">
      <c r="A1544" s="72" t="s">
        <v>1664</v>
      </c>
      <c r="B1544" s="74" t="s">
        <v>2094</v>
      </c>
      <c r="C1544" s="82"/>
    </row>
    <row r="1545" spans="1:3">
      <c r="A1545" s="72" t="s">
        <v>1665</v>
      </c>
      <c r="B1545" s="74" t="s">
        <v>2094</v>
      </c>
      <c r="C1545" s="82"/>
    </row>
    <row r="1546" spans="1:3">
      <c r="A1546" s="72" t="s">
        <v>1666</v>
      </c>
      <c r="B1546" s="74" t="s">
        <v>2241</v>
      </c>
      <c r="C1546" s="82"/>
    </row>
    <row r="1547" spans="1:3">
      <c r="A1547" s="72" t="s">
        <v>1667</v>
      </c>
      <c r="B1547" s="74" t="s">
        <v>2094</v>
      </c>
      <c r="C1547" s="82"/>
    </row>
    <row r="1548" spans="1:3">
      <c r="A1548" s="72" t="s">
        <v>1668</v>
      </c>
      <c r="B1548" s="74" t="s">
        <v>2094</v>
      </c>
      <c r="C1548" s="82"/>
    </row>
    <row r="1549" spans="1:3">
      <c r="A1549" s="72" t="s">
        <v>1669</v>
      </c>
      <c r="B1549" s="74" t="s">
        <v>2094</v>
      </c>
      <c r="C1549" s="82"/>
    </row>
    <row r="1550" spans="1:3">
      <c r="A1550" s="72" t="s">
        <v>1670</v>
      </c>
      <c r="B1550" s="74" t="s">
        <v>2201</v>
      </c>
      <c r="C1550" s="82"/>
    </row>
    <row r="1551" spans="1:3">
      <c r="A1551" s="72" t="s">
        <v>1671</v>
      </c>
      <c r="B1551" s="74" t="s">
        <v>2094</v>
      </c>
      <c r="C1551" s="82"/>
    </row>
    <row r="1552" spans="1:3">
      <c r="A1552" s="72" t="s">
        <v>1672</v>
      </c>
      <c r="B1552" s="74" t="s">
        <v>2201</v>
      </c>
      <c r="C1552" s="82"/>
    </row>
    <row r="1553" spans="1:3">
      <c r="A1553" s="72" t="s">
        <v>1673</v>
      </c>
      <c r="B1553" s="74" t="s">
        <v>2094</v>
      </c>
      <c r="C1553" s="82"/>
    </row>
    <row r="1554" spans="1:3">
      <c r="A1554" s="72" t="s">
        <v>1674</v>
      </c>
      <c r="B1554" s="74" t="s">
        <v>2105</v>
      </c>
      <c r="C1554" s="82"/>
    </row>
    <row r="1555" spans="1:3">
      <c r="A1555" s="72" t="s">
        <v>1675</v>
      </c>
      <c r="B1555" s="74" t="s">
        <v>2094</v>
      </c>
      <c r="C1555" s="82"/>
    </row>
    <row r="1556" spans="1:3">
      <c r="A1556" s="72" t="s">
        <v>1676</v>
      </c>
      <c r="B1556" s="74" t="s">
        <v>2105</v>
      </c>
      <c r="C1556" s="82"/>
    </row>
    <row r="1557" spans="1:3">
      <c r="A1557" s="72" t="s">
        <v>1677</v>
      </c>
      <c r="B1557" s="74" t="s">
        <v>2094</v>
      </c>
      <c r="C1557" s="82"/>
    </row>
    <row r="1558" spans="1:3">
      <c r="A1558" s="72" t="s">
        <v>1678</v>
      </c>
      <c r="B1558" s="74" t="s">
        <v>2105</v>
      </c>
      <c r="C1558" s="82"/>
    </row>
    <row r="1559" spans="1:3">
      <c r="A1559" s="72" t="s">
        <v>1679</v>
      </c>
      <c r="B1559" s="74" t="s">
        <v>2094</v>
      </c>
      <c r="C1559" s="82"/>
    </row>
    <row r="1560" spans="1:3">
      <c r="A1560" s="72" t="s">
        <v>1680</v>
      </c>
      <c r="B1560" s="74" t="s">
        <v>2105</v>
      </c>
      <c r="C1560" s="82"/>
    </row>
    <row r="1561" spans="1:3">
      <c r="A1561" s="72" t="s">
        <v>1681</v>
      </c>
      <c r="B1561" s="74" t="s">
        <v>2094</v>
      </c>
      <c r="C1561" s="82"/>
    </row>
    <row r="1562" spans="1:3">
      <c r="A1562" s="72" t="s">
        <v>1682</v>
      </c>
      <c r="B1562" s="74" t="s">
        <v>2094</v>
      </c>
      <c r="C1562" s="82"/>
    </row>
    <row r="1563" spans="1:3">
      <c r="A1563" s="72" t="s">
        <v>1683</v>
      </c>
      <c r="B1563" s="74" t="s">
        <v>2094</v>
      </c>
      <c r="C1563" s="82"/>
    </row>
    <row r="1564" spans="1:3">
      <c r="A1564" s="72" t="s">
        <v>1684</v>
      </c>
      <c r="B1564" s="74" t="s">
        <v>2105</v>
      </c>
      <c r="C1564" s="82"/>
    </row>
    <row r="1565" spans="1:3">
      <c r="A1565" s="72" t="s">
        <v>1685</v>
      </c>
      <c r="B1565" s="74" t="s">
        <v>2094</v>
      </c>
      <c r="C1565" s="82"/>
    </row>
    <row r="1566" spans="1:3">
      <c r="A1566" s="72" t="s">
        <v>1686</v>
      </c>
      <c r="B1566" s="74" t="s">
        <v>2170</v>
      </c>
      <c r="C1566" s="82"/>
    </row>
    <row r="1567" spans="1:3">
      <c r="A1567" s="72" t="s">
        <v>1687</v>
      </c>
      <c r="B1567" s="74" t="s">
        <v>2094</v>
      </c>
      <c r="C1567" s="82"/>
    </row>
    <row r="1568" spans="1:3">
      <c r="A1568" s="72" t="s">
        <v>1688</v>
      </c>
      <c r="B1568" s="74" t="s">
        <v>2105</v>
      </c>
      <c r="C1568" s="82"/>
    </row>
    <row r="1569" spans="1:3">
      <c r="A1569" s="72" t="s">
        <v>1689</v>
      </c>
      <c r="B1569" s="74" t="s">
        <v>2094</v>
      </c>
      <c r="C1569" s="82"/>
    </row>
    <row r="1570" spans="1:3">
      <c r="A1570" s="72" t="s">
        <v>1690</v>
      </c>
      <c r="B1570" s="74" t="s">
        <v>2343</v>
      </c>
      <c r="C1570" s="82"/>
    </row>
    <row r="1571" spans="1:3">
      <c r="A1571" s="72" t="s">
        <v>1691</v>
      </c>
      <c r="B1571" s="74" t="s">
        <v>2343</v>
      </c>
      <c r="C1571" s="82"/>
    </row>
    <row r="1572" spans="1:3">
      <c r="A1572" s="72" t="s">
        <v>1692</v>
      </c>
      <c r="B1572" s="74" t="s">
        <v>2094</v>
      </c>
      <c r="C1572" s="82"/>
    </row>
    <row r="1573" spans="1:3">
      <c r="A1573" s="72" t="s">
        <v>1693</v>
      </c>
      <c r="B1573" s="74" t="s">
        <v>2094</v>
      </c>
      <c r="C1573" s="82"/>
    </row>
    <row r="1574" spans="1:3">
      <c r="A1574" s="72" t="s">
        <v>1694</v>
      </c>
      <c r="B1574" s="74" t="s">
        <v>2094</v>
      </c>
      <c r="C1574" s="82"/>
    </row>
    <row r="1575" spans="1:3">
      <c r="A1575" s="72" t="s">
        <v>1695</v>
      </c>
      <c r="B1575" s="74" t="s">
        <v>2094</v>
      </c>
      <c r="C1575" s="82"/>
    </row>
    <row r="1576" spans="1:3">
      <c r="A1576" s="72" t="s">
        <v>1696</v>
      </c>
      <c r="B1576" s="74" t="s">
        <v>2094</v>
      </c>
      <c r="C1576" s="82"/>
    </row>
    <row r="1577" spans="1:3">
      <c r="A1577" s="72" t="s">
        <v>1697</v>
      </c>
      <c r="B1577" s="74" t="s">
        <v>2105</v>
      </c>
      <c r="C1577" s="82"/>
    </row>
    <row r="1578" spans="1:3">
      <c r="A1578" s="72" t="s">
        <v>1698</v>
      </c>
      <c r="B1578" s="74" t="s">
        <v>2094</v>
      </c>
      <c r="C1578" s="82"/>
    </row>
    <row r="1579" spans="1:3">
      <c r="A1579" s="72" t="s">
        <v>1699</v>
      </c>
      <c r="B1579" s="74" t="s">
        <v>2105</v>
      </c>
      <c r="C1579" s="82"/>
    </row>
    <row r="1580" spans="1:3">
      <c r="A1580" s="72" t="s">
        <v>1700</v>
      </c>
      <c r="B1580" s="74" t="s">
        <v>2094</v>
      </c>
      <c r="C1580" s="82"/>
    </row>
    <row r="1581" spans="1:3">
      <c r="A1581" s="72" t="s">
        <v>1701</v>
      </c>
      <c r="B1581" s="74" t="s">
        <v>2094</v>
      </c>
      <c r="C1581" s="82"/>
    </row>
    <row r="1582" spans="1:3">
      <c r="A1582" s="72" t="s">
        <v>1702</v>
      </c>
      <c r="B1582" s="74" t="s">
        <v>2094</v>
      </c>
      <c r="C1582" s="82"/>
    </row>
    <row r="1583" spans="1:3">
      <c r="A1583" s="72" t="s">
        <v>1703</v>
      </c>
      <c r="B1583" s="74" t="s">
        <v>2105</v>
      </c>
      <c r="C1583" s="82"/>
    </row>
    <row r="1584" spans="1:3">
      <c r="A1584" s="72" t="s">
        <v>1704</v>
      </c>
      <c r="B1584" s="74" t="s">
        <v>2094</v>
      </c>
      <c r="C1584" s="82"/>
    </row>
    <row r="1585" spans="1:3">
      <c r="A1585" s="72" t="s">
        <v>1705</v>
      </c>
      <c r="B1585" s="74" t="s">
        <v>2105</v>
      </c>
      <c r="C1585" s="82"/>
    </row>
    <row r="1586" spans="1:3">
      <c r="A1586" s="72" t="s">
        <v>1706</v>
      </c>
      <c r="B1586" s="74" t="s">
        <v>2242</v>
      </c>
      <c r="C1586" s="82"/>
    </row>
    <row r="1587" spans="1:3">
      <c r="A1587" s="72" t="s">
        <v>1707</v>
      </c>
      <c r="B1587" s="74" t="s">
        <v>2094</v>
      </c>
      <c r="C1587" s="82"/>
    </row>
    <row r="1588" spans="1:3">
      <c r="A1588" s="72" t="s">
        <v>1708</v>
      </c>
      <c r="B1588" s="74" t="s">
        <v>2242</v>
      </c>
      <c r="C1588" s="82"/>
    </row>
    <row r="1589" spans="1:3">
      <c r="A1589" s="72" t="s">
        <v>1709</v>
      </c>
      <c r="B1589" s="74" t="s">
        <v>2094</v>
      </c>
      <c r="C1589" s="82"/>
    </row>
    <row r="1590" spans="1:3">
      <c r="A1590" s="72" t="s">
        <v>1710</v>
      </c>
      <c r="B1590" s="74" t="s">
        <v>2094</v>
      </c>
      <c r="C1590" s="82"/>
    </row>
    <row r="1591" spans="1:3">
      <c r="A1591" s="72" t="s">
        <v>1711</v>
      </c>
      <c r="B1591" s="74" t="s">
        <v>2120</v>
      </c>
      <c r="C1591" s="82"/>
    </row>
    <row r="1592" spans="1:3">
      <c r="A1592" s="72" t="s">
        <v>1712</v>
      </c>
      <c r="B1592" s="74" t="s">
        <v>2094</v>
      </c>
      <c r="C1592" s="82"/>
    </row>
    <row r="1593" spans="1:3">
      <c r="A1593" s="72" t="s">
        <v>1713</v>
      </c>
      <c r="B1593" s="74" t="s">
        <v>2105</v>
      </c>
      <c r="C1593" s="82"/>
    </row>
    <row r="1594" spans="1:3">
      <c r="A1594" s="72" t="s">
        <v>1714</v>
      </c>
      <c r="B1594" s="74" t="s">
        <v>2105</v>
      </c>
      <c r="C1594" s="82"/>
    </row>
    <row r="1595" spans="1:3">
      <c r="A1595" s="72" t="s">
        <v>1715</v>
      </c>
      <c r="B1595" s="74" t="s">
        <v>2094</v>
      </c>
      <c r="C1595" s="82"/>
    </row>
    <row r="1596" spans="1:3">
      <c r="A1596" s="72" t="s">
        <v>1716</v>
      </c>
      <c r="B1596" s="74" t="s">
        <v>2094</v>
      </c>
      <c r="C1596" s="82"/>
    </row>
    <row r="1597" spans="1:3">
      <c r="A1597" s="72" t="s">
        <v>1717</v>
      </c>
      <c r="B1597" s="74" t="s">
        <v>2094</v>
      </c>
      <c r="C1597" s="82"/>
    </row>
    <row r="1598" spans="1:3" ht="14.4">
      <c r="A1598" s="80" t="s">
        <v>158</v>
      </c>
      <c r="B1598" s="79" t="s">
        <v>43</v>
      </c>
      <c r="C1598" s="82"/>
    </row>
    <row r="1599" spans="1:3">
      <c r="A1599" s="72" t="s">
        <v>1718</v>
      </c>
      <c r="B1599" s="74" t="s">
        <v>2094</v>
      </c>
      <c r="C1599" s="82"/>
    </row>
    <row r="1600" spans="1:3">
      <c r="A1600" s="72" t="s">
        <v>1719</v>
      </c>
      <c r="B1600" s="74" t="s">
        <v>2094</v>
      </c>
      <c r="C1600" s="82"/>
    </row>
    <row r="1601" spans="1:3">
      <c r="A1601" s="72" t="s">
        <v>1720</v>
      </c>
      <c r="B1601" s="74" t="s">
        <v>2094</v>
      </c>
      <c r="C1601" s="82"/>
    </row>
    <row r="1602" spans="1:3">
      <c r="A1602" s="72" t="s">
        <v>1721</v>
      </c>
      <c r="B1602" s="74" t="s">
        <v>2094</v>
      </c>
      <c r="C1602" s="82"/>
    </row>
    <row r="1603" spans="1:3">
      <c r="A1603" s="72" t="s">
        <v>1722</v>
      </c>
      <c r="B1603" s="74" t="s">
        <v>2094</v>
      </c>
      <c r="C1603" s="82"/>
    </row>
    <row r="1604" spans="1:3">
      <c r="A1604" s="72" t="s">
        <v>1723</v>
      </c>
      <c r="B1604" s="74" t="s">
        <v>2094</v>
      </c>
      <c r="C1604" s="82"/>
    </row>
    <row r="1605" spans="1:3">
      <c r="A1605" s="72" t="s">
        <v>1724</v>
      </c>
      <c r="B1605" s="74" t="s">
        <v>2094</v>
      </c>
      <c r="C1605" s="82"/>
    </row>
    <row r="1606" spans="1:3">
      <c r="A1606" s="72" t="s">
        <v>1725</v>
      </c>
      <c r="B1606" s="74" t="s">
        <v>2094</v>
      </c>
      <c r="C1606" s="82"/>
    </row>
    <row r="1607" spans="1:3">
      <c r="A1607" s="72" t="s">
        <v>1726</v>
      </c>
      <c r="B1607" s="74" t="s">
        <v>2094</v>
      </c>
      <c r="C1607" s="82"/>
    </row>
    <row r="1608" spans="1:3">
      <c r="A1608" s="72" t="s">
        <v>1727</v>
      </c>
      <c r="B1608" s="74" t="s">
        <v>2094</v>
      </c>
      <c r="C1608" s="82"/>
    </row>
    <row r="1609" spans="1:3">
      <c r="A1609" s="72" t="s">
        <v>1728</v>
      </c>
      <c r="B1609" s="74" t="s">
        <v>2094</v>
      </c>
      <c r="C1609" s="82"/>
    </row>
    <row r="1610" spans="1:3">
      <c r="A1610" s="72" t="s">
        <v>1729</v>
      </c>
      <c r="B1610" s="74" t="s">
        <v>2094</v>
      </c>
      <c r="C1610" s="82"/>
    </row>
    <row r="1611" spans="1:3">
      <c r="A1611" s="72" t="s">
        <v>1730</v>
      </c>
      <c r="B1611" s="74" t="s">
        <v>2094</v>
      </c>
      <c r="C1611" s="82"/>
    </row>
    <row r="1612" spans="1:3">
      <c r="A1612" s="72" t="s">
        <v>1731</v>
      </c>
      <c r="B1612" s="74" t="s">
        <v>2094</v>
      </c>
      <c r="C1612" s="82"/>
    </row>
    <row r="1613" spans="1:3">
      <c r="A1613" s="72" t="s">
        <v>1732</v>
      </c>
      <c r="B1613" s="74" t="s">
        <v>2094</v>
      </c>
      <c r="C1613" s="82"/>
    </row>
    <row r="1614" spans="1:3">
      <c r="A1614" s="72" t="s">
        <v>1733</v>
      </c>
      <c r="B1614" s="74" t="s">
        <v>2094</v>
      </c>
      <c r="C1614" s="82"/>
    </row>
    <row r="1615" spans="1:3">
      <c r="A1615" s="72" t="s">
        <v>1734</v>
      </c>
      <c r="B1615" s="74" t="s">
        <v>2094</v>
      </c>
      <c r="C1615" s="82"/>
    </row>
    <row r="1616" spans="1:3">
      <c r="A1616" s="72" t="s">
        <v>1735</v>
      </c>
      <c r="B1616" s="74" t="s">
        <v>2094</v>
      </c>
      <c r="C1616" s="82"/>
    </row>
    <row r="1617" spans="1:3">
      <c r="A1617" s="72" t="s">
        <v>1736</v>
      </c>
      <c r="B1617" s="74" t="s">
        <v>2094</v>
      </c>
      <c r="C1617" s="82"/>
    </row>
    <row r="1618" spans="1:3">
      <c r="A1618" s="72" t="s">
        <v>1737</v>
      </c>
      <c r="B1618" s="74" t="s">
        <v>2094</v>
      </c>
      <c r="C1618" s="82"/>
    </row>
    <row r="1619" spans="1:3">
      <c r="A1619" s="72" t="s">
        <v>1738</v>
      </c>
      <c r="B1619" s="74" t="s">
        <v>2094</v>
      </c>
      <c r="C1619" s="82"/>
    </row>
    <row r="1620" spans="1:3">
      <c r="A1620" s="72" t="s">
        <v>1739</v>
      </c>
      <c r="B1620" s="74" t="s">
        <v>2094</v>
      </c>
      <c r="C1620" s="82"/>
    </row>
    <row r="1621" spans="1:3">
      <c r="A1621" s="72" t="s">
        <v>1740</v>
      </c>
      <c r="B1621" s="74" t="s">
        <v>2094</v>
      </c>
      <c r="C1621" s="82"/>
    </row>
    <row r="1622" spans="1:3">
      <c r="A1622" s="72" t="s">
        <v>1741</v>
      </c>
      <c r="B1622" s="74" t="s">
        <v>2094</v>
      </c>
      <c r="C1622" s="82"/>
    </row>
    <row r="1623" spans="1:3">
      <c r="A1623" s="72" t="s">
        <v>1742</v>
      </c>
      <c r="B1623" s="74" t="s">
        <v>2094</v>
      </c>
      <c r="C1623" s="82"/>
    </row>
    <row r="1624" spans="1:3">
      <c r="A1624" s="72" t="s">
        <v>1743</v>
      </c>
      <c r="B1624" s="74" t="s">
        <v>2094</v>
      </c>
      <c r="C1624" s="82"/>
    </row>
    <row r="1625" spans="1:3">
      <c r="A1625" s="72" t="s">
        <v>1744</v>
      </c>
      <c r="B1625" s="74" t="s">
        <v>2094</v>
      </c>
      <c r="C1625" s="82"/>
    </row>
    <row r="1626" spans="1:3">
      <c r="A1626" s="72" t="s">
        <v>1745</v>
      </c>
      <c r="B1626" s="74" t="s">
        <v>2094</v>
      </c>
      <c r="C1626" s="82"/>
    </row>
    <row r="1627" spans="1:3">
      <c r="A1627" s="72" t="s">
        <v>1746</v>
      </c>
      <c r="B1627" s="74" t="s">
        <v>2094</v>
      </c>
      <c r="C1627" s="82"/>
    </row>
    <row r="1628" spans="1:3">
      <c r="A1628" s="72" t="s">
        <v>1747</v>
      </c>
      <c r="B1628" s="74" t="s">
        <v>2094</v>
      </c>
      <c r="C1628" s="82"/>
    </row>
    <row r="1629" spans="1:3">
      <c r="A1629" s="72" t="s">
        <v>1748</v>
      </c>
      <c r="B1629" s="74" t="s">
        <v>2094</v>
      </c>
      <c r="C1629" s="82"/>
    </row>
    <row r="1630" spans="1:3">
      <c r="A1630" s="72" t="s">
        <v>1749</v>
      </c>
      <c r="B1630" s="74" t="s">
        <v>2094</v>
      </c>
      <c r="C1630" s="82"/>
    </row>
    <row r="1631" spans="1:3">
      <c r="A1631" s="72" t="s">
        <v>1750</v>
      </c>
      <c r="B1631" s="74" t="s">
        <v>2094</v>
      </c>
      <c r="C1631" s="82"/>
    </row>
    <row r="1632" spans="1:3">
      <c r="A1632" s="72" t="s">
        <v>1751</v>
      </c>
      <c r="B1632" s="74" t="s">
        <v>2094</v>
      </c>
      <c r="C1632" s="82"/>
    </row>
    <row r="1633" spans="1:3">
      <c r="A1633" s="72" t="s">
        <v>1752</v>
      </c>
      <c r="B1633" s="74" t="s">
        <v>2094</v>
      </c>
      <c r="C1633" s="82"/>
    </row>
    <row r="1634" spans="1:3">
      <c r="A1634" s="72" t="s">
        <v>1753</v>
      </c>
      <c r="B1634" s="74" t="s">
        <v>2094</v>
      </c>
      <c r="C1634" s="82"/>
    </row>
    <row r="1635" spans="1:3">
      <c r="A1635" s="72" t="s">
        <v>1754</v>
      </c>
      <c r="B1635" s="74" t="s">
        <v>2094</v>
      </c>
      <c r="C1635" s="82"/>
    </row>
    <row r="1636" spans="1:3">
      <c r="A1636" s="72" t="s">
        <v>1755</v>
      </c>
      <c r="B1636" s="74" t="s">
        <v>2094</v>
      </c>
      <c r="C1636" s="82"/>
    </row>
    <row r="1637" spans="1:3">
      <c r="A1637" s="72" t="s">
        <v>1756</v>
      </c>
      <c r="B1637" s="74" t="s">
        <v>2094</v>
      </c>
      <c r="C1637" s="82"/>
    </row>
    <row r="1638" spans="1:3">
      <c r="A1638" s="72" t="s">
        <v>1757</v>
      </c>
      <c r="B1638" s="74" t="s">
        <v>2094</v>
      </c>
      <c r="C1638" s="82"/>
    </row>
    <row r="1639" spans="1:3">
      <c r="A1639" s="72" t="s">
        <v>1758</v>
      </c>
      <c r="B1639" s="74" t="s">
        <v>2094</v>
      </c>
      <c r="C1639" s="82"/>
    </row>
    <row r="1640" spans="1:3">
      <c r="A1640" s="72" t="s">
        <v>1759</v>
      </c>
      <c r="B1640" s="74" t="s">
        <v>2094</v>
      </c>
      <c r="C1640" s="82"/>
    </row>
    <row r="1641" spans="1:3">
      <c r="A1641" s="72" t="s">
        <v>1760</v>
      </c>
      <c r="B1641" s="74" t="s">
        <v>2094</v>
      </c>
      <c r="C1641" s="82"/>
    </row>
    <row r="1642" spans="1:3">
      <c r="A1642" s="72" t="s">
        <v>1761</v>
      </c>
      <c r="B1642" s="74" t="s">
        <v>2094</v>
      </c>
      <c r="C1642" s="82"/>
    </row>
    <row r="1643" spans="1:3">
      <c r="A1643" s="72" t="s">
        <v>1762</v>
      </c>
      <c r="B1643" s="74" t="s">
        <v>2094</v>
      </c>
      <c r="C1643" s="82"/>
    </row>
    <row r="1644" spans="1:3">
      <c r="A1644" s="72" t="s">
        <v>1763</v>
      </c>
      <c r="B1644" s="74" t="s">
        <v>2094</v>
      </c>
      <c r="C1644" s="82"/>
    </row>
    <row r="1645" spans="1:3">
      <c r="A1645" s="72" t="s">
        <v>1764</v>
      </c>
      <c r="B1645" s="74" t="s">
        <v>2094</v>
      </c>
      <c r="C1645" s="82"/>
    </row>
    <row r="1646" spans="1:3">
      <c r="A1646" s="72" t="s">
        <v>1765</v>
      </c>
      <c r="B1646" s="74" t="s">
        <v>2094</v>
      </c>
      <c r="C1646" s="82"/>
    </row>
    <row r="1647" spans="1:3">
      <c r="A1647" s="72" t="s">
        <v>1766</v>
      </c>
      <c r="B1647" s="74" t="s">
        <v>2094</v>
      </c>
      <c r="C1647" s="82"/>
    </row>
    <row r="1648" spans="1:3">
      <c r="A1648" s="72" t="s">
        <v>1767</v>
      </c>
      <c r="B1648" s="74" t="s">
        <v>2094</v>
      </c>
      <c r="C1648" s="82"/>
    </row>
    <row r="1649" spans="1:3">
      <c r="A1649" s="72" t="s">
        <v>1768</v>
      </c>
      <c r="B1649" s="74" t="s">
        <v>2094</v>
      </c>
      <c r="C1649" s="82"/>
    </row>
    <row r="1650" spans="1:3">
      <c r="A1650" s="72" t="s">
        <v>1769</v>
      </c>
      <c r="B1650" s="74" t="s">
        <v>2201</v>
      </c>
      <c r="C1650" s="82"/>
    </row>
    <row r="1651" spans="1:3">
      <c r="A1651" s="72" t="s">
        <v>1770</v>
      </c>
      <c r="B1651" s="74" t="s">
        <v>2094</v>
      </c>
      <c r="C1651" s="82"/>
    </row>
    <row r="1652" spans="1:3">
      <c r="A1652" s="72" t="s">
        <v>1771</v>
      </c>
      <c r="B1652" s="74" t="s">
        <v>2094</v>
      </c>
      <c r="C1652" s="82"/>
    </row>
    <row r="1653" spans="1:3">
      <c r="A1653" s="72" t="s">
        <v>1772</v>
      </c>
      <c r="B1653" s="74" t="s">
        <v>2094</v>
      </c>
      <c r="C1653" s="82"/>
    </row>
    <row r="1654" spans="1:3">
      <c r="A1654" s="72" t="s">
        <v>1773</v>
      </c>
      <c r="B1654" s="74" t="s">
        <v>2201</v>
      </c>
      <c r="C1654" s="82"/>
    </row>
    <row r="1655" spans="1:3">
      <c r="A1655" s="72" t="s">
        <v>1774</v>
      </c>
      <c r="B1655" s="74" t="s">
        <v>2094</v>
      </c>
      <c r="C1655" s="82"/>
    </row>
    <row r="1656" spans="1:3">
      <c r="A1656" s="72" t="s">
        <v>1775</v>
      </c>
      <c r="B1656" s="74" t="s">
        <v>2201</v>
      </c>
      <c r="C1656" s="82"/>
    </row>
    <row r="1657" spans="1:3">
      <c r="A1657" s="72" t="s">
        <v>1776</v>
      </c>
      <c r="B1657" s="74" t="s">
        <v>2094</v>
      </c>
      <c r="C1657" s="82"/>
    </row>
    <row r="1658" spans="1:3">
      <c r="A1658" s="72" t="s">
        <v>1777</v>
      </c>
      <c r="B1658" s="74" t="s">
        <v>2201</v>
      </c>
      <c r="C1658" s="82"/>
    </row>
    <row r="1659" spans="1:3">
      <c r="A1659" s="72" t="s">
        <v>1778</v>
      </c>
      <c r="B1659" s="74" t="s">
        <v>2094</v>
      </c>
      <c r="C1659" s="82"/>
    </row>
    <row r="1660" spans="1:3">
      <c r="A1660" s="72" t="s">
        <v>1779</v>
      </c>
      <c r="B1660" s="74" t="s">
        <v>2094</v>
      </c>
      <c r="C1660" s="82"/>
    </row>
    <row r="1661" spans="1:3">
      <c r="A1661" s="72" t="s">
        <v>1780</v>
      </c>
      <c r="B1661" s="74" t="s">
        <v>2094</v>
      </c>
      <c r="C1661" s="82"/>
    </row>
    <row r="1662" spans="1:3">
      <c r="A1662" s="72" t="s">
        <v>1781</v>
      </c>
      <c r="B1662" s="74" t="s">
        <v>2094</v>
      </c>
      <c r="C1662" s="82"/>
    </row>
    <row r="1663" spans="1:3">
      <c r="A1663" s="72" t="s">
        <v>1782</v>
      </c>
      <c r="B1663" s="74" t="s">
        <v>2094</v>
      </c>
      <c r="C1663" s="82"/>
    </row>
    <row r="1664" spans="1:3">
      <c r="A1664" s="72" t="s">
        <v>1783</v>
      </c>
      <c r="B1664" s="74" t="s">
        <v>2094</v>
      </c>
      <c r="C1664" s="82"/>
    </row>
    <row r="1665" spans="1:3">
      <c r="A1665" s="72" t="s">
        <v>1784</v>
      </c>
      <c r="B1665" s="74" t="s">
        <v>2094</v>
      </c>
      <c r="C1665" s="82"/>
    </row>
    <row r="1666" spans="1:3">
      <c r="A1666" s="72" t="s">
        <v>1785</v>
      </c>
      <c r="B1666" s="74" t="s">
        <v>2094</v>
      </c>
      <c r="C1666" s="82"/>
    </row>
    <row r="1667" spans="1:3">
      <c r="A1667" s="72" t="s">
        <v>1786</v>
      </c>
      <c r="B1667" s="74" t="s">
        <v>2094</v>
      </c>
      <c r="C1667" s="82"/>
    </row>
    <row r="1668" spans="1:3">
      <c r="A1668" s="72" t="s">
        <v>1787</v>
      </c>
      <c r="B1668" s="74" t="s">
        <v>2094</v>
      </c>
      <c r="C1668" s="82"/>
    </row>
    <row r="1669" spans="1:3">
      <c r="A1669" s="72" t="s">
        <v>1788</v>
      </c>
      <c r="B1669" s="74" t="s">
        <v>2094</v>
      </c>
      <c r="C1669" s="82"/>
    </row>
    <row r="1670" spans="1:3">
      <c r="A1670" s="72" t="s">
        <v>1789</v>
      </c>
      <c r="B1670" s="74" t="s">
        <v>2094</v>
      </c>
      <c r="C1670" s="82"/>
    </row>
    <row r="1671" spans="1:3">
      <c r="A1671" s="72" t="s">
        <v>1790</v>
      </c>
      <c r="B1671" s="74" t="s">
        <v>2094</v>
      </c>
      <c r="C1671" s="82"/>
    </row>
    <row r="1672" spans="1:3">
      <c r="A1672" s="72" t="s">
        <v>1791</v>
      </c>
      <c r="B1672" s="74" t="s">
        <v>2094</v>
      </c>
      <c r="C1672" s="82"/>
    </row>
    <row r="1673" spans="1:3">
      <c r="A1673" s="72" t="s">
        <v>1792</v>
      </c>
      <c r="B1673" s="74" t="s">
        <v>2094</v>
      </c>
      <c r="C1673" s="82"/>
    </row>
    <row r="1674" spans="1:3">
      <c r="A1674" s="72" t="s">
        <v>1793</v>
      </c>
      <c r="B1674" s="74" t="s">
        <v>2094</v>
      </c>
      <c r="C1674" s="82"/>
    </row>
    <row r="1675" spans="1:3">
      <c r="A1675" s="72" t="s">
        <v>1794</v>
      </c>
      <c r="B1675" s="74" t="s">
        <v>2094</v>
      </c>
      <c r="C1675" s="82"/>
    </row>
    <row r="1676" spans="1:3">
      <c r="A1676" s="72" t="s">
        <v>1795</v>
      </c>
      <c r="B1676" s="74" t="s">
        <v>2094</v>
      </c>
      <c r="C1676" s="82"/>
    </row>
    <row r="1677" spans="1:3">
      <c r="A1677" s="72" t="s">
        <v>1796</v>
      </c>
      <c r="B1677" s="74" t="s">
        <v>2094</v>
      </c>
      <c r="C1677" s="82"/>
    </row>
    <row r="1678" spans="1:3">
      <c r="A1678" s="72" t="s">
        <v>1797</v>
      </c>
      <c r="B1678" s="74" t="s">
        <v>2094</v>
      </c>
      <c r="C1678" s="82"/>
    </row>
    <row r="1679" spans="1:3">
      <c r="A1679" s="72" t="s">
        <v>1798</v>
      </c>
      <c r="B1679" s="74" t="s">
        <v>2094</v>
      </c>
      <c r="C1679" s="82"/>
    </row>
    <row r="1680" spans="1:3">
      <c r="A1680" s="72" t="s">
        <v>1799</v>
      </c>
      <c r="B1680" s="74" t="s">
        <v>2094</v>
      </c>
      <c r="C1680" s="82"/>
    </row>
    <row r="1681" spans="1:3">
      <c r="A1681" s="72" t="s">
        <v>1800</v>
      </c>
      <c r="B1681" s="74" t="s">
        <v>2094</v>
      </c>
      <c r="C1681" s="82"/>
    </row>
    <row r="1682" spans="1:3">
      <c r="A1682" s="72" t="s">
        <v>1801</v>
      </c>
      <c r="B1682" s="74" t="s">
        <v>2094</v>
      </c>
      <c r="C1682" s="82"/>
    </row>
    <row r="1683" spans="1:3" ht="79.2">
      <c r="A1683" s="72" t="s">
        <v>1802</v>
      </c>
      <c r="B1683" s="74" t="s">
        <v>2120</v>
      </c>
      <c r="C1683" s="82" t="s">
        <v>2344</v>
      </c>
    </row>
    <row r="1684" spans="1:3">
      <c r="A1684" s="72" t="s">
        <v>1803</v>
      </c>
      <c r="B1684" s="74" t="s">
        <v>2094</v>
      </c>
      <c r="C1684" s="82"/>
    </row>
    <row r="1685" spans="1:3">
      <c r="A1685" s="72" t="s">
        <v>1804</v>
      </c>
      <c r="B1685" s="74" t="s">
        <v>2094</v>
      </c>
      <c r="C1685" s="82"/>
    </row>
    <row r="1686" spans="1:3" ht="26.4">
      <c r="A1686" s="72" t="s">
        <v>1805</v>
      </c>
      <c r="B1686" s="74" t="s">
        <v>2094</v>
      </c>
      <c r="C1686" s="82" t="s">
        <v>2345</v>
      </c>
    </row>
    <row r="1687" spans="1:3">
      <c r="A1687" s="72" t="s">
        <v>1806</v>
      </c>
      <c r="B1687" s="74" t="s">
        <v>2094</v>
      </c>
      <c r="C1687" s="82"/>
    </row>
    <row r="1688" spans="1:3">
      <c r="A1688" s="72" t="s">
        <v>1807</v>
      </c>
      <c r="B1688" s="74" t="s">
        <v>2094</v>
      </c>
      <c r="C1688" s="82"/>
    </row>
    <row r="1689" spans="1:3">
      <c r="A1689" s="72" t="s">
        <v>1808</v>
      </c>
      <c r="B1689" s="74" t="s">
        <v>2094</v>
      </c>
      <c r="C1689" s="82"/>
    </row>
    <row r="1690" spans="1:3">
      <c r="A1690" s="72" t="s">
        <v>1809</v>
      </c>
      <c r="B1690" s="74" t="s">
        <v>2094</v>
      </c>
      <c r="C1690" s="82"/>
    </row>
    <row r="1691" spans="1:3">
      <c r="A1691" s="72" t="s">
        <v>1810</v>
      </c>
      <c r="B1691" s="74" t="s">
        <v>2094</v>
      </c>
      <c r="C1691" s="82"/>
    </row>
    <row r="1692" spans="1:3">
      <c r="A1692" s="72" t="s">
        <v>1811</v>
      </c>
      <c r="B1692" s="74" t="s">
        <v>2094</v>
      </c>
      <c r="C1692" s="82"/>
    </row>
    <row r="1693" spans="1:3">
      <c r="A1693" s="72" t="s">
        <v>1812</v>
      </c>
      <c r="B1693" s="74" t="s">
        <v>2094</v>
      </c>
      <c r="C1693" s="82"/>
    </row>
    <row r="1694" spans="1:3">
      <c r="A1694" s="72" t="s">
        <v>1813</v>
      </c>
      <c r="B1694" s="74" t="s">
        <v>2094</v>
      </c>
      <c r="C1694" s="82"/>
    </row>
    <row r="1695" spans="1:3">
      <c r="A1695" s="72" t="s">
        <v>1814</v>
      </c>
      <c r="B1695" s="74" t="s">
        <v>2094</v>
      </c>
      <c r="C1695" s="82"/>
    </row>
    <row r="1696" spans="1:3">
      <c r="A1696" s="72" t="s">
        <v>1815</v>
      </c>
      <c r="B1696" s="74" t="s">
        <v>2094</v>
      </c>
      <c r="C1696" s="82"/>
    </row>
    <row r="1697" spans="1:3">
      <c r="A1697" s="72" t="s">
        <v>1816</v>
      </c>
      <c r="B1697" s="74" t="s">
        <v>2094</v>
      </c>
      <c r="C1697" s="82"/>
    </row>
    <row r="1698" spans="1:3">
      <c r="A1698" s="72" t="s">
        <v>1817</v>
      </c>
      <c r="B1698" s="74" t="s">
        <v>2094</v>
      </c>
      <c r="C1698" s="82"/>
    </row>
    <row r="1699" spans="1:3">
      <c r="A1699" s="72" t="s">
        <v>1818</v>
      </c>
      <c r="B1699" s="74" t="s">
        <v>2094</v>
      </c>
      <c r="C1699" s="82"/>
    </row>
    <row r="1700" spans="1:3">
      <c r="A1700" s="72" t="s">
        <v>1819</v>
      </c>
      <c r="B1700" s="74" t="s">
        <v>2094</v>
      </c>
      <c r="C1700" s="82"/>
    </row>
    <row r="1701" spans="1:3">
      <c r="A1701" s="72" t="s">
        <v>1820</v>
      </c>
      <c r="B1701" s="74" t="s">
        <v>2094</v>
      </c>
      <c r="C1701" s="82"/>
    </row>
    <row r="1702" spans="1:3">
      <c r="A1702" s="72" t="s">
        <v>1821</v>
      </c>
      <c r="B1702" s="74" t="s">
        <v>2094</v>
      </c>
      <c r="C1702" s="82"/>
    </row>
    <row r="1703" spans="1:3">
      <c r="A1703" s="72" t="s">
        <v>1822</v>
      </c>
      <c r="B1703" s="74" t="s">
        <v>2094</v>
      </c>
      <c r="C1703" s="82"/>
    </row>
    <row r="1704" spans="1:3">
      <c r="A1704" s="72" t="s">
        <v>1823</v>
      </c>
      <c r="B1704" s="74" t="s">
        <v>2094</v>
      </c>
      <c r="C1704" s="82"/>
    </row>
    <row r="1705" spans="1:3">
      <c r="A1705" s="72" t="s">
        <v>1824</v>
      </c>
      <c r="B1705" s="74" t="s">
        <v>2094</v>
      </c>
      <c r="C1705" s="82"/>
    </row>
    <row r="1706" spans="1:3">
      <c r="A1706" s="72" t="s">
        <v>1825</v>
      </c>
      <c r="B1706" s="74" t="s">
        <v>2094</v>
      </c>
      <c r="C1706" s="82"/>
    </row>
    <row r="1707" spans="1:3">
      <c r="A1707" s="72" t="s">
        <v>1826</v>
      </c>
      <c r="B1707" s="74" t="s">
        <v>2094</v>
      </c>
      <c r="C1707" s="82"/>
    </row>
    <row r="1708" spans="1:3">
      <c r="A1708" s="72" t="s">
        <v>1827</v>
      </c>
      <c r="B1708" s="74" t="s">
        <v>2094</v>
      </c>
      <c r="C1708" s="82"/>
    </row>
    <row r="1709" spans="1:3">
      <c r="A1709" s="72" t="s">
        <v>1828</v>
      </c>
      <c r="B1709" s="74" t="s">
        <v>2094</v>
      </c>
      <c r="C1709" s="82"/>
    </row>
    <row r="1710" spans="1:3">
      <c r="A1710" s="72" t="s">
        <v>1829</v>
      </c>
      <c r="B1710" s="74" t="s">
        <v>2094</v>
      </c>
      <c r="C1710" s="82"/>
    </row>
    <row r="1711" spans="1:3">
      <c r="A1711" s="72" t="s">
        <v>1830</v>
      </c>
      <c r="B1711" s="74" t="s">
        <v>2094</v>
      </c>
      <c r="C1711" s="82"/>
    </row>
    <row r="1712" spans="1:3">
      <c r="A1712" s="72" t="s">
        <v>1831</v>
      </c>
      <c r="B1712" s="74" t="s">
        <v>2094</v>
      </c>
      <c r="C1712" s="82"/>
    </row>
    <row r="1713" spans="1:3">
      <c r="A1713" s="72" t="s">
        <v>1832</v>
      </c>
      <c r="B1713" s="74" t="s">
        <v>2094</v>
      </c>
      <c r="C1713" s="82"/>
    </row>
    <row r="1714" spans="1:3">
      <c r="A1714" s="72" t="s">
        <v>1833</v>
      </c>
      <c r="B1714" s="74" t="s">
        <v>2094</v>
      </c>
      <c r="C1714" s="82"/>
    </row>
    <row r="1715" spans="1:3">
      <c r="A1715" s="72" t="s">
        <v>1834</v>
      </c>
      <c r="B1715" s="74" t="s">
        <v>2094</v>
      </c>
      <c r="C1715" s="82"/>
    </row>
    <row r="1716" spans="1:3">
      <c r="A1716" s="72" t="s">
        <v>1835</v>
      </c>
      <c r="B1716" s="74" t="s">
        <v>2094</v>
      </c>
      <c r="C1716" s="82"/>
    </row>
    <row r="1717" spans="1:3">
      <c r="A1717" s="72" t="s">
        <v>1836</v>
      </c>
      <c r="B1717" s="74" t="s">
        <v>2094</v>
      </c>
      <c r="C1717" s="82"/>
    </row>
    <row r="1718" spans="1:3">
      <c r="A1718" s="72" t="s">
        <v>1837</v>
      </c>
      <c r="B1718" s="74" t="s">
        <v>2094</v>
      </c>
      <c r="C1718" s="82"/>
    </row>
    <row r="1719" spans="1:3">
      <c r="A1719" s="72" t="s">
        <v>1838</v>
      </c>
      <c r="B1719" s="74" t="s">
        <v>2094</v>
      </c>
      <c r="C1719" s="82"/>
    </row>
    <row r="1720" spans="1:3">
      <c r="A1720" s="72" t="s">
        <v>1839</v>
      </c>
      <c r="B1720" s="74" t="s">
        <v>2094</v>
      </c>
      <c r="C1720" s="82"/>
    </row>
    <row r="1721" spans="1:3">
      <c r="A1721" s="72" t="s">
        <v>1840</v>
      </c>
      <c r="B1721" s="74" t="s">
        <v>2094</v>
      </c>
      <c r="C1721" s="82"/>
    </row>
    <row r="1722" spans="1:3">
      <c r="A1722" s="72" t="s">
        <v>1841</v>
      </c>
      <c r="B1722" s="74" t="s">
        <v>2094</v>
      </c>
      <c r="C1722" s="82"/>
    </row>
    <row r="1723" spans="1:3">
      <c r="A1723" s="72" t="s">
        <v>1842</v>
      </c>
      <c r="B1723" s="74" t="s">
        <v>2094</v>
      </c>
      <c r="C1723" s="82"/>
    </row>
    <row r="1724" spans="1:3">
      <c r="A1724" s="72" t="s">
        <v>1843</v>
      </c>
      <c r="B1724" s="74" t="s">
        <v>2094</v>
      </c>
      <c r="C1724" s="82"/>
    </row>
    <row r="1725" spans="1:3">
      <c r="A1725" s="72" t="s">
        <v>1844</v>
      </c>
      <c r="B1725" s="74" t="s">
        <v>2094</v>
      </c>
      <c r="C1725" s="82"/>
    </row>
    <row r="1726" spans="1:3">
      <c r="A1726" s="72" t="s">
        <v>1845</v>
      </c>
      <c r="B1726" s="74" t="s">
        <v>2094</v>
      </c>
      <c r="C1726" s="82"/>
    </row>
    <row r="1727" spans="1:3">
      <c r="A1727" s="72" t="s">
        <v>1846</v>
      </c>
      <c r="B1727" s="74" t="s">
        <v>2094</v>
      </c>
      <c r="C1727" s="82"/>
    </row>
    <row r="1728" spans="1:3">
      <c r="A1728" s="72" t="s">
        <v>1847</v>
      </c>
      <c r="B1728" s="74" t="s">
        <v>2094</v>
      </c>
      <c r="C1728" s="82"/>
    </row>
    <row r="1729" spans="1:3">
      <c r="A1729" s="72" t="s">
        <v>1848</v>
      </c>
      <c r="B1729" s="74" t="s">
        <v>2094</v>
      </c>
      <c r="C1729" s="82"/>
    </row>
    <row r="1730" spans="1:3">
      <c r="A1730" s="72" t="s">
        <v>1849</v>
      </c>
      <c r="B1730" s="74" t="s">
        <v>2094</v>
      </c>
      <c r="C1730" s="82"/>
    </row>
    <row r="1731" spans="1:3">
      <c r="A1731" s="72" t="s">
        <v>1850</v>
      </c>
      <c r="B1731" s="74" t="s">
        <v>2094</v>
      </c>
      <c r="C1731" s="82"/>
    </row>
    <row r="1732" spans="1:3">
      <c r="A1732" s="72" t="s">
        <v>1851</v>
      </c>
      <c r="B1732" s="74" t="s">
        <v>2094</v>
      </c>
      <c r="C1732" s="82"/>
    </row>
    <row r="1733" spans="1:3">
      <c r="A1733" s="72" t="s">
        <v>1852</v>
      </c>
      <c r="B1733" s="74" t="s">
        <v>2094</v>
      </c>
      <c r="C1733" s="82"/>
    </row>
    <row r="1734" spans="1:3">
      <c r="A1734" s="72" t="s">
        <v>1853</v>
      </c>
      <c r="B1734" s="74" t="s">
        <v>2094</v>
      </c>
      <c r="C1734" s="82"/>
    </row>
    <row r="1735" spans="1:3">
      <c r="A1735" s="72" t="s">
        <v>1854</v>
      </c>
      <c r="B1735" s="74" t="s">
        <v>2094</v>
      </c>
      <c r="C1735" s="82"/>
    </row>
    <row r="1736" spans="1:3">
      <c r="A1736" s="72" t="s">
        <v>1855</v>
      </c>
      <c r="B1736" s="74" t="s">
        <v>2094</v>
      </c>
      <c r="C1736" s="82"/>
    </row>
    <row r="1737" spans="1:3">
      <c r="A1737" s="72" t="s">
        <v>1856</v>
      </c>
      <c r="B1737" s="74" t="s">
        <v>2094</v>
      </c>
      <c r="C1737" s="82"/>
    </row>
    <row r="1738" spans="1:3">
      <c r="A1738" s="72" t="s">
        <v>1857</v>
      </c>
      <c r="B1738" s="74" t="s">
        <v>2094</v>
      </c>
      <c r="C1738" s="82"/>
    </row>
    <row r="1739" spans="1:3">
      <c r="A1739" s="72" t="s">
        <v>1858</v>
      </c>
      <c r="B1739" s="74" t="s">
        <v>2094</v>
      </c>
      <c r="C1739" s="82"/>
    </row>
    <row r="1740" spans="1:3">
      <c r="A1740" s="72" t="s">
        <v>1859</v>
      </c>
      <c r="B1740" s="74" t="s">
        <v>2343</v>
      </c>
      <c r="C1740" s="82"/>
    </row>
    <row r="1741" spans="1:3">
      <c r="A1741" s="72" t="s">
        <v>1860</v>
      </c>
      <c r="B1741" s="74" t="s">
        <v>2094</v>
      </c>
      <c r="C1741" s="82"/>
    </row>
    <row r="1742" spans="1:3">
      <c r="A1742" s="72" t="s">
        <v>1861</v>
      </c>
      <c r="B1742" s="74" t="s">
        <v>2343</v>
      </c>
      <c r="C1742" s="82"/>
    </row>
    <row r="1743" spans="1:3">
      <c r="A1743" s="72" t="s">
        <v>1862</v>
      </c>
      <c r="B1743" s="74" t="s">
        <v>2094</v>
      </c>
      <c r="C1743" s="82"/>
    </row>
    <row r="1744" spans="1:3">
      <c r="A1744" s="72" t="s">
        <v>1863</v>
      </c>
      <c r="B1744" s="74" t="s">
        <v>2094</v>
      </c>
      <c r="C1744" s="82"/>
    </row>
    <row r="1745" spans="1:3">
      <c r="A1745" s="72" t="s">
        <v>1864</v>
      </c>
      <c r="B1745" s="74" t="s">
        <v>2094</v>
      </c>
      <c r="C1745" s="82"/>
    </row>
    <row r="1746" spans="1:3">
      <c r="A1746" s="72" t="s">
        <v>1865</v>
      </c>
      <c r="B1746" s="74" t="s">
        <v>2343</v>
      </c>
      <c r="C1746" s="82"/>
    </row>
    <row r="1747" spans="1:3">
      <c r="A1747" s="72" t="s">
        <v>1866</v>
      </c>
      <c r="B1747" s="74" t="s">
        <v>2094</v>
      </c>
      <c r="C1747" s="82"/>
    </row>
    <row r="1748" spans="1:3">
      <c r="A1748" s="72" t="s">
        <v>1867</v>
      </c>
      <c r="B1748" s="74" t="s">
        <v>2094</v>
      </c>
      <c r="C1748" s="82"/>
    </row>
    <row r="1749" spans="1:3">
      <c r="A1749" s="72" t="s">
        <v>1868</v>
      </c>
      <c r="B1749" s="74" t="s">
        <v>2094</v>
      </c>
      <c r="C1749" s="82"/>
    </row>
    <row r="1750" spans="1:3">
      <c r="A1750" s="72" t="s">
        <v>1869</v>
      </c>
      <c r="B1750" s="74" t="s">
        <v>2094</v>
      </c>
      <c r="C1750" s="82"/>
    </row>
    <row r="1751" spans="1:3">
      <c r="A1751" s="72" t="s">
        <v>1870</v>
      </c>
      <c r="B1751" s="74" t="s">
        <v>2094</v>
      </c>
      <c r="C1751" s="82"/>
    </row>
    <row r="1752" spans="1:3">
      <c r="A1752" s="72" t="s">
        <v>1871</v>
      </c>
      <c r="B1752" s="74" t="s">
        <v>2094</v>
      </c>
      <c r="C1752" s="82"/>
    </row>
    <row r="1753" spans="1:3">
      <c r="A1753" s="72" t="s">
        <v>1872</v>
      </c>
      <c r="B1753" s="74" t="s">
        <v>2094</v>
      </c>
      <c r="C1753" s="82"/>
    </row>
    <row r="1754" spans="1:3">
      <c r="A1754" s="72" t="s">
        <v>1873</v>
      </c>
      <c r="B1754" s="74" t="s">
        <v>2094</v>
      </c>
      <c r="C1754" s="82"/>
    </row>
    <row r="1755" spans="1:3">
      <c r="A1755" s="72" t="s">
        <v>1874</v>
      </c>
      <c r="B1755" s="74" t="s">
        <v>2094</v>
      </c>
      <c r="C1755" s="82"/>
    </row>
    <row r="1756" spans="1:3">
      <c r="A1756" s="72" t="s">
        <v>1875</v>
      </c>
      <c r="B1756" s="74" t="s">
        <v>2094</v>
      </c>
      <c r="C1756" s="82"/>
    </row>
    <row r="1757" spans="1:3">
      <c r="A1757" s="72" t="s">
        <v>1876</v>
      </c>
      <c r="B1757" s="74" t="s">
        <v>2094</v>
      </c>
      <c r="C1757" s="82"/>
    </row>
    <row r="1758" spans="1:3">
      <c r="A1758" s="72" t="s">
        <v>1877</v>
      </c>
      <c r="B1758" s="74" t="s">
        <v>2343</v>
      </c>
      <c r="C1758" s="82"/>
    </row>
    <row r="1759" spans="1:3">
      <c r="A1759" s="72" t="s">
        <v>1878</v>
      </c>
      <c r="B1759" s="74" t="s">
        <v>2094</v>
      </c>
      <c r="C1759" s="82"/>
    </row>
    <row r="1760" spans="1:3">
      <c r="A1760" s="72" t="s">
        <v>1879</v>
      </c>
      <c r="B1760" s="74" t="s">
        <v>2343</v>
      </c>
      <c r="C1760" s="82"/>
    </row>
    <row r="1761" spans="1:3">
      <c r="A1761" s="72" t="s">
        <v>1880</v>
      </c>
      <c r="B1761" s="74" t="s">
        <v>2094</v>
      </c>
      <c r="C1761" s="82"/>
    </row>
    <row r="1762" spans="1:3">
      <c r="A1762" s="72" t="s">
        <v>1881</v>
      </c>
      <c r="B1762" s="74" t="s">
        <v>2094</v>
      </c>
      <c r="C1762" s="82"/>
    </row>
    <row r="1763" spans="1:3">
      <c r="A1763" s="72" t="s">
        <v>1882</v>
      </c>
      <c r="B1763" s="74" t="s">
        <v>2094</v>
      </c>
      <c r="C1763" s="82"/>
    </row>
    <row r="1764" spans="1:3">
      <c r="A1764" s="72" t="s">
        <v>1883</v>
      </c>
      <c r="B1764" s="74" t="s">
        <v>2094</v>
      </c>
      <c r="C1764" s="82"/>
    </row>
    <row r="1765" spans="1:3">
      <c r="A1765" s="72" t="s">
        <v>1884</v>
      </c>
      <c r="B1765" s="74" t="s">
        <v>2343</v>
      </c>
      <c r="C1765" s="82"/>
    </row>
    <row r="1766" spans="1:3">
      <c r="A1766" s="72" t="s">
        <v>1885</v>
      </c>
      <c r="B1766" s="74" t="s">
        <v>2094</v>
      </c>
      <c r="C1766" s="82"/>
    </row>
    <row r="1767" spans="1:3">
      <c r="A1767" s="72" t="s">
        <v>1886</v>
      </c>
      <c r="B1767" s="74" t="s">
        <v>2094</v>
      </c>
      <c r="C1767" s="82"/>
    </row>
    <row r="1768" spans="1:3">
      <c r="A1768" s="72" t="s">
        <v>1887</v>
      </c>
      <c r="B1768" s="74" t="s">
        <v>2094</v>
      </c>
      <c r="C1768" s="82"/>
    </row>
    <row r="1769" spans="1:3">
      <c r="A1769" s="72" t="s">
        <v>1888</v>
      </c>
      <c r="B1769" s="74" t="s">
        <v>2343</v>
      </c>
      <c r="C1769" s="82"/>
    </row>
    <row r="1770" spans="1:3">
      <c r="A1770" s="72" t="s">
        <v>1889</v>
      </c>
      <c r="B1770" s="74" t="s">
        <v>2343</v>
      </c>
      <c r="C1770" s="82"/>
    </row>
    <row r="1771" spans="1:3">
      <c r="A1771" s="72" t="s">
        <v>1890</v>
      </c>
      <c r="B1771" s="74" t="s">
        <v>2094</v>
      </c>
      <c r="C1771" s="82"/>
    </row>
    <row r="1772" spans="1:3">
      <c r="A1772" s="72" t="s">
        <v>1891</v>
      </c>
      <c r="B1772" s="74" t="s">
        <v>2094</v>
      </c>
      <c r="C1772" s="82"/>
    </row>
    <row r="1773" spans="1:3">
      <c r="A1773" s="72" t="s">
        <v>1892</v>
      </c>
      <c r="B1773" s="74" t="s">
        <v>2094</v>
      </c>
      <c r="C1773" s="82"/>
    </row>
    <row r="1774" spans="1:3">
      <c r="A1774" s="72" t="s">
        <v>1893</v>
      </c>
      <c r="B1774" s="74" t="s">
        <v>2094</v>
      </c>
      <c r="C1774" s="82"/>
    </row>
    <row r="1775" spans="1:3">
      <c r="A1775" s="72" t="s">
        <v>1894</v>
      </c>
      <c r="B1775" s="74" t="s">
        <v>2186</v>
      </c>
      <c r="C1775" s="82"/>
    </row>
    <row r="1776" spans="1:3">
      <c r="A1776" s="72" t="s">
        <v>1895</v>
      </c>
      <c r="B1776" s="74" t="s">
        <v>2094</v>
      </c>
      <c r="C1776" s="82"/>
    </row>
    <row r="1777" spans="1:3">
      <c r="A1777" s="72" t="s">
        <v>1896</v>
      </c>
      <c r="B1777" s="74" t="s">
        <v>2094</v>
      </c>
      <c r="C1777" s="82"/>
    </row>
    <row r="1778" spans="1:3">
      <c r="A1778" s="72" t="s">
        <v>1897</v>
      </c>
      <c r="B1778" s="74" t="s">
        <v>2094</v>
      </c>
      <c r="C1778" s="82"/>
    </row>
    <row r="1779" spans="1:3">
      <c r="A1779" s="72" t="s">
        <v>1898</v>
      </c>
      <c r="B1779" s="74" t="s">
        <v>2094</v>
      </c>
      <c r="C1779" s="82"/>
    </row>
    <row r="1780" spans="1:3">
      <c r="A1780" s="72" t="s">
        <v>1899</v>
      </c>
      <c r="B1780" s="74" t="s">
        <v>2094</v>
      </c>
      <c r="C1780" s="82"/>
    </row>
    <row r="1781" spans="1:3">
      <c r="A1781" s="72" t="s">
        <v>1900</v>
      </c>
      <c r="B1781" s="74" t="s">
        <v>2094</v>
      </c>
      <c r="C1781" s="82"/>
    </row>
    <row r="1782" spans="1:3">
      <c r="A1782" s="72" t="s">
        <v>1901</v>
      </c>
      <c r="B1782" s="74" t="s">
        <v>2094</v>
      </c>
      <c r="C1782" s="82"/>
    </row>
    <row r="1783" spans="1:3">
      <c r="A1783" s="72" t="s">
        <v>1902</v>
      </c>
      <c r="B1783" s="74" t="s">
        <v>2094</v>
      </c>
      <c r="C1783" s="82"/>
    </row>
    <row r="1784" spans="1:3">
      <c r="A1784" s="72" t="s">
        <v>1903</v>
      </c>
      <c r="B1784" s="74" t="s">
        <v>2094</v>
      </c>
      <c r="C1784" s="82"/>
    </row>
    <row r="1785" spans="1:3">
      <c r="A1785" s="72" t="s">
        <v>1904</v>
      </c>
      <c r="B1785" s="74" t="s">
        <v>2094</v>
      </c>
      <c r="C1785" s="82"/>
    </row>
    <row r="1786" spans="1:3">
      <c r="A1786" s="72" t="s">
        <v>1905</v>
      </c>
      <c r="B1786" s="74" t="s">
        <v>2094</v>
      </c>
      <c r="C1786" s="82"/>
    </row>
    <row r="1787" spans="1:3">
      <c r="A1787" s="72" t="s">
        <v>1906</v>
      </c>
      <c r="B1787" s="74" t="s">
        <v>2094</v>
      </c>
      <c r="C1787" s="82"/>
    </row>
    <row r="1788" spans="1:3">
      <c r="A1788" s="72" t="s">
        <v>1907</v>
      </c>
      <c r="B1788" s="74" t="s">
        <v>2094</v>
      </c>
      <c r="C1788" s="82"/>
    </row>
    <row r="1789" spans="1:3">
      <c r="A1789" s="72" t="s">
        <v>1908</v>
      </c>
      <c r="B1789" s="74" t="s">
        <v>2094</v>
      </c>
      <c r="C1789" s="82"/>
    </row>
    <row r="1790" spans="1:3">
      <c r="A1790" s="72" t="s">
        <v>1909</v>
      </c>
      <c r="B1790" s="74" t="s">
        <v>2094</v>
      </c>
      <c r="C1790" s="82"/>
    </row>
    <row r="1791" spans="1:3">
      <c r="A1791" s="72" t="s">
        <v>1910</v>
      </c>
      <c r="B1791" s="74" t="s">
        <v>2094</v>
      </c>
      <c r="C1791" s="82"/>
    </row>
    <row r="1792" spans="1:3">
      <c r="A1792" s="72" t="s">
        <v>1911</v>
      </c>
      <c r="B1792" s="74" t="s">
        <v>2094</v>
      </c>
      <c r="C1792" s="82"/>
    </row>
    <row r="1793" spans="1:3">
      <c r="A1793" s="72" t="s">
        <v>1912</v>
      </c>
      <c r="B1793" s="74" t="s">
        <v>2094</v>
      </c>
      <c r="C1793" s="82"/>
    </row>
    <row r="1794" spans="1:3">
      <c r="A1794" s="72" t="s">
        <v>1913</v>
      </c>
      <c r="B1794" s="74" t="s">
        <v>2094</v>
      </c>
      <c r="C1794" s="82"/>
    </row>
    <row r="1795" spans="1:3">
      <c r="A1795" s="72" t="s">
        <v>1914</v>
      </c>
      <c r="B1795" s="74" t="s">
        <v>2094</v>
      </c>
      <c r="C1795" s="82"/>
    </row>
    <row r="1796" spans="1:3">
      <c r="A1796" s="72" t="s">
        <v>1915</v>
      </c>
      <c r="B1796" s="74" t="s">
        <v>2094</v>
      </c>
      <c r="C1796" s="82"/>
    </row>
    <row r="1797" spans="1:3">
      <c r="A1797" s="72" t="s">
        <v>1916</v>
      </c>
      <c r="B1797" s="74" t="s">
        <v>2094</v>
      </c>
      <c r="C1797" s="82"/>
    </row>
    <row r="1798" spans="1:3">
      <c r="A1798" s="72" t="s">
        <v>1917</v>
      </c>
      <c r="B1798" s="74" t="s">
        <v>2094</v>
      </c>
      <c r="C1798" s="82"/>
    </row>
    <row r="1799" spans="1:3">
      <c r="A1799" s="72" t="s">
        <v>1918</v>
      </c>
      <c r="B1799" s="74" t="s">
        <v>2094</v>
      </c>
      <c r="C1799" s="82"/>
    </row>
    <row r="1800" spans="1:3">
      <c r="A1800" s="72" t="s">
        <v>1919</v>
      </c>
      <c r="B1800" s="74" t="s">
        <v>2094</v>
      </c>
      <c r="C1800" s="82"/>
    </row>
    <row r="1801" spans="1:3">
      <c r="A1801" s="72" t="s">
        <v>1920</v>
      </c>
      <c r="B1801" s="74" t="s">
        <v>2094</v>
      </c>
      <c r="C1801" s="82"/>
    </row>
    <row r="1802" spans="1:3">
      <c r="A1802" s="72" t="s">
        <v>1921</v>
      </c>
      <c r="B1802" s="74" t="s">
        <v>2094</v>
      </c>
      <c r="C1802" s="82"/>
    </row>
    <row r="1803" spans="1:3">
      <c r="A1803" s="72" t="s">
        <v>1922</v>
      </c>
      <c r="B1803" s="74" t="s">
        <v>2094</v>
      </c>
      <c r="C1803" s="82"/>
    </row>
    <row r="1804" spans="1:3">
      <c r="A1804" s="72" t="s">
        <v>1923</v>
      </c>
      <c r="B1804" s="74" t="s">
        <v>2094</v>
      </c>
      <c r="C1804" s="82"/>
    </row>
    <row r="1805" spans="1:3">
      <c r="A1805" s="72" t="s">
        <v>1924</v>
      </c>
      <c r="B1805" s="74" t="s">
        <v>2094</v>
      </c>
      <c r="C1805" s="82"/>
    </row>
    <row r="1806" spans="1:3">
      <c r="A1806" s="72" t="s">
        <v>1925</v>
      </c>
      <c r="B1806" s="74" t="s">
        <v>2094</v>
      </c>
      <c r="C1806" s="82"/>
    </row>
    <row r="1807" spans="1:3">
      <c r="A1807" s="72" t="s">
        <v>1926</v>
      </c>
      <c r="B1807" s="74" t="s">
        <v>2094</v>
      </c>
      <c r="C1807" s="82"/>
    </row>
    <row r="1808" spans="1:3">
      <c r="A1808" s="72" t="s">
        <v>1927</v>
      </c>
      <c r="B1808" s="74" t="s">
        <v>2094</v>
      </c>
      <c r="C1808" s="82"/>
    </row>
    <row r="1809" spans="1:3">
      <c r="A1809" s="72" t="s">
        <v>1928</v>
      </c>
      <c r="B1809" s="74" t="s">
        <v>2094</v>
      </c>
      <c r="C1809" s="82"/>
    </row>
    <row r="1810" spans="1:3">
      <c r="A1810" s="72" t="s">
        <v>1929</v>
      </c>
      <c r="B1810" s="74" t="s">
        <v>2094</v>
      </c>
      <c r="C1810" s="82"/>
    </row>
    <row r="1811" spans="1:3">
      <c r="A1811" s="72" t="s">
        <v>1930</v>
      </c>
      <c r="B1811" s="74" t="s">
        <v>2094</v>
      </c>
      <c r="C1811" s="82"/>
    </row>
    <row r="1812" spans="1:3">
      <c r="A1812" s="72" t="s">
        <v>1931</v>
      </c>
      <c r="B1812" s="74" t="s">
        <v>2094</v>
      </c>
      <c r="C1812" s="82"/>
    </row>
    <row r="1813" spans="1:3">
      <c r="A1813" s="72" t="s">
        <v>1932</v>
      </c>
      <c r="B1813" s="74" t="s">
        <v>2094</v>
      </c>
      <c r="C1813" s="82"/>
    </row>
    <row r="1814" spans="1:3">
      <c r="A1814" s="72" t="s">
        <v>1933</v>
      </c>
      <c r="B1814" s="74" t="s">
        <v>2094</v>
      </c>
      <c r="C1814" s="82"/>
    </row>
    <row r="1815" spans="1:3">
      <c r="A1815" s="72" t="s">
        <v>1934</v>
      </c>
      <c r="B1815" s="74" t="s">
        <v>2094</v>
      </c>
      <c r="C1815" s="82"/>
    </row>
    <row r="1816" spans="1:3">
      <c r="A1816" s="72" t="s">
        <v>1935</v>
      </c>
      <c r="B1816" s="74" t="s">
        <v>2094</v>
      </c>
      <c r="C1816" s="82"/>
    </row>
    <row r="1817" spans="1:3">
      <c r="A1817" s="72" t="s">
        <v>1936</v>
      </c>
      <c r="B1817" s="74" t="s">
        <v>2094</v>
      </c>
      <c r="C1817" s="82"/>
    </row>
    <row r="1818" spans="1:3">
      <c r="A1818" s="72" t="s">
        <v>1937</v>
      </c>
      <c r="B1818" s="74" t="s">
        <v>2094</v>
      </c>
      <c r="C1818" s="82"/>
    </row>
    <row r="1819" spans="1:3">
      <c r="A1819" s="72" t="s">
        <v>1938</v>
      </c>
      <c r="B1819" s="74" t="s">
        <v>2094</v>
      </c>
      <c r="C1819" s="82"/>
    </row>
    <row r="1820" spans="1:3">
      <c r="A1820" s="72" t="s">
        <v>1939</v>
      </c>
      <c r="B1820" s="74" t="s">
        <v>2094</v>
      </c>
      <c r="C1820" s="82"/>
    </row>
    <row r="1821" spans="1:3">
      <c r="A1821" s="72" t="s">
        <v>1940</v>
      </c>
      <c r="B1821" s="74" t="s">
        <v>2094</v>
      </c>
      <c r="C1821" s="82"/>
    </row>
    <row r="1822" spans="1:3">
      <c r="A1822" s="72" t="s">
        <v>1941</v>
      </c>
      <c r="B1822" s="74" t="s">
        <v>2094</v>
      </c>
      <c r="C1822" s="82"/>
    </row>
    <row r="1823" spans="1:3">
      <c r="A1823" s="72" t="s">
        <v>1598</v>
      </c>
      <c r="B1823" s="74" t="s">
        <v>2094</v>
      </c>
      <c r="C1823" s="82"/>
    </row>
    <row r="1824" spans="1:3">
      <c r="A1824" s="72" t="s">
        <v>1942</v>
      </c>
      <c r="B1824" s="74" t="s">
        <v>2094</v>
      </c>
      <c r="C1824" s="82"/>
    </row>
    <row r="1825" spans="1:3">
      <c r="A1825" s="72" t="s">
        <v>1943</v>
      </c>
      <c r="B1825" s="74" t="s">
        <v>2094</v>
      </c>
      <c r="C1825" s="82"/>
    </row>
    <row r="1826" spans="1:3">
      <c r="A1826" s="72" t="s">
        <v>1944</v>
      </c>
      <c r="B1826" s="74" t="s">
        <v>2094</v>
      </c>
      <c r="C1826" s="82"/>
    </row>
    <row r="1827" spans="1:3">
      <c r="A1827" s="72" t="s">
        <v>1945</v>
      </c>
      <c r="B1827" s="74" t="s">
        <v>2094</v>
      </c>
      <c r="C1827" s="82"/>
    </row>
    <row r="1828" spans="1:3">
      <c r="A1828" s="72" t="s">
        <v>1946</v>
      </c>
      <c r="B1828" s="74" t="s">
        <v>2094</v>
      </c>
      <c r="C1828" s="82"/>
    </row>
    <row r="1829" spans="1:3">
      <c r="A1829" s="72" t="s">
        <v>1947</v>
      </c>
      <c r="B1829" s="74" t="s">
        <v>2094</v>
      </c>
      <c r="C1829" s="82"/>
    </row>
    <row r="1830" spans="1:3">
      <c r="A1830" s="72" t="s">
        <v>1948</v>
      </c>
      <c r="B1830" s="74" t="s">
        <v>2094</v>
      </c>
      <c r="C1830" s="82"/>
    </row>
    <row r="1831" spans="1:3">
      <c r="A1831" s="72" t="s">
        <v>1949</v>
      </c>
      <c r="B1831" s="74" t="s">
        <v>2094</v>
      </c>
      <c r="C1831" s="82"/>
    </row>
    <row r="1832" spans="1:3">
      <c r="A1832" s="72" t="s">
        <v>1950</v>
      </c>
      <c r="B1832" s="74" t="s">
        <v>2094</v>
      </c>
      <c r="C1832" s="82"/>
    </row>
    <row r="1833" spans="1:3">
      <c r="A1833" s="72" t="s">
        <v>1951</v>
      </c>
      <c r="B1833" s="74" t="s">
        <v>2094</v>
      </c>
      <c r="C1833" s="82"/>
    </row>
    <row r="1834" spans="1:3">
      <c r="A1834" s="72" t="s">
        <v>1952</v>
      </c>
      <c r="B1834" s="74" t="s">
        <v>2094</v>
      </c>
      <c r="C1834" s="82"/>
    </row>
    <row r="1835" spans="1:3">
      <c r="A1835" s="72" t="s">
        <v>1953</v>
      </c>
      <c r="B1835" s="74"/>
      <c r="C1835" s="82"/>
    </row>
    <row r="1836" spans="1:3">
      <c r="A1836" s="72" t="s">
        <v>1954</v>
      </c>
      <c r="B1836" s="74" t="s">
        <v>2094</v>
      </c>
      <c r="C1836" s="82"/>
    </row>
    <row r="1837" spans="1:3">
      <c r="A1837" s="72" t="s">
        <v>1955</v>
      </c>
      <c r="B1837" s="74" t="s">
        <v>2094</v>
      </c>
      <c r="C1837" s="82"/>
    </row>
    <row r="1838" spans="1:3">
      <c r="A1838" s="72" t="s">
        <v>1956</v>
      </c>
      <c r="B1838" s="74" t="s">
        <v>2094</v>
      </c>
      <c r="C1838" s="82"/>
    </row>
    <row r="1839" spans="1:3">
      <c r="A1839" s="72" t="s">
        <v>1957</v>
      </c>
      <c r="B1839" s="74" t="s">
        <v>2094</v>
      </c>
      <c r="C1839" s="82"/>
    </row>
    <row r="1840" spans="1:3">
      <c r="A1840" s="72" t="s">
        <v>1958</v>
      </c>
      <c r="B1840" s="74" t="s">
        <v>2094</v>
      </c>
      <c r="C1840" s="82"/>
    </row>
    <row r="1841" spans="1:3">
      <c r="A1841" s="72" t="s">
        <v>1959</v>
      </c>
      <c r="B1841" s="74" t="s">
        <v>2094</v>
      </c>
      <c r="C1841" s="82"/>
    </row>
    <row r="1842" spans="1:3">
      <c r="A1842" s="72" t="s">
        <v>1960</v>
      </c>
      <c r="B1842" s="74" t="s">
        <v>2094</v>
      </c>
      <c r="C1842" s="82"/>
    </row>
    <row r="1843" spans="1:3">
      <c r="A1843" s="72" t="s">
        <v>1961</v>
      </c>
      <c r="B1843" s="74" t="s">
        <v>2094</v>
      </c>
      <c r="C1843" s="82"/>
    </row>
    <row r="1844" spans="1:3" ht="66">
      <c r="A1844" s="72" t="s">
        <v>1962</v>
      </c>
      <c r="B1844" s="74" t="s">
        <v>2346</v>
      </c>
      <c r="C1844" s="82" t="s">
        <v>2347</v>
      </c>
    </row>
    <row r="1845" spans="1:3">
      <c r="A1845" s="72" t="s">
        <v>1963</v>
      </c>
      <c r="B1845" s="74" t="s">
        <v>2094</v>
      </c>
      <c r="C1845" s="82"/>
    </row>
    <row r="1846" spans="1:3">
      <c r="A1846" s="72" t="s">
        <v>1964</v>
      </c>
      <c r="B1846" s="74" t="s">
        <v>2094</v>
      </c>
      <c r="C1846" s="82"/>
    </row>
    <row r="1847" spans="1:3">
      <c r="A1847" s="72" t="s">
        <v>1965</v>
      </c>
      <c r="B1847" s="74" t="s">
        <v>2094</v>
      </c>
      <c r="C1847" s="82"/>
    </row>
    <row r="1848" spans="1:3">
      <c r="A1848" s="72" t="s">
        <v>1966</v>
      </c>
      <c r="B1848" s="74" t="s">
        <v>2094</v>
      </c>
      <c r="C1848" s="82"/>
    </row>
    <row r="1849" spans="1:3">
      <c r="A1849" s="72" t="s">
        <v>1967</v>
      </c>
      <c r="B1849" s="74" t="s">
        <v>2094</v>
      </c>
      <c r="C1849" s="82"/>
    </row>
    <row r="1850" spans="1:3">
      <c r="A1850" s="72" t="s">
        <v>1968</v>
      </c>
      <c r="B1850" s="74" t="s">
        <v>2094</v>
      </c>
      <c r="C1850" s="82"/>
    </row>
    <row r="1851" spans="1:3">
      <c r="A1851" s="72" t="s">
        <v>1969</v>
      </c>
      <c r="B1851" s="74" t="s">
        <v>2094</v>
      </c>
      <c r="C1851" s="82"/>
    </row>
    <row r="1852" spans="1:3">
      <c r="A1852" s="72" t="s">
        <v>1970</v>
      </c>
      <c r="B1852" s="74" t="s">
        <v>2094</v>
      </c>
      <c r="C1852" s="82"/>
    </row>
    <row r="1853" spans="1:3">
      <c r="A1853" s="72" t="s">
        <v>1971</v>
      </c>
      <c r="B1853" s="74" t="s">
        <v>2094</v>
      </c>
      <c r="C1853" s="82"/>
    </row>
    <row r="1854" spans="1:3">
      <c r="A1854" s="72" t="s">
        <v>1972</v>
      </c>
      <c r="B1854" s="74" t="s">
        <v>2094</v>
      </c>
      <c r="C1854" s="82"/>
    </row>
    <row r="1855" spans="1:3">
      <c r="A1855" s="72" t="s">
        <v>1973</v>
      </c>
      <c r="B1855" s="74" t="s">
        <v>2094</v>
      </c>
      <c r="C1855" s="82"/>
    </row>
    <row r="1856" spans="1:3">
      <c r="A1856" s="72" t="s">
        <v>1974</v>
      </c>
      <c r="B1856" s="74" t="s">
        <v>2094</v>
      </c>
      <c r="C1856" s="82"/>
    </row>
    <row r="1857" spans="1:3">
      <c r="A1857" s="72" t="s">
        <v>1975</v>
      </c>
      <c r="B1857" s="74" t="s">
        <v>2094</v>
      </c>
      <c r="C1857" s="82"/>
    </row>
    <row r="1858" spans="1:3">
      <c r="A1858" s="72" t="s">
        <v>1976</v>
      </c>
      <c r="B1858" s="74" t="s">
        <v>2094</v>
      </c>
      <c r="C1858" s="82"/>
    </row>
    <row r="1859" spans="1:3">
      <c r="A1859" s="72" t="s">
        <v>1977</v>
      </c>
      <c r="B1859" s="74" t="s">
        <v>2094</v>
      </c>
      <c r="C1859" s="82"/>
    </row>
    <row r="1860" spans="1:3" ht="14.4">
      <c r="A1860" s="80" t="s">
        <v>160</v>
      </c>
      <c r="B1860" s="79" t="s">
        <v>43</v>
      </c>
      <c r="C1860" s="82"/>
    </row>
    <row r="1861" spans="1:3">
      <c r="A1861" s="72" t="s">
        <v>1978</v>
      </c>
      <c r="B1861" s="74" t="s">
        <v>2108</v>
      </c>
      <c r="C1861" s="82"/>
    </row>
    <row r="1862" spans="1:3">
      <c r="A1862" s="72" t="s">
        <v>1979</v>
      </c>
      <c r="B1862" s="74" t="s">
        <v>2108</v>
      </c>
      <c r="C1862" s="82"/>
    </row>
    <row r="1863" spans="1:3">
      <c r="A1863" s="72" t="s">
        <v>1980</v>
      </c>
      <c r="B1863" s="74" t="s">
        <v>2108</v>
      </c>
      <c r="C1863" s="82"/>
    </row>
    <row r="1864" spans="1:3">
      <c r="A1864" s="72" t="s">
        <v>1981</v>
      </c>
      <c r="B1864" s="74" t="s">
        <v>2094</v>
      </c>
      <c r="C1864" s="82"/>
    </row>
    <row r="1865" spans="1:3">
      <c r="A1865" s="72" t="s">
        <v>1982</v>
      </c>
      <c r="B1865" s="74" t="s">
        <v>2223</v>
      </c>
      <c r="C1865" s="82"/>
    </row>
    <row r="1866" spans="1:3">
      <c r="A1866" s="72" t="s">
        <v>1983</v>
      </c>
      <c r="B1866" s="74" t="s">
        <v>2348</v>
      </c>
      <c r="C1866" s="82"/>
    </row>
    <row r="1867" spans="1:3">
      <c r="A1867" s="72" t="s">
        <v>1984</v>
      </c>
      <c r="B1867" s="74" t="s">
        <v>2094</v>
      </c>
      <c r="C1867" s="82"/>
    </row>
    <row r="1868" spans="1:3">
      <c r="A1868" s="72" t="s">
        <v>1985</v>
      </c>
      <c r="B1868" s="74" t="s">
        <v>2105</v>
      </c>
      <c r="C1868" s="82"/>
    </row>
    <row r="1869" spans="1:3" ht="39.6">
      <c r="A1869" s="72" t="s">
        <v>1986</v>
      </c>
      <c r="B1869" s="74" t="s">
        <v>2108</v>
      </c>
      <c r="C1869" s="82" t="s">
        <v>2263</v>
      </c>
    </row>
    <row r="1870" spans="1:3" ht="39.6">
      <c r="A1870" s="72" t="s">
        <v>1987</v>
      </c>
      <c r="B1870" s="74" t="s">
        <v>2108</v>
      </c>
      <c r="C1870" s="82" t="s">
        <v>2263</v>
      </c>
    </row>
    <row r="1871" spans="1:3" ht="39.6">
      <c r="A1871" s="72" t="s">
        <v>1988</v>
      </c>
      <c r="B1871" s="74" t="s">
        <v>2108</v>
      </c>
      <c r="C1871" s="82" t="s">
        <v>2263</v>
      </c>
    </row>
    <row r="1872" spans="1:3">
      <c r="A1872" s="72" t="s">
        <v>1989</v>
      </c>
      <c r="B1872" s="74" t="s">
        <v>2094</v>
      </c>
      <c r="C1872" s="82"/>
    </row>
    <row r="1873" spans="1:3">
      <c r="A1873" s="72" t="s">
        <v>1990</v>
      </c>
      <c r="B1873" s="74" t="s">
        <v>2094</v>
      </c>
      <c r="C1873" s="82"/>
    </row>
    <row r="1874" spans="1:3">
      <c r="A1874" s="72" t="s">
        <v>1991</v>
      </c>
      <c r="B1874" s="74" t="s">
        <v>2120</v>
      </c>
      <c r="C1874" s="82"/>
    </row>
    <row r="1875" spans="1:3">
      <c r="A1875" s="72" t="s">
        <v>1992</v>
      </c>
      <c r="B1875" s="74" t="s">
        <v>2094</v>
      </c>
      <c r="C1875" s="82"/>
    </row>
    <row r="1876" spans="1:3">
      <c r="A1876" s="72" t="s">
        <v>1993</v>
      </c>
      <c r="B1876" s="74" t="s">
        <v>2094</v>
      </c>
      <c r="C1876" s="82"/>
    </row>
    <row r="1877" spans="1:3">
      <c r="A1877" s="72" t="s">
        <v>1994</v>
      </c>
      <c r="B1877" s="74" t="s">
        <v>2135</v>
      </c>
      <c r="C1877" s="82"/>
    </row>
    <row r="1878" spans="1:3" ht="105.6">
      <c r="A1878" s="72" t="s">
        <v>674</v>
      </c>
      <c r="B1878" s="74" t="s">
        <v>2120</v>
      </c>
      <c r="C1878" s="82" t="s">
        <v>2178</v>
      </c>
    </row>
    <row r="1879" spans="1:3">
      <c r="A1879" s="72" t="s">
        <v>1995</v>
      </c>
      <c r="B1879" s="74" t="s">
        <v>2094</v>
      </c>
      <c r="C1879" s="82"/>
    </row>
    <row r="1880" spans="1:3">
      <c r="A1880" s="72" t="s">
        <v>1766</v>
      </c>
      <c r="B1880" s="74" t="s">
        <v>2094</v>
      </c>
      <c r="C1880" s="82"/>
    </row>
    <row r="1881" spans="1:3">
      <c r="A1881" s="72" t="s">
        <v>1769</v>
      </c>
      <c r="B1881" s="74" t="s">
        <v>2201</v>
      </c>
      <c r="C1881" s="82"/>
    </row>
    <row r="1882" spans="1:3">
      <c r="A1882" s="72" t="s">
        <v>1773</v>
      </c>
      <c r="B1882" s="74" t="s">
        <v>2201</v>
      </c>
      <c r="C1882" s="82"/>
    </row>
    <row r="1883" spans="1:3">
      <c r="A1883" s="72" t="s">
        <v>1775</v>
      </c>
      <c r="B1883" s="74" t="s">
        <v>2201</v>
      </c>
      <c r="C1883" s="82"/>
    </row>
    <row r="1884" spans="1:3">
      <c r="A1884" s="72" t="s">
        <v>1777</v>
      </c>
      <c r="B1884" s="74" t="s">
        <v>2201</v>
      </c>
      <c r="C1884" s="82"/>
    </row>
    <row r="1885" spans="1:3">
      <c r="A1885" s="72" t="s">
        <v>1779</v>
      </c>
      <c r="B1885" s="74" t="s">
        <v>2094</v>
      </c>
      <c r="C1885" s="82"/>
    </row>
    <row r="1886" spans="1:3">
      <c r="A1886" s="72" t="s">
        <v>1996</v>
      </c>
      <c r="B1886" s="74" t="s">
        <v>2120</v>
      </c>
      <c r="C1886" s="82"/>
    </row>
    <row r="1887" spans="1:3">
      <c r="A1887" s="72" t="s">
        <v>1997</v>
      </c>
      <c r="B1887" s="74" t="s">
        <v>2094</v>
      </c>
      <c r="C1887" s="82"/>
    </row>
    <row r="1888" spans="1:3">
      <c r="A1888" s="72" t="s">
        <v>1998</v>
      </c>
      <c r="B1888" s="74" t="s">
        <v>2102</v>
      </c>
      <c r="C1888" s="82"/>
    </row>
    <row r="1889" spans="1:3">
      <c r="A1889" s="72" t="s">
        <v>1999</v>
      </c>
      <c r="B1889" s="74" t="s">
        <v>2094</v>
      </c>
      <c r="C1889" s="82"/>
    </row>
    <row r="1890" spans="1:3">
      <c r="A1890" s="72" t="s">
        <v>2000</v>
      </c>
      <c r="B1890" s="74" t="s">
        <v>2102</v>
      </c>
      <c r="C1890" s="82"/>
    </row>
    <row r="1891" spans="1:3">
      <c r="A1891" s="72" t="s">
        <v>2001</v>
      </c>
      <c r="B1891" s="74" t="s">
        <v>2094</v>
      </c>
      <c r="C1891" s="82"/>
    </row>
    <row r="1892" spans="1:3" ht="79.2">
      <c r="A1892" s="72" t="s">
        <v>1802</v>
      </c>
      <c r="B1892" s="74" t="s">
        <v>2120</v>
      </c>
      <c r="C1892" s="82" t="s">
        <v>2344</v>
      </c>
    </row>
    <row r="1893" spans="1:3">
      <c r="A1893" s="72" t="s">
        <v>2002</v>
      </c>
      <c r="B1893" s="74" t="s">
        <v>2110</v>
      </c>
      <c r="C1893" s="82"/>
    </row>
    <row r="1894" spans="1:3">
      <c r="A1894" s="72" t="s">
        <v>2003</v>
      </c>
      <c r="B1894" s="74" t="s">
        <v>2094</v>
      </c>
      <c r="C1894" s="82"/>
    </row>
    <row r="1895" spans="1:3">
      <c r="A1895" s="72" t="s">
        <v>2004</v>
      </c>
      <c r="B1895" s="74" t="s">
        <v>2106</v>
      </c>
      <c r="C1895" s="82"/>
    </row>
    <row r="1896" spans="1:3">
      <c r="A1896" s="72" t="s">
        <v>1815</v>
      </c>
      <c r="B1896" s="74" t="s">
        <v>2094</v>
      </c>
      <c r="C1896" s="82"/>
    </row>
    <row r="1897" spans="1:3">
      <c r="A1897" s="72" t="s">
        <v>1820</v>
      </c>
      <c r="B1897" s="74" t="s">
        <v>2094</v>
      </c>
      <c r="C1897" s="82"/>
    </row>
    <row r="1898" spans="1:3">
      <c r="A1898" s="72" t="s">
        <v>2005</v>
      </c>
      <c r="B1898" s="74" t="s">
        <v>2106</v>
      </c>
      <c r="C1898" s="82"/>
    </row>
    <row r="1899" spans="1:3">
      <c r="A1899" s="72" t="s">
        <v>2006</v>
      </c>
      <c r="B1899" s="74" t="s">
        <v>2105</v>
      </c>
      <c r="C1899" s="82"/>
    </row>
    <row r="1900" spans="1:3">
      <c r="A1900" s="72" t="s">
        <v>2007</v>
      </c>
      <c r="B1900" s="74" t="s">
        <v>2102</v>
      </c>
      <c r="C1900" s="82"/>
    </row>
    <row r="1901" spans="1:3">
      <c r="A1901" s="72" t="s">
        <v>2008</v>
      </c>
      <c r="B1901" s="74" t="s">
        <v>2094</v>
      </c>
      <c r="C1901" s="82"/>
    </row>
    <row r="1902" spans="1:3">
      <c r="A1902" s="72" t="s">
        <v>2009</v>
      </c>
      <c r="B1902" s="74" t="s">
        <v>2094</v>
      </c>
      <c r="C1902" s="82"/>
    </row>
    <row r="1903" spans="1:3" ht="105.6">
      <c r="A1903" s="72" t="s">
        <v>2010</v>
      </c>
      <c r="B1903" s="74" t="s">
        <v>2120</v>
      </c>
      <c r="C1903" s="82" t="s">
        <v>2349</v>
      </c>
    </row>
    <row r="1904" spans="1:3">
      <c r="A1904" s="72" t="s">
        <v>1859</v>
      </c>
      <c r="B1904" s="74" t="s">
        <v>2343</v>
      </c>
      <c r="C1904" s="82"/>
    </row>
    <row r="1905" spans="1:3">
      <c r="A1905" s="72" t="s">
        <v>1861</v>
      </c>
      <c r="B1905" s="74" t="s">
        <v>2343</v>
      </c>
      <c r="C1905" s="82"/>
    </row>
    <row r="1906" spans="1:3">
      <c r="A1906" s="72" t="s">
        <v>2011</v>
      </c>
      <c r="B1906" s="74" t="s">
        <v>2350</v>
      </c>
      <c r="C1906" s="82"/>
    </row>
    <row r="1907" spans="1:3">
      <c r="A1907" s="72" t="s">
        <v>2012</v>
      </c>
      <c r="B1907" s="74" t="s">
        <v>2110</v>
      </c>
      <c r="C1907" s="82"/>
    </row>
    <row r="1908" spans="1:3">
      <c r="A1908" s="72" t="s">
        <v>2013</v>
      </c>
      <c r="B1908" s="74" t="s">
        <v>2350</v>
      </c>
      <c r="C1908" s="82"/>
    </row>
    <row r="1909" spans="1:3">
      <c r="A1909" s="72" t="s">
        <v>1865</v>
      </c>
      <c r="B1909" s="74" t="s">
        <v>2343</v>
      </c>
      <c r="C1909" s="82"/>
    </row>
    <row r="1910" spans="1:3">
      <c r="A1910" s="72" t="s">
        <v>1877</v>
      </c>
      <c r="B1910" s="74" t="s">
        <v>2343</v>
      </c>
      <c r="C1910" s="82"/>
    </row>
    <row r="1911" spans="1:3">
      <c r="A1911" s="72" t="s">
        <v>1879</v>
      </c>
      <c r="B1911" s="74" t="s">
        <v>2343</v>
      </c>
      <c r="C1911" s="82"/>
    </row>
    <row r="1912" spans="1:3">
      <c r="A1912" s="72" t="s">
        <v>1884</v>
      </c>
      <c r="B1912" s="74" t="s">
        <v>2343</v>
      </c>
      <c r="C1912" s="82"/>
    </row>
    <row r="1913" spans="1:3">
      <c r="A1913" s="72" t="s">
        <v>1888</v>
      </c>
      <c r="B1913" s="74" t="s">
        <v>2343</v>
      </c>
      <c r="C1913" s="82"/>
    </row>
    <row r="1914" spans="1:3">
      <c r="A1914" s="72" t="s">
        <v>1889</v>
      </c>
      <c r="B1914" s="74" t="s">
        <v>2343</v>
      </c>
      <c r="C1914" s="82"/>
    </row>
    <row r="1915" spans="1:3">
      <c r="A1915" s="72" t="s">
        <v>1894</v>
      </c>
      <c r="B1915" s="74" t="s">
        <v>2186</v>
      </c>
      <c r="C1915" s="82"/>
    </row>
    <row r="1916" spans="1:3">
      <c r="A1916" s="72" t="s">
        <v>2014</v>
      </c>
      <c r="B1916" s="74" t="s">
        <v>2105</v>
      </c>
      <c r="C1916" s="82"/>
    </row>
    <row r="1917" spans="1:3">
      <c r="A1917" s="72" t="s">
        <v>2015</v>
      </c>
      <c r="B1917" s="74" t="s">
        <v>2105</v>
      </c>
      <c r="C1917" s="82"/>
    </row>
    <row r="1918" spans="1:3">
      <c r="A1918" s="72" t="s">
        <v>2016</v>
      </c>
      <c r="B1918" s="74" t="s">
        <v>2105</v>
      </c>
      <c r="C1918" s="82"/>
    </row>
    <row r="1919" spans="1:3">
      <c r="A1919" s="72" t="s">
        <v>2017</v>
      </c>
      <c r="B1919" s="74" t="s">
        <v>2094</v>
      </c>
      <c r="C1919" s="82"/>
    </row>
    <row r="1920" spans="1:3">
      <c r="A1920" s="72" t="s">
        <v>2018</v>
      </c>
      <c r="B1920" s="74" t="s">
        <v>2094</v>
      </c>
      <c r="C1920" s="82"/>
    </row>
    <row r="1921" spans="1:3" ht="66">
      <c r="A1921" s="72" t="s">
        <v>2019</v>
      </c>
      <c r="B1921" s="74" t="s">
        <v>2106</v>
      </c>
      <c r="C1921" s="82" t="s">
        <v>2351</v>
      </c>
    </row>
    <row r="1922" spans="1:3">
      <c r="A1922" s="72" t="s">
        <v>1598</v>
      </c>
      <c r="B1922" s="74" t="s">
        <v>2094</v>
      </c>
      <c r="C1922" s="82"/>
    </row>
    <row r="1923" spans="1:3" ht="39.6">
      <c r="A1923" s="72" t="s">
        <v>2020</v>
      </c>
      <c r="B1923" s="74" t="s">
        <v>2108</v>
      </c>
      <c r="C1923" s="82" t="s">
        <v>2352</v>
      </c>
    </row>
    <row r="1924" spans="1:3">
      <c r="A1924" s="72" t="s">
        <v>2021</v>
      </c>
      <c r="B1924" s="74" t="s">
        <v>2353</v>
      </c>
      <c r="C1924" s="82"/>
    </row>
    <row r="1925" spans="1:3">
      <c r="A1925" s="72" t="s">
        <v>1944</v>
      </c>
      <c r="B1925" s="74" t="s">
        <v>2094</v>
      </c>
      <c r="C1925" s="82"/>
    </row>
    <row r="1926" spans="1:3" ht="39.6">
      <c r="A1926" s="72" t="s">
        <v>2022</v>
      </c>
      <c r="B1926" s="74" t="s">
        <v>2106</v>
      </c>
      <c r="C1926" s="82" t="s">
        <v>2354</v>
      </c>
    </row>
    <row r="1927" spans="1:3">
      <c r="A1927" s="72" t="s">
        <v>2023</v>
      </c>
      <c r="B1927" s="74" t="s">
        <v>2094</v>
      </c>
      <c r="C1927" s="82"/>
    </row>
    <row r="1928" spans="1:3">
      <c r="A1928" s="72" t="s">
        <v>2024</v>
      </c>
      <c r="B1928" s="74" t="s">
        <v>2132</v>
      </c>
      <c r="C1928" s="82"/>
    </row>
    <row r="1929" spans="1:3" ht="66">
      <c r="A1929" s="72" t="s">
        <v>1962</v>
      </c>
      <c r="B1929" s="74" t="s">
        <v>2346</v>
      </c>
      <c r="C1929" s="82" t="s">
        <v>2347</v>
      </c>
    </row>
    <row r="1930" spans="1:3">
      <c r="A1930" s="72" t="s">
        <v>2025</v>
      </c>
      <c r="B1930" s="74" t="s">
        <v>2120</v>
      </c>
      <c r="C1930" s="82"/>
    </row>
    <row r="1931" spans="1:3">
      <c r="A1931" s="72" t="s">
        <v>2026</v>
      </c>
      <c r="B1931" s="74" t="s">
        <v>2094</v>
      </c>
      <c r="C1931" s="82"/>
    </row>
    <row r="1932" spans="1:3">
      <c r="A1932" s="72" t="s">
        <v>2027</v>
      </c>
      <c r="B1932" s="74" t="s">
        <v>2094</v>
      </c>
      <c r="C1932" s="82"/>
    </row>
    <row r="1933" spans="1:3" ht="14.4">
      <c r="A1933" s="80" t="s">
        <v>161</v>
      </c>
      <c r="B1933" s="79" t="s">
        <v>43</v>
      </c>
      <c r="C1933" s="82"/>
    </row>
    <row r="1934" spans="1:3">
      <c r="A1934" s="72" t="s">
        <v>2028</v>
      </c>
      <c r="B1934" s="74" t="s">
        <v>2355</v>
      </c>
      <c r="C1934" s="82"/>
    </row>
    <row r="1935" spans="1:3">
      <c r="A1935" s="72" t="s">
        <v>2029</v>
      </c>
      <c r="B1935" s="74" t="s">
        <v>2355</v>
      </c>
      <c r="C1935" s="82"/>
    </row>
    <row r="1936" spans="1:3">
      <c r="A1936" s="72" t="s">
        <v>2030</v>
      </c>
      <c r="B1936" s="74" t="s">
        <v>2201</v>
      </c>
      <c r="C1936" s="82"/>
    </row>
    <row r="1937" spans="1:3">
      <c r="A1937" s="72" t="s">
        <v>2031</v>
      </c>
      <c r="B1937" s="74" t="s">
        <v>2094</v>
      </c>
      <c r="C1937" s="82"/>
    </row>
    <row r="1938" spans="1:3">
      <c r="A1938" s="72" t="s">
        <v>2032</v>
      </c>
      <c r="B1938" s="74" t="s">
        <v>2132</v>
      </c>
      <c r="C1938" s="82"/>
    </row>
    <row r="1939" spans="1:3">
      <c r="A1939" s="72" t="s">
        <v>2033</v>
      </c>
      <c r="B1939" s="74" t="s">
        <v>2132</v>
      </c>
      <c r="C1939" s="82"/>
    </row>
    <row r="1940" spans="1:3" ht="39.6">
      <c r="A1940" s="72" t="s">
        <v>2034</v>
      </c>
      <c r="B1940" s="74" t="s">
        <v>2106</v>
      </c>
      <c r="C1940" s="82" t="s">
        <v>2356</v>
      </c>
    </row>
    <row r="1941" spans="1:3" ht="39.6">
      <c r="A1941" s="72" t="s">
        <v>2035</v>
      </c>
      <c r="B1941" s="74" t="s">
        <v>2106</v>
      </c>
      <c r="C1941" s="82" t="s">
        <v>2357</v>
      </c>
    </row>
    <row r="1942" spans="1:3" ht="39.6">
      <c r="A1942" s="72" t="s">
        <v>2036</v>
      </c>
      <c r="B1942" s="74" t="s">
        <v>2106</v>
      </c>
      <c r="C1942" s="82" t="s">
        <v>2358</v>
      </c>
    </row>
    <row r="1943" spans="1:3">
      <c r="A1943" s="72" t="s">
        <v>2037</v>
      </c>
      <c r="B1943" s="74" t="s">
        <v>2157</v>
      </c>
      <c r="C1943" s="82"/>
    </row>
    <row r="1944" spans="1:3">
      <c r="A1944" s="72" t="s">
        <v>2038</v>
      </c>
      <c r="B1944" s="74" t="s">
        <v>2226</v>
      </c>
      <c r="C1944" s="82"/>
    </row>
    <row r="1945" spans="1:3">
      <c r="A1945" s="72" t="s">
        <v>2039</v>
      </c>
      <c r="B1945" s="74" t="s">
        <v>2120</v>
      </c>
      <c r="C1945" s="82"/>
    </row>
    <row r="1946" spans="1:3">
      <c r="A1946" s="72" t="s">
        <v>2040</v>
      </c>
      <c r="B1946" s="74" t="s">
        <v>2359</v>
      </c>
      <c r="C1946" s="82"/>
    </row>
    <row r="1947" spans="1:3">
      <c r="A1947" s="72" t="s">
        <v>2041</v>
      </c>
      <c r="B1947" s="74" t="s">
        <v>2106</v>
      </c>
      <c r="C1947" s="82"/>
    </row>
    <row r="1948" spans="1:3">
      <c r="A1948" s="72" t="s">
        <v>2042</v>
      </c>
      <c r="B1948" s="74" t="s">
        <v>2094</v>
      </c>
      <c r="C1948" s="82"/>
    </row>
    <row r="1949" spans="1:3">
      <c r="A1949" s="72" t="s">
        <v>2043</v>
      </c>
      <c r="B1949" s="74" t="s">
        <v>2094</v>
      </c>
      <c r="C1949" s="82"/>
    </row>
    <row r="1950" spans="1:3">
      <c r="A1950" s="72" t="s">
        <v>2044</v>
      </c>
      <c r="B1950" s="74" t="s">
        <v>2359</v>
      </c>
      <c r="C1950" s="82"/>
    </row>
    <row r="1951" spans="1:3">
      <c r="A1951" s="72" t="s">
        <v>2045</v>
      </c>
      <c r="B1951" s="74" t="s">
        <v>2094</v>
      </c>
      <c r="C1951" s="82"/>
    </row>
    <row r="1952" spans="1:3">
      <c r="A1952" s="72" t="s">
        <v>2046</v>
      </c>
      <c r="B1952" s="74" t="s">
        <v>2094</v>
      </c>
      <c r="C1952" s="82"/>
    </row>
    <row r="1953" spans="1:3">
      <c r="A1953" s="72" t="s">
        <v>2047</v>
      </c>
      <c r="B1953" s="74" t="s">
        <v>2094</v>
      </c>
      <c r="C1953" s="82"/>
    </row>
    <row r="1954" spans="1:3">
      <c r="A1954" s="72" t="s">
        <v>2048</v>
      </c>
      <c r="B1954" s="74" t="s">
        <v>2094</v>
      </c>
      <c r="C1954" s="82"/>
    </row>
    <row r="1955" spans="1:3">
      <c r="A1955" s="72" t="s">
        <v>2049</v>
      </c>
      <c r="B1955" s="74" t="s">
        <v>2135</v>
      </c>
      <c r="C1955" s="82"/>
    </row>
    <row r="1956" spans="1:3">
      <c r="A1956" s="72" t="s">
        <v>2050</v>
      </c>
      <c r="B1956" s="74" t="s">
        <v>2135</v>
      </c>
      <c r="C1956" s="82"/>
    </row>
    <row r="1957" spans="1:3">
      <c r="A1957" s="72" t="s">
        <v>2051</v>
      </c>
      <c r="B1957" s="74" t="s">
        <v>2135</v>
      </c>
      <c r="C1957" s="82"/>
    </row>
    <row r="1958" spans="1:3">
      <c r="A1958" s="72" t="s">
        <v>2052</v>
      </c>
      <c r="B1958" s="74" t="s">
        <v>2135</v>
      </c>
      <c r="C1958" s="82"/>
    </row>
    <row r="1959" spans="1:3">
      <c r="A1959" s="72" t="s">
        <v>2053</v>
      </c>
      <c r="B1959" s="74" t="s">
        <v>2135</v>
      </c>
      <c r="C1959" s="82"/>
    </row>
    <row r="1960" spans="1:3">
      <c r="A1960" s="72" t="s">
        <v>2054</v>
      </c>
      <c r="B1960" s="74" t="s">
        <v>2135</v>
      </c>
      <c r="C1960" s="82"/>
    </row>
    <row r="1961" spans="1:3">
      <c r="A1961" s="72" t="s">
        <v>2055</v>
      </c>
      <c r="B1961" s="74" t="s">
        <v>2120</v>
      </c>
      <c r="C1961" s="82"/>
    </row>
    <row r="1962" spans="1:3">
      <c r="A1962" s="72" t="s">
        <v>2056</v>
      </c>
      <c r="B1962" s="74" t="s">
        <v>2120</v>
      </c>
      <c r="C1962" s="82"/>
    </row>
    <row r="1963" spans="1:3">
      <c r="A1963" s="72" t="s">
        <v>2057</v>
      </c>
      <c r="B1963" s="74" t="s">
        <v>2120</v>
      </c>
      <c r="C1963" s="82"/>
    </row>
    <row r="1964" spans="1:3">
      <c r="A1964" s="72" t="s">
        <v>2058</v>
      </c>
      <c r="B1964" s="74" t="s">
        <v>2201</v>
      </c>
      <c r="C1964" s="82"/>
    </row>
    <row r="1965" spans="1:3">
      <c r="A1965" s="72" t="s">
        <v>2059</v>
      </c>
      <c r="B1965" s="74" t="s">
        <v>2102</v>
      </c>
      <c r="C1965" s="82"/>
    </row>
    <row r="1966" spans="1:3">
      <c r="A1966" s="72" t="s">
        <v>2060</v>
      </c>
      <c r="B1966" s="74" t="s">
        <v>2102</v>
      </c>
      <c r="C1966" s="82"/>
    </row>
    <row r="1967" spans="1:3">
      <c r="A1967" s="72" t="s">
        <v>2061</v>
      </c>
      <c r="B1967" s="74" t="s">
        <v>2102</v>
      </c>
      <c r="C1967" s="82"/>
    </row>
    <row r="1968" spans="1:3">
      <c r="A1968" s="72" t="s">
        <v>2062</v>
      </c>
      <c r="B1968" s="74" t="s">
        <v>2120</v>
      </c>
      <c r="C1968" s="82"/>
    </row>
    <row r="1969" spans="1:3">
      <c r="A1969" s="72" t="s">
        <v>2063</v>
      </c>
      <c r="B1969" s="74" t="s">
        <v>2136</v>
      </c>
      <c r="C1969" s="82"/>
    </row>
    <row r="1970" spans="1:3">
      <c r="A1970" s="72" t="s">
        <v>2064</v>
      </c>
      <c r="B1970" s="74" t="s">
        <v>2284</v>
      </c>
      <c r="C1970" s="82"/>
    </row>
    <row r="1971" spans="1:3">
      <c r="A1971" s="72" t="s">
        <v>2065</v>
      </c>
      <c r="B1971" s="74" t="s">
        <v>2120</v>
      </c>
      <c r="C1971" s="82"/>
    </row>
    <row r="1972" spans="1:3">
      <c r="A1972" s="72" t="s">
        <v>2066</v>
      </c>
      <c r="B1972" s="74" t="s">
        <v>2284</v>
      </c>
      <c r="C1972" s="82"/>
    </row>
    <row r="1973" spans="1:3">
      <c r="A1973" s="72" t="s">
        <v>2067</v>
      </c>
      <c r="B1973" s="74" t="s">
        <v>2094</v>
      </c>
      <c r="C1973" s="82"/>
    </row>
    <row r="1974" spans="1:3" ht="52.8">
      <c r="A1974" s="72" t="s">
        <v>2068</v>
      </c>
      <c r="B1974" s="74" t="s">
        <v>2120</v>
      </c>
      <c r="C1974" s="82" t="s">
        <v>2360</v>
      </c>
    </row>
    <row r="1975" spans="1:3" ht="52.8">
      <c r="A1975" s="72" t="s">
        <v>2069</v>
      </c>
      <c r="B1975" s="74" t="s">
        <v>2102</v>
      </c>
      <c r="C1975" s="82" t="s">
        <v>2127</v>
      </c>
    </row>
    <row r="1976" spans="1:3" ht="52.8">
      <c r="A1976" s="72" t="s">
        <v>2070</v>
      </c>
      <c r="B1976" s="74" t="s">
        <v>2102</v>
      </c>
      <c r="C1976" s="82" t="s">
        <v>2127</v>
      </c>
    </row>
    <row r="1977" spans="1:3" ht="105.6">
      <c r="A1977" s="72" t="s">
        <v>2071</v>
      </c>
      <c r="B1977" s="74" t="s">
        <v>2120</v>
      </c>
      <c r="C1977" s="82" t="s">
        <v>2361</v>
      </c>
    </row>
    <row r="1978" spans="1:3">
      <c r="A1978" s="72" t="s">
        <v>2072</v>
      </c>
      <c r="B1978" s="74" t="s">
        <v>2120</v>
      </c>
      <c r="C1978" s="82"/>
    </row>
    <row r="1979" spans="1:3" ht="105.6">
      <c r="A1979" s="72" t="s">
        <v>2073</v>
      </c>
      <c r="B1979" s="74" t="s">
        <v>2120</v>
      </c>
      <c r="C1979" s="82" t="s">
        <v>2349</v>
      </c>
    </row>
    <row r="1980" spans="1:3">
      <c r="A1980" s="72" t="s">
        <v>2074</v>
      </c>
      <c r="B1980" s="74" t="s">
        <v>2094</v>
      </c>
      <c r="C1980" s="82"/>
    </row>
    <row r="1981" spans="1:3" ht="66">
      <c r="A1981" s="72" t="s">
        <v>2075</v>
      </c>
      <c r="B1981" s="74" t="s">
        <v>2106</v>
      </c>
      <c r="C1981" s="82" t="s">
        <v>2362</v>
      </c>
    </row>
    <row r="1982" spans="1:3">
      <c r="A1982" s="72" t="s">
        <v>2076</v>
      </c>
      <c r="B1982" s="74" t="s">
        <v>2108</v>
      </c>
      <c r="C1982" s="82"/>
    </row>
    <row r="1983" spans="1:3">
      <c r="A1983" s="72" t="s">
        <v>2077</v>
      </c>
      <c r="B1983" s="74" t="s">
        <v>2108</v>
      </c>
      <c r="C1983" s="82"/>
    </row>
    <row r="1984" spans="1:3">
      <c r="A1984" s="72" t="s">
        <v>2078</v>
      </c>
      <c r="B1984" s="74" t="s">
        <v>2186</v>
      </c>
      <c r="C1984" s="82"/>
    </row>
    <row r="1985" spans="1:3">
      <c r="A1985" s="72" t="s">
        <v>2079</v>
      </c>
      <c r="B1985" s="74" t="s">
        <v>2186</v>
      </c>
      <c r="C1985" s="82"/>
    </row>
    <row r="1986" spans="1:3">
      <c r="A1986" s="72" t="s">
        <v>2080</v>
      </c>
      <c r="B1986" s="74" t="s">
        <v>2105</v>
      </c>
      <c r="C1986" s="82"/>
    </row>
    <row r="1987" spans="1:3">
      <c r="A1987" s="72" t="s">
        <v>2081</v>
      </c>
      <c r="B1987" s="74" t="s">
        <v>2105</v>
      </c>
      <c r="C1987" s="82"/>
    </row>
    <row r="1988" spans="1:3">
      <c r="A1988" s="72" t="s">
        <v>2082</v>
      </c>
      <c r="B1988" s="74" t="s">
        <v>2094</v>
      </c>
      <c r="C1988" s="82"/>
    </row>
    <row r="1989" spans="1:3">
      <c r="A1989" s="72" t="s">
        <v>2083</v>
      </c>
      <c r="B1989" s="74" t="s">
        <v>2094</v>
      </c>
      <c r="C1989" s="82"/>
    </row>
    <row r="1990" spans="1:3">
      <c r="A1990" s="72" t="s">
        <v>2084</v>
      </c>
      <c r="B1990" s="74" t="s">
        <v>2102</v>
      </c>
      <c r="C1990" s="82"/>
    </row>
    <row r="1991" spans="1:3">
      <c r="A1991" s="72" t="s">
        <v>2085</v>
      </c>
      <c r="B1991" s="74" t="s">
        <v>2104</v>
      </c>
      <c r="C1991" s="82"/>
    </row>
    <row r="1992" spans="1:3">
      <c r="A1992" s="72" t="s">
        <v>2086</v>
      </c>
      <c r="B1992" s="74" t="s">
        <v>2136</v>
      </c>
      <c r="C1992" s="82"/>
    </row>
    <row r="1993" spans="1:3">
      <c r="A1993" s="72" t="s">
        <v>2087</v>
      </c>
      <c r="B1993" s="74" t="s">
        <v>2112</v>
      </c>
      <c r="C1993" s="82"/>
    </row>
    <row r="1994" spans="1:3">
      <c r="A1994" s="72" t="s">
        <v>2088</v>
      </c>
      <c r="B1994" s="74" t="s">
        <v>2112</v>
      </c>
      <c r="C1994" s="82"/>
    </row>
    <row r="1995" spans="1:3">
      <c r="A1995" s="72" t="s">
        <v>2089</v>
      </c>
      <c r="B1995" s="74" t="s">
        <v>2112</v>
      </c>
      <c r="C1995" s="82"/>
    </row>
    <row r="1996" spans="1:3">
      <c r="A1996" s="72" t="s">
        <v>2090</v>
      </c>
      <c r="B1996" s="74" t="s">
        <v>2201</v>
      </c>
      <c r="C1996" s="82"/>
    </row>
    <row r="1997" spans="1:3">
      <c r="A1997" s="72" t="s">
        <v>2091</v>
      </c>
      <c r="B1997" s="74" t="s">
        <v>2120</v>
      </c>
      <c r="C1997" s="82"/>
    </row>
    <row r="1998" spans="1:3" ht="66">
      <c r="A1998" s="73" t="s">
        <v>2092</v>
      </c>
      <c r="B1998" s="76" t="s">
        <v>2108</v>
      </c>
      <c r="C1998" s="83" t="s">
        <v>2285</v>
      </c>
    </row>
  </sheetData>
  <hyperlinks>
    <hyperlink ref="A1" location="'Main Page'!A1" display="Main Page"/>
    <hyperlink ref="A7" location="'Overnight Fund'!A1" display="'Overnight Fund'!A1"/>
    <hyperlink ref="A44" location="'Money Market Fund'!A1" display="'Money Market Fund'!A1"/>
    <hyperlink ref="A67" location="'Liquid Fund'!A1" display="'Liquid Fund'!A1"/>
    <hyperlink ref="A106" location="'Ultra Short Duration Fund'!A1" display="'Ultra Short Duration Fund'!A1"/>
    <hyperlink ref="A131" location="'Low Duration Fund'!A1" display="'Low Duration Fund'!A1"/>
    <hyperlink ref="A155" location="'Short Duration Fund'!A1" display="'Short Duration Fund'!A1"/>
    <hyperlink ref="A180" location="'Medium Duration Fund'!A1" display="'Medium Duration Fund'!A1"/>
    <hyperlink ref="A194" location="'Medium to Long Duration Fund'!A1" display="'Medium to Long Duration Fund'!A1"/>
    <hyperlink ref="A219" location="'Long Duration Fund'!A1" display="'Long Duration Fund'!A1"/>
    <hyperlink ref="A220" location="'Dynamic Bond'!A1" display="'Dynamic Bond'!A1"/>
    <hyperlink ref="A242" location="'Corporate Bond Fund'!A1" display="'Corporate Bond Fund'!A1"/>
    <hyperlink ref="A264" location="'Credit Risk Fund'!A1" display="'Credit Risk Fund'!A1"/>
    <hyperlink ref="A280" location="'Banking and PSU Fund'!A1" display="'Banking and PSU Fund'!A1"/>
    <hyperlink ref="A302" location="'Gilt Fund'!A1" display="'Gilt Fund'!A1"/>
    <hyperlink ref="A326" location="'Gilt Fund with 10 yr constant'!A1" display="'Gilt Fund with 10 yr constant'!A1"/>
    <hyperlink ref="A332" location="'Target Maturity Fund'!A1" display="'Target Maturity Fund'!A1"/>
    <hyperlink ref="A408" location="'Floater Fund'!A1" display="'Floater Fund'!A1"/>
    <hyperlink ref="A420" location="'Conservative Hybrid Fund'!A1" display="'Conservative Hybrid Fund'!A1"/>
    <hyperlink ref="A440" location="'Aggressive Hybrid Fund'!A1" display="'Aggressive Hybrid Fund'!A1"/>
    <hyperlink ref="A469" location="'Dynamic Asset Allocation'!A1" display="'Dynamic Asset Allocation'!A1"/>
    <hyperlink ref="A508" location="'Multi Asset Allocation'!A1" display="'Multi Asset Allocation'!A1"/>
    <hyperlink ref="A540" location="'Arbitrage Fund'!A1" display="'Arbitrage Fund'!A1"/>
    <hyperlink ref="A574" location="'Equity Savings'!A1" display="'Equity Savings'!A1"/>
    <hyperlink ref="A600" location="'Retirement Fund'!A1" display="'Retirement Fund'!A1"/>
    <hyperlink ref="A630" location="'Childrens Funds'!A1" display="'Childrens Funds'!A1"/>
    <hyperlink ref="A643" location="'Multi Cap Fund'!A1" display="'Multi Cap Fund'!A1"/>
    <hyperlink ref="A676" location="'Flexi Cap Fund'!A1" display="'Flexi Cap Fund'!A1"/>
    <hyperlink ref="A718" location="'Large Cap Fund'!A1" display="'Large Cap Fund'!A1"/>
    <hyperlink ref="A752" location="'Large &amp; Mid Cap Fund'!A1" display="'Large &amp; Mid Cap Fund'!A1"/>
    <hyperlink ref="A787" location="'Mid Cap Fund'!A1" display="'Mid Cap Fund'!A1"/>
    <hyperlink ref="A825" location="'Small Cap Fund'!A1" display="'Small Cap Fund'!A1"/>
    <hyperlink ref="A850" location="'Dividend Yield Fund'!A1" display="'Dividend Yield Fund'!A1"/>
    <hyperlink ref="A861" location="'Value Fund'!A1" display="'Value Fund'!A1"/>
    <hyperlink ref="A885" location="'Contra Fund'!A1" display="'Contra Fund'!A1"/>
    <hyperlink ref="A888" location="'Focused Fund'!A1" display="'Focused Fund'!A1"/>
    <hyperlink ref="A917" location="'Sectoral'!A1" display="'Sectoral'!A1"/>
    <hyperlink ref="A978" location="'Thematic'!A1" display="'Thematic'!A1"/>
    <hyperlink ref="A1141" location="'ELSS'!A1" display="'ELSS'!A1"/>
    <hyperlink ref="A1182" location="'Index Funds'!A1" display="'Index Funds'!A1"/>
    <hyperlink ref="A1531" location="'ETFs - Gold'!A1" display="'ETFs - Gold'!A1"/>
    <hyperlink ref="A1598" location="'ETFs - Others'!A1" display="'ETFs - Others'!A1"/>
    <hyperlink ref="A1860" location="'FoF - Domestic'!A1" display="'FoF - Domestic'!A1"/>
    <hyperlink ref="A1933" location="'FoF - Overseas'!A1" display="'FoF - Overseas'!A1"/>
  </hyperlinks>
  <pageMargins left="0.7" right="0.7" top="0.75" bottom="0.75" header="0.3" footer="0.3"/>
  <pageSetup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dimension ref="A1:V26"/>
  <sheetViews>
    <sheetView showGridLines="0" workbookViewId="0"/>
  </sheetViews>
  <sheetFormatPr defaultRowHeight="14.4"/>
  <cols>
    <col min="19" max="19" width="11.77734375" customWidth="1"/>
  </cols>
  <sheetData>
    <row r="1" spans="1:22" ht="17.25" customHeight="1" thickBot="1">
      <c r="A1" s="9" t="s">
        <v>0</v>
      </c>
      <c r="B1" s="10"/>
      <c r="C1" s="10"/>
      <c r="D1" s="10"/>
      <c r="E1" s="3"/>
      <c r="F1" s="10"/>
      <c r="G1" s="10"/>
      <c r="H1" s="10"/>
      <c r="I1" s="10"/>
      <c r="J1" s="10"/>
      <c r="K1" s="10"/>
      <c r="L1" s="10"/>
      <c r="M1" s="10"/>
      <c r="N1" s="10"/>
      <c r="O1" s="10"/>
      <c r="P1" s="10"/>
      <c r="Q1" s="10"/>
      <c r="R1" s="10"/>
      <c r="S1" s="11"/>
    </row>
    <row r="2" spans="1:22" ht="395.25" customHeight="1">
      <c r="A2" s="171" t="s">
        <v>92</v>
      </c>
      <c r="B2" s="171"/>
      <c r="C2" s="171"/>
      <c r="D2" s="171"/>
      <c r="E2" s="171"/>
      <c r="F2" s="171"/>
      <c r="G2" s="171"/>
      <c r="H2" s="171"/>
      <c r="I2" s="171"/>
      <c r="J2" s="171"/>
      <c r="K2" s="171"/>
      <c r="L2" s="171"/>
      <c r="M2" s="171"/>
      <c r="N2" s="171"/>
      <c r="O2" s="171"/>
      <c r="P2" s="171"/>
      <c r="Q2" s="171"/>
      <c r="R2" s="171"/>
      <c r="S2" s="171"/>
      <c r="V2" s="5"/>
    </row>
    <row r="3" spans="1:22">
      <c r="A3" s="172"/>
      <c r="B3" s="172"/>
      <c r="C3" s="172"/>
      <c r="D3" s="172"/>
      <c r="E3" s="172"/>
      <c r="F3" s="172"/>
      <c r="G3" s="172"/>
      <c r="H3" s="172"/>
      <c r="I3" s="172"/>
      <c r="J3" s="172"/>
      <c r="K3" s="172"/>
      <c r="L3" s="172"/>
      <c r="M3" s="172"/>
      <c r="N3" s="172"/>
      <c r="O3" s="172"/>
      <c r="P3" s="172"/>
      <c r="Q3" s="172"/>
      <c r="R3" s="172"/>
      <c r="S3" s="172"/>
    </row>
    <row r="4" spans="1:22">
      <c r="A4" s="172"/>
      <c r="B4" s="172"/>
      <c r="C4" s="172"/>
      <c r="D4" s="172"/>
      <c r="E4" s="172"/>
      <c r="F4" s="172"/>
      <c r="G4" s="172"/>
      <c r="H4" s="172"/>
      <c r="I4" s="172"/>
      <c r="J4" s="172"/>
      <c r="K4" s="172"/>
      <c r="L4" s="172"/>
      <c r="M4" s="172"/>
      <c r="N4" s="172"/>
      <c r="O4" s="172"/>
      <c r="P4" s="172"/>
      <c r="Q4" s="172"/>
      <c r="R4" s="172"/>
      <c r="S4" s="172"/>
    </row>
    <row r="5" spans="1:22">
      <c r="A5" s="172"/>
      <c r="B5" s="172"/>
      <c r="C5" s="172"/>
      <c r="D5" s="172"/>
      <c r="E5" s="172"/>
      <c r="F5" s="172"/>
      <c r="G5" s="172"/>
      <c r="H5" s="172"/>
      <c r="I5" s="172"/>
      <c r="J5" s="172"/>
      <c r="K5" s="172"/>
      <c r="L5" s="172"/>
      <c r="M5" s="172"/>
      <c r="N5" s="172"/>
      <c r="O5" s="172"/>
      <c r="P5" s="172"/>
      <c r="Q5" s="172"/>
      <c r="R5" s="172"/>
      <c r="S5" s="172"/>
    </row>
    <row r="6" spans="1:22">
      <c r="A6" s="172"/>
      <c r="B6" s="172"/>
      <c r="C6" s="172"/>
      <c r="D6" s="172"/>
      <c r="E6" s="172"/>
      <c r="F6" s="172"/>
      <c r="G6" s="172"/>
      <c r="H6" s="172"/>
      <c r="I6" s="172"/>
      <c r="J6" s="172"/>
      <c r="K6" s="172"/>
      <c r="L6" s="172"/>
      <c r="M6" s="172"/>
      <c r="N6" s="172"/>
      <c r="O6" s="172"/>
      <c r="P6" s="172"/>
      <c r="Q6" s="172"/>
      <c r="R6" s="172"/>
      <c r="S6" s="172"/>
    </row>
    <row r="7" spans="1:22">
      <c r="A7" s="172"/>
      <c r="B7" s="172"/>
      <c r="C7" s="172"/>
      <c r="D7" s="172"/>
      <c r="E7" s="172"/>
      <c r="F7" s="172"/>
      <c r="G7" s="172"/>
      <c r="H7" s="172"/>
      <c r="I7" s="172"/>
      <c r="J7" s="172"/>
      <c r="K7" s="172"/>
      <c r="L7" s="172"/>
      <c r="M7" s="172"/>
      <c r="N7" s="172"/>
      <c r="O7" s="172"/>
      <c r="P7" s="172"/>
      <c r="Q7" s="172"/>
      <c r="R7" s="172"/>
      <c r="S7" s="172"/>
    </row>
    <row r="8" spans="1:22">
      <c r="A8" s="172"/>
      <c r="B8" s="172"/>
      <c r="C8" s="172"/>
      <c r="D8" s="172"/>
      <c r="E8" s="172"/>
      <c r="F8" s="172"/>
      <c r="G8" s="172"/>
      <c r="H8" s="172"/>
      <c r="I8" s="172"/>
      <c r="J8" s="172"/>
      <c r="K8" s="172"/>
      <c r="L8" s="172"/>
      <c r="M8" s="172"/>
      <c r="N8" s="172"/>
      <c r="O8" s="172"/>
      <c r="P8" s="172"/>
      <c r="Q8" s="172"/>
      <c r="R8" s="172"/>
      <c r="S8" s="172"/>
    </row>
    <row r="9" spans="1:22">
      <c r="A9" s="172"/>
      <c r="B9" s="172"/>
      <c r="C9" s="172"/>
      <c r="D9" s="172"/>
      <c r="E9" s="172"/>
      <c r="F9" s="172"/>
      <c r="G9" s="172"/>
      <c r="H9" s="172"/>
      <c r="I9" s="172"/>
      <c r="J9" s="172"/>
      <c r="K9" s="172"/>
      <c r="L9" s="172"/>
      <c r="M9" s="172"/>
      <c r="N9" s="172"/>
      <c r="O9" s="172"/>
      <c r="P9" s="172"/>
      <c r="Q9" s="172"/>
      <c r="R9" s="172"/>
      <c r="S9" s="172"/>
    </row>
    <row r="10" spans="1:22">
      <c r="A10" s="172"/>
      <c r="B10" s="172"/>
      <c r="C10" s="172"/>
      <c r="D10" s="172"/>
      <c r="E10" s="172"/>
      <c r="F10" s="172"/>
      <c r="G10" s="172"/>
      <c r="H10" s="172"/>
      <c r="I10" s="172"/>
      <c r="J10" s="172"/>
      <c r="K10" s="172"/>
      <c r="L10" s="172"/>
      <c r="M10" s="172"/>
      <c r="N10" s="172"/>
      <c r="O10" s="172"/>
      <c r="P10" s="172"/>
      <c r="Q10" s="172"/>
      <c r="R10" s="172"/>
      <c r="S10" s="172"/>
    </row>
    <row r="11" spans="1:22">
      <c r="A11" s="172"/>
      <c r="B11" s="172"/>
      <c r="C11" s="172"/>
      <c r="D11" s="172"/>
      <c r="E11" s="172"/>
      <c r="F11" s="172"/>
      <c r="G11" s="172"/>
      <c r="H11" s="172"/>
      <c r="I11" s="172"/>
      <c r="J11" s="172"/>
      <c r="K11" s="172"/>
      <c r="L11" s="172"/>
      <c r="M11" s="172"/>
      <c r="N11" s="172"/>
      <c r="O11" s="172"/>
      <c r="P11" s="172"/>
      <c r="Q11" s="172"/>
      <c r="R11" s="172"/>
      <c r="S11" s="172"/>
    </row>
    <row r="12" spans="1:22">
      <c r="A12" s="172"/>
      <c r="B12" s="172"/>
      <c r="C12" s="172"/>
      <c r="D12" s="172"/>
      <c r="E12" s="172"/>
      <c r="F12" s="172"/>
      <c r="G12" s="172"/>
      <c r="H12" s="172"/>
      <c r="I12" s="172"/>
      <c r="J12" s="172"/>
      <c r="K12" s="172"/>
      <c r="L12" s="172"/>
      <c r="M12" s="172"/>
      <c r="N12" s="172"/>
      <c r="O12" s="172"/>
      <c r="P12" s="172"/>
      <c r="Q12" s="172"/>
      <c r="R12" s="172"/>
      <c r="S12" s="172"/>
    </row>
    <row r="13" spans="1:22">
      <c r="A13" s="172"/>
      <c r="B13" s="172"/>
      <c r="C13" s="172"/>
      <c r="D13" s="172"/>
      <c r="E13" s="172"/>
      <c r="F13" s="172"/>
      <c r="G13" s="172"/>
      <c r="H13" s="172"/>
      <c r="I13" s="172"/>
      <c r="J13" s="172"/>
      <c r="K13" s="172"/>
      <c r="L13" s="172"/>
      <c r="M13" s="172"/>
      <c r="N13" s="172"/>
      <c r="O13" s="172"/>
      <c r="P13" s="172"/>
      <c r="Q13" s="172"/>
      <c r="R13" s="172"/>
      <c r="S13" s="172"/>
    </row>
    <row r="14" spans="1:22">
      <c r="A14" s="172"/>
      <c r="B14" s="172"/>
      <c r="C14" s="172"/>
      <c r="D14" s="172"/>
      <c r="E14" s="172"/>
      <c r="F14" s="172"/>
      <c r="G14" s="172"/>
      <c r="H14" s="172"/>
      <c r="I14" s="172"/>
      <c r="J14" s="172"/>
      <c r="K14" s="172"/>
      <c r="L14" s="172"/>
      <c r="M14" s="172"/>
      <c r="N14" s="172"/>
      <c r="O14" s="172"/>
      <c r="P14" s="172"/>
      <c r="Q14" s="172"/>
      <c r="R14" s="172"/>
      <c r="S14" s="172"/>
    </row>
    <row r="15" spans="1:22">
      <c r="A15" s="172"/>
      <c r="B15" s="172"/>
      <c r="C15" s="172"/>
      <c r="D15" s="172"/>
      <c r="E15" s="172"/>
      <c r="F15" s="172"/>
      <c r="G15" s="172"/>
      <c r="H15" s="172"/>
      <c r="I15" s="172"/>
      <c r="J15" s="172"/>
      <c r="K15" s="172"/>
      <c r="L15" s="172"/>
      <c r="M15" s="172"/>
      <c r="N15" s="172"/>
      <c r="O15" s="172"/>
      <c r="P15" s="172"/>
      <c r="Q15" s="172"/>
      <c r="R15" s="172"/>
      <c r="S15" s="172"/>
    </row>
    <row r="16" spans="1:22">
      <c r="A16" s="172"/>
      <c r="B16" s="172"/>
      <c r="C16" s="172"/>
      <c r="D16" s="172"/>
      <c r="E16" s="172"/>
      <c r="F16" s="172"/>
      <c r="G16" s="172"/>
      <c r="H16" s="172"/>
      <c r="I16" s="172"/>
      <c r="J16" s="172"/>
      <c r="K16" s="172"/>
      <c r="L16" s="172"/>
      <c r="M16" s="172"/>
      <c r="N16" s="172"/>
      <c r="O16" s="172"/>
      <c r="P16" s="172"/>
      <c r="Q16" s="172"/>
      <c r="R16" s="172"/>
      <c r="S16" s="172"/>
    </row>
    <row r="17" spans="1:19">
      <c r="A17" s="172"/>
      <c r="B17" s="172"/>
      <c r="C17" s="172"/>
      <c r="D17" s="172"/>
      <c r="E17" s="172"/>
      <c r="F17" s="172"/>
      <c r="G17" s="172"/>
      <c r="H17" s="172"/>
      <c r="I17" s="172"/>
      <c r="J17" s="172"/>
      <c r="K17" s="172"/>
      <c r="L17" s="172"/>
      <c r="M17" s="172"/>
      <c r="N17" s="172"/>
      <c r="O17" s="172"/>
      <c r="P17" s="172"/>
      <c r="Q17" s="172"/>
      <c r="R17" s="172"/>
      <c r="S17" s="172"/>
    </row>
    <row r="18" spans="1:19">
      <c r="A18" s="172"/>
      <c r="B18" s="172"/>
      <c r="C18" s="172"/>
      <c r="D18" s="172"/>
      <c r="E18" s="172"/>
      <c r="F18" s="172"/>
      <c r="G18" s="172"/>
      <c r="H18" s="172"/>
      <c r="I18" s="172"/>
      <c r="J18" s="172"/>
      <c r="K18" s="172"/>
      <c r="L18" s="172"/>
      <c r="M18" s="172"/>
      <c r="N18" s="172"/>
      <c r="O18" s="172"/>
      <c r="P18" s="172"/>
      <c r="Q18" s="172"/>
      <c r="R18" s="172"/>
      <c r="S18" s="172"/>
    </row>
    <row r="19" spans="1:19">
      <c r="A19" s="172"/>
      <c r="B19" s="172"/>
      <c r="C19" s="172"/>
      <c r="D19" s="172"/>
      <c r="E19" s="172"/>
      <c r="F19" s="172"/>
      <c r="G19" s="172"/>
      <c r="H19" s="172"/>
      <c r="I19" s="172"/>
      <c r="J19" s="172"/>
      <c r="K19" s="172"/>
      <c r="L19" s="172"/>
      <c r="M19" s="172"/>
      <c r="N19" s="172"/>
      <c r="O19" s="172"/>
      <c r="P19" s="172"/>
      <c r="Q19" s="172"/>
      <c r="R19" s="172"/>
      <c r="S19" s="172"/>
    </row>
    <row r="20" spans="1:19">
      <c r="A20" s="172"/>
      <c r="B20" s="172"/>
      <c r="C20" s="172"/>
      <c r="D20" s="172"/>
      <c r="E20" s="172"/>
      <c r="F20" s="172"/>
      <c r="G20" s="172"/>
      <c r="H20" s="172"/>
      <c r="I20" s="172"/>
      <c r="J20" s="172"/>
      <c r="K20" s="172"/>
      <c r="L20" s="172"/>
      <c r="M20" s="172"/>
      <c r="N20" s="172"/>
      <c r="O20" s="172"/>
      <c r="P20" s="172"/>
      <c r="Q20" s="172"/>
      <c r="R20" s="172"/>
      <c r="S20" s="172"/>
    </row>
    <row r="21" spans="1:19">
      <c r="A21" s="172"/>
      <c r="B21" s="172"/>
      <c r="C21" s="172"/>
      <c r="D21" s="172"/>
      <c r="E21" s="172"/>
      <c r="F21" s="172"/>
      <c r="G21" s="172"/>
      <c r="H21" s="172"/>
      <c r="I21" s="172"/>
      <c r="J21" s="172"/>
      <c r="K21" s="172"/>
      <c r="L21" s="172"/>
      <c r="M21" s="172"/>
      <c r="N21" s="172"/>
      <c r="O21" s="172"/>
      <c r="P21" s="172"/>
      <c r="Q21" s="172"/>
      <c r="R21" s="172"/>
      <c r="S21" s="172"/>
    </row>
    <row r="22" spans="1:19">
      <c r="A22" s="172"/>
      <c r="B22" s="172"/>
      <c r="C22" s="172"/>
      <c r="D22" s="172"/>
      <c r="E22" s="172"/>
      <c r="F22" s="172"/>
      <c r="G22" s="172"/>
      <c r="H22" s="172"/>
      <c r="I22" s="172"/>
      <c r="J22" s="172"/>
      <c r="K22" s="172"/>
      <c r="L22" s="172"/>
      <c r="M22" s="172"/>
      <c r="N22" s="172"/>
      <c r="O22" s="172"/>
      <c r="P22" s="172"/>
      <c r="Q22" s="172"/>
      <c r="R22" s="172"/>
      <c r="S22" s="172"/>
    </row>
    <row r="23" spans="1:19">
      <c r="A23" s="172"/>
      <c r="B23" s="172"/>
      <c r="C23" s="172"/>
      <c r="D23" s="172"/>
      <c r="E23" s="172"/>
      <c r="F23" s="172"/>
      <c r="G23" s="172"/>
      <c r="H23" s="172"/>
      <c r="I23" s="172"/>
      <c r="J23" s="172"/>
      <c r="K23" s="172"/>
      <c r="L23" s="172"/>
      <c r="M23" s="172"/>
      <c r="N23" s="172"/>
      <c r="O23" s="172"/>
      <c r="P23" s="172"/>
      <c r="Q23" s="172"/>
      <c r="R23" s="172"/>
      <c r="S23" s="172"/>
    </row>
    <row r="24" spans="1:19">
      <c r="A24" s="172"/>
      <c r="B24" s="172"/>
      <c r="C24" s="172"/>
      <c r="D24" s="172"/>
      <c r="E24" s="172"/>
      <c r="F24" s="172"/>
      <c r="G24" s="172"/>
      <c r="H24" s="172"/>
      <c r="I24" s="172"/>
      <c r="J24" s="172"/>
      <c r="K24" s="172"/>
      <c r="L24" s="172"/>
      <c r="M24" s="172"/>
      <c r="N24" s="172"/>
      <c r="O24" s="172"/>
      <c r="P24" s="172"/>
      <c r="Q24" s="172"/>
      <c r="R24" s="172"/>
      <c r="S24" s="172"/>
    </row>
    <row r="25" spans="1:19">
      <c r="A25" s="172"/>
      <c r="B25" s="172"/>
      <c r="C25" s="172"/>
      <c r="D25" s="172"/>
      <c r="E25" s="172"/>
      <c r="F25" s="172"/>
      <c r="G25" s="172"/>
      <c r="H25" s="172"/>
      <c r="I25" s="172"/>
      <c r="J25" s="172"/>
      <c r="K25" s="172"/>
      <c r="L25" s="172"/>
      <c r="M25" s="172"/>
      <c r="N25" s="172"/>
      <c r="O25" s="172"/>
      <c r="P25" s="172"/>
      <c r="Q25" s="172"/>
      <c r="R25" s="172"/>
      <c r="S25" s="172"/>
    </row>
    <row r="26" spans="1:19">
      <c r="A26" s="172"/>
      <c r="B26" s="172"/>
      <c r="C26" s="172"/>
      <c r="D26" s="172"/>
      <c r="E26" s="172"/>
      <c r="F26" s="172"/>
      <c r="G26" s="172"/>
      <c r="H26" s="172"/>
      <c r="I26" s="172"/>
      <c r="J26" s="172"/>
      <c r="K26" s="172"/>
      <c r="L26" s="172"/>
      <c r="M26" s="172"/>
      <c r="N26" s="172"/>
      <c r="O26" s="172"/>
      <c r="P26" s="172"/>
      <c r="Q26" s="172"/>
      <c r="R26" s="172"/>
      <c r="S26" s="172"/>
    </row>
  </sheetData>
  <mergeCells count="1">
    <mergeCell ref="A2:S26"/>
  </mergeCells>
  <hyperlinks>
    <hyperlink ref="A1" location="'Main Page'!A1" display="Main Page"/>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40"/>
  <sheetViews>
    <sheetView workbookViewId="0"/>
  </sheetViews>
  <sheetFormatPr defaultColWidth="8.77734375" defaultRowHeight="14.4"/>
  <cols>
    <col min="1" max="1" width="39.6640625" style="118" customWidth="1"/>
    <col min="2" max="3" width="13" style="118" bestFit="1" customWidth="1"/>
    <col min="4" max="4" width="8.77734375" style="118" bestFit="1" customWidth="1"/>
    <col min="5" max="7" width="8" style="118" bestFit="1" customWidth="1"/>
    <col min="8" max="10" width="8.33203125" style="118" bestFit="1" customWidth="1"/>
    <col min="11" max="11" width="8" style="118" bestFit="1" customWidth="1"/>
    <col min="12" max="12" width="7.77734375" style="118" customWidth="1"/>
    <col min="13" max="13" width="8" style="118" bestFit="1" customWidth="1"/>
    <col min="14" max="14" width="15.33203125" style="118" bestFit="1" customWidth="1"/>
    <col min="15" max="16384" width="8.77734375" style="118"/>
  </cols>
  <sheetData>
    <row r="1" spans="1:15">
      <c r="A1" s="119" t="s">
        <v>0</v>
      </c>
    </row>
    <row r="3" spans="1:15">
      <c r="A3" s="125" t="s">
        <v>171</v>
      </c>
      <c r="B3" s="125" t="s">
        <v>4094</v>
      </c>
      <c r="C3" s="125" t="s">
        <v>184</v>
      </c>
      <c r="D3" s="125" t="s">
        <v>185</v>
      </c>
      <c r="E3" s="125" t="s">
        <v>186</v>
      </c>
      <c r="F3" s="125" t="s">
        <v>187</v>
      </c>
      <c r="G3" s="125" t="s">
        <v>188</v>
      </c>
      <c r="H3" s="125" t="s">
        <v>189</v>
      </c>
      <c r="I3" s="125" t="s">
        <v>190</v>
      </c>
      <c r="J3" s="125" t="s">
        <v>191</v>
      </c>
      <c r="K3" s="125" t="s">
        <v>192</v>
      </c>
      <c r="L3" s="125" t="s">
        <v>193</v>
      </c>
      <c r="M3" s="125" t="s">
        <v>194</v>
      </c>
      <c r="N3" s="125" t="s">
        <v>2437</v>
      </c>
      <c r="O3" s="125" t="s">
        <v>4095</v>
      </c>
    </row>
    <row r="4" spans="1:15">
      <c r="A4" s="126"/>
      <c r="B4" s="126"/>
      <c r="C4" s="126"/>
      <c r="D4" s="126"/>
      <c r="E4" s="126"/>
      <c r="F4" s="126"/>
      <c r="G4" s="126"/>
      <c r="H4" s="126"/>
      <c r="I4" s="126"/>
      <c r="J4" s="126"/>
      <c r="K4" s="126"/>
      <c r="L4" s="126"/>
      <c r="M4" s="126"/>
      <c r="N4" s="126"/>
      <c r="O4" s="126"/>
    </row>
    <row r="5" spans="1:15">
      <c r="A5" s="124" t="s">
        <v>4121</v>
      </c>
      <c r="B5" s="127"/>
      <c r="C5" s="127"/>
      <c r="D5" s="127"/>
      <c r="E5" s="127"/>
      <c r="F5" s="127"/>
      <c r="G5" s="127"/>
      <c r="H5" s="127"/>
      <c r="I5" s="127"/>
      <c r="J5" s="127"/>
      <c r="K5" s="127"/>
      <c r="L5" s="127"/>
      <c r="M5" s="127"/>
      <c r="N5" s="127"/>
      <c r="O5" s="127"/>
    </row>
    <row r="6" spans="1:15">
      <c r="A6" s="124" t="s">
        <v>4122</v>
      </c>
      <c r="B6" s="127"/>
      <c r="C6" s="127"/>
      <c r="D6" s="127"/>
      <c r="E6" s="127"/>
      <c r="F6" s="127"/>
      <c r="G6" s="127"/>
      <c r="H6" s="127"/>
      <c r="I6" s="127"/>
      <c r="J6" s="127"/>
      <c r="K6" s="127"/>
      <c r="L6" s="127"/>
      <c r="M6" s="127"/>
      <c r="N6" s="127"/>
      <c r="O6" s="127"/>
    </row>
    <row r="7" spans="1:15">
      <c r="A7" s="124" t="s">
        <v>4123</v>
      </c>
      <c r="B7" s="127"/>
      <c r="C7" s="127"/>
      <c r="D7" s="127"/>
      <c r="E7" s="127"/>
      <c r="F7" s="127"/>
      <c r="G7" s="127"/>
      <c r="H7" s="127"/>
      <c r="I7" s="127"/>
      <c r="J7" s="127"/>
      <c r="K7" s="127"/>
      <c r="L7" s="127"/>
      <c r="M7" s="127"/>
      <c r="N7" s="127"/>
      <c r="O7" s="127"/>
    </row>
    <row r="8" spans="1:15">
      <c r="A8" s="124" t="s">
        <v>4124</v>
      </c>
      <c r="B8" s="127"/>
      <c r="C8" s="127"/>
      <c r="D8" s="127"/>
      <c r="E8" s="127"/>
      <c r="F8" s="127"/>
      <c r="G8" s="127"/>
      <c r="H8" s="127"/>
      <c r="I8" s="127"/>
      <c r="J8" s="127"/>
      <c r="K8" s="127"/>
      <c r="L8" s="127"/>
      <c r="M8" s="127"/>
      <c r="N8" s="127"/>
      <c r="O8" s="127"/>
    </row>
    <row r="9" spans="1:15">
      <c r="A9" s="124" t="s">
        <v>4125</v>
      </c>
      <c r="B9" s="127">
        <v>9096.599609375</v>
      </c>
      <c r="C9" s="127">
        <v>-1.9762999999999999</v>
      </c>
      <c r="D9" s="127">
        <v>-0.15909999999999999</v>
      </c>
      <c r="E9" s="127">
        <v>8.6900999999999993</v>
      </c>
      <c r="F9" s="127">
        <v>8.0291999999999994</v>
      </c>
      <c r="G9" s="127">
        <v>7.5757000000000003</v>
      </c>
      <c r="H9" s="127">
        <v>12.443899999999999</v>
      </c>
      <c r="I9" s="127">
        <v>8.6409000000000002</v>
      </c>
      <c r="J9" s="127">
        <v>3.9897999999999998</v>
      </c>
      <c r="K9" s="127">
        <v>7.2977999999999996</v>
      </c>
      <c r="L9" s="127">
        <v>6.1657000000000002</v>
      </c>
      <c r="M9" s="127">
        <v>5.6063000000000001</v>
      </c>
      <c r="N9" s="127">
        <v>4.2453000000000003</v>
      </c>
      <c r="O9" s="127"/>
    </row>
    <row r="10" spans="1:15">
      <c r="A10" s="124" t="s">
        <v>4126</v>
      </c>
      <c r="B10" s="127">
        <v>4767.330078125</v>
      </c>
      <c r="C10" s="127">
        <v>0.78620000000000001</v>
      </c>
      <c r="D10" s="127">
        <v>4.5960000000000001</v>
      </c>
      <c r="E10" s="127">
        <v>13.8127</v>
      </c>
      <c r="F10" s="127">
        <v>30.1479</v>
      </c>
      <c r="G10" s="127">
        <v>35.591099999999997</v>
      </c>
      <c r="H10" s="127">
        <v>22.028700000000001</v>
      </c>
      <c r="I10" s="127">
        <v>15.485900000000001</v>
      </c>
      <c r="J10" s="127">
        <v>5.2632000000000003</v>
      </c>
      <c r="K10" s="127">
        <v>17.2193</v>
      </c>
      <c r="L10" s="127">
        <v>6.0556999999999999</v>
      </c>
      <c r="M10" s="127">
        <v>6.6890000000000001</v>
      </c>
      <c r="N10" s="127">
        <v>3.8086000000000002</v>
      </c>
      <c r="O10" s="127"/>
    </row>
    <row r="11" spans="1:15">
      <c r="A11" s="124" t="s">
        <v>4127</v>
      </c>
      <c r="B11" s="127">
        <v>4926.5</v>
      </c>
      <c r="C11" s="127">
        <v>0.28949999999999998</v>
      </c>
      <c r="D11" s="127">
        <v>5.7817999999999996</v>
      </c>
      <c r="E11" s="127">
        <v>10.319900000000001</v>
      </c>
      <c r="F11" s="127">
        <v>15.5227</v>
      </c>
      <c r="G11" s="127">
        <v>16.170200000000001</v>
      </c>
      <c r="H11" s="127">
        <v>19.055599999999998</v>
      </c>
      <c r="I11" s="127">
        <v>10.9651</v>
      </c>
      <c r="J11" s="127">
        <v>2.9462999999999999</v>
      </c>
      <c r="K11" s="127">
        <v>9.0668000000000006</v>
      </c>
      <c r="L11" s="127">
        <v>5.0092999999999996</v>
      </c>
      <c r="M11" s="127">
        <v>3.0442</v>
      </c>
      <c r="N11" s="127">
        <v>4.1226000000000003</v>
      </c>
      <c r="O11" s="127"/>
    </row>
    <row r="12" spans="1:15">
      <c r="A12" s="124" t="s">
        <v>4128</v>
      </c>
      <c r="B12" s="127"/>
      <c r="C12" s="127"/>
      <c r="D12" s="127"/>
      <c r="E12" s="127"/>
      <c r="F12" s="127"/>
      <c r="G12" s="127"/>
      <c r="H12" s="127"/>
      <c r="I12" s="127"/>
      <c r="J12" s="127"/>
      <c r="K12" s="127"/>
      <c r="L12" s="127"/>
      <c r="M12" s="127"/>
      <c r="N12" s="127"/>
      <c r="O12" s="127"/>
    </row>
    <row r="13" spans="1:15">
      <c r="A13" s="124" t="s">
        <v>4129</v>
      </c>
      <c r="B13" s="127"/>
      <c r="C13" s="127"/>
      <c r="D13" s="127"/>
      <c r="E13" s="127"/>
      <c r="F13" s="127"/>
      <c r="G13" s="127"/>
      <c r="H13" s="127"/>
      <c r="I13" s="127"/>
      <c r="J13" s="127"/>
      <c r="K13" s="127"/>
      <c r="L13" s="127"/>
      <c r="M13" s="127"/>
      <c r="N13" s="127"/>
      <c r="O13" s="127"/>
    </row>
    <row r="14" spans="1:15">
      <c r="A14" s="124" t="s">
        <v>4130</v>
      </c>
      <c r="B14" s="127"/>
      <c r="C14" s="127"/>
      <c r="D14" s="127"/>
      <c r="E14" s="127"/>
      <c r="F14" s="127"/>
      <c r="G14" s="127"/>
      <c r="H14" s="127"/>
      <c r="I14" s="127"/>
      <c r="J14" s="127"/>
      <c r="K14" s="127"/>
      <c r="L14" s="127"/>
      <c r="M14" s="127"/>
      <c r="N14" s="127"/>
      <c r="O14" s="127"/>
    </row>
    <row r="15" spans="1:15">
      <c r="A15" s="124" t="s">
        <v>4131</v>
      </c>
      <c r="B15" s="127"/>
      <c r="C15" s="127"/>
      <c r="D15" s="127"/>
      <c r="E15" s="127"/>
      <c r="F15" s="127"/>
      <c r="G15" s="127"/>
      <c r="H15" s="127"/>
      <c r="I15" s="127"/>
      <c r="J15" s="127"/>
      <c r="K15" s="127"/>
      <c r="L15" s="127"/>
      <c r="M15" s="127"/>
      <c r="N15" s="127"/>
      <c r="O15" s="127"/>
    </row>
    <row r="16" spans="1:15">
      <c r="A16" s="124" t="s">
        <v>4132</v>
      </c>
      <c r="B16" s="127">
        <v>153338.625</v>
      </c>
      <c r="C16" s="127">
        <v>6.7758000000000003</v>
      </c>
      <c r="D16" s="127">
        <v>13.9742</v>
      </c>
      <c r="E16" s="127">
        <v>14.8466</v>
      </c>
      <c r="F16" s="127">
        <v>27.4815</v>
      </c>
      <c r="G16" s="127">
        <v>17.644300000000001</v>
      </c>
      <c r="H16" s="127">
        <v>13.7402</v>
      </c>
      <c r="I16" s="127">
        <v>9.0510999999999999</v>
      </c>
      <c r="J16" s="127">
        <v>9.9616000000000007</v>
      </c>
      <c r="K16" s="127">
        <v>8.7475000000000005</v>
      </c>
      <c r="L16" s="127">
        <v>8.1325000000000003</v>
      </c>
      <c r="M16" s="127">
        <v>12.561</v>
      </c>
      <c r="N16" s="127">
        <v>5.1054000000000004</v>
      </c>
      <c r="O16" s="127"/>
    </row>
    <row r="17" spans="1:15">
      <c r="A17" s="124" t="s">
        <v>4133</v>
      </c>
      <c r="B17" s="127">
        <v>63.52</v>
      </c>
      <c r="C17" s="127">
        <v>-1.5651999999999999</v>
      </c>
      <c r="D17" s="127">
        <v>-6.0911</v>
      </c>
      <c r="E17" s="127">
        <v>5.4623999999999997</v>
      </c>
      <c r="F17" s="127">
        <v>-14.6007</v>
      </c>
      <c r="G17" s="127">
        <v>-15.901</v>
      </c>
      <c r="H17" s="127">
        <v>-13.4465</v>
      </c>
      <c r="I17" s="127">
        <v>-13.601800000000001</v>
      </c>
      <c r="J17" s="127">
        <v>-6.3907999999999996</v>
      </c>
      <c r="K17" s="127">
        <v>9.1824999999999992</v>
      </c>
      <c r="L17" s="127">
        <v>-1.7988</v>
      </c>
      <c r="M17" s="127">
        <v>2.8431000000000002</v>
      </c>
      <c r="N17" s="127">
        <v>-2.1564000000000001</v>
      </c>
      <c r="O17" s="127"/>
    </row>
    <row r="18" spans="1:15">
      <c r="A18" s="124" t="s">
        <v>4134</v>
      </c>
      <c r="B18" s="127">
        <v>26769.200000000001</v>
      </c>
      <c r="C18" s="127">
        <v>1.8543000000000001</v>
      </c>
      <c r="D18" s="127">
        <v>4.0244</v>
      </c>
      <c r="E18" s="127">
        <v>5.4480000000000004</v>
      </c>
      <c r="F18" s="127">
        <v>6.8129999999999997</v>
      </c>
      <c r="G18" s="127">
        <v>3.4834000000000001</v>
      </c>
      <c r="H18" s="127">
        <v>15.8352</v>
      </c>
      <c r="I18" s="127">
        <v>13.013</v>
      </c>
      <c r="J18" s="127">
        <v>10.091100000000001</v>
      </c>
      <c r="K18" s="127">
        <v>16.773900000000001</v>
      </c>
      <c r="L18" s="127">
        <v>13.839399999999999</v>
      </c>
      <c r="M18" s="127">
        <v>12.715</v>
      </c>
      <c r="N18" s="127">
        <v>9.9295000000000009</v>
      </c>
      <c r="O18" s="127"/>
    </row>
    <row r="19" spans="1:15">
      <c r="A19" s="124" t="s">
        <v>4135</v>
      </c>
      <c r="B19" s="127"/>
      <c r="C19" s="127"/>
      <c r="D19" s="127"/>
      <c r="E19" s="127"/>
      <c r="F19" s="127"/>
      <c r="G19" s="127"/>
      <c r="H19" s="127"/>
      <c r="I19" s="127"/>
      <c r="J19" s="127"/>
      <c r="K19" s="127"/>
      <c r="L19" s="127"/>
      <c r="M19" s="127"/>
      <c r="N19" s="127"/>
      <c r="O19" s="127"/>
    </row>
    <row r="20" spans="1:15">
      <c r="A20" s="124" t="s">
        <v>4136</v>
      </c>
      <c r="B20" s="127">
        <v>427.62</v>
      </c>
      <c r="C20" s="127">
        <v>1.9065000000000001</v>
      </c>
      <c r="D20" s="127">
        <v>4.0742000000000003</v>
      </c>
      <c r="E20" s="127">
        <v>4.4759000000000002</v>
      </c>
      <c r="F20" s="127">
        <v>8.8811999999999998</v>
      </c>
      <c r="G20" s="127">
        <v>5.9016000000000002</v>
      </c>
      <c r="H20" s="127">
        <v>15.8421</v>
      </c>
      <c r="I20" s="127">
        <v>12.135999999999999</v>
      </c>
      <c r="J20" s="127">
        <v>9.3423999999999996</v>
      </c>
      <c r="K20" s="127">
        <v>16.1616</v>
      </c>
      <c r="L20" s="127">
        <v>14.4679</v>
      </c>
      <c r="M20" s="127"/>
      <c r="N20" s="127">
        <v>-14.314299999999999</v>
      </c>
      <c r="O20" s="127"/>
    </row>
    <row r="21" spans="1:15">
      <c r="A21" s="124" t="s">
        <v>4137</v>
      </c>
      <c r="B21" s="127"/>
      <c r="C21" s="127"/>
      <c r="D21" s="127"/>
      <c r="E21" s="127"/>
      <c r="F21" s="127"/>
      <c r="G21" s="127"/>
      <c r="H21" s="127"/>
      <c r="I21" s="127"/>
      <c r="J21" s="127"/>
      <c r="K21" s="127"/>
      <c r="L21" s="127"/>
      <c r="M21" s="127"/>
      <c r="N21" s="127"/>
      <c r="O21" s="127"/>
    </row>
    <row r="22" spans="1:15">
      <c r="A22" s="124" t="s">
        <v>4138</v>
      </c>
      <c r="B22" s="127">
        <v>9431.73</v>
      </c>
      <c r="C22" s="127">
        <v>1.6820999999999999</v>
      </c>
      <c r="D22" s="127">
        <v>3.9011</v>
      </c>
      <c r="E22" s="127">
        <v>5.2767999999999997</v>
      </c>
      <c r="F22" s="127">
        <v>6.8460999999999999</v>
      </c>
      <c r="G22" s="127">
        <v>3.0941000000000001</v>
      </c>
      <c r="H22" s="127">
        <v>15.554399999999999</v>
      </c>
      <c r="I22" s="127">
        <v>12.0213</v>
      </c>
      <c r="J22" s="127">
        <v>9.3672000000000004</v>
      </c>
      <c r="K22" s="127">
        <v>16.1265</v>
      </c>
      <c r="L22" s="127">
        <v>13.4779</v>
      </c>
      <c r="M22" s="127"/>
      <c r="N22" s="127"/>
      <c r="O22" s="127"/>
    </row>
    <row r="23" spans="1:15">
      <c r="A23" s="124" t="s">
        <v>4139</v>
      </c>
      <c r="B23" s="127"/>
      <c r="C23" s="127"/>
      <c r="D23" s="127"/>
      <c r="E23" s="127"/>
      <c r="F23" s="127"/>
      <c r="G23" s="127"/>
      <c r="H23" s="127"/>
      <c r="I23" s="127"/>
      <c r="J23" s="127"/>
      <c r="K23" s="127"/>
      <c r="L23" s="127"/>
      <c r="M23" s="127"/>
      <c r="N23" s="127"/>
      <c r="O23" s="127"/>
    </row>
    <row r="24" spans="1:15">
      <c r="A24" s="124" t="s">
        <v>4140</v>
      </c>
      <c r="B24" s="127"/>
      <c r="C24" s="127"/>
      <c r="D24" s="127"/>
      <c r="E24" s="127"/>
      <c r="F24" s="127"/>
      <c r="G24" s="127"/>
      <c r="H24" s="127"/>
      <c r="I24" s="127"/>
      <c r="J24" s="127"/>
      <c r="K24" s="127"/>
      <c r="L24" s="127"/>
      <c r="M24" s="127"/>
      <c r="N24" s="127"/>
      <c r="O24" s="127"/>
    </row>
    <row r="25" spans="1:15">
      <c r="A25" s="124" t="s">
        <v>4141</v>
      </c>
      <c r="B25" s="127">
        <v>16269.67</v>
      </c>
      <c r="C25" s="127">
        <v>1.0569999999999999</v>
      </c>
      <c r="D25" s="127">
        <v>3.9376000000000002</v>
      </c>
      <c r="E25" s="127">
        <v>10.4567</v>
      </c>
      <c r="F25" s="127">
        <v>1.9417</v>
      </c>
      <c r="G25" s="127">
        <v>0.75670000000000004</v>
      </c>
      <c r="H25" s="127">
        <v>20.681100000000001</v>
      </c>
      <c r="I25" s="127">
        <v>21.459900000000001</v>
      </c>
      <c r="J25" s="127">
        <v>15.820600000000001</v>
      </c>
      <c r="K25" s="127">
        <v>25.765499999999999</v>
      </c>
      <c r="L25" s="127">
        <v>19.814499999999999</v>
      </c>
      <c r="M25" s="127"/>
      <c r="N25" s="127"/>
      <c r="O25" s="127"/>
    </row>
    <row r="26" spans="1:15">
      <c r="A26" s="124" t="s">
        <v>4142</v>
      </c>
      <c r="B26" s="127"/>
      <c r="C26" s="127"/>
      <c r="D26" s="127"/>
      <c r="E26" s="127"/>
      <c r="F26" s="127"/>
      <c r="G26" s="127"/>
      <c r="H26" s="127"/>
      <c r="I26" s="127"/>
      <c r="J26" s="127"/>
      <c r="K26" s="127"/>
      <c r="L26" s="127"/>
      <c r="M26" s="127"/>
      <c r="N26" s="127"/>
      <c r="O26" s="127"/>
    </row>
    <row r="27" spans="1:15">
      <c r="A27" s="124" t="s">
        <v>4143</v>
      </c>
      <c r="B27" s="127">
        <v>11580.66</v>
      </c>
      <c r="C27" s="127">
        <v>1.7244999999999999</v>
      </c>
      <c r="D27" s="127">
        <v>3.9542000000000002</v>
      </c>
      <c r="E27" s="127">
        <v>5.8507999999999996</v>
      </c>
      <c r="F27" s="127">
        <v>5.9427000000000003</v>
      </c>
      <c r="G27" s="127">
        <v>2.5994999999999999</v>
      </c>
      <c r="H27" s="127">
        <v>16.543099999999999</v>
      </c>
      <c r="I27" s="127">
        <v>13.530099999999999</v>
      </c>
      <c r="J27" s="127">
        <v>10.462199999999999</v>
      </c>
      <c r="K27" s="127">
        <v>17.5656</v>
      </c>
      <c r="L27" s="127">
        <v>14.460599999999999</v>
      </c>
      <c r="M27" s="127">
        <v>13.1761</v>
      </c>
      <c r="N27" s="127">
        <v>10.2928</v>
      </c>
      <c r="O27" s="127"/>
    </row>
    <row r="28" spans="1:15">
      <c r="A28" s="124" t="s">
        <v>4144</v>
      </c>
      <c r="B28" s="127"/>
      <c r="C28" s="127"/>
      <c r="D28" s="127"/>
      <c r="E28" s="127"/>
      <c r="F28" s="127"/>
      <c r="G28" s="127"/>
      <c r="H28" s="127"/>
      <c r="I28" s="127"/>
      <c r="J28" s="127"/>
      <c r="K28" s="127"/>
      <c r="L28" s="127"/>
      <c r="M28" s="127"/>
      <c r="N28" s="127"/>
      <c r="O28" s="127"/>
    </row>
    <row r="29" spans="1:15">
      <c r="A29" s="124" t="s">
        <v>4145</v>
      </c>
      <c r="B29" s="127"/>
      <c r="C29" s="127"/>
      <c r="D29" s="127"/>
      <c r="E29" s="127"/>
      <c r="F29" s="127"/>
      <c r="G29" s="127"/>
      <c r="H29" s="127"/>
      <c r="I29" s="127"/>
      <c r="J29" s="127"/>
      <c r="K29" s="127"/>
      <c r="L29" s="127"/>
      <c r="M29" s="127"/>
      <c r="N29" s="127"/>
      <c r="O29" s="127"/>
    </row>
    <row r="30" spans="1:15">
      <c r="A30" s="124" t="s">
        <v>4146</v>
      </c>
      <c r="B30" s="127"/>
      <c r="C30" s="127"/>
      <c r="D30" s="127"/>
      <c r="E30" s="127"/>
      <c r="F30" s="127"/>
      <c r="G30" s="127"/>
      <c r="H30" s="127"/>
      <c r="I30" s="127"/>
      <c r="J30" s="127"/>
      <c r="K30" s="127"/>
      <c r="L30" s="127"/>
      <c r="M30" s="127"/>
      <c r="N30" s="127"/>
      <c r="O30" s="127"/>
    </row>
    <row r="31" spans="1:15">
      <c r="A31" s="124" t="s">
        <v>4147</v>
      </c>
      <c r="B31" s="127"/>
      <c r="C31" s="127"/>
      <c r="D31" s="127"/>
      <c r="E31" s="127"/>
      <c r="F31" s="127"/>
      <c r="G31" s="127"/>
      <c r="H31" s="127"/>
      <c r="I31" s="127"/>
      <c r="J31" s="127"/>
      <c r="K31" s="127"/>
      <c r="L31" s="127"/>
      <c r="M31" s="127"/>
      <c r="N31" s="127"/>
      <c r="O31" s="127"/>
    </row>
    <row r="32" spans="1:15">
      <c r="A32" s="124" t="s">
        <v>4148</v>
      </c>
      <c r="B32" s="127">
        <v>10986.47</v>
      </c>
      <c r="C32" s="127">
        <v>1.5389999999999999</v>
      </c>
      <c r="D32" s="127">
        <v>3.8855</v>
      </c>
      <c r="E32" s="127">
        <v>6.2618</v>
      </c>
      <c r="F32" s="127">
        <v>5.8075000000000001</v>
      </c>
      <c r="G32" s="127">
        <v>2.5973000000000002</v>
      </c>
      <c r="H32" s="127">
        <v>16.550599999999999</v>
      </c>
      <c r="I32" s="127">
        <v>13.666700000000001</v>
      </c>
      <c r="J32" s="127">
        <v>10.5107</v>
      </c>
      <c r="K32" s="127">
        <v>17.699200000000001</v>
      </c>
      <c r="L32" s="127">
        <v>14.531700000000001</v>
      </c>
      <c r="M32" s="127"/>
      <c r="N32" s="127"/>
      <c r="O32" s="127"/>
    </row>
    <row r="33" spans="1:15">
      <c r="A33" s="124" t="s">
        <v>4149</v>
      </c>
      <c r="B33" s="127"/>
      <c r="C33" s="127"/>
      <c r="D33" s="127"/>
      <c r="E33" s="127"/>
      <c r="F33" s="127"/>
      <c r="G33" s="127"/>
      <c r="H33" s="127"/>
      <c r="I33" s="127"/>
      <c r="J33" s="127"/>
      <c r="K33" s="127"/>
      <c r="L33" s="127"/>
      <c r="M33" s="127"/>
      <c r="N33" s="127"/>
      <c r="O33" s="127"/>
    </row>
    <row r="34" spans="1:15">
      <c r="A34" s="124" t="s">
        <v>4150</v>
      </c>
      <c r="B34" s="127">
        <v>6833.34</v>
      </c>
      <c r="C34" s="127">
        <v>0.4289</v>
      </c>
      <c r="D34" s="127">
        <v>1.7558</v>
      </c>
      <c r="E34" s="127">
        <v>12.056699999999999</v>
      </c>
      <c r="F34" s="127">
        <v>-3.5423</v>
      </c>
      <c r="G34" s="127">
        <v>-5.9946000000000002</v>
      </c>
      <c r="H34" s="127">
        <v>16.395800000000001</v>
      </c>
      <c r="I34" s="127">
        <v>20.431799999999999</v>
      </c>
      <c r="J34" s="127">
        <v>14.5009</v>
      </c>
      <c r="K34" s="127">
        <v>26.684000000000001</v>
      </c>
      <c r="L34" s="127">
        <v>17.8141</v>
      </c>
      <c r="M34" s="127"/>
      <c r="N34" s="127"/>
      <c r="O34" s="127"/>
    </row>
    <row r="35" spans="1:15">
      <c r="A35" s="124" t="s">
        <v>4151</v>
      </c>
      <c r="B35" s="127"/>
      <c r="C35" s="127"/>
      <c r="D35" s="127"/>
      <c r="E35" s="127"/>
      <c r="F35" s="127"/>
      <c r="G35" s="127"/>
      <c r="H35" s="127"/>
      <c r="I35" s="127"/>
      <c r="J35" s="127"/>
      <c r="K35" s="127"/>
      <c r="L35" s="127"/>
      <c r="M35" s="127"/>
      <c r="N35" s="127"/>
      <c r="O35" s="127"/>
    </row>
    <row r="36" spans="1:15">
      <c r="A36" s="124" t="s">
        <v>4152</v>
      </c>
      <c r="B36" s="127">
        <v>12166.57</v>
      </c>
      <c r="C36" s="127">
        <v>0.84040000000000004</v>
      </c>
      <c r="D36" s="127">
        <v>3.1730999999999998</v>
      </c>
      <c r="E36" s="127">
        <v>11.003299999999999</v>
      </c>
      <c r="F36" s="127">
        <v>-6.1999999999999998E-3</v>
      </c>
      <c r="G36" s="127">
        <v>-1.6624000000000001</v>
      </c>
      <c r="H36" s="127">
        <v>19.196000000000002</v>
      </c>
      <c r="I36" s="127">
        <v>21.083300000000001</v>
      </c>
      <c r="J36" s="127">
        <v>15.363899999999999</v>
      </c>
      <c r="K36" s="127">
        <v>25.9953</v>
      </c>
      <c r="L36" s="127">
        <v>19.145900000000001</v>
      </c>
      <c r="M36" s="127"/>
      <c r="N36" s="127"/>
      <c r="O36" s="127"/>
    </row>
    <row r="37" spans="1:15">
      <c r="A37" s="124" t="s">
        <v>4153</v>
      </c>
      <c r="B37" s="127"/>
      <c r="C37" s="127"/>
      <c r="D37" s="127"/>
      <c r="E37" s="127"/>
      <c r="F37" s="127"/>
      <c r="G37" s="127"/>
      <c r="H37" s="127"/>
      <c r="I37" s="127"/>
      <c r="J37" s="127"/>
      <c r="K37" s="127"/>
      <c r="L37" s="127"/>
      <c r="M37" s="127"/>
      <c r="N37" s="127"/>
      <c r="O37" s="127"/>
    </row>
    <row r="38" spans="1:15">
      <c r="A38" s="124" t="s">
        <v>4154</v>
      </c>
      <c r="B38" s="127">
        <v>36900.239999999998</v>
      </c>
      <c r="C38" s="127">
        <v>1.4403999999999999</v>
      </c>
      <c r="D38" s="127">
        <v>3.6882999999999999</v>
      </c>
      <c r="E38" s="127">
        <v>6.8067000000000002</v>
      </c>
      <c r="F38" s="127">
        <v>4.8628999999999998</v>
      </c>
      <c r="G38" s="127">
        <v>1.7343</v>
      </c>
      <c r="H38" s="127">
        <v>16.516400000000001</v>
      </c>
      <c r="I38" s="127">
        <v>14.1694</v>
      </c>
      <c r="J38" s="127">
        <v>10.817600000000001</v>
      </c>
      <c r="K38" s="127">
        <v>18.286999999999999</v>
      </c>
      <c r="L38" s="127">
        <v>14.7636</v>
      </c>
      <c r="M38" s="127">
        <v>13.369300000000001</v>
      </c>
      <c r="N38" s="127">
        <v>10.3553</v>
      </c>
      <c r="O38" s="127"/>
    </row>
    <row r="39" spans="1:15">
      <c r="A39" s="124" t="s">
        <v>4155</v>
      </c>
      <c r="B39" s="127"/>
      <c r="C39" s="127"/>
      <c r="D39" s="127"/>
      <c r="E39" s="127"/>
      <c r="F39" s="127"/>
      <c r="G39" s="127"/>
      <c r="H39" s="127"/>
      <c r="I39" s="127"/>
      <c r="J39" s="127"/>
      <c r="K39" s="127"/>
      <c r="L39" s="127"/>
      <c r="M39" s="127"/>
      <c r="N39" s="127"/>
      <c r="O39" s="127"/>
    </row>
    <row r="40" spans="1:15">
      <c r="A40" s="124" t="s">
        <v>4156</v>
      </c>
      <c r="B40" s="127"/>
      <c r="C40" s="127"/>
      <c r="D40" s="127"/>
      <c r="E40" s="127"/>
      <c r="F40" s="127"/>
      <c r="G40" s="127"/>
      <c r="H40" s="127"/>
      <c r="I40" s="127"/>
      <c r="J40" s="127"/>
      <c r="K40" s="127"/>
      <c r="L40" s="127"/>
      <c r="M40" s="127"/>
      <c r="N40" s="127"/>
      <c r="O40" s="127"/>
    </row>
    <row r="41" spans="1:15">
      <c r="A41" s="124" t="s">
        <v>4157</v>
      </c>
      <c r="B41" s="127"/>
      <c r="C41" s="127"/>
      <c r="D41" s="127"/>
      <c r="E41" s="127"/>
      <c r="F41" s="127"/>
      <c r="G41" s="127"/>
      <c r="H41" s="127"/>
      <c r="I41" s="127"/>
      <c r="J41" s="127"/>
      <c r="K41" s="127"/>
      <c r="L41" s="127"/>
      <c r="M41" s="127"/>
      <c r="N41" s="127"/>
      <c r="O41" s="127"/>
    </row>
    <row r="42" spans="1:15">
      <c r="A42" s="124" t="s">
        <v>4158</v>
      </c>
      <c r="B42" s="127"/>
      <c r="C42" s="127"/>
      <c r="D42" s="127"/>
      <c r="E42" s="127"/>
      <c r="F42" s="127"/>
      <c r="G42" s="127"/>
      <c r="H42" s="127"/>
      <c r="I42" s="127"/>
      <c r="J42" s="127"/>
      <c r="K42" s="127"/>
      <c r="L42" s="127"/>
      <c r="M42" s="127"/>
      <c r="N42" s="127"/>
      <c r="O42" s="127"/>
    </row>
    <row r="43" spans="1:15">
      <c r="A43" s="124" t="s">
        <v>4159</v>
      </c>
      <c r="B43" s="127"/>
      <c r="C43" s="127"/>
      <c r="D43" s="127"/>
      <c r="E43" s="127"/>
      <c r="F43" s="127"/>
      <c r="G43" s="127"/>
      <c r="H43" s="127"/>
      <c r="I43" s="127"/>
      <c r="J43" s="127"/>
      <c r="K43" s="127"/>
      <c r="L43" s="127"/>
      <c r="M43" s="127"/>
      <c r="N43" s="127"/>
      <c r="O43" s="127"/>
    </row>
    <row r="44" spans="1:15">
      <c r="A44" s="124" t="s">
        <v>4160</v>
      </c>
      <c r="B44" s="127"/>
      <c r="C44" s="127"/>
      <c r="D44" s="127"/>
      <c r="E44" s="127"/>
      <c r="F44" s="127"/>
      <c r="G44" s="127"/>
      <c r="H44" s="127"/>
      <c r="I44" s="127"/>
      <c r="J44" s="127"/>
      <c r="K44" s="127"/>
      <c r="L44" s="127"/>
      <c r="M44" s="127"/>
      <c r="N44" s="127"/>
      <c r="O44" s="127"/>
    </row>
    <row r="45" spans="1:15">
      <c r="A45" s="124" t="s">
        <v>4161</v>
      </c>
      <c r="B45" s="127"/>
      <c r="C45" s="127"/>
      <c r="D45" s="127"/>
      <c r="E45" s="127"/>
      <c r="F45" s="127"/>
      <c r="G45" s="127"/>
      <c r="H45" s="127"/>
      <c r="I45" s="127"/>
      <c r="J45" s="127"/>
      <c r="K45" s="127"/>
      <c r="L45" s="127"/>
      <c r="M45" s="127"/>
      <c r="N45" s="127"/>
      <c r="O45" s="127"/>
    </row>
    <row r="46" spans="1:15">
      <c r="A46" s="124" t="s">
        <v>4162</v>
      </c>
      <c r="B46" s="127"/>
      <c r="C46" s="127"/>
      <c r="D46" s="127"/>
      <c r="E46" s="127"/>
      <c r="F46" s="127"/>
      <c r="G46" s="127"/>
      <c r="H46" s="127"/>
      <c r="I46" s="127"/>
      <c r="J46" s="127"/>
      <c r="K46" s="127"/>
      <c r="L46" s="127"/>
      <c r="M46" s="127"/>
      <c r="N46" s="127"/>
      <c r="O46" s="127"/>
    </row>
    <row r="47" spans="1:15">
      <c r="A47" s="124" t="s">
        <v>4163</v>
      </c>
      <c r="B47" s="127"/>
      <c r="C47" s="127"/>
      <c r="D47" s="127"/>
      <c r="E47" s="127"/>
      <c r="F47" s="127"/>
      <c r="G47" s="127"/>
      <c r="H47" s="127"/>
      <c r="I47" s="127"/>
      <c r="J47" s="127"/>
      <c r="K47" s="127"/>
      <c r="L47" s="127"/>
      <c r="M47" s="127"/>
      <c r="N47" s="127"/>
      <c r="O47" s="127"/>
    </row>
    <row r="48" spans="1:15">
      <c r="A48" s="124" t="s">
        <v>4164</v>
      </c>
      <c r="B48" s="127">
        <v>59447.63</v>
      </c>
      <c r="C48" s="127">
        <v>-0.755</v>
      </c>
      <c r="D48" s="127">
        <v>11.9915</v>
      </c>
      <c r="E48" s="127">
        <v>16.789100000000001</v>
      </c>
      <c r="F48" s="127">
        <v>15.068099999999999</v>
      </c>
      <c r="G48" s="127">
        <v>8.6250999999999998</v>
      </c>
      <c r="H48" s="127">
        <v>27.241399999999999</v>
      </c>
      <c r="I48" s="127">
        <v>24.930499999999999</v>
      </c>
      <c r="J48" s="127">
        <v>23.017399999999999</v>
      </c>
      <c r="K48" s="127">
        <v>26.8811</v>
      </c>
      <c r="L48" s="127">
        <v>16.406400000000001</v>
      </c>
      <c r="M48" s="127">
        <v>12.5152</v>
      </c>
      <c r="N48" s="127">
        <v>12.3629</v>
      </c>
      <c r="O48" s="127"/>
    </row>
    <row r="49" spans="1:15">
      <c r="A49" s="124" t="s">
        <v>4165</v>
      </c>
      <c r="B49" s="127"/>
      <c r="C49" s="127"/>
      <c r="D49" s="127"/>
      <c r="E49" s="127"/>
      <c r="F49" s="127"/>
      <c r="G49" s="127"/>
      <c r="H49" s="127"/>
      <c r="I49" s="127"/>
      <c r="J49" s="127"/>
      <c r="K49" s="127"/>
      <c r="L49" s="127"/>
      <c r="M49" s="127"/>
      <c r="N49" s="127"/>
      <c r="O49" s="127"/>
    </row>
    <row r="50" spans="1:15">
      <c r="A50" s="124" t="s">
        <v>4166</v>
      </c>
      <c r="B50" s="127">
        <v>64813.440000000002</v>
      </c>
      <c r="C50" s="127">
        <v>2.1783000000000001</v>
      </c>
      <c r="D50" s="127">
        <v>5.0728</v>
      </c>
      <c r="E50" s="127">
        <v>5.2813999999999997</v>
      </c>
      <c r="F50" s="127">
        <v>12.246600000000001</v>
      </c>
      <c r="G50" s="127">
        <v>8.6506000000000007</v>
      </c>
      <c r="H50" s="127">
        <v>14.613899999999999</v>
      </c>
      <c r="I50" s="127">
        <v>11.027100000000001</v>
      </c>
      <c r="J50" s="127">
        <v>9.4412000000000003</v>
      </c>
      <c r="K50" s="127">
        <v>16.076699999999999</v>
      </c>
      <c r="L50" s="127">
        <v>12.215199999999999</v>
      </c>
      <c r="M50" s="127">
        <v>12.7529</v>
      </c>
      <c r="N50" s="127">
        <v>10.206</v>
      </c>
      <c r="O50" s="127"/>
    </row>
    <row r="51" spans="1:15">
      <c r="A51" s="124" t="s">
        <v>4167</v>
      </c>
      <c r="B51" s="127"/>
      <c r="C51" s="127"/>
      <c r="D51" s="127"/>
      <c r="E51" s="127"/>
      <c r="F51" s="127"/>
      <c r="G51" s="127"/>
      <c r="H51" s="127"/>
      <c r="I51" s="127"/>
      <c r="J51" s="127"/>
      <c r="K51" s="127"/>
      <c r="L51" s="127"/>
      <c r="M51" s="127"/>
      <c r="N51" s="127"/>
      <c r="O51" s="127"/>
    </row>
    <row r="52" spans="1:15">
      <c r="A52" s="124" t="s">
        <v>4168</v>
      </c>
      <c r="B52" s="127">
        <v>7828.66</v>
      </c>
      <c r="C52" s="127">
        <v>-1.1781999999999999</v>
      </c>
      <c r="D52" s="127">
        <v>0.43490000000000001</v>
      </c>
      <c r="E52" s="127">
        <v>8.8789999999999996</v>
      </c>
      <c r="F52" s="127">
        <v>9.2310999999999996</v>
      </c>
      <c r="G52" s="127">
        <v>1.2534000000000001</v>
      </c>
      <c r="H52" s="127">
        <v>17.434899999999999</v>
      </c>
      <c r="I52" s="127">
        <v>11.652100000000001</v>
      </c>
      <c r="J52" s="127">
        <v>7.9733999999999998</v>
      </c>
      <c r="K52" s="127">
        <v>21.821100000000001</v>
      </c>
      <c r="L52" s="127">
        <v>15.237500000000001</v>
      </c>
      <c r="M52" s="127">
        <v>16.661899999999999</v>
      </c>
      <c r="N52" s="127">
        <v>8.5044000000000004</v>
      </c>
      <c r="O52" s="127"/>
    </row>
    <row r="53" spans="1:15">
      <c r="A53" s="124" t="s">
        <v>4169</v>
      </c>
      <c r="B53" s="127"/>
      <c r="C53" s="127"/>
      <c r="D53" s="127"/>
      <c r="E53" s="127"/>
      <c r="F53" s="127"/>
      <c r="G53" s="127"/>
      <c r="H53" s="127"/>
      <c r="I53" s="127"/>
      <c r="J53" s="127"/>
      <c r="K53" s="127"/>
      <c r="L53" s="127"/>
      <c r="M53" s="127"/>
      <c r="N53" s="127"/>
      <c r="O53" s="127"/>
    </row>
    <row r="54" spans="1:15">
      <c r="A54" s="124" t="s">
        <v>4170</v>
      </c>
      <c r="B54" s="127">
        <v>8866.2900000000009</v>
      </c>
      <c r="C54" s="127">
        <v>1.7554000000000001</v>
      </c>
      <c r="D54" s="127">
        <v>6.2298999999999998</v>
      </c>
      <c r="E54" s="127">
        <v>7.6249000000000002</v>
      </c>
      <c r="F54" s="127">
        <v>4.0202</v>
      </c>
      <c r="G54" s="127">
        <v>-2.8599000000000001</v>
      </c>
      <c r="H54" s="127">
        <v>19.7624</v>
      </c>
      <c r="I54" s="127">
        <v>23.0093</v>
      </c>
      <c r="J54" s="127">
        <v>21.431899999999999</v>
      </c>
      <c r="K54" s="127">
        <v>30.135400000000001</v>
      </c>
      <c r="L54" s="127">
        <v>14.4474</v>
      </c>
      <c r="M54" s="127"/>
      <c r="N54" s="127"/>
      <c r="O54" s="127"/>
    </row>
    <row r="55" spans="1:15">
      <c r="A55" s="124" t="s">
        <v>4171</v>
      </c>
      <c r="B55" s="127"/>
      <c r="C55" s="127"/>
      <c r="D55" s="127"/>
      <c r="E55" s="127"/>
      <c r="F55" s="127"/>
      <c r="G55" s="127"/>
      <c r="H55" s="127"/>
      <c r="I55" s="127"/>
      <c r="J55" s="127"/>
      <c r="K55" s="127"/>
      <c r="L55" s="127"/>
      <c r="M55" s="127"/>
      <c r="N55" s="127"/>
      <c r="O55" s="127"/>
    </row>
    <row r="56" spans="1:15">
      <c r="A56" s="124" t="s">
        <v>4172</v>
      </c>
      <c r="B56" s="127">
        <v>69508.070000000007</v>
      </c>
      <c r="C56" s="127">
        <v>-8.0600000000000005E-2</v>
      </c>
      <c r="D56" s="127">
        <v>2.0205000000000002</v>
      </c>
      <c r="E56" s="127">
        <v>11.8985</v>
      </c>
      <c r="F56" s="127">
        <v>2.5503</v>
      </c>
      <c r="G56" s="127">
        <v>-1.3681000000000001</v>
      </c>
      <c r="H56" s="127">
        <v>21.573799999999999</v>
      </c>
      <c r="I56" s="127">
        <v>27.432500000000001</v>
      </c>
      <c r="J56" s="127">
        <v>25.348400000000002</v>
      </c>
      <c r="K56" s="127">
        <v>36.219499999999996</v>
      </c>
      <c r="L56" s="127">
        <v>21.212700000000002</v>
      </c>
      <c r="M56" s="127">
        <v>16.9239</v>
      </c>
      <c r="N56" s="127">
        <v>9.9632000000000005</v>
      </c>
      <c r="O56" s="127"/>
    </row>
    <row r="57" spans="1:15">
      <c r="A57" s="124" t="s">
        <v>4173</v>
      </c>
      <c r="B57" s="127"/>
      <c r="C57" s="127"/>
      <c r="D57" s="127"/>
      <c r="E57" s="127"/>
      <c r="F57" s="127"/>
      <c r="G57" s="127"/>
      <c r="H57" s="127"/>
      <c r="I57" s="127"/>
      <c r="J57" s="127"/>
      <c r="K57" s="127"/>
      <c r="L57" s="127"/>
      <c r="M57" s="127"/>
      <c r="N57" s="127"/>
      <c r="O57" s="127"/>
    </row>
    <row r="58" spans="1:15">
      <c r="A58" s="124" t="s">
        <v>4174</v>
      </c>
      <c r="B58" s="127"/>
      <c r="C58" s="127"/>
      <c r="D58" s="127"/>
      <c r="E58" s="127"/>
      <c r="F58" s="127"/>
      <c r="G58" s="127"/>
      <c r="H58" s="127"/>
      <c r="I58" s="127"/>
      <c r="J58" s="127"/>
      <c r="K58" s="127"/>
      <c r="L58" s="127"/>
      <c r="M58" s="127"/>
      <c r="N58" s="127"/>
      <c r="O58" s="127"/>
    </row>
    <row r="59" spans="1:15">
      <c r="A59" s="124" t="s">
        <v>4175</v>
      </c>
      <c r="B59" s="127"/>
      <c r="C59" s="127"/>
      <c r="D59" s="127"/>
      <c r="E59" s="127"/>
      <c r="F59" s="127"/>
      <c r="G59" s="127"/>
      <c r="H59" s="127"/>
      <c r="I59" s="127"/>
      <c r="J59" s="127"/>
      <c r="K59" s="127"/>
      <c r="L59" s="127"/>
      <c r="M59" s="127"/>
      <c r="N59" s="127"/>
      <c r="O59" s="127"/>
    </row>
    <row r="60" spans="1:15">
      <c r="A60" s="124" t="s">
        <v>4176</v>
      </c>
      <c r="B60" s="127"/>
      <c r="C60" s="127"/>
      <c r="D60" s="127"/>
      <c r="E60" s="127"/>
      <c r="F60" s="127"/>
      <c r="G60" s="127"/>
      <c r="H60" s="127"/>
      <c r="I60" s="127"/>
      <c r="J60" s="127"/>
      <c r="K60" s="127"/>
      <c r="L60" s="127"/>
      <c r="M60" s="127"/>
      <c r="N60" s="127"/>
      <c r="O60" s="127"/>
    </row>
    <row r="61" spans="1:15">
      <c r="A61" s="124" t="s">
        <v>4177</v>
      </c>
      <c r="B61" s="127"/>
      <c r="C61" s="127"/>
      <c r="D61" s="127"/>
      <c r="E61" s="127"/>
      <c r="F61" s="127"/>
      <c r="G61" s="127"/>
      <c r="H61" s="127"/>
      <c r="I61" s="127"/>
      <c r="J61" s="127"/>
      <c r="K61" s="127"/>
      <c r="L61" s="127"/>
      <c r="M61" s="127"/>
      <c r="N61" s="127"/>
      <c r="O61" s="127"/>
    </row>
    <row r="62" spans="1:15">
      <c r="A62" s="124" t="s">
        <v>4178</v>
      </c>
      <c r="B62" s="127">
        <v>9911.35</v>
      </c>
      <c r="C62" s="127">
        <v>-0.74560000000000004</v>
      </c>
      <c r="D62" s="127">
        <v>4.8285</v>
      </c>
      <c r="E62" s="127">
        <v>11.0589</v>
      </c>
      <c r="F62" s="127">
        <v>0.433</v>
      </c>
      <c r="G62" s="127">
        <v>-1.0663</v>
      </c>
      <c r="H62" s="127">
        <v>18.465499999999999</v>
      </c>
      <c r="I62" s="127">
        <v>18.061299999999999</v>
      </c>
      <c r="J62" s="127">
        <v>13.7845</v>
      </c>
      <c r="K62" s="127">
        <v>21.470700000000001</v>
      </c>
      <c r="L62" s="127">
        <v>15.53</v>
      </c>
      <c r="M62" s="127">
        <v>14.1828</v>
      </c>
      <c r="N62" s="127">
        <v>12.285500000000001</v>
      </c>
      <c r="O62" s="127"/>
    </row>
    <row r="63" spans="1:15">
      <c r="A63" s="124" t="s">
        <v>4179</v>
      </c>
      <c r="B63" s="127"/>
      <c r="C63" s="127"/>
      <c r="D63" s="127"/>
      <c r="E63" s="127"/>
      <c r="F63" s="127"/>
      <c r="G63" s="127"/>
      <c r="H63" s="127"/>
      <c r="I63" s="127"/>
      <c r="J63" s="127"/>
      <c r="K63" s="127"/>
      <c r="L63" s="127"/>
      <c r="M63" s="127"/>
      <c r="N63" s="127"/>
      <c r="O63" s="127"/>
    </row>
    <row r="64" spans="1:15">
      <c r="A64" s="124" t="s">
        <v>4180</v>
      </c>
      <c r="B64" s="127">
        <v>60234.66</v>
      </c>
      <c r="C64" s="127">
        <v>2.7229000000000001</v>
      </c>
      <c r="D64" s="127">
        <v>0.50819999999999999</v>
      </c>
      <c r="E64" s="127">
        <v>7.1205999999999996</v>
      </c>
      <c r="F64" s="127">
        <v>-6.5206999999999997</v>
      </c>
      <c r="G64" s="127">
        <v>-2.6585999999999999</v>
      </c>
      <c r="H64" s="127">
        <v>15.509399999999999</v>
      </c>
      <c r="I64" s="127">
        <v>12.2254</v>
      </c>
      <c r="J64" s="127">
        <v>7.9134000000000002</v>
      </c>
      <c r="K64" s="127">
        <v>18.920999999999999</v>
      </c>
      <c r="L64" s="127">
        <v>17.6859</v>
      </c>
      <c r="M64" s="127">
        <v>17.722300000000001</v>
      </c>
      <c r="N64" s="127">
        <v>15.4277</v>
      </c>
      <c r="O64" s="127"/>
    </row>
    <row r="65" spans="1:15">
      <c r="A65" s="124" t="s">
        <v>4181</v>
      </c>
      <c r="B65" s="127"/>
      <c r="C65" s="127"/>
      <c r="D65" s="127"/>
      <c r="E65" s="127"/>
      <c r="F65" s="127"/>
      <c r="G65" s="127"/>
      <c r="H65" s="127"/>
      <c r="I65" s="127"/>
      <c r="J65" s="127"/>
      <c r="K65" s="127"/>
      <c r="L65" s="127"/>
      <c r="M65" s="127"/>
      <c r="N65" s="127"/>
      <c r="O65" s="127"/>
    </row>
    <row r="66" spans="1:15">
      <c r="A66" s="124" t="s">
        <v>4182</v>
      </c>
      <c r="B66" s="127">
        <v>3800.98</v>
      </c>
      <c r="C66" s="127">
        <v>-1.6182000000000001</v>
      </c>
      <c r="D66" s="127">
        <v>2.2246999999999999</v>
      </c>
      <c r="E66" s="127">
        <v>5.3030999999999997</v>
      </c>
      <c r="F66" s="127">
        <v>3.3624999999999998</v>
      </c>
      <c r="G66" s="127">
        <v>-4.8196000000000003</v>
      </c>
      <c r="H66" s="127">
        <v>27.046900000000001</v>
      </c>
      <c r="I66" s="127">
        <v>30.0303</v>
      </c>
      <c r="J66" s="127">
        <v>23.8931</v>
      </c>
      <c r="K66" s="127">
        <v>31.6707</v>
      </c>
      <c r="L66" s="127">
        <v>15.352600000000001</v>
      </c>
      <c r="M66" s="127">
        <v>11.5556</v>
      </c>
      <c r="N66" s="127">
        <v>3.1385000000000001</v>
      </c>
      <c r="O66" s="127"/>
    </row>
    <row r="67" spans="1:15">
      <c r="A67" s="124" t="s">
        <v>4183</v>
      </c>
      <c r="B67" s="127"/>
      <c r="C67" s="127"/>
      <c r="D67" s="127"/>
      <c r="E67" s="127"/>
      <c r="F67" s="127"/>
      <c r="G67" s="127"/>
      <c r="H67" s="127"/>
      <c r="I67" s="127"/>
      <c r="J67" s="127"/>
      <c r="K67" s="127"/>
      <c r="L67" s="127"/>
      <c r="M67" s="127"/>
      <c r="N67" s="127"/>
      <c r="O67" s="127"/>
    </row>
    <row r="68" spans="1:15">
      <c r="A68" s="124" t="s">
        <v>4184</v>
      </c>
      <c r="B68" s="127">
        <v>1660.88</v>
      </c>
      <c r="C68" s="127">
        <v>2.2118000000000002</v>
      </c>
      <c r="D68" s="127">
        <v>4.8442999999999996</v>
      </c>
      <c r="E68" s="127">
        <v>12.3514</v>
      </c>
      <c r="F68" s="127">
        <v>16.872</v>
      </c>
      <c r="G68" s="127">
        <v>13.225300000000001</v>
      </c>
      <c r="H68" s="127">
        <v>16.470500000000001</v>
      </c>
      <c r="I68" s="127">
        <v>16.416599999999999</v>
      </c>
      <c r="J68" s="127"/>
      <c r="K68" s="127"/>
      <c r="L68" s="127"/>
      <c r="M68" s="127"/>
      <c r="N68" s="127"/>
      <c r="O68" s="127"/>
    </row>
    <row r="69" spans="1:15">
      <c r="A69" s="124" t="s">
        <v>4185</v>
      </c>
      <c r="B69" s="127"/>
      <c r="C69" s="127"/>
      <c r="D69" s="127"/>
      <c r="E69" s="127"/>
      <c r="F69" s="127"/>
      <c r="G69" s="127"/>
      <c r="H69" s="127"/>
      <c r="I69" s="127"/>
      <c r="J69" s="127"/>
      <c r="K69" s="127"/>
      <c r="L69" s="127"/>
      <c r="M69" s="127"/>
      <c r="N69" s="127"/>
      <c r="O69" s="127"/>
    </row>
    <row r="70" spans="1:15">
      <c r="A70" s="124" t="s">
        <v>4186</v>
      </c>
      <c r="B70" s="127">
        <v>1022.37</v>
      </c>
      <c r="C70" s="127">
        <v>1.9759</v>
      </c>
      <c r="D70" s="127">
        <v>5.3273000000000001</v>
      </c>
      <c r="E70" s="127">
        <v>6.3395999999999999</v>
      </c>
      <c r="F70" s="127">
        <v>3.6444999999999999</v>
      </c>
      <c r="G70" s="127">
        <v>-2.0568</v>
      </c>
      <c r="H70" s="127">
        <v>18.196999999999999</v>
      </c>
      <c r="I70" s="127">
        <v>19.213899999999999</v>
      </c>
      <c r="J70" s="127">
        <v>13.6149</v>
      </c>
      <c r="K70" s="127">
        <v>20.938800000000001</v>
      </c>
      <c r="L70" s="127">
        <v>12.7722</v>
      </c>
      <c r="M70" s="127">
        <v>11.0893</v>
      </c>
      <c r="N70" s="127"/>
      <c r="O70" s="127"/>
    </row>
    <row r="71" spans="1:15">
      <c r="A71" s="124" t="s">
        <v>4187</v>
      </c>
      <c r="B71" s="127"/>
      <c r="C71" s="127"/>
      <c r="D71" s="127"/>
      <c r="E71" s="127"/>
      <c r="F71" s="127"/>
      <c r="G71" s="127"/>
      <c r="H71" s="127"/>
      <c r="I71" s="127"/>
      <c r="J71" s="127"/>
      <c r="K71" s="127"/>
      <c r="L71" s="127"/>
      <c r="M71" s="127"/>
      <c r="N71" s="127"/>
      <c r="O71" s="127"/>
    </row>
    <row r="72" spans="1:15">
      <c r="A72" s="124" t="s">
        <v>4188</v>
      </c>
      <c r="B72" s="127">
        <v>3124.66</v>
      </c>
      <c r="C72" s="127">
        <v>2.0453999999999999</v>
      </c>
      <c r="D72" s="127">
        <v>2.9005999999999998</v>
      </c>
      <c r="E72" s="127">
        <v>0.46879999999999999</v>
      </c>
      <c r="F72" s="127">
        <v>3.1522999999999999</v>
      </c>
      <c r="G72" s="127">
        <v>-1.6332</v>
      </c>
      <c r="H72" s="127">
        <v>12.238099999999999</v>
      </c>
      <c r="I72" s="127">
        <v>10.332100000000001</v>
      </c>
      <c r="J72" s="127">
        <v>5.4153000000000002</v>
      </c>
      <c r="K72" s="127">
        <v>12.707100000000001</v>
      </c>
      <c r="L72" s="127">
        <v>10.7296</v>
      </c>
      <c r="M72" s="127">
        <v>9.4047000000000001</v>
      </c>
      <c r="N72" s="127">
        <v>1.2149000000000001</v>
      </c>
      <c r="O72" s="127"/>
    </row>
    <row r="73" spans="1:15">
      <c r="A73" s="124" t="s">
        <v>4189</v>
      </c>
      <c r="B73" s="127"/>
      <c r="C73" s="127"/>
      <c r="D73" s="127"/>
      <c r="E73" s="127"/>
      <c r="F73" s="127"/>
      <c r="G73" s="127"/>
      <c r="H73" s="127"/>
      <c r="I73" s="127"/>
      <c r="J73" s="127"/>
      <c r="K73" s="127"/>
      <c r="L73" s="127"/>
      <c r="M73" s="127"/>
      <c r="N73" s="127"/>
      <c r="O73" s="127"/>
    </row>
    <row r="74" spans="1:15">
      <c r="A74" s="124" t="s">
        <v>4190</v>
      </c>
      <c r="B74" s="127">
        <v>2175.4899999999998</v>
      </c>
      <c r="C74" s="127">
        <v>1.9151</v>
      </c>
      <c r="D74" s="127">
        <v>2.8309000000000002</v>
      </c>
      <c r="E74" s="127">
        <v>0.85250000000000004</v>
      </c>
      <c r="F74" s="127">
        <v>2.3123999999999998</v>
      </c>
      <c r="G74" s="127">
        <v>-2.4733000000000001</v>
      </c>
      <c r="H74" s="127">
        <v>12.924099999999999</v>
      </c>
      <c r="I74" s="127">
        <v>10.8369</v>
      </c>
      <c r="J74" s="127">
        <v>5.7706999999999997</v>
      </c>
      <c r="K74" s="127">
        <v>13.471299999999999</v>
      </c>
      <c r="L74" s="127">
        <v>11.3339</v>
      </c>
      <c r="M74" s="127">
        <v>9.8521999999999998</v>
      </c>
      <c r="N74" s="127">
        <v>5.3014999999999999</v>
      </c>
      <c r="O74" s="127"/>
    </row>
    <row r="75" spans="1:15">
      <c r="A75" s="124" t="s">
        <v>4191</v>
      </c>
      <c r="B75" s="127"/>
      <c r="C75" s="127"/>
      <c r="D75" s="127"/>
      <c r="E75" s="127"/>
      <c r="F75" s="127"/>
      <c r="G75" s="127"/>
      <c r="H75" s="127"/>
      <c r="I75" s="127"/>
      <c r="J75" s="127"/>
      <c r="K75" s="127"/>
      <c r="L75" s="127"/>
      <c r="M75" s="127"/>
      <c r="N75" s="127"/>
      <c r="O75" s="127"/>
    </row>
    <row r="76" spans="1:15">
      <c r="A76" s="124" t="s">
        <v>4192</v>
      </c>
      <c r="B76" s="127">
        <v>7717.61</v>
      </c>
      <c r="C76" s="127">
        <v>2.0505</v>
      </c>
      <c r="D76" s="127">
        <v>2.3180000000000001</v>
      </c>
      <c r="E76" s="127">
        <v>-1.5674999999999999</v>
      </c>
      <c r="F76" s="127">
        <v>2.9649000000000001</v>
      </c>
      <c r="G76" s="127">
        <v>-1.4764999999999999</v>
      </c>
      <c r="H76" s="127">
        <v>9.7128999999999994</v>
      </c>
      <c r="I76" s="127">
        <v>8.3155999999999999</v>
      </c>
      <c r="J76" s="127">
        <v>3.8946999999999998</v>
      </c>
      <c r="K76" s="127">
        <v>10.7349</v>
      </c>
      <c r="L76" s="127">
        <v>10.0901</v>
      </c>
      <c r="M76" s="127">
        <v>8.9293999999999993</v>
      </c>
      <c r="N76" s="127">
        <v>4.6509</v>
      </c>
      <c r="O76" s="127"/>
    </row>
    <row r="77" spans="1:15">
      <c r="A77" s="124" t="s">
        <v>4193</v>
      </c>
      <c r="B77" s="127"/>
      <c r="C77" s="127"/>
      <c r="D77" s="127"/>
      <c r="E77" s="127"/>
      <c r="F77" s="127"/>
      <c r="G77" s="127"/>
      <c r="H77" s="127"/>
      <c r="I77" s="127"/>
      <c r="J77" s="127"/>
      <c r="K77" s="127"/>
      <c r="L77" s="127"/>
      <c r="M77" s="127"/>
      <c r="N77" s="127"/>
      <c r="O77" s="127"/>
    </row>
    <row r="78" spans="1:15">
      <c r="A78" s="124" t="s">
        <v>4194</v>
      </c>
      <c r="B78" s="127">
        <v>12017.93</v>
      </c>
      <c r="C78" s="127">
        <v>4.0475000000000003</v>
      </c>
      <c r="D78" s="127">
        <v>7.3981000000000003</v>
      </c>
      <c r="E78" s="127">
        <v>5.4894999999999996</v>
      </c>
      <c r="F78" s="127">
        <v>9.7611000000000008</v>
      </c>
      <c r="G78" s="127">
        <v>1.0386</v>
      </c>
      <c r="H78" s="127">
        <v>18.805099999999999</v>
      </c>
      <c r="I78" s="127">
        <v>11.2174</v>
      </c>
      <c r="J78" s="127">
        <v>11.014200000000001</v>
      </c>
      <c r="K78" s="127">
        <v>15.141999999999999</v>
      </c>
      <c r="L78" s="127">
        <v>16.406400000000001</v>
      </c>
      <c r="M78" s="127">
        <v>16.904299999999999</v>
      </c>
      <c r="N78" s="127">
        <v>9.8127999999999993</v>
      </c>
      <c r="O78" s="127"/>
    </row>
    <row r="79" spans="1:15">
      <c r="A79" s="124" t="s">
        <v>4195</v>
      </c>
      <c r="B79" s="127"/>
      <c r="C79" s="127"/>
      <c r="D79" s="127"/>
      <c r="E79" s="127"/>
      <c r="F79" s="127"/>
      <c r="G79" s="127"/>
      <c r="H79" s="127"/>
      <c r="I79" s="127"/>
      <c r="J79" s="127"/>
      <c r="K79" s="127"/>
      <c r="L79" s="127"/>
      <c r="M79" s="127"/>
      <c r="N79" s="127"/>
      <c r="O79" s="127"/>
    </row>
    <row r="80" spans="1:15">
      <c r="A80" s="124" t="s">
        <v>4196</v>
      </c>
      <c r="B80" s="127">
        <v>1018.45</v>
      </c>
      <c r="C80" s="127">
        <v>4.2084000000000001</v>
      </c>
      <c r="D80" s="127">
        <v>11.6501</v>
      </c>
      <c r="E80" s="127">
        <v>14.477600000000001</v>
      </c>
      <c r="F80" s="127">
        <v>15.181900000000001</v>
      </c>
      <c r="G80" s="127">
        <v>6.7602000000000002</v>
      </c>
      <c r="H80" s="127">
        <v>28.819800000000001</v>
      </c>
      <c r="I80" s="127">
        <v>31.275200000000002</v>
      </c>
      <c r="J80" s="127">
        <v>22.456299999999999</v>
      </c>
      <c r="K80" s="127">
        <v>36.319899999999997</v>
      </c>
      <c r="L80" s="127">
        <v>20.3415</v>
      </c>
      <c r="M80" s="127"/>
      <c r="N80" s="127"/>
      <c r="O80" s="127"/>
    </row>
    <row r="81" spans="1:15">
      <c r="A81" s="124" t="s">
        <v>4197</v>
      </c>
      <c r="B81" s="127"/>
      <c r="C81" s="127"/>
      <c r="D81" s="127"/>
      <c r="E81" s="127"/>
      <c r="F81" s="127"/>
      <c r="G81" s="127"/>
      <c r="H81" s="127"/>
      <c r="I81" s="127"/>
      <c r="J81" s="127"/>
      <c r="K81" s="127"/>
      <c r="L81" s="127"/>
      <c r="M81" s="127"/>
      <c r="N81" s="127"/>
      <c r="O81" s="127"/>
    </row>
    <row r="82" spans="1:15">
      <c r="A82" s="124" t="s">
        <v>4198</v>
      </c>
      <c r="B82" s="127">
        <v>20453.5</v>
      </c>
      <c r="C82" s="127">
        <v>0.95030000000000003</v>
      </c>
      <c r="D82" s="127">
        <v>0.45800000000000002</v>
      </c>
      <c r="E82" s="127">
        <v>-0.73429999999999995</v>
      </c>
      <c r="F82" s="127">
        <v>-1.5328999999999999</v>
      </c>
      <c r="G82" s="127">
        <v>-5.2671999999999999</v>
      </c>
      <c r="H82" s="127">
        <v>4.2068000000000003</v>
      </c>
      <c r="I82" s="127">
        <v>8.0052000000000003</v>
      </c>
      <c r="J82" s="127">
        <v>9.5769000000000002</v>
      </c>
      <c r="K82" s="127">
        <v>12.889200000000001</v>
      </c>
      <c r="L82" s="127">
        <v>9.1033000000000008</v>
      </c>
      <c r="M82" s="127">
        <v>10.0139</v>
      </c>
      <c r="N82" s="127">
        <v>12.03</v>
      </c>
      <c r="O82" s="127"/>
    </row>
    <row r="83" spans="1:15">
      <c r="A83" s="124" t="s">
        <v>4199</v>
      </c>
      <c r="B83" s="127"/>
      <c r="C83" s="127"/>
      <c r="D83" s="127"/>
      <c r="E83" s="127"/>
      <c r="F83" s="127"/>
      <c r="G83" s="127"/>
      <c r="H83" s="127"/>
      <c r="I83" s="127"/>
      <c r="J83" s="127"/>
      <c r="K83" s="127"/>
      <c r="L83" s="127"/>
      <c r="M83" s="127"/>
      <c r="N83" s="127"/>
      <c r="O83" s="127"/>
    </row>
    <row r="84" spans="1:15">
      <c r="A84" s="124" t="s">
        <v>4200</v>
      </c>
      <c r="B84" s="127">
        <v>12909.93</v>
      </c>
      <c r="C84" s="127">
        <v>1.8661000000000001</v>
      </c>
      <c r="D84" s="127">
        <v>3.9205000000000001</v>
      </c>
      <c r="E84" s="127">
        <v>7.6444000000000001</v>
      </c>
      <c r="F84" s="127">
        <v>13.400399999999999</v>
      </c>
      <c r="G84" s="127">
        <v>10.6592</v>
      </c>
      <c r="H84" s="127">
        <v>16.637699999999999</v>
      </c>
      <c r="I84" s="127">
        <v>14.0373</v>
      </c>
      <c r="J84" s="127">
        <v>9.8160000000000007</v>
      </c>
      <c r="K84" s="127">
        <v>16.6358</v>
      </c>
      <c r="L84" s="127">
        <v>12.7965</v>
      </c>
      <c r="M84" s="127">
        <v>13.0502</v>
      </c>
      <c r="N84" s="127">
        <v>10.1408</v>
      </c>
      <c r="O84" s="127"/>
    </row>
    <row r="85" spans="1:15">
      <c r="A85" s="124" t="s">
        <v>4201</v>
      </c>
      <c r="B85" s="127"/>
      <c r="C85" s="127"/>
      <c r="D85" s="127"/>
      <c r="E85" s="127"/>
      <c r="F85" s="127"/>
      <c r="G85" s="127"/>
      <c r="H85" s="127"/>
      <c r="I85" s="127"/>
      <c r="J85" s="127"/>
      <c r="K85" s="127"/>
      <c r="L85" s="127"/>
      <c r="M85" s="127"/>
      <c r="N85" s="127"/>
      <c r="O85" s="127"/>
    </row>
    <row r="86" spans="1:15">
      <c r="A86" s="124" t="s">
        <v>4202</v>
      </c>
      <c r="B86" s="127"/>
      <c r="C86" s="127"/>
      <c r="D86" s="127"/>
      <c r="E86" s="127"/>
      <c r="F86" s="127"/>
      <c r="G86" s="127"/>
      <c r="H86" s="127"/>
      <c r="I86" s="127"/>
      <c r="J86" s="127"/>
      <c r="K86" s="127"/>
      <c r="L86" s="127"/>
      <c r="M86" s="127"/>
      <c r="N86" s="127"/>
      <c r="O86" s="127"/>
    </row>
    <row r="87" spans="1:15">
      <c r="A87" s="124" t="s">
        <v>4203</v>
      </c>
      <c r="B87" s="127"/>
      <c r="C87" s="127"/>
      <c r="D87" s="127"/>
      <c r="E87" s="127"/>
      <c r="F87" s="127"/>
      <c r="G87" s="127"/>
      <c r="H87" s="127"/>
      <c r="I87" s="127"/>
      <c r="J87" s="127"/>
      <c r="K87" s="127"/>
      <c r="L87" s="127"/>
      <c r="M87" s="127"/>
      <c r="N87" s="127"/>
      <c r="O87" s="127"/>
    </row>
    <row r="88" spans="1:15">
      <c r="A88" s="124" t="s">
        <v>4204</v>
      </c>
      <c r="B88" s="127"/>
      <c r="C88" s="127"/>
      <c r="D88" s="127"/>
      <c r="E88" s="127"/>
      <c r="F88" s="127"/>
      <c r="G88" s="127"/>
      <c r="H88" s="127"/>
      <c r="I88" s="127"/>
      <c r="J88" s="127"/>
      <c r="K88" s="127"/>
      <c r="L88" s="127"/>
      <c r="M88" s="127"/>
      <c r="N88" s="127"/>
      <c r="O88" s="127"/>
    </row>
    <row r="89" spans="1:15">
      <c r="A89" s="124" t="s">
        <v>4205</v>
      </c>
      <c r="B89" s="127">
        <v>44507.51</v>
      </c>
      <c r="C89" s="127">
        <v>1.1936</v>
      </c>
      <c r="D89" s="127">
        <v>2.5226999999999999</v>
      </c>
      <c r="E89" s="127">
        <v>5.94</v>
      </c>
      <c r="F89" s="127">
        <v>-1.6986000000000001</v>
      </c>
      <c r="G89" s="127">
        <v>6.3500000000000001E-2</v>
      </c>
      <c r="H89" s="127">
        <v>25.837499999999999</v>
      </c>
      <c r="I89" s="127">
        <v>22.346800000000002</v>
      </c>
      <c r="J89" s="127">
        <v>15.1152</v>
      </c>
      <c r="K89" s="127">
        <v>17.7499</v>
      </c>
      <c r="L89" s="127">
        <v>17.428999999999998</v>
      </c>
      <c r="M89" s="127">
        <v>10.113300000000001</v>
      </c>
      <c r="N89" s="127">
        <v>13.4368</v>
      </c>
      <c r="O89" s="127"/>
    </row>
    <row r="90" spans="1:15">
      <c r="A90" s="124" t="s">
        <v>4206</v>
      </c>
      <c r="B90" s="127"/>
      <c r="C90" s="127"/>
      <c r="D90" s="127"/>
      <c r="E90" s="127"/>
      <c r="F90" s="127"/>
      <c r="G90" s="127"/>
      <c r="H90" s="127"/>
      <c r="I90" s="127"/>
      <c r="J90" s="127"/>
      <c r="K90" s="127"/>
      <c r="L90" s="127"/>
      <c r="M90" s="127"/>
      <c r="N90" s="127"/>
      <c r="O90" s="127"/>
    </row>
    <row r="91" spans="1:15">
      <c r="A91" s="124" t="s">
        <v>4207</v>
      </c>
      <c r="B91" s="127"/>
      <c r="C91" s="127"/>
      <c r="D91" s="127"/>
      <c r="E91" s="127"/>
      <c r="F91" s="127"/>
      <c r="G91" s="127"/>
      <c r="H91" s="127"/>
      <c r="I91" s="127"/>
      <c r="J91" s="127"/>
      <c r="K91" s="127"/>
      <c r="L91" s="127"/>
      <c r="M91" s="127"/>
      <c r="N91" s="127"/>
      <c r="O91" s="127"/>
    </row>
    <row r="92" spans="1:15">
      <c r="A92" s="124" t="s">
        <v>4208</v>
      </c>
      <c r="B92" s="127"/>
      <c r="C92" s="127"/>
      <c r="D92" s="127"/>
      <c r="E92" s="127"/>
      <c r="F92" s="127"/>
      <c r="G92" s="127"/>
      <c r="H92" s="127"/>
      <c r="I92" s="127"/>
      <c r="J92" s="127"/>
      <c r="K92" s="127"/>
      <c r="L92" s="127"/>
      <c r="M92" s="127"/>
      <c r="N92" s="127"/>
      <c r="O92" s="127"/>
    </row>
    <row r="93" spans="1:15">
      <c r="A93" s="124" t="s">
        <v>4209</v>
      </c>
      <c r="B93" s="127">
        <v>588.74</v>
      </c>
      <c r="C93" s="127">
        <v>-0.88390000000000002</v>
      </c>
      <c r="D93" s="127">
        <v>1.1597999999999999</v>
      </c>
      <c r="E93" s="127">
        <v>4.8251999999999997</v>
      </c>
      <c r="F93" s="127">
        <v>-2.7534999999999998</v>
      </c>
      <c r="G93" s="127">
        <v>-9.7246000000000006</v>
      </c>
      <c r="H93" s="127">
        <v>23.930499999999999</v>
      </c>
      <c r="I93" s="127">
        <v>25.642199999999999</v>
      </c>
      <c r="J93" s="127">
        <v>20.327100000000002</v>
      </c>
      <c r="K93" s="127">
        <v>32.3842</v>
      </c>
      <c r="L93" s="127">
        <v>17.246300000000002</v>
      </c>
      <c r="M93" s="127">
        <v>13.766999999999999</v>
      </c>
      <c r="N93" s="127"/>
      <c r="O93" s="127"/>
    </row>
    <row r="94" spans="1:15">
      <c r="A94" s="124" t="s">
        <v>4210</v>
      </c>
      <c r="B94" s="127"/>
      <c r="C94" s="127"/>
      <c r="D94" s="127"/>
      <c r="E94" s="127"/>
      <c r="F94" s="127"/>
      <c r="G94" s="127"/>
      <c r="H94" s="127"/>
      <c r="I94" s="127"/>
      <c r="J94" s="127"/>
      <c r="K94" s="127"/>
      <c r="L94" s="127"/>
      <c r="M94" s="127"/>
      <c r="N94" s="127"/>
      <c r="O94" s="127"/>
    </row>
    <row r="95" spans="1:15">
      <c r="A95" s="124" t="s">
        <v>4211</v>
      </c>
      <c r="B95" s="127">
        <v>1076.51</v>
      </c>
      <c r="C95" s="127">
        <v>2.0911</v>
      </c>
      <c r="D95" s="127">
        <v>6.3083</v>
      </c>
      <c r="E95" s="127">
        <v>8.1278000000000006</v>
      </c>
      <c r="F95" s="127">
        <v>8.8879999999999999</v>
      </c>
      <c r="G95" s="127">
        <v>3.0952000000000002</v>
      </c>
      <c r="H95" s="127">
        <v>15.4168</v>
      </c>
      <c r="I95" s="127">
        <v>15.865</v>
      </c>
      <c r="J95" s="127">
        <v>13.137700000000001</v>
      </c>
      <c r="K95" s="127">
        <v>19.1784</v>
      </c>
      <c r="L95" s="127">
        <v>14.457100000000001</v>
      </c>
      <c r="M95" s="127">
        <v>12.2677</v>
      </c>
      <c r="N95" s="127"/>
      <c r="O95" s="127"/>
    </row>
    <row r="96" spans="1:15">
      <c r="A96" s="124" t="s">
        <v>4212</v>
      </c>
      <c r="B96" s="127"/>
      <c r="C96" s="127"/>
      <c r="D96" s="127"/>
      <c r="E96" s="127"/>
      <c r="F96" s="127"/>
      <c r="G96" s="127"/>
      <c r="H96" s="127"/>
      <c r="I96" s="127"/>
      <c r="J96" s="127"/>
      <c r="K96" s="127"/>
      <c r="L96" s="127"/>
      <c r="M96" s="127"/>
      <c r="N96" s="127"/>
      <c r="O96" s="127"/>
    </row>
    <row r="97" spans="1:15">
      <c r="A97" s="124" t="s">
        <v>4213</v>
      </c>
      <c r="B97" s="127"/>
      <c r="C97" s="127"/>
      <c r="D97" s="127"/>
      <c r="E97" s="127"/>
      <c r="F97" s="127"/>
      <c r="G97" s="127"/>
      <c r="H97" s="127"/>
      <c r="I97" s="127"/>
      <c r="J97" s="127"/>
      <c r="K97" s="127"/>
      <c r="L97" s="127"/>
      <c r="M97" s="127"/>
      <c r="N97" s="127"/>
      <c r="O97" s="127"/>
    </row>
    <row r="98" spans="1:15">
      <c r="A98" s="124" t="s">
        <v>4214</v>
      </c>
      <c r="B98" s="127">
        <v>14930.27</v>
      </c>
      <c r="C98" s="127">
        <v>0.18060000000000001</v>
      </c>
      <c r="D98" s="127">
        <v>2.9024999999999999</v>
      </c>
      <c r="E98" s="127">
        <v>15.370900000000001</v>
      </c>
      <c r="F98" s="127">
        <v>0.1227</v>
      </c>
      <c r="G98" s="127">
        <v>-2.3544</v>
      </c>
      <c r="H98" s="127">
        <v>21.724</v>
      </c>
      <c r="I98" s="127">
        <v>29.896100000000001</v>
      </c>
      <c r="J98" s="127">
        <v>27.528199999999998</v>
      </c>
      <c r="K98" s="127">
        <v>40.214799999999997</v>
      </c>
      <c r="L98" s="127">
        <v>25.2515</v>
      </c>
      <c r="M98" s="127">
        <v>18.217400000000001</v>
      </c>
      <c r="N98" s="127">
        <v>11.539899999999999</v>
      </c>
      <c r="O98" s="127"/>
    </row>
    <row r="99" spans="1:15">
      <c r="A99" s="124" t="s">
        <v>4215</v>
      </c>
      <c r="B99" s="127"/>
      <c r="C99" s="127"/>
      <c r="D99" s="127"/>
      <c r="E99" s="127"/>
      <c r="F99" s="127"/>
      <c r="G99" s="127"/>
      <c r="H99" s="127"/>
      <c r="I99" s="127"/>
      <c r="J99" s="127"/>
      <c r="K99" s="127"/>
      <c r="L99" s="127"/>
      <c r="M99" s="127"/>
      <c r="N99" s="127"/>
      <c r="O99" s="127"/>
    </row>
    <row r="100" spans="1:15">
      <c r="A100" s="124" t="s">
        <v>4216</v>
      </c>
      <c r="B100" s="127">
        <v>34560.089999999997</v>
      </c>
      <c r="C100" s="127">
        <v>1.0310999999999999</v>
      </c>
      <c r="D100" s="127">
        <v>1.9269000000000001</v>
      </c>
      <c r="E100" s="127">
        <v>-1.6943999999999999</v>
      </c>
      <c r="F100" s="127">
        <v>-19.9772</v>
      </c>
      <c r="G100" s="127">
        <v>-17.8736</v>
      </c>
      <c r="H100" s="127">
        <v>4.5894000000000004</v>
      </c>
      <c r="I100" s="127">
        <v>6.1890999999999998</v>
      </c>
      <c r="J100" s="127">
        <v>0.1017</v>
      </c>
      <c r="K100" s="127">
        <v>9.7415000000000003</v>
      </c>
      <c r="L100" s="127">
        <v>13.5055</v>
      </c>
      <c r="M100" s="127">
        <v>11.8377</v>
      </c>
      <c r="N100" s="127">
        <v>12.124000000000001</v>
      </c>
      <c r="O100" s="127"/>
    </row>
    <row r="101" spans="1:15">
      <c r="A101" s="124" t="s">
        <v>4217</v>
      </c>
      <c r="B101" s="127"/>
      <c r="C101" s="127"/>
      <c r="D101" s="127"/>
      <c r="E101" s="127"/>
      <c r="F101" s="127"/>
      <c r="G101" s="127"/>
      <c r="H101" s="127"/>
      <c r="I101" s="127"/>
      <c r="J101" s="127"/>
      <c r="K101" s="127"/>
      <c r="L101" s="127"/>
      <c r="M101" s="127"/>
      <c r="N101" s="127"/>
      <c r="O101" s="127"/>
    </row>
    <row r="102" spans="1:15">
      <c r="A102" s="124" t="s">
        <v>4218</v>
      </c>
      <c r="B102" s="127"/>
      <c r="C102" s="127"/>
      <c r="D102" s="127"/>
      <c r="E102" s="127"/>
      <c r="F102" s="127"/>
      <c r="G102" s="127"/>
      <c r="H102" s="127"/>
      <c r="I102" s="127"/>
      <c r="J102" s="127"/>
      <c r="K102" s="127"/>
      <c r="L102" s="127"/>
      <c r="M102" s="127"/>
      <c r="N102" s="127"/>
      <c r="O102" s="127"/>
    </row>
    <row r="103" spans="1:15">
      <c r="A103" s="124" t="s">
        <v>4219</v>
      </c>
      <c r="B103" s="127">
        <v>16025.47</v>
      </c>
      <c r="C103" s="127">
        <v>-1.7637</v>
      </c>
      <c r="D103" s="127">
        <v>4.0726000000000004</v>
      </c>
      <c r="E103" s="127">
        <v>19.407599999999999</v>
      </c>
      <c r="F103" s="127">
        <v>-2.0339999999999998</v>
      </c>
      <c r="G103" s="127">
        <v>-2.0912000000000002</v>
      </c>
      <c r="H103" s="127">
        <v>19.1113</v>
      </c>
      <c r="I103" s="127">
        <v>20.317799999999998</v>
      </c>
      <c r="J103" s="127">
        <v>5.1958000000000002</v>
      </c>
      <c r="K103" s="127">
        <v>18.769300000000001</v>
      </c>
      <c r="L103" s="127">
        <v>21.5124</v>
      </c>
      <c r="M103" s="127">
        <v>18.0928</v>
      </c>
      <c r="N103" s="127">
        <v>14.0875</v>
      </c>
      <c r="O103" s="127"/>
    </row>
    <row r="104" spans="1:15">
      <c r="A104" s="124" t="s">
        <v>4220</v>
      </c>
      <c r="B104" s="127"/>
      <c r="C104" s="127"/>
      <c r="D104" s="127"/>
      <c r="E104" s="127"/>
      <c r="F104" s="127"/>
      <c r="G104" s="127"/>
      <c r="H104" s="127"/>
      <c r="I104" s="127"/>
      <c r="J104" s="127"/>
      <c r="K104" s="127"/>
      <c r="L104" s="127"/>
      <c r="M104" s="127"/>
      <c r="N104" s="127"/>
      <c r="O104" s="127"/>
    </row>
    <row r="105" spans="1:15">
      <c r="A105" s="124" t="s">
        <v>4221</v>
      </c>
      <c r="B105" s="127">
        <v>9824.51</v>
      </c>
      <c r="C105" s="127">
        <v>1.5750999999999999</v>
      </c>
      <c r="D105" s="127">
        <v>3.8757999999999999</v>
      </c>
      <c r="E105" s="127">
        <v>5.2481999999999998</v>
      </c>
      <c r="F105" s="127">
        <v>6.8906999999999998</v>
      </c>
      <c r="G105" s="127">
        <v>3.0899000000000001</v>
      </c>
      <c r="H105" s="127">
        <v>15.301</v>
      </c>
      <c r="I105" s="127">
        <v>11.708600000000001</v>
      </c>
      <c r="J105" s="127">
        <v>9.2431999999999999</v>
      </c>
      <c r="K105" s="127">
        <v>15.9321</v>
      </c>
      <c r="L105" s="127">
        <v>13.3728</v>
      </c>
      <c r="M105" s="127">
        <v>12.297499999999999</v>
      </c>
      <c r="N105" s="127">
        <v>9.5831999999999997</v>
      </c>
      <c r="O105" s="127"/>
    </row>
    <row r="106" spans="1:15">
      <c r="A106" s="124" t="s">
        <v>4222</v>
      </c>
      <c r="B106" s="127"/>
      <c r="C106" s="127"/>
      <c r="D106" s="127"/>
      <c r="E106" s="127"/>
      <c r="F106" s="127"/>
      <c r="G106" s="127"/>
      <c r="H106" s="127"/>
      <c r="I106" s="127"/>
      <c r="J106" s="127"/>
      <c r="K106" s="127"/>
      <c r="L106" s="127"/>
      <c r="M106" s="127"/>
      <c r="N106" s="127"/>
      <c r="O106" s="127"/>
    </row>
    <row r="107" spans="1:15">
      <c r="A107" s="124" t="s">
        <v>4223</v>
      </c>
      <c r="B107" s="127"/>
      <c r="C107" s="127"/>
      <c r="D107" s="127"/>
      <c r="E107" s="127"/>
      <c r="F107" s="127"/>
      <c r="G107" s="127"/>
      <c r="H107" s="127"/>
      <c r="I107" s="127"/>
      <c r="J107" s="127"/>
      <c r="K107" s="127"/>
      <c r="L107" s="127"/>
      <c r="M107" s="127"/>
      <c r="N107" s="127"/>
      <c r="O107" s="127"/>
    </row>
    <row r="108" spans="1:15">
      <c r="A108" s="124" t="s">
        <v>4224</v>
      </c>
      <c r="B108" s="127"/>
      <c r="C108" s="127"/>
      <c r="D108" s="127"/>
      <c r="E108" s="127"/>
      <c r="F108" s="127"/>
      <c r="G108" s="127"/>
      <c r="H108" s="127"/>
      <c r="I108" s="127"/>
      <c r="J108" s="127"/>
      <c r="K108" s="127"/>
      <c r="L108" s="127"/>
      <c r="M108" s="127"/>
      <c r="N108" s="127"/>
      <c r="O108" s="127"/>
    </row>
    <row r="109" spans="1:15">
      <c r="A109" s="124" t="s">
        <v>4225</v>
      </c>
      <c r="B109" s="127"/>
      <c r="C109" s="127"/>
      <c r="D109" s="127"/>
      <c r="E109" s="127"/>
      <c r="F109" s="127"/>
      <c r="G109" s="127"/>
      <c r="H109" s="127"/>
      <c r="I109" s="127"/>
      <c r="J109" s="127"/>
      <c r="K109" s="127"/>
      <c r="L109" s="127"/>
      <c r="M109" s="127"/>
      <c r="N109" s="127"/>
      <c r="O109" s="127"/>
    </row>
    <row r="110" spans="1:15">
      <c r="A110" s="124" t="s">
        <v>4226</v>
      </c>
      <c r="B110" s="127">
        <v>1848.83</v>
      </c>
      <c r="C110" s="127">
        <v>1.4570000000000001</v>
      </c>
      <c r="D110" s="127">
        <v>3.1</v>
      </c>
      <c r="E110" s="127">
        <v>3.8435000000000001</v>
      </c>
      <c r="F110" s="127">
        <v>5.3926999999999996</v>
      </c>
      <c r="G110" s="127">
        <v>1.7059</v>
      </c>
      <c r="H110" s="127">
        <v>14.869400000000001</v>
      </c>
      <c r="I110" s="127">
        <v>14.803599999999999</v>
      </c>
      <c r="J110" s="127">
        <v>10.5084</v>
      </c>
      <c r="K110" s="127">
        <v>14.9247</v>
      </c>
      <c r="L110" s="127">
        <v>13.8285</v>
      </c>
      <c r="M110" s="127"/>
      <c r="N110" s="127"/>
      <c r="O110" s="127"/>
    </row>
    <row r="111" spans="1:15">
      <c r="A111" s="124" t="s">
        <v>4227</v>
      </c>
      <c r="B111" s="127"/>
      <c r="C111" s="127"/>
      <c r="D111" s="127"/>
      <c r="E111" s="127"/>
      <c r="F111" s="127"/>
      <c r="G111" s="127"/>
      <c r="H111" s="127"/>
      <c r="I111" s="127"/>
      <c r="J111" s="127"/>
      <c r="K111" s="127"/>
      <c r="L111" s="127"/>
      <c r="M111" s="127"/>
      <c r="N111" s="127"/>
      <c r="O111" s="127"/>
    </row>
    <row r="112" spans="1:15">
      <c r="A112" s="124" t="s">
        <v>4228</v>
      </c>
      <c r="B112" s="127">
        <v>34058.31</v>
      </c>
      <c r="C112" s="127">
        <v>0.95640000000000003</v>
      </c>
      <c r="D112" s="127">
        <v>9.9587000000000003</v>
      </c>
      <c r="E112" s="127">
        <v>18.463799999999999</v>
      </c>
      <c r="F112" s="127">
        <v>17.880600000000001</v>
      </c>
      <c r="G112" s="127">
        <v>6.01</v>
      </c>
      <c r="H112" s="127">
        <v>22.3782</v>
      </c>
      <c r="I112" s="127">
        <v>19.589600000000001</v>
      </c>
      <c r="J112" s="127">
        <v>13.547700000000001</v>
      </c>
      <c r="K112" s="127">
        <v>31.319800000000001</v>
      </c>
      <c r="L112" s="127">
        <v>14.8658</v>
      </c>
      <c r="M112" s="127">
        <v>16.872800000000002</v>
      </c>
      <c r="N112" s="127">
        <v>4.5103</v>
      </c>
      <c r="O112" s="127"/>
    </row>
    <row r="113" spans="1:15">
      <c r="A113" s="124" t="s">
        <v>4229</v>
      </c>
      <c r="B113" s="127"/>
      <c r="C113" s="127"/>
      <c r="D113" s="127"/>
      <c r="E113" s="127"/>
      <c r="F113" s="127"/>
      <c r="G113" s="127"/>
      <c r="H113" s="127"/>
      <c r="I113" s="127"/>
      <c r="J113" s="127"/>
      <c r="K113" s="127"/>
      <c r="L113" s="127"/>
      <c r="M113" s="127"/>
      <c r="N113" s="127"/>
      <c r="O113" s="127"/>
    </row>
    <row r="114" spans="1:15">
      <c r="A114" s="124" t="s">
        <v>4230</v>
      </c>
      <c r="B114" s="127">
        <v>46650.61</v>
      </c>
      <c r="C114" s="127">
        <v>1.4403999999999999</v>
      </c>
      <c r="D114" s="127">
        <v>3.3418999999999999</v>
      </c>
      <c r="E114" s="127">
        <v>10.0464</v>
      </c>
      <c r="F114" s="127">
        <v>0.44340000000000002</v>
      </c>
      <c r="G114" s="127">
        <v>-0.625</v>
      </c>
      <c r="H114" s="127">
        <v>20.669599999999999</v>
      </c>
      <c r="I114" s="127">
        <v>22.002800000000001</v>
      </c>
      <c r="J114" s="127">
        <v>15.710599999999999</v>
      </c>
      <c r="K114" s="127">
        <v>24.792300000000001</v>
      </c>
      <c r="L114" s="127">
        <v>17.889199999999999</v>
      </c>
      <c r="M114" s="127">
        <v>15.7136</v>
      </c>
      <c r="N114" s="127">
        <v>11.8531</v>
      </c>
      <c r="O114" s="127"/>
    </row>
    <row r="115" spans="1:15">
      <c r="A115" s="124" t="s">
        <v>4231</v>
      </c>
      <c r="B115" s="127"/>
      <c r="C115" s="127"/>
      <c r="D115" s="127"/>
      <c r="E115" s="127"/>
      <c r="F115" s="127"/>
      <c r="G115" s="127"/>
      <c r="H115" s="127"/>
      <c r="I115" s="127"/>
      <c r="J115" s="127"/>
      <c r="K115" s="127"/>
      <c r="L115" s="127"/>
      <c r="M115" s="127"/>
      <c r="N115" s="127"/>
      <c r="O115" s="127"/>
    </row>
    <row r="116" spans="1:15">
      <c r="A116" s="124" t="s">
        <v>4232</v>
      </c>
      <c r="B116" s="127">
        <v>17391.25</v>
      </c>
      <c r="C116" s="127">
        <v>4.0027999999999997</v>
      </c>
      <c r="D116" s="127">
        <v>6.6889000000000003</v>
      </c>
      <c r="E116" s="127">
        <v>12.4861</v>
      </c>
      <c r="F116" s="127">
        <v>-0.86319999999999997</v>
      </c>
      <c r="G116" s="127">
        <v>0.67730000000000001</v>
      </c>
      <c r="H116" s="127">
        <v>22.229299999999999</v>
      </c>
      <c r="I116" s="127">
        <v>19.546800000000001</v>
      </c>
      <c r="J116" s="127">
        <v>13.557399999999999</v>
      </c>
      <c r="K116" s="127">
        <v>21.258700000000001</v>
      </c>
      <c r="L116" s="127">
        <v>15.236599999999999</v>
      </c>
      <c r="M116" s="127">
        <v>14.4964</v>
      </c>
      <c r="N116" s="127"/>
      <c r="O116" s="127"/>
    </row>
    <row r="117" spans="1:15">
      <c r="A117" s="124" t="s">
        <v>4233</v>
      </c>
      <c r="B117" s="127"/>
      <c r="C117" s="127"/>
      <c r="D117" s="127"/>
      <c r="E117" s="127"/>
      <c r="F117" s="127"/>
      <c r="G117" s="127"/>
      <c r="H117" s="127"/>
      <c r="I117" s="127"/>
      <c r="J117" s="127"/>
      <c r="K117" s="127"/>
      <c r="L117" s="127"/>
      <c r="M117" s="127"/>
      <c r="N117" s="127"/>
      <c r="O117" s="127"/>
    </row>
    <row r="118" spans="1:15">
      <c r="A118" s="124" t="s">
        <v>4234</v>
      </c>
      <c r="B118" s="127"/>
      <c r="C118" s="127"/>
      <c r="D118" s="127"/>
      <c r="E118" s="127"/>
      <c r="F118" s="127"/>
      <c r="G118" s="127"/>
      <c r="H118" s="127"/>
      <c r="I118" s="127"/>
      <c r="J118" s="127"/>
      <c r="K118" s="127"/>
      <c r="L118" s="127"/>
      <c r="M118" s="127"/>
      <c r="N118" s="127"/>
      <c r="O118" s="127"/>
    </row>
    <row r="119" spans="1:15">
      <c r="A119" s="124" t="s">
        <v>4235</v>
      </c>
      <c r="B119" s="127"/>
      <c r="C119" s="127"/>
      <c r="D119" s="127"/>
      <c r="E119" s="127"/>
      <c r="F119" s="127"/>
      <c r="G119" s="127"/>
      <c r="H119" s="127"/>
      <c r="I119" s="127"/>
      <c r="J119" s="127"/>
      <c r="K119" s="127"/>
      <c r="L119" s="127"/>
      <c r="M119" s="127"/>
      <c r="N119" s="127"/>
      <c r="O119" s="127"/>
    </row>
    <row r="120" spans="1:15">
      <c r="A120" s="124" t="s">
        <v>4236</v>
      </c>
      <c r="B120" s="127">
        <v>2271.36</v>
      </c>
      <c r="C120" s="127">
        <v>0.92910000000000004</v>
      </c>
      <c r="D120" s="127">
        <v>4.5331999999999999</v>
      </c>
      <c r="E120" s="127">
        <v>10.648</v>
      </c>
      <c r="F120" s="127">
        <v>1.9127000000000001</v>
      </c>
      <c r="G120" s="127">
        <v>-0.62649999999999995</v>
      </c>
      <c r="H120" s="127">
        <v>26.6069</v>
      </c>
      <c r="I120" s="127">
        <v>20.310600000000001</v>
      </c>
      <c r="J120" s="127">
        <v>17.850999999999999</v>
      </c>
      <c r="K120" s="127">
        <v>23.825700000000001</v>
      </c>
      <c r="L120" s="127">
        <v>19.313800000000001</v>
      </c>
      <c r="M120" s="127"/>
      <c r="N120" s="127"/>
      <c r="O120" s="127"/>
    </row>
    <row r="121" spans="1:15">
      <c r="A121" s="124" t="s">
        <v>4237</v>
      </c>
      <c r="B121" s="127"/>
      <c r="C121" s="127"/>
      <c r="D121" s="127"/>
      <c r="E121" s="127"/>
      <c r="F121" s="127"/>
      <c r="G121" s="127"/>
      <c r="H121" s="127"/>
      <c r="I121" s="127"/>
      <c r="J121" s="127"/>
      <c r="K121" s="127"/>
      <c r="L121" s="127"/>
      <c r="M121" s="127"/>
      <c r="N121" s="127"/>
      <c r="O121" s="127"/>
    </row>
    <row r="122" spans="1:15">
      <c r="A122" s="124" t="s">
        <v>4238</v>
      </c>
      <c r="B122" s="127">
        <v>28632.240000000002</v>
      </c>
      <c r="C122" s="127">
        <v>4.6483999999999996</v>
      </c>
      <c r="D122" s="127">
        <v>9.6941000000000006</v>
      </c>
      <c r="E122" s="127">
        <v>7.5339</v>
      </c>
      <c r="F122" s="127">
        <v>9.8511000000000006</v>
      </c>
      <c r="G122" s="127">
        <v>2.0224000000000002</v>
      </c>
      <c r="H122" s="127">
        <v>22.8522</v>
      </c>
      <c r="I122" s="127">
        <v>13.1929</v>
      </c>
      <c r="J122" s="127">
        <v>11.677300000000001</v>
      </c>
      <c r="K122" s="127">
        <v>18.307700000000001</v>
      </c>
      <c r="L122" s="127">
        <v>11.461600000000001</v>
      </c>
      <c r="M122" s="127">
        <v>12.123799999999999</v>
      </c>
      <c r="N122" s="127">
        <v>6.4622000000000002</v>
      </c>
      <c r="O122" s="127"/>
    </row>
    <row r="123" spans="1:15">
      <c r="A123" s="124" t="s">
        <v>4239</v>
      </c>
      <c r="B123" s="127"/>
      <c r="C123" s="127"/>
      <c r="D123" s="127"/>
      <c r="E123" s="127"/>
      <c r="F123" s="127"/>
      <c r="G123" s="127"/>
      <c r="H123" s="127"/>
      <c r="I123" s="127"/>
      <c r="J123" s="127"/>
      <c r="K123" s="127"/>
      <c r="L123" s="127"/>
      <c r="M123" s="127"/>
      <c r="N123" s="127"/>
      <c r="O123" s="127"/>
    </row>
    <row r="124" spans="1:15">
      <c r="A124" s="124" t="s">
        <v>4240</v>
      </c>
      <c r="B124" s="127">
        <v>6722.52</v>
      </c>
      <c r="C124" s="127">
        <v>-1.1240000000000001</v>
      </c>
      <c r="D124" s="127">
        <v>1.0249999999999999</v>
      </c>
      <c r="E124" s="127">
        <v>3.4102000000000001</v>
      </c>
      <c r="F124" s="127">
        <v>-3.4908000000000001</v>
      </c>
      <c r="G124" s="127">
        <v>-15.2729</v>
      </c>
      <c r="H124" s="127">
        <v>21.968299999999999</v>
      </c>
      <c r="I124" s="127">
        <v>11.055099999999999</v>
      </c>
      <c r="J124" s="127">
        <v>18.168800000000001</v>
      </c>
      <c r="K124" s="127">
        <v>30.524799999999999</v>
      </c>
      <c r="L124" s="127">
        <v>19.284500000000001</v>
      </c>
      <c r="M124" s="127">
        <v>13.583500000000001</v>
      </c>
      <c r="N124" s="127">
        <v>5.0662000000000003</v>
      </c>
      <c r="O124" s="127"/>
    </row>
    <row r="125" spans="1:15">
      <c r="A125" s="124" t="s">
        <v>4241</v>
      </c>
      <c r="B125" s="127"/>
      <c r="C125" s="127"/>
      <c r="D125" s="127"/>
      <c r="E125" s="127"/>
      <c r="F125" s="127"/>
      <c r="G125" s="127"/>
      <c r="H125" s="127"/>
      <c r="I125" s="127"/>
      <c r="J125" s="127"/>
      <c r="K125" s="127"/>
      <c r="L125" s="127"/>
      <c r="M125" s="127"/>
      <c r="N125" s="127"/>
      <c r="O125" s="127"/>
    </row>
    <row r="126" spans="1:15">
      <c r="A126" s="124" t="s">
        <v>4242</v>
      </c>
      <c r="B126" s="127">
        <v>20391.04</v>
      </c>
      <c r="C126" s="127">
        <v>2.9192999999999998</v>
      </c>
      <c r="D126" s="127">
        <v>3.2101999999999999</v>
      </c>
      <c r="E126" s="127">
        <v>5.2998000000000003</v>
      </c>
      <c r="F126" s="127">
        <v>13.2212</v>
      </c>
      <c r="G126" s="127">
        <v>10.470700000000001</v>
      </c>
      <c r="H126" s="127">
        <v>12.0289</v>
      </c>
      <c r="I126" s="127">
        <v>9.8161000000000005</v>
      </c>
      <c r="J126" s="127">
        <v>7.7548000000000004</v>
      </c>
      <c r="K126" s="127">
        <v>6.4968000000000004</v>
      </c>
      <c r="L126" s="127">
        <v>5.0227000000000004</v>
      </c>
      <c r="M126" s="127"/>
      <c r="N126" s="127"/>
      <c r="O126" s="127"/>
    </row>
    <row r="127" spans="1:15">
      <c r="A127" s="124" t="s">
        <v>4243</v>
      </c>
      <c r="B127" s="127"/>
      <c r="C127" s="127"/>
      <c r="D127" s="127"/>
      <c r="E127" s="127"/>
      <c r="F127" s="127"/>
      <c r="G127" s="127"/>
      <c r="H127" s="127"/>
      <c r="I127" s="127"/>
      <c r="J127" s="127"/>
      <c r="K127" s="127"/>
      <c r="L127" s="127"/>
      <c r="M127" s="127"/>
      <c r="N127" s="127"/>
      <c r="O127" s="127"/>
    </row>
    <row r="128" spans="1:15">
      <c r="A128" s="124" t="s">
        <v>4244</v>
      </c>
      <c r="B128" s="127">
        <v>20306.72</v>
      </c>
      <c r="C128" s="127">
        <v>1.5396000000000001</v>
      </c>
      <c r="D128" s="127">
        <v>7.1078000000000001</v>
      </c>
      <c r="E128" s="127">
        <v>11.0398</v>
      </c>
      <c r="F128" s="127">
        <v>7.6167999999999996</v>
      </c>
      <c r="G128" s="127">
        <v>-0.36149999999999999</v>
      </c>
      <c r="H128" s="127">
        <v>27.076899999999998</v>
      </c>
      <c r="I128" s="127">
        <v>27.940799999999999</v>
      </c>
      <c r="J128" s="127">
        <v>22.844999999999999</v>
      </c>
      <c r="K128" s="127">
        <v>33.294199999999996</v>
      </c>
      <c r="L128" s="127">
        <v>16.070399999999999</v>
      </c>
      <c r="M128" s="127">
        <v>11.4787</v>
      </c>
      <c r="N128" s="127">
        <v>4.4420000000000002</v>
      </c>
      <c r="O128" s="127"/>
    </row>
    <row r="129" spans="1:15">
      <c r="A129" s="124" t="s">
        <v>4245</v>
      </c>
      <c r="B129" s="127"/>
      <c r="C129" s="127"/>
      <c r="D129" s="127"/>
      <c r="E129" s="127"/>
      <c r="F129" s="127"/>
      <c r="G129" s="127"/>
      <c r="H129" s="127"/>
      <c r="I129" s="127"/>
      <c r="J129" s="127"/>
      <c r="K129" s="127"/>
      <c r="L129" s="127"/>
      <c r="M129" s="127"/>
      <c r="N129" s="127"/>
      <c r="O129" s="127"/>
    </row>
    <row r="130" spans="1:15">
      <c r="A130" s="124" t="s">
        <v>4246</v>
      </c>
      <c r="B130" s="127"/>
      <c r="C130" s="127"/>
      <c r="D130" s="127"/>
      <c r="E130" s="127"/>
      <c r="F130" s="127"/>
      <c r="G130" s="127"/>
      <c r="H130" s="127"/>
      <c r="I130" s="127"/>
      <c r="J130" s="127"/>
      <c r="K130" s="127"/>
      <c r="L130" s="127"/>
      <c r="M130" s="127"/>
      <c r="N130" s="127"/>
      <c r="O130" s="127"/>
    </row>
    <row r="131" spans="1:15">
      <c r="A131" s="124" t="s">
        <v>4247</v>
      </c>
      <c r="B131" s="127">
        <v>1825.09</v>
      </c>
      <c r="C131" s="127">
        <v>-0.7137</v>
      </c>
      <c r="D131" s="127">
        <v>2.3513999999999999</v>
      </c>
      <c r="E131" s="127">
        <v>5.2428999999999997</v>
      </c>
      <c r="F131" s="127">
        <v>1.6180000000000001</v>
      </c>
      <c r="G131" s="127">
        <v>-4.1595000000000004</v>
      </c>
      <c r="H131" s="127">
        <v>17.041599999999999</v>
      </c>
      <c r="I131" s="127">
        <v>14.5585</v>
      </c>
      <c r="J131" s="127">
        <v>11.907500000000001</v>
      </c>
      <c r="K131" s="127">
        <v>17.216899999999999</v>
      </c>
      <c r="L131" s="127">
        <v>14.4572</v>
      </c>
      <c r="M131" s="127"/>
      <c r="N131" s="127"/>
      <c r="O131" s="127"/>
    </row>
    <row r="132" spans="1:15">
      <c r="A132" s="124" t="s">
        <v>4248</v>
      </c>
      <c r="B132" s="127"/>
      <c r="C132" s="127"/>
      <c r="D132" s="127"/>
      <c r="E132" s="127"/>
      <c r="F132" s="127"/>
      <c r="G132" s="127"/>
      <c r="H132" s="127"/>
      <c r="I132" s="127"/>
      <c r="J132" s="127"/>
      <c r="K132" s="127"/>
      <c r="L132" s="127"/>
      <c r="M132" s="127"/>
      <c r="N132" s="127"/>
      <c r="O132" s="127"/>
    </row>
    <row r="133" spans="1:15">
      <c r="A133" s="124" t="s">
        <v>4249</v>
      </c>
      <c r="B133" s="127">
        <v>7351.6</v>
      </c>
      <c r="C133" s="127">
        <v>7.2769000000000004</v>
      </c>
      <c r="D133" s="127">
        <v>5.9119000000000002</v>
      </c>
      <c r="E133" s="127">
        <v>10.882899999999999</v>
      </c>
      <c r="F133" s="127">
        <v>-10.717599999999999</v>
      </c>
      <c r="G133" s="127">
        <v>-6.9573999999999998</v>
      </c>
      <c r="H133" s="127">
        <v>19.271100000000001</v>
      </c>
      <c r="I133" s="127">
        <v>27.640899999999998</v>
      </c>
      <c r="J133" s="127">
        <v>13.888400000000001</v>
      </c>
      <c r="K133" s="127">
        <v>32.6601</v>
      </c>
      <c r="L133" s="127">
        <v>22.7028</v>
      </c>
      <c r="M133" s="127">
        <v>18.495799999999999</v>
      </c>
      <c r="N133" s="127">
        <v>4.5990000000000002</v>
      </c>
      <c r="O133" s="127"/>
    </row>
    <row r="134" spans="1:15">
      <c r="A134" s="124" t="s">
        <v>4250</v>
      </c>
      <c r="B134" s="127"/>
      <c r="C134" s="127"/>
      <c r="D134" s="127"/>
      <c r="E134" s="127"/>
      <c r="F134" s="127"/>
      <c r="G134" s="127"/>
      <c r="H134" s="127"/>
      <c r="I134" s="127"/>
      <c r="J134" s="127"/>
      <c r="K134" s="127"/>
      <c r="L134" s="127"/>
      <c r="M134" s="127"/>
      <c r="N134" s="127"/>
      <c r="O134" s="127"/>
    </row>
    <row r="135" spans="1:15">
      <c r="A135" s="124" t="s">
        <v>4251</v>
      </c>
      <c r="B135" s="127"/>
      <c r="C135" s="127"/>
      <c r="D135" s="127"/>
      <c r="E135" s="127"/>
      <c r="F135" s="127"/>
      <c r="G135" s="127"/>
      <c r="H135" s="127"/>
      <c r="I135" s="127"/>
      <c r="J135" s="127"/>
      <c r="K135" s="127"/>
      <c r="L135" s="127"/>
      <c r="M135" s="127"/>
      <c r="N135" s="127"/>
      <c r="O135" s="127"/>
    </row>
    <row r="136" spans="1:15">
      <c r="A136" s="124" t="s">
        <v>4252</v>
      </c>
      <c r="B136" s="127"/>
      <c r="C136" s="127"/>
      <c r="D136" s="127"/>
      <c r="E136" s="127"/>
      <c r="F136" s="127"/>
      <c r="G136" s="127"/>
      <c r="H136" s="127"/>
      <c r="I136" s="127"/>
      <c r="J136" s="127"/>
      <c r="K136" s="127"/>
      <c r="L136" s="127"/>
      <c r="M136" s="127"/>
      <c r="N136" s="127"/>
      <c r="O136" s="127"/>
    </row>
    <row r="137" spans="1:15">
      <c r="A137" s="124" t="s">
        <v>4253</v>
      </c>
      <c r="B137" s="127">
        <v>83311.009999999995</v>
      </c>
      <c r="C137" s="127">
        <v>1.8594999999999999</v>
      </c>
      <c r="D137" s="127">
        <v>3.4354</v>
      </c>
      <c r="E137" s="127">
        <v>3.3109000000000002</v>
      </c>
      <c r="F137" s="127">
        <v>6.6189999999999998</v>
      </c>
      <c r="G137" s="127">
        <v>3.6488999999999998</v>
      </c>
      <c r="H137" s="127">
        <v>13.2293</v>
      </c>
      <c r="I137" s="127">
        <v>10.947699999999999</v>
      </c>
      <c r="J137" s="127">
        <v>8.5031999999999996</v>
      </c>
      <c r="K137" s="127">
        <v>14.730600000000001</v>
      </c>
      <c r="L137" s="127">
        <v>13.181900000000001</v>
      </c>
      <c r="M137" s="127">
        <v>12.225300000000001</v>
      </c>
      <c r="N137" s="127">
        <v>9.6113999999999997</v>
      </c>
      <c r="O137" s="127"/>
    </row>
    <row r="138" spans="1:15">
      <c r="A138" s="124" t="s">
        <v>4254</v>
      </c>
      <c r="B138" s="127"/>
      <c r="C138" s="127"/>
      <c r="D138" s="127"/>
      <c r="E138" s="127"/>
      <c r="F138" s="127"/>
      <c r="G138" s="127"/>
      <c r="H138" s="127"/>
      <c r="I138" s="127"/>
      <c r="J138" s="127"/>
      <c r="K138" s="127"/>
      <c r="L138" s="127"/>
      <c r="M138" s="127"/>
      <c r="N138" s="127"/>
      <c r="O138" s="127"/>
    </row>
    <row r="139" spans="1:15">
      <c r="A139" s="124" t="s">
        <v>4255</v>
      </c>
      <c r="B139" s="127">
        <v>26632.84</v>
      </c>
      <c r="C139" s="127">
        <v>1.7263999999999999</v>
      </c>
      <c r="D139" s="127">
        <v>3.7433999999999998</v>
      </c>
      <c r="E139" s="127">
        <v>4.5957999999999997</v>
      </c>
      <c r="F139" s="127">
        <v>7.1188000000000002</v>
      </c>
      <c r="G139" s="127">
        <v>3.4411999999999998</v>
      </c>
      <c r="H139" s="127">
        <v>14.383900000000001</v>
      </c>
      <c r="I139" s="127">
        <v>11.7104</v>
      </c>
      <c r="J139" s="127">
        <v>9.1166</v>
      </c>
      <c r="K139" s="127">
        <v>15.6896</v>
      </c>
      <c r="L139" s="127">
        <v>13.450200000000001</v>
      </c>
      <c r="M139" s="127"/>
      <c r="N139" s="127"/>
      <c r="O139" s="127"/>
    </row>
    <row r="140" spans="1:15">
      <c r="A140" s="124" t="s">
        <v>4256</v>
      </c>
      <c r="B140" s="127"/>
      <c r="C140" s="127"/>
      <c r="D140" s="127"/>
      <c r="E140" s="127"/>
      <c r="F140" s="127"/>
      <c r="G140" s="127"/>
      <c r="H140" s="127"/>
      <c r="I140" s="127"/>
      <c r="J140" s="127"/>
      <c r="K140" s="127"/>
      <c r="L140" s="127"/>
      <c r="M140" s="127"/>
      <c r="N140" s="127"/>
      <c r="O140" s="127"/>
    </row>
    <row r="141" spans="1:15">
      <c r="A141" s="124" t="s">
        <v>4257</v>
      </c>
      <c r="B141" s="127"/>
      <c r="C141" s="127"/>
      <c r="D141" s="127"/>
      <c r="E141" s="127"/>
      <c r="F141" s="127"/>
      <c r="G141" s="127"/>
      <c r="H141" s="127"/>
      <c r="I141" s="127"/>
      <c r="J141" s="127"/>
      <c r="K141" s="127"/>
      <c r="L141" s="127"/>
      <c r="M141" s="127"/>
      <c r="N141" s="127"/>
      <c r="O141" s="127"/>
    </row>
    <row r="142" spans="1:15">
      <c r="A142" s="124" t="s">
        <v>4258</v>
      </c>
      <c r="B142" s="127">
        <v>86080.93</v>
      </c>
      <c r="C142" s="127">
        <v>2.3988</v>
      </c>
      <c r="D142" s="127">
        <v>5.23</v>
      </c>
      <c r="E142" s="127">
        <v>9.173</v>
      </c>
      <c r="F142" s="127">
        <v>5.5670999999999999</v>
      </c>
      <c r="G142" s="127">
        <v>3.6547000000000001</v>
      </c>
      <c r="H142" s="127">
        <v>22.8</v>
      </c>
      <c r="I142" s="127">
        <v>19.371099999999998</v>
      </c>
      <c r="J142" s="127">
        <v>14.872400000000001</v>
      </c>
      <c r="K142" s="127">
        <v>22.333100000000002</v>
      </c>
      <c r="L142" s="127">
        <v>15.2658</v>
      </c>
      <c r="M142" s="127">
        <v>13.4899</v>
      </c>
      <c r="N142" s="127">
        <v>10.8666</v>
      </c>
      <c r="O142" s="127"/>
    </row>
    <row r="143" spans="1:15">
      <c r="A143" s="124" t="s">
        <v>4259</v>
      </c>
      <c r="B143" s="127"/>
      <c r="C143" s="127"/>
      <c r="D143" s="127"/>
      <c r="E143" s="127"/>
      <c r="F143" s="127"/>
      <c r="G143" s="127"/>
      <c r="H143" s="127"/>
      <c r="I143" s="127"/>
      <c r="J143" s="127"/>
      <c r="K143" s="127"/>
      <c r="L143" s="127"/>
      <c r="M143" s="127"/>
      <c r="N143" s="127"/>
      <c r="O143" s="127"/>
    </row>
    <row r="144" spans="1:15">
      <c r="A144" s="124" t="s">
        <v>4260</v>
      </c>
      <c r="B144" s="127"/>
      <c r="C144" s="127"/>
      <c r="D144" s="127"/>
      <c r="E144" s="127"/>
      <c r="F144" s="127"/>
      <c r="G144" s="127"/>
      <c r="H144" s="127"/>
      <c r="I144" s="127"/>
      <c r="J144" s="127"/>
      <c r="K144" s="127"/>
      <c r="L144" s="127"/>
      <c r="M144" s="127"/>
      <c r="N144" s="127"/>
      <c r="O144" s="127"/>
    </row>
    <row r="145" spans="1:15">
      <c r="A145" s="124" t="s">
        <v>4261</v>
      </c>
      <c r="B145" s="127"/>
      <c r="C145" s="127"/>
      <c r="D145" s="127"/>
      <c r="E145" s="127"/>
      <c r="F145" s="127"/>
      <c r="G145" s="127"/>
      <c r="H145" s="127"/>
      <c r="I145" s="127"/>
      <c r="J145" s="127"/>
      <c r="K145" s="127"/>
      <c r="L145" s="127"/>
      <c r="M145" s="127"/>
      <c r="N145" s="127"/>
      <c r="O145" s="127"/>
    </row>
    <row r="146" spans="1:15">
      <c r="A146" s="124" t="s">
        <v>4262</v>
      </c>
      <c r="B146" s="127">
        <v>53057.27</v>
      </c>
      <c r="C146" s="127">
        <v>-0.40050000000000002</v>
      </c>
      <c r="D146" s="127">
        <v>1.5878000000000001</v>
      </c>
      <c r="E146" s="127">
        <v>13.2857</v>
      </c>
      <c r="F146" s="127">
        <v>-3.8479999999999999</v>
      </c>
      <c r="G146" s="127">
        <v>-5.2686000000000002</v>
      </c>
      <c r="H146" s="127">
        <v>18.190200000000001</v>
      </c>
      <c r="I146" s="127">
        <v>22.089200000000002</v>
      </c>
      <c r="J146" s="127">
        <v>16.365200000000002</v>
      </c>
      <c r="K146" s="127">
        <v>28.3565</v>
      </c>
      <c r="L146" s="127">
        <v>20.443100000000001</v>
      </c>
      <c r="M146" s="127">
        <v>16.9696</v>
      </c>
      <c r="N146" s="127">
        <v>11.019299999999999</v>
      </c>
      <c r="O146" s="127"/>
    </row>
    <row r="147" spans="1:15">
      <c r="A147" s="124" t="s">
        <v>4263</v>
      </c>
      <c r="B147" s="127"/>
      <c r="C147" s="127"/>
      <c r="D147" s="127"/>
      <c r="E147" s="127"/>
      <c r="F147" s="127"/>
      <c r="G147" s="127"/>
      <c r="H147" s="127"/>
      <c r="I147" s="127"/>
      <c r="J147" s="127"/>
      <c r="K147" s="127"/>
      <c r="L147" s="127"/>
      <c r="M147" s="127"/>
      <c r="N147" s="127"/>
      <c r="O147" s="127"/>
    </row>
    <row r="148" spans="1:15">
      <c r="A148" s="124" t="s">
        <v>4264</v>
      </c>
      <c r="B148" s="127">
        <v>8189.36</v>
      </c>
      <c r="C148" s="127">
        <v>2.0619999999999998</v>
      </c>
      <c r="D148" s="127">
        <v>4.4569000000000001</v>
      </c>
      <c r="E148" s="127">
        <v>16.226700000000001</v>
      </c>
      <c r="F148" s="127">
        <v>1.5409999999999999</v>
      </c>
      <c r="G148" s="127">
        <v>-0.90500000000000003</v>
      </c>
      <c r="H148" s="127">
        <v>19.082799999999999</v>
      </c>
      <c r="I148" s="127">
        <v>19.247</v>
      </c>
      <c r="J148" s="127">
        <v>13.1122</v>
      </c>
      <c r="K148" s="127">
        <v>24.002600000000001</v>
      </c>
      <c r="L148" s="127">
        <v>19.461200000000002</v>
      </c>
      <c r="M148" s="127">
        <v>15.417199999999999</v>
      </c>
      <c r="N148" s="127"/>
      <c r="O148" s="127"/>
    </row>
    <row r="149" spans="1:15">
      <c r="A149" s="124" t="s">
        <v>4265</v>
      </c>
      <c r="B149" s="127"/>
      <c r="C149" s="127"/>
      <c r="D149" s="127"/>
      <c r="E149" s="127"/>
      <c r="F149" s="127"/>
      <c r="G149" s="127"/>
      <c r="H149" s="127"/>
      <c r="I149" s="127"/>
      <c r="J149" s="127"/>
      <c r="K149" s="127"/>
      <c r="L149" s="127"/>
      <c r="M149" s="127"/>
      <c r="N149" s="127"/>
      <c r="O149" s="127"/>
    </row>
    <row r="150" spans="1:15">
      <c r="A150" s="124" t="s">
        <v>4266</v>
      </c>
      <c r="B150" s="127">
        <v>105637.54</v>
      </c>
      <c r="C150" s="127">
        <v>3.5400000000000001E-2</v>
      </c>
      <c r="D150" s="127">
        <v>-1.7216</v>
      </c>
      <c r="E150" s="127">
        <v>17.681899999999999</v>
      </c>
      <c r="F150" s="127">
        <v>-8.1443999999999992</v>
      </c>
      <c r="G150" s="127">
        <v>-0.2616</v>
      </c>
      <c r="H150" s="127">
        <v>58.793500000000002</v>
      </c>
      <c r="I150" s="127">
        <v>73.960700000000003</v>
      </c>
      <c r="J150" s="127">
        <v>89.947999999999993</v>
      </c>
      <c r="K150" s="127">
        <v>138.05009999999999</v>
      </c>
      <c r="L150" s="127">
        <v>79.945800000000006</v>
      </c>
      <c r="M150" s="127">
        <v>63.593600000000002</v>
      </c>
      <c r="N150" s="127"/>
      <c r="O150" s="127"/>
    </row>
    <row r="151" spans="1:15">
      <c r="A151" s="124" t="s">
        <v>4267</v>
      </c>
      <c r="B151" s="127"/>
      <c r="C151" s="127"/>
      <c r="D151" s="127"/>
      <c r="E151" s="127"/>
      <c r="F151" s="127"/>
      <c r="G151" s="127"/>
      <c r="H151" s="127"/>
      <c r="I151" s="127"/>
      <c r="J151" s="127"/>
      <c r="K151" s="127"/>
      <c r="L151" s="127"/>
      <c r="M151" s="127"/>
      <c r="N151" s="127"/>
      <c r="O151" s="127"/>
    </row>
    <row r="152" spans="1:15">
      <c r="A152" s="124" t="s">
        <v>4268</v>
      </c>
      <c r="B152" s="127"/>
      <c r="C152" s="127"/>
      <c r="D152" s="127"/>
      <c r="E152" s="127"/>
      <c r="F152" s="127"/>
      <c r="G152" s="127"/>
      <c r="H152" s="127"/>
      <c r="I152" s="127"/>
      <c r="J152" s="127"/>
      <c r="K152" s="127"/>
      <c r="L152" s="127"/>
      <c r="M152" s="127"/>
      <c r="N152" s="127"/>
      <c r="O152" s="127"/>
    </row>
    <row r="153" spans="1:15">
      <c r="A153" s="124" t="s">
        <v>4269</v>
      </c>
      <c r="B153" s="127">
        <v>17600.14</v>
      </c>
      <c r="C153" s="127">
        <v>4.0929000000000002</v>
      </c>
      <c r="D153" s="127">
        <v>4.2954999999999997</v>
      </c>
      <c r="E153" s="127">
        <v>1.0269999999999999</v>
      </c>
      <c r="F153" s="127">
        <v>-9.6394000000000002</v>
      </c>
      <c r="G153" s="127">
        <v>-8.2199000000000009</v>
      </c>
      <c r="H153" s="127">
        <v>11.2377</v>
      </c>
      <c r="I153" s="127">
        <v>9.1405999999999992</v>
      </c>
      <c r="J153" s="127">
        <v>3.4394999999999998</v>
      </c>
      <c r="K153" s="127">
        <v>12.0481</v>
      </c>
      <c r="L153" s="127">
        <v>13.7965</v>
      </c>
      <c r="M153" s="127">
        <v>11.1754</v>
      </c>
      <c r="N153" s="127">
        <v>10.7438</v>
      </c>
      <c r="O153" s="127"/>
    </row>
    <row r="154" spans="1:15">
      <c r="A154" s="124" t="s">
        <v>4270</v>
      </c>
      <c r="B154" s="127"/>
      <c r="C154" s="127"/>
      <c r="D154" s="127"/>
      <c r="E154" s="127"/>
      <c r="F154" s="127"/>
      <c r="G154" s="127"/>
      <c r="H154" s="127"/>
      <c r="I154" s="127"/>
      <c r="J154" s="127"/>
      <c r="K154" s="127"/>
      <c r="L154" s="127"/>
      <c r="M154" s="127"/>
      <c r="N154" s="127"/>
      <c r="O154" s="127"/>
    </row>
    <row r="155" spans="1:15">
      <c r="A155" s="124" t="s">
        <v>4271</v>
      </c>
      <c r="B155" s="127">
        <v>3071.87</v>
      </c>
      <c r="C155" s="127">
        <v>7.4866000000000001</v>
      </c>
      <c r="D155" s="127">
        <v>7.6707999999999998</v>
      </c>
      <c r="E155" s="127">
        <v>8.7517999999999994</v>
      </c>
      <c r="F155" s="127">
        <v>7.8307000000000002</v>
      </c>
      <c r="G155" s="127">
        <v>5.3067000000000002</v>
      </c>
      <c r="H155" s="127">
        <v>21.608499999999999</v>
      </c>
      <c r="I155" s="127">
        <v>19.949000000000002</v>
      </c>
      <c r="J155" s="127">
        <v>14.8672</v>
      </c>
      <c r="K155" s="127">
        <v>22.926300000000001</v>
      </c>
      <c r="L155" s="127">
        <v>17.319900000000001</v>
      </c>
      <c r="M155" s="127">
        <v>8.5467999999999993</v>
      </c>
      <c r="N155" s="127">
        <v>5.7786</v>
      </c>
      <c r="O155" s="127"/>
    </row>
    <row r="156" spans="1:15">
      <c r="A156" s="124" t="s">
        <v>4272</v>
      </c>
      <c r="B156" s="127"/>
      <c r="C156" s="127"/>
      <c r="D156" s="127"/>
      <c r="E156" s="127"/>
      <c r="F156" s="127"/>
      <c r="G156" s="127"/>
      <c r="H156" s="127"/>
      <c r="I156" s="127"/>
      <c r="J156" s="127"/>
      <c r="K156" s="127"/>
      <c r="L156" s="127"/>
      <c r="M156" s="127"/>
      <c r="N156" s="127"/>
      <c r="O156" s="127"/>
    </row>
    <row r="157" spans="1:15">
      <c r="A157" s="124" t="s">
        <v>4273</v>
      </c>
      <c r="B157" s="127">
        <v>5276.16</v>
      </c>
      <c r="C157" s="127">
        <v>-2.5076000000000001</v>
      </c>
      <c r="D157" s="127">
        <v>1.3767</v>
      </c>
      <c r="E157" s="127">
        <v>1.1613</v>
      </c>
      <c r="F157" s="127">
        <v>-2.4563999999999999</v>
      </c>
      <c r="G157" s="127">
        <v>-16.187999999999999</v>
      </c>
      <c r="H157" s="127">
        <v>19.802800000000001</v>
      </c>
      <c r="I157" s="127">
        <v>9.5396999999999998</v>
      </c>
      <c r="J157" s="127">
        <v>14.7293</v>
      </c>
      <c r="K157" s="127">
        <v>28.159300000000002</v>
      </c>
      <c r="L157" s="127">
        <v>15.336499999999999</v>
      </c>
      <c r="M157" s="127">
        <v>13.861000000000001</v>
      </c>
      <c r="N157" s="127">
        <v>5.6338999999999997</v>
      </c>
      <c r="O157" s="127"/>
    </row>
    <row r="158" spans="1:15">
      <c r="A158" s="124" t="s">
        <v>4274</v>
      </c>
      <c r="B158" s="127"/>
      <c r="C158" s="127"/>
      <c r="D158" s="127"/>
      <c r="E158" s="127"/>
      <c r="F158" s="127"/>
      <c r="G158" s="127"/>
      <c r="H158" s="127"/>
      <c r="I158" s="127"/>
      <c r="J158" s="127"/>
      <c r="K158" s="127"/>
      <c r="L158" s="127"/>
      <c r="M158" s="127"/>
      <c r="N158" s="127"/>
      <c r="O158" s="127"/>
    </row>
    <row r="159" spans="1:15">
      <c r="A159" s="124" t="s">
        <v>4275</v>
      </c>
      <c r="B159" s="127">
        <v>7964.77001953125</v>
      </c>
      <c r="C159" s="127">
        <v>-8.7900000000000006E-2</v>
      </c>
      <c r="D159" s="127">
        <v>4.3188000000000004</v>
      </c>
      <c r="E159" s="127">
        <v>3.48</v>
      </c>
      <c r="F159" s="127">
        <v>7.9128999999999996</v>
      </c>
      <c r="G159" s="127">
        <v>8.0759000000000007</v>
      </c>
      <c r="H159" s="127">
        <v>6.5551000000000004</v>
      </c>
      <c r="I159" s="127">
        <v>7.4503000000000004</v>
      </c>
      <c r="J159" s="127">
        <v>3.1263999999999998</v>
      </c>
      <c r="K159" s="127">
        <v>9.9260000000000002</v>
      </c>
      <c r="L159" s="127">
        <v>6.6444999999999999</v>
      </c>
      <c r="M159" s="127">
        <v>4.7952000000000004</v>
      </c>
      <c r="N159" s="127">
        <v>4.8410000000000002</v>
      </c>
      <c r="O159" s="127"/>
    </row>
    <row r="160" spans="1:15">
      <c r="A160" s="124" t="s">
        <v>4276</v>
      </c>
      <c r="B160" s="127"/>
      <c r="C160" s="127"/>
      <c r="D160" s="127"/>
      <c r="E160" s="127"/>
      <c r="F160" s="127"/>
      <c r="G160" s="127"/>
      <c r="H160" s="127"/>
      <c r="I160" s="127"/>
      <c r="J160" s="127"/>
      <c r="K160" s="127"/>
      <c r="L160" s="127"/>
      <c r="M160" s="127"/>
      <c r="N160" s="127"/>
      <c r="O160" s="127"/>
    </row>
    <row r="161" spans="1:15">
      <c r="A161" s="124" t="s">
        <v>4277</v>
      </c>
      <c r="B161" s="127"/>
      <c r="C161" s="127"/>
      <c r="D161" s="127"/>
      <c r="E161" s="127"/>
      <c r="F161" s="127"/>
      <c r="G161" s="127"/>
      <c r="H161" s="127"/>
      <c r="I161" s="127"/>
      <c r="J161" s="127"/>
      <c r="K161" s="127"/>
      <c r="L161" s="127"/>
      <c r="M161" s="127"/>
      <c r="N161" s="127"/>
      <c r="O161" s="127"/>
    </row>
    <row r="162" spans="1:15">
      <c r="A162" s="124" t="s">
        <v>4278</v>
      </c>
      <c r="B162" s="127"/>
      <c r="C162" s="127"/>
      <c r="D162" s="127"/>
      <c r="E162" s="127"/>
      <c r="F162" s="127"/>
      <c r="G162" s="127"/>
      <c r="H162" s="127"/>
      <c r="I162" s="127"/>
      <c r="J162" s="127"/>
      <c r="K162" s="127"/>
      <c r="L162" s="127"/>
      <c r="M162" s="127"/>
      <c r="N162" s="127"/>
      <c r="O162" s="127"/>
    </row>
    <row r="163" spans="1:15">
      <c r="A163" s="124" t="s">
        <v>4279</v>
      </c>
      <c r="B163" s="127"/>
      <c r="C163" s="127"/>
      <c r="D163" s="127"/>
      <c r="E163" s="127"/>
      <c r="F163" s="127"/>
      <c r="G163" s="127"/>
      <c r="H163" s="127"/>
      <c r="I163" s="127"/>
      <c r="J163" s="127"/>
      <c r="K163" s="127"/>
      <c r="L163" s="127"/>
      <c r="M163" s="127"/>
      <c r="N163" s="127"/>
      <c r="O163" s="127"/>
    </row>
    <row r="164" spans="1:15">
      <c r="A164" s="124" t="s">
        <v>4280</v>
      </c>
      <c r="B164" s="127"/>
      <c r="C164" s="127"/>
      <c r="D164" s="127"/>
      <c r="E164" s="127"/>
      <c r="F164" s="127"/>
      <c r="G164" s="127"/>
      <c r="H164" s="127"/>
      <c r="I164" s="127"/>
      <c r="J164" s="127"/>
      <c r="K164" s="127"/>
      <c r="L164" s="127"/>
      <c r="M164" s="127"/>
      <c r="N164" s="127"/>
      <c r="O164" s="127"/>
    </row>
    <row r="165" spans="1:15">
      <c r="A165" s="124" t="s">
        <v>4281</v>
      </c>
      <c r="B165" s="127"/>
      <c r="C165" s="127"/>
      <c r="D165" s="127"/>
      <c r="E165" s="127"/>
      <c r="F165" s="127"/>
      <c r="G165" s="127"/>
      <c r="H165" s="127"/>
      <c r="I165" s="127"/>
      <c r="J165" s="127"/>
      <c r="K165" s="127"/>
      <c r="L165" s="127"/>
      <c r="M165" s="127"/>
      <c r="N165" s="127"/>
      <c r="O165" s="127"/>
    </row>
    <row r="166" spans="1:15">
      <c r="A166" s="124" t="s">
        <v>4282</v>
      </c>
      <c r="B166" s="127"/>
      <c r="C166" s="127"/>
      <c r="D166" s="127"/>
      <c r="E166" s="127"/>
      <c r="F166" s="127"/>
      <c r="G166" s="127"/>
      <c r="H166" s="127"/>
      <c r="I166" s="127"/>
      <c r="J166" s="127"/>
      <c r="K166" s="127"/>
      <c r="L166" s="127"/>
      <c r="M166" s="127"/>
      <c r="N166" s="127"/>
      <c r="O166" s="127"/>
    </row>
    <row r="167" spans="1:15">
      <c r="A167" s="124" t="s">
        <v>4283</v>
      </c>
      <c r="B167" s="127">
        <v>7908.9213</v>
      </c>
      <c r="C167" s="127">
        <v>0.3206</v>
      </c>
      <c r="D167" s="127">
        <v>1.0839000000000001</v>
      </c>
      <c r="E167" s="127">
        <v>2.6055000000000001</v>
      </c>
      <c r="F167" s="127">
        <v>5.5486000000000004</v>
      </c>
      <c r="G167" s="127">
        <v>6.5842000000000001</v>
      </c>
      <c r="H167" s="127">
        <v>7.0644</v>
      </c>
      <c r="I167" s="127">
        <v>7.0731000000000002</v>
      </c>
      <c r="J167" s="127">
        <v>6.1390000000000002</v>
      </c>
      <c r="K167" s="127">
        <v>5.6123000000000003</v>
      </c>
      <c r="L167" s="127">
        <v>6.0651999999999999</v>
      </c>
      <c r="M167" s="127">
        <v>6.1929999999999996</v>
      </c>
      <c r="N167" s="127">
        <v>6.5808</v>
      </c>
      <c r="O167" s="127"/>
    </row>
    <row r="168" spans="1:15">
      <c r="A168" s="124" t="s">
        <v>4284</v>
      </c>
      <c r="B168" s="127"/>
      <c r="C168" s="127"/>
      <c r="D168" s="127"/>
      <c r="E168" s="127"/>
      <c r="F168" s="127"/>
      <c r="G168" s="127"/>
      <c r="H168" s="127"/>
      <c r="I168" s="127"/>
      <c r="J168" s="127"/>
      <c r="K168" s="127"/>
      <c r="L168" s="127"/>
      <c r="M168" s="127"/>
      <c r="N168" s="127"/>
      <c r="O168" s="127"/>
    </row>
    <row r="169" spans="1:15">
      <c r="A169" s="124" t="s">
        <v>4096</v>
      </c>
      <c r="B169" s="127">
        <v>5177.9781000000003</v>
      </c>
      <c r="C169" s="127">
        <v>0.18870000000000001</v>
      </c>
      <c r="D169" s="127">
        <v>0.49809999999999999</v>
      </c>
      <c r="E169" s="127">
        <v>1.1251</v>
      </c>
      <c r="F169" s="127">
        <v>6.3891</v>
      </c>
      <c r="G169" s="127">
        <v>7.7530000000000001</v>
      </c>
      <c r="H169" s="127">
        <v>9.0082000000000004</v>
      </c>
      <c r="I169" s="127">
        <v>8.6374999999999993</v>
      </c>
      <c r="J169" s="127">
        <v>6.0749000000000004</v>
      </c>
      <c r="K169" s="127">
        <v>5.1820000000000004</v>
      </c>
      <c r="L169" s="127">
        <v>6.9859999999999998</v>
      </c>
      <c r="M169" s="127">
        <v>6.5914999999999999</v>
      </c>
      <c r="N169" s="127">
        <v>6.6456</v>
      </c>
      <c r="O169" s="127"/>
    </row>
    <row r="170" spans="1:15">
      <c r="A170" s="124" t="s">
        <v>4285</v>
      </c>
      <c r="B170" s="127">
        <v>7618.1508000000003</v>
      </c>
      <c r="C170" s="127">
        <v>0.4385</v>
      </c>
      <c r="D170" s="127">
        <v>1.3250999999999999</v>
      </c>
      <c r="E170" s="127">
        <v>2.8289</v>
      </c>
      <c r="F170" s="127">
        <v>5.3076999999999996</v>
      </c>
      <c r="G170" s="127">
        <v>6.3442999999999996</v>
      </c>
      <c r="H170" s="127">
        <v>6.7847999999999997</v>
      </c>
      <c r="I170" s="127">
        <v>6.8312999999999997</v>
      </c>
      <c r="J170" s="127">
        <v>6.2256999999999998</v>
      </c>
      <c r="K170" s="127">
        <v>5.6573000000000002</v>
      </c>
      <c r="L170" s="127">
        <v>5.6981000000000002</v>
      </c>
      <c r="M170" s="127">
        <v>6.0063000000000004</v>
      </c>
      <c r="N170" s="127">
        <v>6.6605999999999996</v>
      </c>
      <c r="O170" s="127"/>
    </row>
    <row r="171" spans="1:15">
      <c r="A171" s="124" t="s">
        <v>4286</v>
      </c>
      <c r="B171" s="127"/>
      <c r="C171" s="127"/>
      <c r="D171" s="127"/>
      <c r="E171" s="127"/>
      <c r="F171" s="127"/>
      <c r="G171" s="127"/>
      <c r="H171" s="127"/>
      <c r="I171" s="127"/>
      <c r="J171" s="127"/>
      <c r="K171" s="127"/>
      <c r="L171" s="127"/>
      <c r="M171" s="127"/>
      <c r="N171" s="127"/>
      <c r="O171" s="127"/>
    </row>
    <row r="172" spans="1:15">
      <c r="A172" s="124" t="s">
        <v>4287</v>
      </c>
      <c r="B172" s="127"/>
      <c r="C172" s="127"/>
      <c r="D172" s="127"/>
      <c r="E172" s="127"/>
      <c r="F172" s="127"/>
      <c r="G172" s="127"/>
      <c r="H172" s="127"/>
      <c r="I172" s="127"/>
      <c r="J172" s="127"/>
      <c r="K172" s="127"/>
      <c r="L172" s="127"/>
      <c r="M172" s="127"/>
      <c r="N172" s="127"/>
      <c r="O172" s="127"/>
    </row>
    <row r="173" spans="1:15">
      <c r="A173" s="124" t="s">
        <v>4288</v>
      </c>
      <c r="B173" s="127"/>
      <c r="C173" s="127"/>
      <c r="D173" s="127"/>
      <c r="E173" s="127"/>
      <c r="F173" s="127"/>
      <c r="G173" s="127"/>
      <c r="H173" s="127"/>
      <c r="I173" s="127"/>
      <c r="J173" s="127"/>
      <c r="K173" s="127"/>
      <c r="L173" s="127"/>
      <c r="M173" s="127"/>
      <c r="N173" s="127"/>
      <c r="O173" s="127"/>
    </row>
    <row r="174" spans="1:15">
      <c r="A174" s="124" t="s">
        <v>4289</v>
      </c>
      <c r="B174" s="127"/>
      <c r="C174" s="127"/>
      <c r="D174" s="127"/>
      <c r="E174" s="127"/>
      <c r="F174" s="127"/>
      <c r="G174" s="127"/>
      <c r="H174" s="127"/>
      <c r="I174" s="127"/>
      <c r="J174" s="127"/>
      <c r="K174" s="127"/>
      <c r="L174" s="127"/>
      <c r="M174" s="127"/>
      <c r="N174" s="127"/>
      <c r="O174" s="127"/>
    </row>
    <row r="175" spans="1:15">
      <c r="A175" s="124" t="s">
        <v>4290</v>
      </c>
      <c r="B175" s="127"/>
      <c r="C175" s="127"/>
      <c r="D175" s="127"/>
      <c r="E175" s="127"/>
      <c r="F175" s="127"/>
      <c r="G175" s="127"/>
      <c r="H175" s="127"/>
      <c r="I175" s="127"/>
      <c r="J175" s="127"/>
      <c r="K175" s="127"/>
      <c r="L175" s="127"/>
      <c r="M175" s="127"/>
      <c r="N175" s="127"/>
      <c r="O175" s="127"/>
    </row>
    <row r="176" spans="1:15">
      <c r="A176" s="124" t="s">
        <v>4291</v>
      </c>
      <c r="B176" s="127"/>
      <c r="C176" s="127"/>
      <c r="D176" s="127"/>
      <c r="E176" s="127"/>
      <c r="F176" s="127"/>
      <c r="G176" s="127"/>
      <c r="H176" s="127"/>
      <c r="I176" s="127"/>
      <c r="J176" s="127"/>
      <c r="K176" s="127"/>
      <c r="L176" s="127"/>
      <c r="M176" s="127"/>
      <c r="N176" s="127"/>
      <c r="O176" s="127"/>
    </row>
    <row r="177" spans="1:15">
      <c r="A177" s="124" t="s">
        <v>4292</v>
      </c>
      <c r="B177" s="127"/>
      <c r="C177" s="127"/>
      <c r="D177" s="127"/>
      <c r="E177" s="127"/>
      <c r="F177" s="127"/>
      <c r="G177" s="127"/>
      <c r="H177" s="127"/>
      <c r="I177" s="127"/>
      <c r="J177" s="127"/>
      <c r="K177" s="127"/>
      <c r="L177" s="127"/>
      <c r="M177" s="127"/>
      <c r="N177" s="127"/>
      <c r="O177" s="127"/>
    </row>
    <row r="178" spans="1:15">
      <c r="A178" s="124" t="s">
        <v>4293</v>
      </c>
      <c r="B178" s="127"/>
      <c r="C178" s="127"/>
      <c r="D178" s="127"/>
      <c r="E178" s="127"/>
      <c r="F178" s="127"/>
      <c r="G178" s="127"/>
      <c r="H178" s="127"/>
      <c r="I178" s="127"/>
      <c r="J178" s="127"/>
      <c r="K178" s="127"/>
      <c r="L178" s="127"/>
      <c r="M178" s="127"/>
      <c r="N178" s="127"/>
      <c r="O178" s="127"/>
    </row>
    <row r="179" spans="1:15">
      <c r="A179" s="124" t="s">
        <v>4294</v>
      </c>
      <c r="B179" s="127"/>
      <c r="C179" s="127"/>
      <c r="D179" s="127"/>
      <c r="E179" s="127"/>
      <c r="F179" s="127"/>
      <c r="G179" s="127"/>
      <c r="H179" s="127"/>
      <c r="I179" s="127"/>
      <c r="J179" s="127"/>
      <c r="K179" s="127"/>
      <c r="L179" s="127"/>
      <c r="M179" s="127"/>
      <c r="N179" s="127"/>
      <c r="O179" s="127"/>
    </row>
    <row r="180" spans="1:15">
      <c r="A180" s="124" t="s">
        <v>4295</v>
      </c>
      <c r="B180" s="127"/>
      <c r="C180" s="127"/>
      <c r="D180" s="127"/>
      <c r="E180" s="127"/>
      <c r="F180" s="127"/>
      <c r="G180" s="127"/>
      <c r="H180" s="127"/>
      <c r="I180" s="127"/>
      <c r="J180" s="127"/>
      <c r="K180" s="127"/>
      <c r="L180" s="127"/>
      <c r="M180" s="127"/>
      <c r="N180" s="127"/>
      <c r="O180" s="127"/>
    </row>
    <row r="181" spans="1:15">
      <c r="A181" s="124" t="s">
        <v>4296</v>
      </c>
      <c r="B181" s="127"/>
      <c r="C181" s="127"/>
      <c r="D181" s="127"/>
      <c r="E181" s="127"/>
      <c r="F181" s="127"/>
      <c r="G181" s="127"/>
      <c r="H181" s="127"/>
      <c r="I181" s="127"/>
      <c r="J181" s="127"/>
      <c r="K181" s="127"/>
      <c r="L181" s="127"/>
      <c r="M181" s="127"/>
      <c r="N181" s="127"/>
      <c r="O181" s="127"/>
    </row>
    <row r="182" spans="1:15">
      <c r="A182" s="124" t="s">
        <v>4297</v>
      </c>
      <c r="B182" s="127"/>
      <c r="C182" s="127"/>
      <c r="D182" s="127"/>
      <c r="E182" s="127"/>
      <c r="F182" s="127"/>
      <c r="G182" s="127"/>
      <c r="H182" s="127"/>
      <c r="I182" s="127"/>
      <c r="J182" s="127"/>
      <c r="K182" s="127"/>
      <c r="L182" s="127"/>
      <c r="M182" s="127"/>
      <c r="N182" s="127"/>
      <c r="O182" s="127"/>
    </row>
    <row r="183" spans="1:15">
      <c r="A183" s="124" t="s">
        <v>4298</v>
      </c>
      <c r="B183" s="127"/>
      <c r="C183" s="127"/>
      <c r="D183" s="127"/>
      <c r="E183" s="127"/>
      <c r="F183" s="127"/>
      <c r="G183" s="127"/>
      <c r="H183" s="127"/>
      <c r="I183" s="127"/>
      <c r="J183" s="127"/>
      <c r="K183" s="127"/>
      <c r="L183" s="127"/>
      <c r="M183" s="127"/>
      <c r="N183" s="127"/>
      <c r="O183" s="127"/>
    </row>
    <row r="184" spans="1:15">
      <c r="A184" s="124" t="s">
        <v>4099</v>
      </c>
      <c r="B184" s="127">
        <v>6023.42</v>
      </c>
      <c r="C184" s="127">
        <v>0.65549999999999997</v>
      </c>
      <c r="D184" s="127">
        <v>1.4238999999999999</v>
      </c>
      <c r="E184" s="127">
        <v>3.0764</v>
      </c>
      <c r="F184" s="127">
        <v>6.5793999999999997</v>
      </c>
      <c r="G184" s="127">
        <v>7.7298999999999998</v>
      </c>
      <c r="H184" s="127"/>
      <c r="I184" s="127"/>
      <c r="J184" s="127"/>
      <c r="K184" s="127"/>
      <c r="L184" s="127"/>
      <c r="M184" s="127"/>
      <c r="N184" s="127"/>
      <c r="O184" s="127"/>
    </row>
    <row r="185" spans="1:15">
      <c r="A185" s="124" t="s">
        <v>4299</v>
      </c>
      <c r="B185" s="127"/>
      <c r="C185" s="127"/>
      <c r="D185" s="127"/>
      <c r="E185" s="127"/>
      <c r="F185" s="127"/>
      <c r="G185" s="127"/>
      <c r="H185" s="127"/>
      <c r="I185" s="127"/>
      <c r="J185" s="127"/>
      <c r="K185" s="127"/>
      <c r="L185" s="127"/>
      <c r="M185" s="127"/>
      <c r="N185" s="127"/>
      <c r="O185" s="127"/>
    </row>
    <row r="186" spans="1:15">
      <c r="A186" s="124" t="s">
        <v>4300</v>
      </c>
      <c r="B186" s="127"/>
      <c r="C186" s="127"/>
      <c r="D186" s="127"/>
      <c r="E186" s="127"/>
      <c r="F186" s="127"/>
      <c r="G186" s="127"/>
      <c r="H186" s="127"/>
      <c r="I186" s="127"/>
      <c r="J186" s="127"/>
      <c r="K186" s="127"/>
      <c r="L186" s="127"/>
      <c r="M186" s="127"/>
      <c r="N186" s="127"/>
      <c r="O186" s="127"/>
    </row>
    <row r="187" spans="1:15">
      <c r="A187" s="124" t="s">
        <v>4301</v>
      </c>
      <c r="B187" s="127"/>
      <c r="C187" s="127"/>
      <c r="D187" s="127"/>
      <c r="E187" s="127"/>
      <c r="F187" s="127"/>
      <c r="G187" s="127"/>
      <c r="H187" s="127"/>
      <c r="I187" s="127"/>
      <c r="J187" s="127"/>
      <c r="K187" s="127"/>
      <c r="L187" s="127"/>
      <c r="M187" s="127"/>
      <c r="N187" s="127"/>
      <c r="O187" s="127"/>
    </row>
    <row r="188" spans="1:15">
      <c r="A188" s="124" t="s">
        <v>4302</v>
      </c>
      <c r="B188" s="127">
        <v>5084.3</v>
      </c>
      <c r="C188" s="127">
        <v>0.36309999999999998</v>
      </c>
      <c r="D188" s="127">
        <v>1.1234</v>
      </c>
      <c r="E188" s="127">
        <v>1.9403999999999999</v>
      </c>
      <c r="F188" s="127">
        <v>6.3102</v>
      </c>
      <c r="G188" s="127">
        <v>7.3796999999999997</v>
      </c>
      <c r="H188" s="127">
        <v>8.3750999999999998</v>
      </c>
      <c r="I188" s="127">
        <v>8.1416000000000004</v>
      </c>
      <c r="J188" s="127">
        <v>6.3875000000000002</v>
      </c>
      <c r="K188" s="127">
        <v>5.8436000000000003</v>
      </c>
      <c r="L188" s="127">
        <v>7.7582000000000004</v>
      </c>
      <c r="M188" s="127">
        <v>7.5168999999999997</v>
      </c>
      <c r="N188" s="127">
        <v>7.8480999999999996</v>
      </c>
      <c r="O188" s="127"/>
    </row>
    <row r="189" spans="1:15">
      <c r="A189" s="124" t="s">
        <v>4303</v>
      </c>
      <c r="B189" s="127"/>
      <c r="C189" s="127"/>
      <c r="D189" s="127"/>
      <c r="E189" s="127"/>
      <c r="F189" s="127"/>
      <c r="G189" s="127"/>
      <c r="H189" s="127"/>
      <c r="I189" s="127"/>
      <c r="J189" s="127"/>
      <c r="K189" s="127"/>
      <c r="L189" s="127"/>
      <c r="M189" s="127"/>
      <c r="N189" s="127"/>
      <c r="O189" s="127"/>
    </row>
    <row r="190" spans="1:15">
      <c r="A190" s="124" t="s">
        <v>4304</v>
      </c>
      <c r="B190" s="127"/>
      <c r="C190" s="127"/>
      <c r="D190" s="127"/>
      <c r="E190" s="127"/>
      <c r="F190" s="127"/>
      <c r="G190" s="127"/>
      <c r="H190" s="127"/>
      <c r="I190" s="127"/>
      <c r="J190" s="127"/>
      <c r="K190" s="127"/>
      <c r="L190" s="127"/>
      <c r="M190" s="127"/>
      <c r="N190" s="127"/>
      <c r="O190" s="127"/>
    </row>
    <row r="191" spans="1:15">
      <c r="A191" s="124" t="s">
        <v>4305</v>
      </c>
      <c r="B191" s="127"/>
      <c r="C191" s="127"/>
      <c r="D191" s="127"/>
      <c r="E191" s="127"/>
      <c r="F191" s="127"/>
      <c r="G191" s="127"/>
      <c r="H191" s="127"/>
      <c r="I191" s="127"/>
      <c r="J191" s="127"/>
      <c r="K191" s="127"/>
      <c r="L191" s="127"/>
      <c r="M191" s="127"/>
      <c r="N191" s="127"/>
      <c r="O191" s="127"/>
    </row>
    <row r="192" spans="1:15">
      <c r="A192" s="124" t="s">
        <v>4306</v>
      </c>
      <c r="B192" s="127"/>
      <c r="C192" s="127"/>
      <c r="D192" s="127"/>
      <c r="E192" s="127"/>
      <c r="F192" s="127"/>
      <c r="G192" s="127"/>
      <c r="H192" s="127"/>
      <c r="I192" s="127"/>
      <c r="J192" s="127"/>
      <c r="K192" s="127"/>
      <c r="L192" s="127"/>
      <c r="M192" s="127"/>
      <c r="N192" s="127"/>
      <c r="O192" s="127"/>
    </row>
    <row r="193" spans="1:15">
      <c r="A193" s="124" t="s">
        <v>4307</v>
      </c>
      <c r="B193" s="127"/>
      <c r="C193" s="127"/>
      <c r="D193" s="127"/>
      <c r="E193" s="127"/>
      <c r="F193" s="127"/>
      <c r="G193" s="127"/>
      <c r="H193" s="127"/>
      <c r="I193" s="127"/>
      <c r="J193" s="127"/>
      <c r="K193" s="127"/>
      <c r="L193" s="127"/>
      <c r="M193" s="127"/>
      <c r="N193" s="127"/>
      <c r="O193" s="127"/>
    </row>
    <row r="194" spans="1:15">
      <c r="A194" s="124" t="s">
        <v>4308</v>
      </c>
      <c r="B194" s="127"/>
      <c r="C194" s="127"/>
      <c r="D194" s="127"/>
      <c r="E194" s="127"/>
      <c r="F194" s="127"/>
      <c r="G194" s="127"/>
      <c r="H194" s="127"/>
      <c r="I194" s="127"/>
      <c r="J194" s="127"/>
      <c r="K194" s="127"/>
      <c r="L194" s="127"/>
      <c r="M194" s="127"/>
      <c r="N194" s="127"/>
      <c r="O194" s="127"/>
    </row>
    <row r="195" spans="1:15">
      <c r="A195" s="124" t="s">
        <v>4309</v>
      </c>
      <c r="B195" s="127"/>
      <c r="C195" s="127"/>
      <c r="D195" s="127"/>
      <c r="E195" s="127"/>
      <c r="F195" s="127"/>
      <c r="G195" s="127"/>
      <c r="H195" s="127"/>
      <c r="I195" s="127"/>
      <c r="J195" s="127"/>
      <c r="K195" s="127"/>
      <c r="L195" s="127"/>
      <c r="M195" s="127"/>
      <c r="N195" s="127"/>
      <c r="O195" s="127"/>
    </row>
    <row r="196" spans="1:15">
      <c r="A196" s="124" t="s">
        <v>4310</v>
      </c>
      <c r="B196" s="127"/>
      <c r="C196" s="127"/>
      <c r="D196" s="127"/>
      <c r="E196" s="127"/>
      <c r="F196" s="127"/>
      <c r="G196" s="127"/>
      <c r="H196" s="127"/>
      <c r="I196" s="127"/>
      <c r="J196" s="127"/>
      <c r="K196" s="127"/>
      <c r="L196" s="127"/>
      <c r="M196" s="127"/>
      <c r="N196" s="127"/>
      <c r="O196" s="127"/>
    </row>
    <row r="197" spans="1:15">
      <c r="A197" s="124" t="s">
        <v>4311</v>
      </c>
      <c r="B197" s="127"/>
      <c r="C197" s="127"/>
      <c r="D197" s="127"/>
      <c r="E197" s="127"/>
      <c r="F197" s="127"/>
      <c r="G197" s="127"/>
      <c r="H197" s="127"/>
      <c r="I197" s="127"/>
      <c r="J197" s="127"/>
      <c r="K197" s="127"/>
      <c r="L197" s="127"/>
      <c r="M197" s="127"/>
      <c r="N197" s="127"/>
      <c r="O197" s="127"/>
    </row>
    <row r="198" spans="1:15">
      <c r="A198" s="124" t="s">
        <v>4312</v>
      </c>
      <c r="B198" s="127">
        <v>6041.7761</v>
      </c>
      <c r="C198" s="127">
        <v>0.436</v>
      </c>
      <c r="D198" s="127">
        <v>1.1707000000000001</v>
      </c>
      <c r="E198" s="127">
        <v>1.9944999999999999</v>
      </c>
      <c r="F198" s="127">
        <v>6.4112</v>
      </c>
      <c r="G198" s="127">
        <v>7.5033000000000003</v>
      </c>
      <c r="H198" s="127"/>
      <c r="I198" s="127"/>
      <c r="J198" s="127"/>
      <c r="K198" s="127"/>
      <c r="L198" s="127"/>
      <c r="M198" s="127"/>
      <c r="N198" s="127"/>
      <c r="O198" s="127"/>
    </row>
    <row r="199" spans="1:15">
      <c r="A199" s="124" t="s">
        <v>4313</v>
      </c>
      <c r="B199" s="127"/>
      <c r="C199" s="127"/>
      <c r="D199" s="127"/>
      <c r="E199" s="127"/>
      <c r="F199" s="127"/>
      <c r="G199" s="127"/>
      <c r="H199" s="127"/>
      <c r="I199" s="127"/>
      <c r="J199" s="127"/>
      <c r="K199" s="127"/>
      <c r="L199" s="127"/>
      <c r="M199" s="127"/>
      <c r="N199" s="127"/>
      <c r="O199" s="127"/>
    </row>
    <row r="200" spans="1:15">
      <c r="A200" s="124" t="s">
        <v>4314</v>
      </c>
      <c r="B200" s="127"/>
      <c r="C200" s="127"/>
      <c r="D200" s="127"/>
      <c r="E200" s="127"/>
      <c r="F200" s="127"/>
      <c r="G200" s="127"/>
      <c r="H200" s="127"/>
      <c r="I200" s="127"/>
      <c r="J200" s="127"/>
      <c r="K200" s="127"/>
      <c r="L200" s="127"/>
      <c r="M200" s="127"/>
      <c r="N200" s="127"/>
      <c r="O200" s="127"/>
    </row>
    <row r="201" spans="1:15">
      <c r="A201" s="124" t="s">
        <v>4315</v>
      </c>
      <c r="B201" s="127"/>
      <c r="C201" s="127"/>
      <c r="D201" s="127"/>
      <c r="E201" s="127"/>
      <c r="F201" s="127"/>
      <c r="G201" s="127"/>
      <c r="H201" s="127"/>
      <c r="I201" s="127"/>
      <c r="J201" s="127"/>
      <c r="K201" s="127"/>
      <c r="L201" s="127"/>
      <c r="M201" s="127"/>
      <c r="N201" s="127"/>
      <c r="O201" s="127"/>
    </row>
    <row r="202" spans="1:15">
      <c r="A202" s="124" t="s">
        <v>4316</v>
      </c>
      <c r="B202" s="127"/>
      <c r="C202" s="127"/>
      <c r="D202" s="127"/>
      <c r="E202" s="127"/>
      <c r="F202" s="127"/>
      <c r="G202" s="127"/>
      <c r="H202" s="127"/>
      <c r="I202" s="127"/>
      <c r="J202" s="127"/>
      <c r="K202" s="127"/>
      <c r="L202" s="127"/>
      <c r="M202" s="127"/>
      <c r="N202" s="127"/>
      <c r="O202" s="127"/>
    </row>
    <row r="203" spans="1:15">
      <c r="A203" s="124" t="s">
        <v>4317</v>
      </c>
      <c r="B203" s="127"/>
      <c r="C203" s="127"/>
      <c r="D203" s="127"/>
      <c r="E203" s="127"/>
      <c r="F203" s="127"/>
      <c r="G203" s="127"/>
      <c r="H203" s="127"/>
      <c r="I203" s="127"/>
      <c r="J203" s="127"/>
      <c r="K203" s="127"/>
      <c r="L203" s="127"/>
      <c r="M203" s="127"/>
      <c r="N203" s="127"/>
      <c r="O203" s="127"/>
    </row>
    <row r="204" spans="1:15">
      <c r="A204" s="124" t="s">
        <v>4318</v>
      </c>
      <c r="B204" s="127"/>
      <c r="C204" s="127"/>
      <c r="D204" s="127"/>
      <c r="E204" s="127"/>
      <c r="F204" s="127"/>
      <c r="G204" s="127"/>
      <c r="H204" s="127"/>
      <c r="I204" s="127"/>
      <c r="J204" s="127"/>
      <c r="K204" s="127"/>
      <c r="L204" s="127"/>
      <c r="M204" s="127"/>
      <c r="N204" s="127"/>
      <c r="O204" s="127"/>
    </row>
    <row r="205" spans="1:15">
      <c r="A205" s="124" t="s">
        <v>4319</v>
      </c>
      <c r="B205" s="127"/>
      <c r="C205" s="127"/>
      <c r="D205" s="127"/>
      <c r="E205" s="127"/>
      <c r="F205" s="127"/>
      <c r="G205" s="127"/>
      <c r="H205" s="127"/>
      <c r="I205" s="127"/>
      <c r="J205" s="127"/>
      <c r="K205" s="127"/>
      <c r="L205" s="127"/>
      <c r="M205" s="127"/>
      <c r="N205" s="127"/>
      <c r="O205" s="127"/>
    </row>
    <row r="206" spans="1:15">
      <c r="A206" s="124" t="s">
        <v>4320</v>
      </c>
      <c r="B206" s="127">
        <v>21159.271799999999</v>
      </c>
      <c r="C206" s="127">
        <v>1.3246</v>
      </c>
      <c r="D206" s="127">
        <v>3.1509</v>
      </c>
      <c r="E206" s="127">
        <v>5.1349999999999998</v>
      </c>
      <c r="F206" s="127">
        <v>7.0125999999999999</v>
      </c>
      <c r="G206" s="127">
        <v>5.2192999999999996</v>
      </c>
      <c r="H206" s="127">
        <v>14.719200000000001</v>
      </c>
      <c r="I206" s="127">
        <v>12.734299999999999</v>
      </c>
      <c r="J206" s="127">
        <v>10.253299999999999</v>
      </c>
      <c r="K206" s="127">
        <v>14.5044</v>
      </c>
      <c r="L206" s="127">
        <v>13.452999999999999</v>
      </c>
      <c r="M206" s="127">
        <v>12.4818</v>
      </c>
      <c r="N206" s="127"/>
      <c r="O206" s="127"/>
    </row>
    <row r="207" spans="1:15">
      <c r="A207" s="124" t="s">
        <v>4321</v>
      </c>
      <c r="B207" s="127"/>
      <c r="C207" s="127"/>
      <c r="D207" s="127"/>
      <c r="E207" s="127"/>
      <c r="F207" s="127"/>
      <c r="G207" s="127"/>
      <c r="H207" s="127"/>
      <c r="I207" s="127"/>
      <c r="J207" s="127"/>
      <c r="K207" s="127"/>
      <c r="L207" s="127"/>
      <c r="M207" s="127"/>
      <c r="N207" s="127"/>
      <c r="O207" s="127"/>
    </row>
    <row r="208" spans="1:15">
      <c r="A208" s="124" t="s">
        <v>4322</v>
      </c>
      <c r="B208" s="127"/>
      <c r="C208" s="127"/>
      <c r="D208" s="127"/>
      <c r="E208" s="127"/>
      <c r="F208" s="127"/>
      <c r="G208" s="127"/>
      <c r="H208" s="127"/>
      <c r="I208" s="127"/>
      <c r="J208" s="127"/>
      <c r="K208" s="127"/>
      <c r="L208" s="127"/>
      <c r="M208" s="127"/>
      <c r="N208" s="127"/>
      <c r="O208" s="127"/>
    </row>
    <row r="209" spans="1:15">
      <c r="A209" s="124" t="s">
        <v>4323</v>
      </c>
      <c r="B209" s="127"/>
      <c r="C209" s="127"/>
      <c r="D209" s="127"/>
      <c r="E209" s="127"/>
      <c r="F209" s="127"/>
      <c r="G209" s="127"/>
      <c r="H209" s="127"/>
      <c r="I209" s="127"/>
      <c r="J209" s="127"/>
      <c r="K209" s="127"/>
      <c r="L209" s="127"/>
      <c r="M209" s="127"/>
      <c r="N209" s="127"/>
      <c r="O209" s="127"/>
    </row>
    <row r="210" spans="1:15">
      <c r="A210" s="124" t="s">
        <v>4324</v>
      </c>
      <c r="B210" s="127">
        <v>7343.3864999999996</v>
      </c>
      <c r="C210" s="127">
        <v>0.58899999999999997</v>
      </c>
      <c r="D210" s="127">
        <v>1.5932999999999999</v>
      </c>
      <c r="E210" s="127">
        <v>2.6861000000000002</v>
      </c>
      <c r="F210" s="127">
        <v>6.5250000000000004</v>
      </c>
      <c r="G210" s="127">
        <v>6.9318</v>
      </c>
      <c r="H210" s="127">
        <v>9.8740000000000006</v>
      </c>
      <c r="I210" s="127">
        <v>9.2429000000000006</v>
      </c>
      <c r="J210" s="127">
        <v>7.3315000000000001</v>
      </c>
      <c r="K210" s="127">
        <v>7.8601999999999999</v>
      </c>
      <c r="L210" s="127">
        <v>9.1862999999999992</v>
      </c>
      <c r="M210" s="127">
        <v>8.7631999999999994</v>
      </c>
      <c r="N210" s="127"/>
      <c r="O210" s="127"/>
    </row>
    <row r="211" spans="1:15">
      <c r="A211" s="124" t="s">
        <v>4325</v>
      </c>
      <c r="B211" s="127"/>
      <c r="C211" s="127"/>
      <c r="D211" s="127"/>
      <c r="E211" s="127"/>
      <c r="F211" s="127"/>
      <c r="G211" s="127"/>
      <c r="H211" s="127"/>
      <c r="I211" s="127"/>
      <c r="J211" s="127"/>
      <c r="K211" s="127"/>
      <c r="L211" s="127"/>
      <c r="M211" s="127"/>
      <c r="N211" s="127"/>
      <c r="O211" s="127"/>
    </row>
    <row r="212" spans="1:15">
      <c r="A212" s="124" t="s">
        <v>4326</v>
      </c>
      <c r="B212" s="127"/>
      <c r="C212" s="127"/>
      <c r="D212" s="127"/>
      <c r="E212" s="127"/>
      <c r="F212" s="127"/>
      <c r="G212" s="127"/>
      <c r="H212" s="127"/>
      <c r="I212" s="127"/>
      <c r="J212" s="127"/>
      <c r="K212" s="127"/>
      <c r="L212" s="127"/>
      <c r="M212" s="127"/>
      <c r="N212" s="127"/>
      <c r="O212" s="127"/>
    </row>
    <row r="213" spans="1:15">
      <c r="A213" s="124" t="s">
        <v>4327</v>
      </c>
      <c r="B213" s="127"/>
      <c r="C213" s="127"/>
      <c r="D213" s="127"/>
      <c r="E213" s="127"/>
      <c r="F213" s="127"/>
      <c r="G213" s="127"/>
      <c r="H213" s="127"/>
      <c r="I213" s="127"/>
      <c r="J213" s="127"/>
      <c r="K213" s="127"/>
      <c r="L213" s="127"/>
      <c r="M213" s="127"/>
      <c r="N213" s="127"/>
      <c r="O213" s="127"/>
    </row>
    <row r="214" spans="1:15">
      <c r="A214" s="124" t="s">
        <v>4328</v>
      </c>
      <c r="B214" s="127"/>
      <c r="C214" s="127"/>
      <c r="D214" s="127"/>
      <c r="E214" s="127"/>
      <c r="F214" s="127"/>
      <c r="G214" s="127"/>
      <c r="H214" s="127"/>
      <c r="I214" s="127"/>
      <c r="J214" s="127"/>
      <c r="K214" s="127"/>
      <c r="L214" s="127"/>
      <c r="M214" s="127"/>
      <c r="N214" s="127"/>
      <c r="O214" s="127"/>
    </row>
    <row r="215" spans="1:15">
      <c r="A215" s="124" t="s">
        <v>4329</v>
      </c>
      <c r="B215" s="127"/>
      <c r="C215" s="127"/>
      <c r="D215" s="127"/>
      <c r="E215" s="127"/>
      <c r="F215" s="127"/>
      <c r="G215" s="127"/>
      <c r="H215" s="127"/>
      <c r="I215" s="127"/>
      <c r="J215" s="127"/>
      <c r="K215" s="127"/>
      <c r="L215" s="127"/>
      <c r="M215" s="127"/>
      <c r="N215" s="127"/>
      <c r="O215" s="127"/>
    </row>
    <row r="216" spans="1:15">
      <c r="A216" s="124" t="s">
        <v>4330</v>
      </c>
      <c r="B216" s="127"/>
      <c r="C216" s="127"/>
      <c r="D216" s="127"/>
      <c r="E216" s="127"/>
      <c r="F216" s="127"/>
      <c r="G216" s="127"/>
      <c r="H216" s="127"/>
      <c r="I216" s="127"/>
      <c r="J216" s="127"/>
      <c r="K216" s="127"/>
      <c r="L216" s="127"/>
      <c r="M216" s="127"/>
      <c r="N216" s="127"/>
      <c r="O216" s="127"/>
    </row>
    <row r="217" spans="1:15">
      <c r="A217" s="124" t="s">
        <v>4331</v>
      </c>
      <c r="B217" s="127"/>
      <c r="C217" s="127"/>
      <c r="D217" s="127"/>
      <c r="E217" s="127"/>
      <c r="F217" s="127"/>
      <c r="G217" s="127"/>
      <c r="H217" s="127"/>
      <c r="I217" s="127"/>
      <c r="J217" s="127"/>
      <c r="K217" s="127"/>
      <c r="L217" s="127"/>
      <c r="M217" s="127"/>
      <c r="N217" s="127"/>
      <c r="O217" s="127"/>
    </row>
    <row r="218" spans="1:15">
      <c r="A218" s="124" t="s">
        <v>4332</v>
      </c>
      <c r="B218" s="127"/>
      <c r="C218" s="127"/>
      <c r="D218" s="127"/>
      <c r="E218" s="127"/>
      <c r="F218" s="127"/>
      <c r="G218" s="127"/>
      <c r="H218" s="127"/>
      <c r="I218" s="127"/>
      <c r="J218" s="127"/>
      <c r="K218" s="127"/>
      <c r="L218" s="127"/>
      <c r="M218" s="127"/>
      <c r="N218" s="127"/>
      <c r="O218" s="127"/>
    </row>
    <row r="219" spans="1:15">
      <c r="A219" s="124" t="s">
        <v>4333</v>
      </c>
      <c r="B219" s="127"/>
      <c r="C219" s="127"/>
      <c r="D219" s="127"/>
      <c r="E219" s="127"/>
      <c r="F219" s="127"/>
      <c r="G219" s="127"/>
      <c r="H219" s="127"/>
      <c r="I219" s="127"/>
      <c r="J219" s="127"/>
      <c r="K219" s="127"/>
      <c r="L219" s="127"/>
      <c r="M219" s="127"/>
      <c r="N219" s="127"/>
      <c r="O219" s="127"/>
    </row>
    <row r="220" spans="1:15">
      <c r="A220" s="124" t="s">
        <v>4334</v>
      </c>
      <c r="B220" s="127"/>
      <c r="C220" s="127"/>
      <c r="D220" s="127"/>
      <c r="E220" s="127"/>
      <c r="F220" s="127"/>
      <c r="G220" s="127"/>
      <c r="H220" s="127"/>
      <c r="I220" s="127"/>
      <c r="J220" s="127"/>
      <c r="K220" s="127"/>
      <c r="L220" s="127"/>
      <c r="M220" s="127"/>
      <c r="N220" s="127"/>
      <c r="O220" s="127"/>
    </row>
    <row r="221" spans="1:15">
      <c r="A221" s="124" t="s">
        <v>4335</v>
      </c>
      <c r="B221" s="127"/>
      <c r="C221" s="127"/>
      <c r="D221" s="127"/>
      <c r="E221" s="127"/>
      <c r="F221" s="127"/>
      <c r="G221" s="127"/>
      <c r="H221" s="127"/>
      <c r="I221" s="127"/>
      <c r="J221" s="127"/>
      <c r="K221" s="127"/>
      <c r="L221" s="127"/>
      <c r="M221" s="127"/>
      <c r="N221" s="127"/>
      <c r="O221" s="127"/>
    </row>
    <row r="222" spans="1:15">
      <c r="A222" s="124" t="s">
        <v>4336</v>
      </c>
      <c r="B222" s="127"/>
      <c r="C222" s="127"/>
      <c r="D222" s="127"/>
      <c r="E222" s="127"/>
      <c r="F222" s="127"/>
      <c r="G222" s="127"/>
      <c r="H222" s="127"/>
      <c r="I222" s="127"/>
      <c r="J222" s="127"/>
      <c r="K222" s="127"/>
      <c r="L222" s="127"/>
      <c r="M222" s="127"/>
      <c r="N222" s="127"/>
      <c r="O222" s="127"/>
    </row>
    <row r="223" spans="1:15">
      <c r="A223" s="124" t="s">
        <v>4337</v>
      </c>
      <c r="B223" s="127"/>
      <c r="C223" s="127"/>
      <c r="D223" s="127"/>
      <c r="E223" s="127"/>
      <c r="F223" s="127"/>
      <c r="G223" s="127"/>
      <c r="H223" s="127"/>
      <c r="I223" s="127"/>
      <c r="J223" s="127"/>
      <c r="K223" s="127"/>
      <c r="L223" s="127"/>
      <c r="M223" s="127"/>
      <c r="N223" s="127"/>
      <c r="O223" s="127"/>
    </row>
    <row r="224" spans="1:15">
      <c r="A224" s="124" t="s">
        <v>4338</v>
      </c>
      <c r="B224" s="127"/>
      <c r="C224" s="127"/>
      <c r="D224" s="127"/>
      <c r="E224" s="127"/>
      <c r="F224" s="127"/>
      <c r="G224" s="127"/>
      <c r="H224" s="127"/>
      <c r="I224" s="127"/>
      <c r="J224" s="127"/>
      <c r="K224" s="127"/>
      <c r="L224" s="127"/>
      <c r="M224" s="127"/>
      <c r="N224" s="127"/>
      <c r="O224" s="127"/>
    </row>
    <row r="225" spans="1:15">
      <c r="A225" s="124" t="s">
        <v>4339</v>
      </c>
      <c r="B225" s="127"/>
      <c r="C225" s="127"/>
      <c r="D225" s="127"/>
      <c r="E225" s="127"/>
      <c r="F225" s="127"/>
      <c r="G225" s="127"/>
      <c r="H225" s="127"/>
      <c r="I225" s="127"/>
      <c r="J225" s="127"/>
      <c r="K225" s="127"/>
      <c r="L225" s="127"/>
      <c r="M225" s="127"/>
      <c r="N225" s="127"/>
      <c r="O225" s="127"/>
    </row>
    <row r="226" spans="1:15">
      <c r="A226" s="124" t="s">
        <v>4340</v>
      </c>
      <c r="B226" s="127"/>
      <c r="C226" s="127"/>
      <c r="D226" s="127"/>
      <c r="E226" s="127"/>
      <c r="F226" s="127"/>
      <c r="G226" s="127"/>
      <c r="H226" s="127"/>
      <c r="I226" s="127"/>
      <c r="J226" s="127"/>
      <c r="K226" s="127"/>
      <c r="L226" s="127"/>
      <c r="M226" s="127"/>
      <c r="N226" s="127"/>
      <c r="O226" s="127"/>
    </row>
    <row r="227" spans="1:15">
      <c r="A227" s="124" t="s">
        <v>4341</v>
      </c>
      <c r="B227" s="127"/>
      <c r="C227" s="127"/>
      <c r="D227" s="127"/>
      <c r="E227" s="127"/>
      <c r="F227" s="127"/>
      <c r="G227" s="127"/>
      <c r="H227" s="127"/>
      <c r="I227" s="127"/>
      <c r="J227" s="127"/>
      <c r="K227" s="127"/>
      <c r="L227" s="127"/>
      <c r="M227" s="127"/>
      <c r="N227" s="127"/>
      <c r="O227" s="127"/>
    </row>
    <row r="228" spans="1:15">
      <c r="A228" s="124" t="s">
        <v>4342</v>
      </c>
      <c r="B228" s="127"/>
      <c r="C228" s="127"/>
      <c r="D228" s="127"/>
      <c r="E228" s="127"/>
      <c r="F228" s="127"/>
      <c r="G228" s="127"/>
      <c r="H228" s="127"/>
      <c r="I228" s="127"/>
      <c r="J228" s="127"/>
      <c r="K228" s="127"/>
      <c r="L228" s="127"/>
      <c r="M228" s="127"/>
      <c r="N228" s="127"/>
      <c r="O228" s="127"/>
    </row>
    <row r="229" spans="1:15">
      <c r="A229" s="124" t="s">
        <v>4343</v>
      </c>
      <c r="B229" s="127"/>
      <c r="C229" s="127"/>
      <c r="D229" s="127"/>
      <c r="E229" s="127"/>
      <c r="F229" s="127"/>
      <c r="G229" s="127"/>
      <c r="H229" s="127"/>
      <c r="I229" s="127"/>
      <c r="J229" s="127"/>
      <c r="K229" s="127"/>
      <c r="L229" s="127"/>
      <c r="M229" s="127"/>
      <c r="N229" s="127"/>
      <c r="O229" s="127"/>
    </row>
    <row r="230" spans="1:15">
      <c r="A230" s="124" t="s">
        <v>4344</v>
      </c>
      <c r="B230" s="127"/>
      <c r="C230" s="127"/>
      <c r="D230" s="127"/>
      <c r="E230" s="127"/>
      <c r="F230" s="127"/>
      <c r="G230" s="127"/>
      <c r="H230" s="127"/>
      <c r="I230" s="127"/>
      <c r="J230" s="127"/>
      <c r="K230" s="127"/>
      <c r="L230" s="127"/>
      <c r="M230" s="127"/>
      <c r="N230" s="127"/>
      <c r="O230" s="127"/>
    </row>
    <row r="231" spans="1:15">
      <c r="A231" s="124" t="s">
        <v>4345</v>
      </c>
      <c r="B231" s="127"/>
      <c r="C231" s="127"/>
      <c r="D231" s="127"/>
      <c r="E231" s="127"/>
      <c r="F231" s="127"/>
      <c r="G231" s="127"/>
      <c r="H231" s="127"/>
      <c r="I231" s="127"/>
      <c r="J231" s="127"/>
      <c r="K231" s="127"/>
      <c r="L231" s="127"/>
      <c r="M231" s="127"/>
      <c r="N231" s="127"/>
      <c r="O231" s="127"/>
    </row>
    <row r="232" spans="1:15">
      <c r="A232" s="124" t="s">
        <v>4346</v>
      </c>
      <c r="B232" s="127"/>
      <c r="C232" s="127"/>
      <c r="D232" s="127"/>
      <c r="E232" s="127"/>
      <c r="F232" s="127"/>
      <c r="G232" s="127"/>
      <c r="H232" s="127"/>
      <c r="I232" s="127"/>
      <c r="J232" s="127"/>
      <c r="K232" s="127"/>
      <c r="L232" s="127"/>
      <c r="M232" s="127"/>
      <c r="N232" s="127"/>
      <c r="O232" s="127"/>
    </row>
    <row r="233" spans="1:15">
      <c r="A233" s="124" t="s">
        <v>4347</v>
      </c>
      <c r="B233" s="127"/>
      <c r="C233" s="127"/>
      <c r="D233" s="127"/>
      <c r="E233" s="127"/>
      <c r="F233" s="127"/>
      <c r="G233" s="127"/>
      <c r="H233" s="127"/>
      <c r="I233" s="127"/>
      <c r="J233" s="127"/>
      <c r="K233" s="127"/>
      <c r="L233" s="127"/>
      <c r="M233" s="127"/>
      <c r="N233" s="127"/>
      <c r="O233" s="127"/>
    </row>
    <row r="234" spans="1:15">
      <c r="A234" s="124" t="s">
        <v>4348</v>
      </c>
      <c r="B234" s="127"/>
      <c r="C234" s="127"/>
      <c r="D234" s="127"/>
      <c r="E234" s="127"/>
      <c r="F234" s="127"/>
      <c r="G234" s="127"/>
      <c r="H234" s="127"/>
      <c r="I234" s="127"/>
      <c r="J234" s="127"/>
      <c r="K234" s="127"/>
      <c r="L234" s="127"/>
      <c r="M234" s="127"/>
      <c r="N234" s="127"/>
      <c r="O234" s="127"/>
    </row>
    <row r="235" spans="1:15">
      <c r="A235" s="124" t="s">
        <v>4349</v>
      </c>
      <c r="B235" s="127"/>
      <c r="C235" s="127"/>
      <c r="D235" s="127"/>
      <c r="E235" s="127"/>
      <c r="F235" s="127"/>
      <c r="G235" s="127"/>
      <c r="H235" s="127"/>
      <c r="I235" s="127"/>
      <c r="J235" s="127"/>
      <c r="K235" s="127"/>
      <c r="L235" s="127"/>
      <c r="M235" s="127"/>
      <c r="N235" s="127"/>
      <c r="O235" s="127"/>
    </row>
    <row r="236" spans="1:15">
      <c r="A236" s="124" t="s">
        <v>4350</v>
      </c>
      <c r="B236" s="127"/>
      <c r="C236" s="127"/>
      <c r="D236" s="127"/>
      <c r="E236" s="127"/>
      <c r="F236" s="127"/>
      <c r="G236" s="127"/>
      <c r="H236" s="127"/>
      <c r="I236" s="127"/>
      <c r="J236" s="127"/>
      <c r="K236" s="127"/>
      <c r="L236" s="127"/>
      <c r="M236" s="127"/>
      <c r="N236" s="127"/>
      <c r="O236" s="127"/>
    </row>
    <row r="237" spans="1:15">
      <c r="A237" s="124" t="s">
        <v>4351</v>
      </c>
      <c r="B237" s="127"/>
      <c r="C237" s="127"/>
      <c r="D237" s="127"/>
      <c r="E237" s="127"/>
      <c r="F237" s="127"/>
      <c r="G237" s="127"/>
      <c r="H237" s="127"/>
      <c r="I237" s="127"/>
      <c r="J237" s="127"/>
      <c r="K237" s="127"/>
      <c r="L237" s="127"/>
      <c r="M237" s="127"/>
      <c r="N237" s="127"/>
      <c r="O237" s="127"/>
    </row>
    <row r="238" spans="1:15">
      <c r="A238" s="124" t="s">
        <v>4352</v>
      </c>
      <c r="B238" s="127"/>
      <c r="C238" s="127"/>
      <c r="D238" s="127"/>
      <c r="E238" s="127"/>
      <c r="F238" s="127"/>
      <c r="G238" s="127"/>
      <c r="H238" s="127"/>
      <c r="I238" s="127"/>
      <c r="J238" s="127"/>
      <c r="K238" s="127"/>
      <c r="L238" s="127"/>
      <c r="M238" s="127"/>
      <c r="N238" s="127"/>
      <c r="O238" s="127"/>
    </row>
    <row r="239" spans="1:15">
      <c r="A239" s="124" t="s">
        <v>4353</v>
      </c>
      <c r="B239" s="127"/>
      <c r="C239" s="127"/>
      <c r="D239" s="127"/>
      <c r="E239" s="127"/>
      <c r="F239" s="127"/>
      <c r="G239" s="127"/>
      <c r="H239" s="127"/>
      <c r="I239" s="127"/>
      <c r="J239" s="127"/>
      <c r="K239" s="127"/>
      <c r="L239" s="127"/>
      <c r="M239" s="127"/>
      <c r="N239" s="127"/>
      <c r="O239" s="127"/>
    </row>
    <row r="240" spans="1:15">
      <c r="A240" s="124" t="s">
        <v>4354</v>
      </c>
      <c r="B240" s="127"/>
      <c r="C240" s="127"/>
      <c r="D240" s="127"/>
      <c r="E240" s="127"/>
      <c r="F240" s="127"/>
      <c r="G240" s="127"/>
      <c r="H240" s="127"/>
      <c r="I240" s="127"/>
      <c r="J240" s="127"/>
      <c r="K240" s="127"/>
      <c r="L240" s="127"/>
      <c r="M240" s="127"/>
      <c r="N240" s="127"/>
      <c r="O240" s="127"/>
    </row>
    <row r="241" spans="1:15">
      <c r="A241" s="124" t="s">
        <v>4355</v>
      </c>
      <c r="B241" s="127"/>
      <c r="C241" s="127"/>
      <c r="D241" s="127"/>
      <c r="E241" s="127"/>
      <c r="F241" s="127"/>
      <c r="G241" s="127"/>
      <c r="H241" s="127"/>
      <c r="I241" s="127"/>
      <c r="J241" s="127"/>
      <c r="K241" s="127"/>
      <c r="L241" s="127"/>
      <c r="M241" s="127"/>
      <c r="N241" s="127"/>
      <c r="O241" s="127"/>
    </row>
    <row r="242" spans="1:15">
      <c r="A242" s="124" t="s">
        <v>4356</v>
      </c>
      <c r="B242" s="127"/>
      <c r="C242" s="127"/>
      <c r="D242" s="127"/>
      <c r="E242" s="127"/>
      <c r="F242" s="127"/>
      <c r="G242" s="127"/>
      <c r="H242" s="127"/>
      <c r="I242" s="127"/>
      <c r="J242" s="127"/>
      <c r="K242" s="127"/>
      <c r="L242" s="127"/>
      <c r="M242" s="127"/>
      <c r="N242" s="127"/>
      <c r="O242" s="127"/>
    </row>
    <row r="243" spans="1:15">
      <c r="A243" s="124" t="s">
        <v>4357</v>
      </c>
      <c r="B243" s="127"/>
      <c r="C243" s="127"/>
      <c r="D243" s="127"/>
      <c r="E243" s="127"/>
      <c r="F243" s="127"/>
      <c r="G243" s="127"/>
      <c r="H243" s="127"/>
      <c r="I243" s="127"/>
      <c r="J243" s="127"/>
      <c r="K243" s="127"/>
      <c r="L243" s="127"/>
      <c r="M243" s="127"/>
      <c r="N243" s="127"/>
      <c r="O243" s="127"/>
    </row>
    <row r="244" spans="1:15">
      <c r="A244" s="124" t="s">
        <v>4358</v>
      </c>
      <c r="B244" s="127"/>
      <c r="C244" s="127"/>
      <c r="D244" s="127"/>
      <c r="E244" s="127"/>
      <c r="F244" s="127"/>
      <c r="G244" s="127"/>
      <c r="H244" s="127"/>
      <c r="I244" s="127"/>
      <c r="J244" s="127"/>
      <c r="K244" s="127"/>
      <c r="L244" s="127"/>
      <c r="M244" s="127"/>
      <c r="N244" s="127"/>
      <c r="O244" s="127"/>
    </row>
    <row r="245" spans="1:15">
      <c r="A245" s="124" t="s">
        <v>4359</v>
      </c>
      <c r="B245" s="127">
        <v>4477.0725000000002</v>
      </c>
      <c r="C245" s="127">
        <v>0.47370000000000001</v>
      </c>
      <c r="D245" s="127">
        <v>1.4220999999999999</v>
      </c>
      <c r="E245" s="127">
        <v>2.9622999999999999</v>
      </c>
      <c r="F245" s="127">
        <v>5.4805999999999999</v>
      </c>
      <c r="G245" s="127">
        <v>6.5698999999999996</v>
      </c>
      <c r="H245" s="127">
        <v>6.9703999999999997</v>
      </c>
      <c r="I245" s="127">
        <v>6.9983000000000004</v>
      </c>
      <c r="J245" s="127">
        <v>6.4021999999999997</v>
      </c>
      <c r="K245" s="127">
        <v>5.8255999999999997</v>
      </c>
      <c r="L245" s="127">
        <v>5.8929999999999998</v>
      </c>
      <c r="M245" s="127">
        <v>6.2896000000000001</v>
      </c>
      <c r="N245" s="127">
        <v>7.0595999999999997</v>
      </c>
      <c r="O245" s="127"/>
    </row>
    <row r="246" spans="1:15">
      <c r="A246" s="124" t="s">
        <v>4360</v>
      </c>
      <c r="B246" s="127">
        <v>3571.1469999999999</v>
      </c>
      <c r="C246" s="127">
        <v>0.4607</v>
      </c>
      <c r="D246" s="127">
        <v>1.3673999999999999</v>
      </c>
      <c r="E246" s="127">
        <v>2.7622</v>
      </c>
      <c r="F246" s="127">
        <v>4.984</v>
      </c>
      <c r="G246" s="127">
        <v>6.0228999999999999</v>
      </c>
      <c r="H246" s="127"/>
      <c r="I246" s="127"/>
      <c r="J246" s="127"/>
      <c r="K246" s="127"/>
      <c r="L246" s="127"/>
      <c r="M246" s="127"/>
      <c r="N246" s="127"/>
      <c r="O246" s="127"/>
    </row>
    <row r="247" spans="1:15">
      <c r="A247" s="124" t="s">
        <v>4361</v>
      </c>
      <c r="B247" s="127"/>
      <c r="C247" s="127"/>
      <c r="D247" s="127"/>
      <c r="E247" s="127"/>
      <c r="F247" s="127"/>
      <c r="G247" s="127"/>
      <c r="H247" s="127"/>
      <c r="I247" s="127"/>
      <c r="J247" s="127"/>
      <c r="K247" s="127"/>
      <c r="L247" s="127"/>
      <c r="M247" s="127"/>
      <c r="N247" s="127"/>
      <c r="O247" s="127"/>
    </row>
    <row r="248" spans="1:15">
      <c r="A248" s="124" t="s">
        <v>4362</v>
      </c>
      <c r="B248" s="127"/>
      <c r="C248" s="127"/>
      <c r="D248" s="127"/>
      <c r="E248" s="127"/>
      <c r="F248" s="127"/>
      <c r="G248" s="127"/>
      <c r="H248" s="127"/>
      <c r="I248" s="127"/>
      <c r="J248" s="127"/>
      <c r="K248" s="127"/>
      <c r="L248" s="127"/>
      <c r="M248" s="127"/>
      <c r="N248" s="127"/>
      <c r="O248" s="127"/>
    </row>
    <row r="249" spans="1:15">
      <c r="A249" s="124" t="s">
        <v>4363</v>
      </c>
      <c r="B249" s="127"/>
      <c r="C249" s="127"/>
      <c r="D249" s="127"/>
      <c r="E249" s="127"/>
      <c r="F249" s="127"/>
      <c r="G249" s="127"/>
      <c r="H249" s="127"/>
      <c r="I249" s="127"/>
      <c r="J249" s="127"/>
      <c r="K249" s="127"/>
      <c r="L249" s="127"/>
      <c r="M249" s="127"/>
      <c r="N249" s="127"/>
      <c r="O249" s="127"/>
    </row>
    <row r="250" spans="1:15">
      <c r="A250" s="124" t="s">
        <v>4104</v>
      </c>
      <c r="B250" s="127">
        <v>8364.5262999999995</v>
      </c>
      <c r="C250" s="127">
        <v>0.503</v>
      </c>
      <c r="D250" s="127">
        <v>1.5094000000000001</v>
      </c>
      <c r="E250" s="127">
        <v>3.3494000000000002</v>
      </c>
      <c r="F250" s="127">
        <v>6.4642999999999997</v>
      </c>
      <c r="G250" s="127">
        <v>7.6106999999999996</v>
      </c>
      <c r="H250" s="127"/>
      <c r="I250" s="127"/>
      <c r="J250" s="127"/>
      <c r="K250" s="127"/>
      <c r="L250" s="127"/>
      <c r="M250" s="127"/>
      <c r="N250" s="127"/>
      <c r="O250" s="127"/>
    </row>
    <row r="251" spans="1:15">
      <c r="A251" s="124" t="s">
        <v>4364</v>
      </c>
      <c r="B251" s="127"/>
      <c r="C251" s="127"/>
      <c r="D251" s="127"/>
      <c r="E251" s="127"/>
      <c r="F251" s="127"/>
      <c r="G251" s="127"/>
      <c r="H251" s="127"/>
      <c r="I251" s="127"/>
      <c r="J251" s="127"/>
      <c r="K251" s="127"/>
      <c r="L251" s="127"/>
      <c r="M251" s="127"/>
      <c r="N251" s="127"/>
      <c r="O251" s="127"/>
    </row>
    <row r="252" spans="1:15">
      <c r="A252" s="124" t="s">
        <v>4365</v>
      </c>
      <c r="B252" s="127"/>
      <c r="C252" s="127"/>
      <c r="D252" s="127"/>
      <c r="E252" s="127"/>
      <c r="F252" s="127"/>
      <c r="G252" s="127"/>
      <c r="H252" s="127"/>
      <c r="I252" s="127"/>
      <c r="J252" s="127"/>
      <c r="K252" s="127"/>
      <c r="L252" s="127"/>
      <c r="M252" s="127"/>
      <c r="N252" s="127"/>
      <c r="O252" s="127"/>
    </row>
    <row r="253" spans="1:15">
      <c r="A253" s="124" t="s">
        <v>4366</v>
      </c>
      <c r="B253" s="127"/>
      <c r="C253" s="127"/>
      <c r="D253" s="127"/>
      <c r="E253" s="127"/>
      <c r="F253" s="127"/>
      <c r="G253" s="127"/>
      <c r="H253" s="127"/>
      <c r="I253" s="127"/>
      <c r="J253" s="127"/>
      <c r="K253" s="127"/>
      <c r="L253" s="127"/>
      <c r="M253" s="127"/>
      <c r="N253" s="127"/>
      <c r="O253" s="127"/>
    </row>
    <row r="254" spans="1:15">
      <c r="A254" s="124" t="s">
        <v>4367</v>
      </c>
      <c r="B254" s="127"/>
      <c r="C254" s="127"/>
      <c r="D254" s="127"/>
      <c r="E254" s="127"/>
      <c r="F254" s="127"/>
      <c r="G254" s="127"/>
      <c r="H254" s="127"/>
      <c r="I254" s="127"/>
      <c r="J254" s="127"/>
      <c r="K254" s="127"/>
      <c r="L254" s="127"/>
      <c r="M254" s="127"/>
      <c r="N254" s="127"/>
      <c r="O254" s="127"/>
    </row>
    <row r="255" spans="1:15">
      <c r="A255" s="124" t="s">
        <v>4368</v>
      </c>
      <c r="B255" s="127"/>
      <c r="C255" s="127"/>
      <c r="D255" s="127"/>
      <c r="E255" s="127"/>
      <c r="F255" s="127"/>
      <c r="G255" s="127"/>
      <c r="H255" s="127"/>
      <c r="I255" s="127"/>
      <c r="J255" s="127"/>
      <c r="K255" s="127"/>
      <c r="L255" s="127"/>
      <c r="M255" s="127"/>
      <c r="N255" s="127"/>
      <c r="O255" s="127"/>
    </row>
    <row r="256" spans="1:15">
      <c r="A256" s="124" t="s">
        <v>4369</v>
      </c>
      <c r="B256" s="127"/>
      <c r="C256" s="127"/>
      <c r="D256" s="127"/>
      <c r="E256" s="127"/>
      <c r="F256" s="127"/>
      <c r="G256" s="127"/>
      <c r="H256" s="127"/>
      <c r="I256" s="127"/>
      <c r="J256" s="127"/>
      <c r="K256" s="127"/>
      <c r="L256" s="127"/>
      <c r="M256" s="127"/>
      <c r="N256" s="127"/>
      <c r="O256" s="127"/>
    </row>
    <row r="257" spans="1:15">
      <c r="A257" s="124" t="s">
        <v>4370</v>
      </c>
      <c r="B257" s="127"/>
      <c r="C257" s="127"/>
      <c r="D257" s="127"/>
      <c r="E257" s="127"/>
      <c r="F257" s="127"/>
      <c r="G257" s="127"/>
      <c r="H257" s="127"/>
      <c r="I257" s="127"/>
      <c r="J257" s="127"/>
      <c r="K257" s="127"/>
      <c r="L257" s="127"/>
      <c r="M257" s="127"/>
      <c r="N257" s="127"/>
      <c r="O257" s="127"/>
    </row>
    <row r="258" spans="1:15">
      <c r="A258" s="124" t="s">
        <v>4105</v>
      </c>
      <c r="B258" s="127">
        <v>5199.6873999999998</v>
      </c>
      <c r="C258" s="127">
        <v>0.56459999999999999</v>
      </c>
      <c r="D258" s="127">
        <v>1.5435000000000001</v>
      </c>
      <c r="E258" s="127">
        <v>3.4382999999999999</v>
      </c>
      <c r="F258" s="127">
        <v>7.0053000000000001</v>
      </c>
      <c r="G258" s="127">
        <v>8.0838000000000001</v>
      </c>
      <c r="H258" s="127">
        <v>8.0533999999999999</v>
      </c>
      <c r="I258" s="127">
        <v>7.8676000000000004</v>
      </c>
      <c r="J258" s="127">
        <v>6.6077000000000004</v>
      </c>
      <c r="K258" s="127">
        <v>6.2118000000000002</v>
      </c>
      <c r="L258" s="127">
        <v>7.4188999999999998</v>
      </c>
      <c r="M258" s="127">
        <v>7.3457999999999997</v>
      </c>
      <c r="N258" s="127">
        <v>7.8258000000000001</v>
      </c>
      <c r="O258" s="127"/>
    </row>
    <row r="259" spans="1:15">
      <c r="A259" s="124" t="s">
        <v>4371</v>
      </c>
      <c r="B259" s="127"/>
      <c r="C259" s="127"/>
      <c r="D259" s="127"/>
      <c r="E259" s="127"/>
      <c r="F259" s="127"/>
      <c r="G259" s="127"/>
      <c r="H259" s="127"/>
      <c r="I259" s="127"/>
      <c r="J259" s="127"/>
      <c r="K259" s="127"/>
      <c r="L259" s="127"/>
      <c r="M259" s="127"/>
      <c r="N259" s="127"/>
      <c r="O259" s="127"/>
    </row>
    <row r="260" spans="1:15">
      <c r="A260" s="124" t="s">
        <v>4097</v>
      </c>
      <c r="B260" s="127">
        <v>13059.94</v>
      </c>
      <c r="C260" s="127">
        <v>1.0810999999999999</v>
      </c>
      <c r="D260" s="127">
        <v>2.6320999999999999</v>
      </c>
      <c r="E260" s="127">
        <v>4.8281999999999998</v>
      </c>
      <c r="F260" s="127">
        <v>7.2465000000000002</v>
      </c>
      <c r="G260" s="127">
        <v>6.5491999999999999</v>
      </c>
      <c r="H260" s="127">
        <v>12.142799999999999</v>
      </c>
      <c r="I260" s="127">
        <v>10.8687</v>
      </c>
      <c r="J260" s="127">
        <v>8.9832999999999998</v>
      </c>
      <c r="K260" s="127">
        <v>11.435</v>
      </c>
      <c r="L260" s="127">
        <v>11.2082</v>
      </c>
      <c r="M260" s="127">
        <v>10.6007</v>
      </c>
      <c r="N260" s="127"/>
      <c r="O260" s="127"/>
    </row>
    <row r="261" spans="1:15">
      <c r="A261" s="124" t="s">
        <v>4102</v>
      </c>
      <c r="B261" s="127">
        <v>9427.2909</v>
      </c>
      <c r="C261" s="127">
        <v>0.88939999999999997</v>
      </c>
      <c r="D261" s="127">
        <v>2.2259000000000002</v>
      </c>
      <c r="E261" s="127">
        <v>4.3131000000000004</v>
      </c>
      <c r="F261" s="127">
        <v>7.1849999999999996</v>
      </c>
      <c r="G261" s="127">
        <v>7.1516000000000002</v>
      </c>
      <c r="H261" s="127">
        <v>10.6275</v>
      </c>
      <c r="I261" s="127">
        <v>9.7650000000000006</v>
      </c>
      <c r="J261" s="127">
        <v>8.1204000000000001</v>
      </c>
      <c r="K261" s="127">
        <v>9.4871999999999996</v>
      </c>
      <c r="L261" s="127">
        <v>9.8415999999999997</v>
      </c>
      <c r="M261" s="127">
        <v>9.4283000000000001</v>
      </c>
      <c r="N261" s="127"/>
      <c r="O261" s="127"/>
    </row>
    <row r="262" spans="1:15">
      <c r="A262" s="124" t="s">
        <v>4372</v>
      </c>
      <c r="B262" s="127"/>
      <c r="C262" s="127"/>
      <c r="D262" s="127"/>
      <c r="E262" s="127"/>
      <c r="F262" s="127"/>
      <c r="G262" s="127"/>
      <c r="H262" s="127"/>
      <c r="I262" s="127"/>
      <c r="J262" s="127"/>
      <c r="K262" s="127"/>
      <c r="L262" s="127"/>
      <c r="M262" s="127"/>
      <c r="N262" s="127"/>
      <c r="O262" s="127"/>
    </row>
    <row r="263" spans="1:15">
      <c r="A263" s="124" t="s">
        <v>4373</v>
      </c>
      <c r="B263" s="127"/>
      <c r="C263" s="127"/>
      <c r="D263" s="127"/>
      <c r="E263" s="127"/>
      <c r="F263" s="127"/>
      <c r="G263" s="127"/>
      <c r="H263" s="127"/>
      <c r="I263" s="127"/>
      <c r="J263" s="127"/>
      <c r="K263" s="127"/>
      <c r="L263" s="127"/>
      <c r="M263" s="127"/>
      <c r="N263" s="127"/>
      <c r="O263" s="127"/>
    </row>
    <row r="264" spans="1:15">
      <c r="A264" s="124" t="s">
        <v>4119</v>
      </c>
      <c r="B264" s="127">
        <v>8420.0326999999997</v>
      </c>
      <c r="C264" s="127">
        <v>0.47460000000000002</v>
      </c>
      <c r="D264" s="127">
        <v>1.4553</v>
      </c>
      <c r="E264" s="127">
        <v>3.2248000000000001</v>
      </c>
      <c r="F264" s="127">
        <v>6.1676000000000002</v>
      </c>
      <c r="G264" s="127">
        <v>7.3053999999999997</v>
      </c>
      <c r="H264" s="127"/>
      <c r="I264" s="127"/>
      <c r="J264" s="127"/>
      <c r="K264" s="127"/>
      <c r="L264" s="127"/>
      <c r="M264" s="127"/>
      <c r="N264" s="127"/>
      <c r="O264" s="127"/>
    </row>
    <row r="265" spans="1:15">
      <c r="A265" s="124" t="s">
        <v>4374</v>
      </c>
      <c r="B265" s="127"/>
      <c r="C265" s="127"/>
      <c r="D265" s="127"/>
      <c r="E265" s="127"/>
      <c r="F265" s="127"/>
      <c r="G265" s="127"/>
      <c r="H265" s="127"/>
      <c r="I265" s="127"/>
      <c r="J265" s="127"/>
      <c r="K265" s="127"/>
      <c r="L265" s="127"/>
      <c r="M265" s="127"/>
      <c r="N265" s="127"/>
      <c r="O265" s="127"/>
    </row>
    <row r="266" spans="1:15">
      <c r="A266" s="124" t="s">
        <v>4375</v>
      </c>
      <c r="B266" s="127"/>
      <c r="C266" s="127"/>
      <c r="D266" s="127"/>
      <c r="E266" s="127"/>
      <c r="F266" s="127"/>
      <c r="G266" s="127"/>
      <c r="H266" s="127"/>
      <c r="I266" s="127"/>
      <c r="J266" s="127"/>
      <c r="K266" s="127"/>
      <c r="L266" s="127"/>
      <c r="M266" s="127"/>
      <c r="N266" s="127"/>
      <c r="O266" s="127"/>
    </row>
    <row r="267" spans="1:15">
      <c r="A267" s="124" t="s">
        <v>4376</v>
      </c>
      <c r="B267" s="127"/>
      <c r="C267" s="127"/>
      <c r="D267" s="127"/>
      <c r="E267" s="127"/>
      <c r="F267" s="127"/>
      <c r="G267" s="127"/>
      <c r="H267" s="127"/>
      <c r="I267" s="127"/>
      <c r="J267" s="127"/>
      <c r="K267" s="127"/>
      <c r="L267" s="127"/>
      <c r="M267" s="127"/>
      <c r="N267" s="127"/>
      <c r="O267" s="127"/>
    </row>
    <row r="268" spans="1:15">
      <c r="A268" s="124" t="s">
        <v>4377</v>
      </c>
      <c r="B268" s="127"/>
      <c r="C268" s="127"/>
      <c r="D268" s="127"/>
      <c r="E268" s="127"/>
      <c r="F268" s="127"/>
      <c r="G268" s="127"/>
      <c r="H268" s="127"/>
      <c r="I268" s="127"/>
      <c r="J268" s="127"/>
      <c r="K268" s="127"/>
      <c r="L268" s="127"/>
      <c r="M268" s="127"/>
      <c r="N268" s="127"/>
      <c r="O268" s="127"/>
    </row>
    <row r="269" spans="1:15">
      <c r="A269" s="124" t="s">
        <v>4378</v>
      </c>
      <c r="B269" s="127"/>
      <c r="C269" s="127"/>
      <c r="D269" s="127"/>
      <c r="E269" s="127"/>
      <c r="F269" s="127"/>
      <c r="G269" s="127"/>
      <c r="H269" s="127"/>
      <c r="I269" s="127"/>
      <c r="J269" s="127"/>
      <c r="K269" s="127"/>
      <c r="L269" s="127"/>
      <c r="M269" s="127"/>
      <c r="N269" s="127"/>
      <c r="O269" s="127"/>
    </row>
    <row r="270" spans="1:15">
      <c r="A270" s="124" t="s">
        <v>4379</v>
      </c>
      <c r="B270" s="127"/>
      <c r="C270" s="127"/>
      <c r="D270" s="127"/>
      <c r="E270" s="127"/>
      <c r="F270" s="127"/>
      <c r="G270" s="127"/>
      <c r="H270" s="127"/>
      <c r="I270" s="127"/>
      <c r="J270" s="127"/>
      <c r="K270" s="127"/>
      <c r="L270" s="127"/>
      <c r="M270" s="127"/>
      <c r="N270" s="127"/>
      <c r="O270" s="127"/>
    </row>
    <row r="271" spans="1:15">
      <c r="A271" s="124" t="s">
        <v>4380</v>
      </c>
      <c r="B271" s="127"/>
      <c r="C271" s="127"/>
      <c r="D271" s="127"/>
      <c r="E271" s="127"/>
      <c r="F271" s="127"/>
      <c r="G271" s="127"/>
      <c r="H271" s="127"/>
      <c r="I271" s="127"/>
      <c r="J271" s="127"/>
      <c r="K271" s="127"/>
      <c r="L271" s="127"/>
      <c r="M271" s="127"/>
      <c r="N271" s="127"/>
      <c r="O271" s="127"/>
    </row>
    <row r="272" spans="1:15">
      <c r="A272" s="124" t="s">
        <v>4381</v>
      </c>
      <c r="B272" s="127"/>
      <c r="C272" s="127"/>
      <c r="D272" s="127"/>
      <c r="E272" s="127"/>
      <c r="F272" s="127"/>
      <c r="G272" s="127"/>
      <c r="H272" s="127"/>
      <c r="I272" s="127"/>
      <c r="J272" s="127"/>
      <c r="K272" s="127"/>
      <c r="L272" s="127"/>
      <c r="M272" s="127"/>
      <c r="N272" s="127"/>
      <c r="O272" s="127"/>
    </row>
    <row r="273" spans="1:15">
      <c r="A273" s="124" t="s">
        <v>4382</v>
      </c>
      <c r="B273" s="127"/>
      <c r="C273" s="127"/>
      <c r="D273" s="127"/>
      <c r="E273" s="127"/>
      <c r="F273" s="127"/>
      <c r="G273" s="127"/>
      <c r="H273" s="127"/>
      <c r="I273" s="127"/>
      <c r="J273" s="127"/>
      <c r="K273" s="127"/>
      <c r="L273" s="127"/>
      <c r="M273" s="127"/>
      <c r="N273" s="127"/>
      <c r="O273" s="127"/>
    </row>
    <row r="274" spans="1:15">
      <c r="A274" s="124" t="s">
        <v>4383</v>
      </c>
      <c r="B274" s="127"/>
      <c r="C274" s="127"/>
      <c r="D274" s="127"/>
      <c r="E274" s="127"/>
      <c r="F274" s="127"/>
      <c r="G274" s="127"/>
      <c r="H274" s="127"/>
      <c r="I274" s="127"/>
      <c r="J274" s="127"/>
      <c r="K274" s="127"/>
      <c r="L274" s="127"/>
      <c r="M274" s="127"/>
      <c r="N274" s="127"/>
      <c r="O274" s="127"/>
    </row>
    <row r="275" spans="1:15">
      <c r="A275" s="124" t="s">
        <v>4384</v>
      </c>
      <c r="B275" s="127">
        <v>23734.01953125</v>
      </c>
      <c r="C275" s="127">
        <v>-2.6427999999999998</v>
      </c>
      <c r="D275" s="127">
        <v>-0.79559999999999997</v>
      </c>
      <c r="E275" s="127">
        <v>2.0832999999999999</v>
      </c>
      <c r="F275" s="127">
        <v>19.2117</v>
      </c>
      <c r="G275" s="127">
        <v>24.658000000000001</v>
      </c>
      <c r="H275" s="127">
        <v>25.183399999999999</v>
      </c>
      <c r="I275" s="127">
        <v>20.749700000000001</v>
      </c>
      <c r="J275" s="127">
        <v>10.252000000000001</v>
      </c>
      <c r="K275" s="127">
        <v>13.7105</v>
      </c>
      <c r="L275" s="127">
        <v>10.918200000000001</v>
      </c>
      <c r="M275" s="127">
        <v>7.9984999999999999</v>
      </c>
      <c r="N275" s="127">
        <v>8.7309999999999999</v>
      </c>
      <c r="O275" s="127"/>
    </row>
    <row r="276" spans="1:15">
      <c r="A276" s="124" t="s">
        <v>4385</v>
      </c>
      <c r="B276" s="127"/>
      <c r="C276" s="127"/>
      <c r="D276" s="127"/>
      <c r="E276" s="127"/>
      <c r="F276" s="127"/>
      <c r="G276" s="127"/>
      <c r="H276" s="127"/>
      <c r="I276" s="127"/>
      <c r="J276" s="127"/>
      <c r="K276" s="127"/>
      <c r="L276" s="127"/>
      <c r="M276" s="127"/>
      <c r="N276" s="127"/>
      <c r="O276" s="127"/>
    </row>
    <row r="277" spans="1:15">
      <c r="A277" s="124" t="s">
        <v>4386</v>
      </c>
      <c r="B277" s="127">
        <v>46912.30078125</v>
      </c>
      <c r="C277" s="127">
        <v>0.46539999999999998</v>
      </c>
      <c r="D277" s="127">
        <v>6.1528999999999998</v>
      </c>
      <c r="E277" s="127">
        <v>14.8995</v>
      </c>
      <c r="F277" s="127">
        <v>10.267200000000001</v>
      </c>
      <c r="G277" s="127">
        <v>7.2773000000000003</v>
      </c>
      <c r="H277" s="127">
        <v>17.2729</v>
      </c>
      <c r="I277" s="127">
        <v>13.088900000000001</v>
      </c>
      <c r="J277" s="127">
        <v>6.5917000000000003</v>
      </c>
      <c r="K277" s="127">
        <v>10.612500000000001</v>
      </c>
      <c r="L277" s="127">
        <v>9.0093999999999994</v>
      </c>
      <c r="M277" s="127">
        <v>10.0992</v>
      </c>
      <c r="N277" s="127">
        <v>9.8524999999999991</v>
      </c>
      <c r="O277" s="127"/>
    </row>
    <row r="278" spans="1:15">
      <c r="A278" s="124" t="s">
        <v>4387</v>
      </c>
      <c r="B278" s="127">
        <v>14511.580078125</v>
      </c>
      <c r="C278" s="127">
        <v>0.17119999999999999</v>
      </c>
      <c r="D278" s="127">
        <v>4.6887999999999996</v>
      </c>
      <c r="E278" s="127">
        <v>14.097300000000001</v>
      </c>
      <c r="F278" s="127">
        <v>8.3623999999999992</v>
      </c>
      <c r="G278" s="127">
        <v>3.7242000000000002</v>
      </c>
      <c r="H278" s="127">
        <v>13.8256</v>
      </c>
      <c r="I278" s="127">
        <v>10.51</v>
      </c>
      <c r="J278" s="127">
        <v>4.3501000000000003</v>
      </c>
      <c r="K278" s="127">
        <v>8.8373000000000008</v>
      </c>
      <c r="L278" s="127">
        <v>7.9581999999999997</v>
      </c>
      <c r="M278" s="127">
        <v>8.8765000000000001</v>
      </c>
      <c r="N278" s="127">
        <v>9.0132999999999992</v>
      </c>
      <c r="O278" s="127"/>
    </row>
    <row r="279" spans="1:15">
      <c r="A279" s="124" t="s">
        <v>4388</v>
      </c>
      <c r="B279" s="127"/>
      <c r="C279" s="127"/>
      <c r="D279" s="127"/>
      <c r="E279" s="127"/>
      <c r="F279" s="127"/>
      <c r="G279" s="127"/>
      <c r="H279" s="127"/>
      <c r="I279" s="127"/>
      <c r="J279" s="127"/>
      <c r="K279" s="127"/>
      <c r="L279" s="127"/>
      <c r="M279" s="127"/>
      <c r="N279" s="127"/>
      <c r="O279" s="127"/>
    </row>
    <row r="280" spans="1:15">
      <c r="A280" s="124" t="s">
        <v>4389</v>
      </c>
      <c r="B280" s="127"/>
      <c r="C280" s="127"/>
      <c r="D280" s="127"/>
      <c r="E280" s="127"/>
      <c r="F280" s="127"/>
      <c r="G280" s="127"/>
      <c r="H280" s="127"/>
      <c r="I280" s="127"/>
      <c r="J280" s="127"/>
      <c r="K280" s="127"/>
      <c r="L280" s="127"/>
      <c r="M280" s="127"/>
      <c r="N280" s="127"/>
      <c r="O280" s="127"/>
    </row>
    <row r="281" spans="1:15">
      <c r="A281" s="124" t="s">
        <v>4390</v>
      </c>
      <c r="B281" s="127">
        <v>15956.6201171875</v>
      </c>
      <c r="C281" s="127">
        <v>0.41699999999999998</v>
      </c>
      <c r="D281" s="127">
        <v>2.5146000000000002</v>
      </c>
      <c r="E281" s="127">
        <v>16.6158</v>
      </c>
      <c r="F281" s="127">
        <v>0.38290000000000002</v>
      </c>
      <c r="G281" s="127">
        <v>-8.6227</v>
      </c>
      <c r="H281" s="127">
        <v>4.8851000000000004</v>
      </c>
      <c r="I281" s="127">
        <v>5.7824999999999998</v>
      </c>
      <c r="J281" s="127">
        <v>-1.3421000000000001</v>
      </c>
      <c r="K281" s="127">
        <v>6.5545</v>
      </c>
      <c r="L281" s="127">
        <v>6.1932999999999998</v>
      </c>
      <c r="M281" s="127">
        <v>6.8243999999999998</v>
      </c>
      <c r="N281" s="127">
        <v>8.1469000000000005</v>
      </c>
      <c r="O281" s="127"/>
    </row>
    <row r="282" spans="1:15">
      <c r="A282" s="124" t="s">
        <v>4391</v>
      </c>
      <c r="B282" s="127">
        <v>1112.9599609375</v>
      </c>
      <c r="C282" s="127">
        <v>-1.7358</v>
      </c>
      <c r="D282" s="127">
        <v>1.0210999999999999</v>
      </c>
      <c r="E282" s="127">
        <v>6.3802000000000003</v>
      </c>
      <c r="F282" s="127">
        <v>13.2507</v>
      </c>
      <c r="G282" s="127">
        <v>9.7982999999999993</v>
      </c>
      <c r="H282" s="127">
        <v>14.1165</v>
      </c>
      <c r="I282" s="127">
        <v>6.8045</v>
      </c>
      <c r="J282" s="127">
        <v>4.9074</v>
      </c>
      <c r="K282" s="127">
        <v>4.7645999999999997</v>
      </c>
      <c r="L282" s="127">
        <v>5.9958</v>
      </c>
      <c r="M282" s="127">
        <v>7.1715999999999998</v>
      </c>
      <c r="N282" s="127">
        <v>6.8845000000000001</v>
      </c>
      <c r="O282" s="127"/>
    </row>
    <row r="283" spans="1:15">
      <c r="A283" s="124" t="s">
        <v>4392</v>
      </c>
      <c r="B283" s="127"/>
      <c r="C283" s="127"/>
      <c r="D283" s="127"/>
      <c r="E283" s="127"/>
      <c r="F283" s="127"/>
      <c r="G283" s="127"/>
      <c r="H283" s="127"/>
      <c r="I283" s="127"/>
      <c r="J283" s="127"/>
      <c r="K283" s="127"/>
      <c r="L283" s="127"/>
      <c r="M283" s="127"/>
      <c r="N283" s="127"/>
      <c r="O283" s="127"/>
    </row>
    <row r="284" spans="1:15">
      <c r="A284" s="124" t="s">
        <v>4393</v>
      </c>
      <c r="B284" s="127"/>
      <c r="C284" s="127"/>
      <c r="D284" s="127"/>
      <c r="E284" s="127"/>
      <c r="F284" s="127"/>
      <c r="G284" s="127"/>
      <c r="H284" s="127"/>
      <c r="I284" s="127"/>
      <c r="J284" s="127"/>
      <c r="K284" s="127"/>
      <c r="L284" s="127"/>
      <c r="M284" s="127"/>
      <c r="N284" s="127"/>
      <c r="O284" s="127"/>
    </row>
    <row r="285" spans="1:15">
      <c r="A285" s="124" t="s">
        <v>4394</v>
      </c>
      <c r="B285" s="127"/>
      <c r="C285" s="127"/>
      <c r="D285" s="127"/>
      <c r="E285" s="127"/>
      <c r="F285" s="127"/>
      <c r="G285" s="127"/>
      <c r="H285" s="127"/>
      <c r="I285" s="127"/>
      <c r="J285" s="127"/>
      <c r="K285" s="127"/>
      <c r="L285" s="127"/>
      <c r="M285" s="127"/>
      <c r="N285" s="127"/>
      <c r="O285" s="127"/>
    </row>
    <row r="286" spans="1:15">
      <c r="A286" s="124" t="s">
        <v>4395</v>
      </c>
      <c r="B286" s="127"/>
      <c r="C286" s="127"/>
      <c r="D286" s="127"/>
      <c r="E286" s="127"/>
      <c r="F286" s="127"/>
      <c r="G286" s="127"/>
      <c r="H286" s="127"/>
      <c r="I286" s="127"/>
      <c r="J286" s="127"/>
      <c r="K286" s="127"/>
      <c r="L286" s="127"/>
      <c r="M286" s="127"/>
      <c r="N286" s="127"/>
      <c r="O286" s="127"/>
    </row>
    <row r="287" spans="1:15">
      <c r="A287" s="124" t="s">
        <v>4396</v>
      </c>
      <c r="B287" s="127"/>
      <c r="C287" s="127"/>
      <c r="D287" s="127"/>
      <c r="E287" s="127"/>
      <c r="F287" s="127"/>
      <c r="G287" s="127"/>
      <c r="H287" s="127"/>
      <c r="I287" s="127"/>
      <c r="J287" s="127"/>
      <c r="K287" s="127"/>
      <c r="L287" s="127"/>
      <c r="M287" s="127"/>
      <c r="N287" s="127"/>
      <c r="O287" s="127"/>
    </row>
    <row r="288" spans="1:15">
      <c r="A288" s="124" t="s">
        <v>4397</v>
      </c>
      <c r="B288" s="127"/>
      <c r="C288" s="127"/>
      <c r="D288" s="127"/>
      <c r="E288" s="127"/>
      <c r="F288" s="127"/>
      <c r="G288" s="127"/>
      <c r="H288" s="127"/>
      <c r="I288" s="127"/>
      <c r="J288" s="127"/>
      <c r="K288" s="127"/>
      <c r="L288" s="127"/>
      <c r="M288" s="127"/>
      <c r="N288" s="127"/>
      <c r="O288" s="127"/>
    </row>
    <row r="289" spans="1:15">
      <c r="A289" s="124" t="s">
        <v>4398</v>
      </c>
      <c r="B289" s="127"/>
      <c r="C289" s="127"/>
      <c r="D289" s="127"/>
      <c r="E289" s="127"/>
      <c r="F289" s="127"/>
      <c r="G289" s="127"/>
      <c r="H289" s="127"/>
      <c r="I289" s="127"/>
      <c r="J289" s="127"/>
      <c r="K289" s="127"/>
      <c r="L289" s="127"/>
      <c r="M289" s="127"/>
      <c r="N289" s="127"/>
      <c r="O289" s="127"/>
    </row>
    <row r="290" spans="1:15">
      <c r="A290" s="124" t="s">
        <v>4399</v>
      </c>
      <c r="B290" s="127">
        <v>9735.7802734375</v>
      </c>
      <c r="C290" s="127">
        <v>2.7079</v>
      </c>
      <c r="D290" s="127">
        <v>6.2359</v>
      </c>
      <c r="E290" s="127">
        <v>13.241</v>
      </c>
      <c r="F290" s="127">
        <v>19.121300000000002</v>
      </c>
      <c r="G290" s="127">
        <v>19.2134</v>
      </c>
      <c r="H290" s="127">
        <v>14.5426</v>
      </c>
      <c r="I290" s="127">
        <v>9.8707999999999991</v>
      </c>
      <c r="J290" s="127">
        <v>7.4385000000000003</v>
      </c>
      <c r="K290" s="127">
        <v>10.4925</v>
      </c>
      <c r="L290" s="127">
        <v>4.7351000000000001</v>
      </c>
      <c r="M290" s="127">
        <v>4.3563000000000001</v>
      </c>
      <c r="N290" s="127">
        <v>3.4209999999999998</v>
      </c>
      <c r="O290" s="127"/>
    </row>
    <row r="291" spans="1:15">
      <c r="A291" s="124" t="s">
        <v>4400</v>
      </c>
      <c r="B291" s="127"/>
      <c r="C291" s="127"/>
      <c r="D291" s="127"/>
      <c r="E291" s="127"/>
      <c r="F291" s="127"/>
      <c r="G291" s="127"/>
      <c r="H291" s="127"/>
      <c r="I291" s="127"/>
      <c r="J291" s="127"/>
      <c r="K291" s="127"/>
      <c r="L291" s="127"/>
      <c r="M291" s="127"/>
      <c r="N291" s="127"/>
      <c r="O291" s="127"/>
    </row>
    <row r="292" spans="1:15">
      <c r="A292" s="124" t="s">
        <v>4401</v>
      </c>
      <c r="B292" s="127"/>
      <c r="C292" s="127"/>
      <c r="D292" s="127"/>
      <c r="E292" s="127"/>
      <c r="F292" s="127"/>
      <c r="G292" s="127"/>
      <c r="H292" s="127"/>
      <c r="I292" s="127"/>
      <c r="J292" s="127"/>
      <c r="K292" s="127"/>
      <c r="L292" s="127"/>
      <c r="M292" s="127"/>
      <c r="N292" s="127"/>
      <c r="O292" s="127"/>
    </row>
    <row r="293" spans="1:15">
      <c r="A293" s="124" t="s">
        <v>4402</v>
      </c>
      <c r="B293" s="127"/>
      <c r="C293" s="127"/>
      <c r="D293" s="127"/>
      <c r="E293" s="127"/>
      <c r="F293" s="127"/>
      <c r="G293" s="127"/>
      <c r="H293" s="127"/>
      <c r="I293" s="127"/>
      <c r="J293" s="127"/>
      <c r="K293" s="127"/>
      <c r="L293" s="127"/>
      <c r="M293" s="127"/>
      <c r="N293" s="127"/>
      <c r="O293" s="127"/>
    </row>
    <row r="294" spans="1:15">
      <c r="A294" s="124" t="s">
        <v>4403</v>
      </c>
      <c r="B294" s="127"/>
      <c r="C294" s="127"/>
      <c r="D294" s="127"/>
      <c r="E294" s="127"/>
      <c r="F294" s="127"/>
      <c r="G294" s="127"/>
      <c r="H294" s="127"/>
      <c r="I294" s="127"/>
      <c r="J294" s="127"/>
      <c r="K294" s="127"/>
      <c r="L294" s="127"/>
      <c r="M294" s="127"/>
      <c r="N294" s="127"/>
      <c r="O294" s="127"/>
    </row>
    <row r="295" spans="1:15">
      <c r="A295" s="124" t="s">
        <v>4404</v>
      </c>
      <c r="B295" s="127"/>
      <c r="C295" s="127"/>
      <c r="D295" s="127"/>
      <c r="E295" s="127"/>
      <c r="F295" s="127"/>
      <c r="G295" s="127"/>
      <c r="H295" s="127"/>
      <c r="I295" s="127"/>
      <c r="J295" s="127"/>
      <c r="K295" s="127"/>
      <c r="L295" s="127"/>
      <c r="M295" s="127"/>
      <c r="N295" s="127"/>
      <c r="O295" s="127"/>
    </row>
    <row r="296" spans="1:15">
      <c r="A296" s="124" t="s">
        <v>4405</v>
      </c>
      <c r="B296" s="127"/>
      <c r="C296" s="127"/>
      <c r="D296" s="127"/>
      <c r="E296" s="127"/>
      <c r="F296" s="127"/>
      <c r="G296" s="127"/>
      <c r="H296" s="127"/>
      <c r="I296" s="127"/>
      <c r="J296" s="127"/>
      <c r="K296" s="127"/>
      <c r="L296" s="127"/>
      <c r="M296" s="127"/>
      <c r="N296" s="127"/>
      <c r="O296" s="127"/>
    </row>
    <row r="297" spans="1:15">
      <c r="A297" s="124" t="s">
        <v>4406</v>
      </c>
      <c r="B297" s="127"/>
      <c r="C297" s="127"/>
      <c r="D297" s="127"/>
      <c r="E297" s="127"/>
      <c r="F297" s="127"/>
      <c r="G297" s="127"/>
      <c r="H297" s="127"/>
      <c r="I297" s="127"/>
      <c r="J297" s="127"/>
      <c r="K297" s="127"/>
      <c r="L297" s="127"/>
      <c r="M297" s="127"/>
      <c r="N297" s="127"/>
      <c r="O297" s="127"/>
    </row>
    <row r="298" spans="1:15">
      <c r="A298" s="124" t="s">
        <v>4407</v>
      </c>
      <c r="B298" s="127"/>
      <c r="C298" s="127"/>
      <c r="D298" s="127"/>
      <c r="E298" s="127"/>
      <c r="F298" s="127"/>
      <c r="G298" s="127"/>
      <c r="H298" s="127"/>
      <c r="I298" s="127"/>
      <c r="J298" s="127"/>
      <c r="K298" s="127"/>
      <c r="L298" s="127"/>
      <c r="M298" s="127"/>
      <c r="N298" s="127"/>
      <c r="O298" s="127"/>
    </row>
    <row r="299" spans="1:15">
      <c r="A299" s="124" t="s">
        <v>4109</v>
      </c>
      <c r="B299" s="127">
        <v>3980.3</v>
      </c>
      <c r="C299" s="127">
        <v>2.5638999999999998</v>
      </c>
      <c r="D299" s="127">
        <v>17.694199999999999</v>
      </c>
      <c r="E299" s="127">
        <v>20.203499999999998</v>
      </c>
      <c r="F299" s="127">
        <v>51.388300000000001</v>
      </c>
      <c r="G299" s="127">
        <v>45.250500000000002</v>
      </c>
      <c r="H299" s="127">
        <v>41.173200000000001</v>
      </c>
      <c r="I299" s="127">
        <v>33.4405</v>
      </c>
      <c r="J299" s="127">
        <v>21.651599999999998</v>
      </c>
      <c r="K299" s="127">
        <v>15.3856</v>
      </c>
      <c r="L299" s="127">
        <v>18.343299999999999</v>
      </c>
      <c r="M299" s="127">
        <v>13.666700000000001</v>
      </c>
      <c r="N299" s="127">
        <v>7.2225999999999999</v>
      </c>
      <c r="O299" s="127"/>
    </row>
    <row r="300" spans="1:15">
      <c r="A300" s="124" t="s">
        <v>4408</v>
      </c>
      <c r="B300" s="127">
        <v>3986.4</v>
      </c>
      <c r="C300" s="127">
        <v>4.7248000000000001</v>
      </c>
      <c r="D300" s="127">
        <v>19.650600000000001</v>
      </c>
      <c r="E300" s="127">
        <v>21.377500000000001</v>
      </c>
      <c r="F300" s="127">
        <v>52.685899999999997</v>
      </c>
      <c r="G300" s="127">
        <v>43.1922</v>
      </c>
      <c r="H300" s="127">
        <v>41.25</v>
      </c>
      <c r="I300" s="127">
        <v>34.095999999999997</v>
      </c>
      <c r="J300" s="127">
        <v>22.020299999999999</v>
      </c>
      <c r="K300" s="127">
        <v>16.263400000000001</v>
      </c>
      <c r="L300" s="127">
        <v>18.2639</v>
      </c>
      <c r="M300" s="127">
        <v>13.2476</v>
      </c>
      <c r="N300" s="127">
        <v>7.5490000000000004</v>
      </c>
      <c r="O300" s="127"/>
    </row>
    <row r="301" spans="1:15">
      <c r="A301" s="124" t="s">
        <v>4409</v>
      </c>
      <c r="B301" s="127">
        <v>353214.17472000001</v>
      </c>
      <c r="C301" s="127">
        <v>4.5035999999999996</v>
      </c>
      <c r="D301" s="127">
        <v>21.478899999999999</v>
      </c>
      <c r="E301" s="127">
        <v>26.445399999999999</v>
      </c>
      <c r="F301" s="127">
        <v>58.002800000000001</v>
      </c>
      <c r="G301" s="127">
        <v>50.889699999999998</v>
      </c>
      <c r="H301" s="127">
        <v>45.700299999999999</v>
      </c>
      <c r="I301" s="127">
        <v>37.366500000000002</v>
      </c>
      <c r="J301" s="127">
        <v>27.296500000000002</v>
      </c>
      <c r="K301" s="127">
        <v>20.534400000000002</v>
      </c>
      <c r="L301" s="127">
        <v>21.5868</v>
      </c>
      <c r="M301" s="127">
        <v>16.767900000000001</v>
      </c>
      <c r="N301" s="127">
        <v>12.5906</v>
      </c>
      <c r="O301" s="127"/>
    </row>
    <row r="302" spans="1:15">
      <c r="A302" s="124" t="s">
        <v>4410</v>
      </c>
      <c r="B302" s="127"/>
      <c r="C302" s="127"/>
      <c r="D302" s="127"/>
      <c r="E302" s="127"/>
      <c r="F302" s="127"/>
      <c r="G302" s="127"/>
      <c r="H302" s="127"/>
      <c r="I302" s="127"/>
      <c r="J302" s="127"/>
      <c r="K302" s="127"/>
      <c r="L302" s="127"/>
      <c r="M302" s="127"/>
      <c r="N302" s="127"/>
      <c r="O302" s="127"/>
    </row>
    <row r="303" spans="1:15">
      <c r="A303" s="124" t="s">
        <v>4411</v>
      </c>
      <c r="B303" s="127"/>
      <c r="C303" s="127"/>
      <c r="D303" s="127"/>
      <c r="E303" s="127"/>
      <c r="F303" s="127"/>
      <c r="G303" s="127"/>
      <c r="H303" s="127"/>
      <c r="I303" s="127"/>
      <c r="J303" s="127"/>
      <c r="K303" s="127"/>
      <c r="L303" s="127"/>
      <c r="M303" s="127"/>
      <c r="N303" s="127"/>
      <c r="O303" s="127"/>
    </row>
    <row r="304" spans="1:15">
      <c r="A304" s="124" t="s">
        <v>4412</v>
      </c>
      <c r="B304" s="127">
        <v>26485.900390625</v>
      </c>
      <c r="C304" s="127">
        <v>-1.7504</v>
      </c>
      <c r="D304" s="127">
        <v>6.3236999999999997</v>
      </c>
      <c r="E304" s="127">
        <v>16.87</v>
      </c>
      <c r="F304" s="127">
        <v>32.033700000000003</v>
      </c>
      <c r="G304" s="127">
        <v>28.958100000000002</v>
      </c>
      <c r="H304" s="127">
        <v>21.383400000000002</v>
      </c>
      <c r="I304" s="127">
        <v>17.847100000000001</v>
      </c>
      <c r="J304" s="127">
        <v>1.5834999999999999</v>
      </c>
      <c r="K304" s="127">
        <v>0.59379999999999999</v>
      </c>
      <c r="L304" s="127">
        <v>0.19819999999999999</v>
      </c>
      <c r="M304" s="127">
        <v>1.4786999999999999</v>
      </c>
      <c r="N304" s="127">
        <v>0.41830000000000001</v>
      </c>
      <c r="O304" s="127"/>
    </row>
    <row r="305" spans="1:15">
      <c r="A305" s="124" t="s">
        <v>4413</v>
      </c>
      <c r="B305" s="127"/>
      <c r="C305" s="127"/>
      <c r="D305" s="127"/>
      <c r="E305" s="127"/>
      <c r="F305" s="127"/>
      <c r="G305" s="127"/>
      <c r="H305" s="127"/>
      <c r="I305" s="127"/>
      <c r="J305" s="127"/>
      <c r="K305" s="127"/>
      <c r="L305" s="127"/>
      <c r="M305" s="127"/>
      <c r="N305" s="127"/>
      <c r="O305" s="127"/>
    </row>
    <row r="306" spans="1:15">
      <c r="A306" s="124" t="s">
        <v>4414</v>
      </c>
      <c r="B306" s="127"/>
      <c r="C306" s="127"/>
      <c r="D306" s="127"/>
      <c r="E306" s="127"/>
      <c r="F306" s="127"/>
      <c r="G306" s="127"/>
      <c r="H306" s="127"/>
      <c r="I306" s="127"/>
      <c r="J306" s="127"/>
      <c r="K306" s="127"/>
      <c r="L306" s="127"/>
      <c r="M306" s="127"/>
      <c r="N306" s="127"/>
      <c r="O306" s="127"/>
    </row>
    <row r="307" spans="1:15">
      <c r="A307" s="124" t="s">
        <v>4415</v>
      </c>
      <c r="B307" s="127">
        <v>18131.8</v>
      </c>
      <c r="C307" s="127">
        <v>9.7199999999999995E-2</v>
      </c>
      <c r="D307" s="127">
        <v>0.42480000000000001</v>
      </c>
      <c r="E307" s="127">
        <v>0.98809999999999998</v>
      </c>
      <c r="F307" s="127">
        <v>6.3323999999999998</v>
      </c>
      <c r="G307" s="127">
        <v>7.3186</v>
      </c>
      <c r="H307" s="127">
        <v>8.9620999999999995</v>
      </c>
      <c r="I307" s="127">
        <v>8.6004000000000005</v>
      </c>
      <c r="J307" s="127">
        <v>6.6040000000000001</v>
      </c>
      <c r="K307" s="127">
        <v>5.9481000000000002</v>
      </c>
      <c r="L307" s="127">
        <v>7.7633999999999999</v>
      </c>
      <c r="M307" s="127">
        <v>7.7333999999999996</v>
      </c>
      <c r="N307" s="127">
        <v>8.2751999999999999</v>
      </c>
      <c r="O307" s="127"/>
    </row>
    <row r="308" spans="1:15">
      <c r="A308" s="124" t="s">
        <v>4416</v>
      </c>
      <c r="B308" s="127"/>
      <c r="C308" s="127"/>
      <c r="D308" s="127"/>
      <c r="E308" s="127"/>
      <c r="F308" s="127"/>
      <c r="G308" s="127"/>
      <c r="H308" s="127"/>
      <c r="I308" s="127"/>
      <c r="J308" s="127"/>
      <c r="K308" s="127"/>
      <c r="L308" s="127"/>
      <c r="M308" s="127"/>
      <c r="N308" s="127"/>
      <c r="O308" s="127"/>
    </row>
    <row r="309" spans="1:15">
      <c r="A309" s="124" t="s">
        <v>4417</v>
      </c>
      <c r="B309" s="127"/>
      <c r="C309" s="127"/>
      <c r="D309" s="127"/>
      <c r="E309" s="127"/>
      <c r="F309" s="127"/>
      <c r="G309" s="127"/>
      <c r="H309" s="127"/>
      <c r="I309" s="127"/>
      <c r="J309" s="127"/>
      <c r="K309" s="127"/>
      <c r="L309" s="127"/>
      <c r="M309" s="127"/>
      <c r="N309" s="127"/>
      <c r="O309" s="127"/>
    </row>
    <row r="310" spans="1:15">
      <c r="A310" s="124" t="s">
        <v>4418</v>
      </c>
      <c r="B310" s="127"/>
      <c r="C310" s="127"/>
      <c r="D310" s="127"/>
      <c r="E310" s="127"/>
      <c r="F310" s="127"/>
      <c r="G310" s="127"/>
      <c r="H310" s="127"/>
      <c r="I310" s="127"/>
      <c r="J310" s="127"/>
      <c r="K310" s="127"/>
      <c r="L310" s="127"/>
      <c r="M310" s="127"/>
      <c r="N310" s="127"/>
      <c r="O310" s="127"/>
    </row>
    <row r="311" spans="1:15">
      <c r="A311" s="124" t="s">
        <v>4419</v>
      </c>
      <c r="B311" s="127"/>
      <c r="C311" s="127"/>
      <c r="D311" s="127"/>
      <c r="E311" s="127"/>
      <c r="F311" s="127"/>
      <c r="G311" s="127"/>
      <c r="H311" s="127"/>
      <c r="I311" s="127"/>
      <c r="J311" s="127"/>
      <c r="K311" s="127"/>
      <c r="L311" s="127"/>
      <c r="M311" s="127"/>
      <c r="N311" s="127"/>
      <c r="O311" s="127"/>
    </row>
    <row r="312" spans="1:15">
      <c r="A312" s="124" t="s">
        <v>4420</v>
      </c>
      <c r="B312" s="127"/>
      <c r="C312" s="127"/>
      <c r="D312" s="127"/>
      <c r="E312" s="127"/>
      <c r="F312" s="127"/>
      <c r="G312" s="127"/>
      <c r="H312" s="127"/>
      <c r="I312" s="127"/>
      <c r="J312" s="127"/>
      <c r="K312" s="127"/>
      <c r="L312" s="127"/>
      <c r="M312" s="127"/>
      <c r="N312" s="127"/>
      <c r="O312" s="127"/>
    </row>
    <row r="313" spans="1:15">
      <c r="A313" s="124" t="s">
        <v>4421</v>
      </c>
      <c r="B313" s="127"/>
      <c r="C313" s="127"/>
      <c r="D313" s="127"/>
      <c r="E313" s="127"/>
      <c r="F313" s="127"/>
      <c r="G313" s="127"/>
      <c r="H313" s="127"/>
      <c r="I313" s="127"/>
      <c r="J313" s="127"/>
      <c r="K313" s="127"/>
      <c r="L313" s="127"/>
      <c r="M313" s="127"/>
      <c r="N313" s="127"/>
      <c r="O313" s="127"/>
    </row>
    <row r="314" spans="1:15">
      <c r="A314" s="124" t="s">
        <v>4422</v>
      </c>
      <c r="B314" s="127"/>
      <c r="C314" s="127"/>
      <c r="D314" s="127"/>
      <c r="E314" s="127"/>
      <c r="F314" s="127"/>
      <c r="G314" s="127"/>
      <c r="H314" s="127"/>
      <c r="I314" s="127"/>
      <c r="J314" s="127"/>
      <c r="K314" s="127"/>
      <c r="L314" s="127"/>
      <c r="M314" s="127"/>
      <c r="N314" s="127"/>
      <c r="O314" s="127"/>
    </row>
    <row r="315" spans="1:15">
      <c r="A315" s="124" t="s">
        <v>4423</v>
      </c>
      <c r="B315" s="127"/>
      <c r="C315" s="127"/>
      <c r="D315" s="127"/>
      <c r="E315" s="127"/>
      <c r="F315" s="127"/>
      <c r="G315" s="127"/>
      <c r="H315" s="127"/>
      <c r="I315" s="127"/>
      <c r="J315" s="127"/>
      <c r="K315" s="127"/>
      <c r="L315" s="127"/>
      <c r="M315" s="127"/>
      <c r="N315" s="127"/>
      <c r="O315" s="127"/>
    </row>
    <row r="316" spans="1:15">
      <c r="A316" s="124" t="s">
        <v>4424</v>
      </c>
      <c r="B316" s="127"/>
      <c r="C316" s="127"/>
      <c r="D316" s="127"/>
      <c r="E316" s="127"/>
      <c r="F316" s="127"/>
      <c r="G316" s="127"/>
      <c r="H316" s="127"/>
      <c r="I316" s="127"/>
      <c r="J316" s="127"/>
      <c r="K316" s="127"/>
      <c r="L316" s="127"/>
      <c r="M316" s="127"/>
      <c r="N316" s="127"/>
      <c r="O316" s="127"/>
    </row>
    <row r="317" spans="1:15">
      <c r="A317" s="124" t="s">
        <v>4425</v>
      </c>
      <c r="B317" s="127"/>
      <c r="C317" s="127"/>
      <c r="D317" s="127"/>
      <c r="E317" s="127"/>
      <c r="F317" s="127"/>
      <c r="G317" s="127"/>
      <c r="H317" s="127"/>
      <c r="I317" s="127"/>
      <c r="J317" s="127"/>
      <c r="K317" s="127"/>
      <c r="L317" s="127"/>
      <c r="M317" s="127"/>
      <c r="N317" s="127"/>
      <c r="O317" s="127"/>
    </row>
    <row r="318" spans="1:15">
      <c r="A318" s="124" t="s">
        <v>4426</v>
      </c>
      <c r="B318" s="127"/>
      <c r="C318" s="127"/>
      <c r="D318" s="127"/>
      <c r="E318" s="127"/>
      <c r="F318" s="127"/>
      <c r="G318" s="127"/>
      <c r="H318" s="127"/>
      <c r="I318" s="127"/>
      <c r="J318" s="127"/>
      <c r="K318" s="127"/>
      <c r="L318" s="127"/>
      <c r="M318" s="127"/>
      <c r="N318" s="127"/>
      <c r="O318" s="127"/>
    </row>
    <row r="319" spans="1:15">
      <c r="A319" s="124" t="s">
        <v>4427</v>
      </c>
      <c r="B319" s="127"/>
      <c r="C319" s="127"/>
      <c r="D319" s="127"/>
      <c r="E319" s="127"/>
      <c r="F319" s="127"/>
      <c r="G319" s="127"/>
      <c r="H319" s="127"/>
      <c r="I319" s="127"/>
      <c r="J319" s="127"/>
      <c r="K319" s="127"/>
      <c r="L319" s="127"/>
      <c r="M319" s="127"/>
      <c r="N319" s="127"/>
      <c r="O319" s="127"/>
    </row>
    <row r="320" spans="1:15">
      <c r="A320" s="124" t="s">
        <v>4428</v>
      </c>
      <c r="B320" s="127">
        <v>12.41</v>
      </c>
      <c r="C320" s="127">
        <v>21.7562</v>
      </c>
      <c r="D320" s="127">
        <v>3.7625000000000002</v>
      </c>
      <c r="E320" s="127">
        <v>-34.667000000000002</v>
      </c>
      <c r="F320" s="127">
        <v>-14.1028</v>
      </c>
      <c r="G320" s="127">
        <v>-16.529299999999999</v>
      </c>
      <c r="H320" s="127">
        <v>5.7045000000000003</v>
      </c>
      <c r="I320" s="127">
        <v>-7.4311999999999996</v>
      </c>
      <c r="J320" s="127">
        <v>-5.7691999999999997</v>
      </c>
      <c r="K320" s="127">
        <v>-9.5439000000000007</v>
      </c>
      <c r="L320" s="127">
        <v>-5.5435999999999996</v>
      </c>
      <c r="M320" s="127">
        <v>-4.4015000000000004</v>
      </c>
      <c r="N320" s="127">
        <v>-2.9180000000000001</v>
      </c>
      <c r="O320" s="127"/>
    </row>
    <row r="321" spans="1:15">
      <c r="A321" s="124" t="s">
        <v>4429</v>
      </c>
      <c r="B321" s="127"/>
      <c r="C321" s="127"/>
      <c r="D321" s="127"/>
      <c r="E321" s="127"/>
      <c r="F321" s="127"/>
      <c r="G321" s="127"/>
      <c r="H321" s="127"/>
      <c r="I321" s="127"/>
      <c r="J321" s="127"/>
      <c r="K321" s="127"/>
      <c r="L321" s="127"/>
      <c r="M321" s="127"/>
      <c r="N321" s="127"/>
      <c r="O321" s="127"/>
    </row>
    <row r="322" spans="1:15">
      <c r="A322" s="124" t="s">
        <v>4430</v>
      </c>
      <c r="B322" s="127">
        <v>63093.12109375</v>
      </c>
      <c r="C322" s="127">
        <v>4.4516</v>
      </c>
      <c r="D322" s="127">
        <v>10.391</v>
      </c>
      <c r="E322" s="127">
        <v>10.0145</v>
      </c>
      <c r="F322" s="127">
        <v>27.4267</v>
      </c>
      <c r="G322" s="127">
        <v>21.9604</v>
      </c>
      <c r="H322" s="127">
        <v>10.526199999999999</v>
      </c>
      <c r="I322" s="127">
        <v>7.2084000000000001</v>
      </c>
      <c r="J322" s="127">
        <v>4.9570999999999996</v>
      </c>
      <c r="K322" s="127">
        <v>10.360099999999999</v>
      </c>
      <c r="L322" s="127">
        <v>4.5073999999999996</v>
      </c>
      <c r="M322" s="127">
        <v>3.3784999999999998</v>
      </c>
      <c r="N322" s="127">
        <v>3.7471999999999999</v>
      </c>
      <c r="O322" s="127"/>
    </row>
    <row r="323" spans="1:15">
      <c r="A323" s="124" t="s">
        <v>4431</v>
      </c>
      <c r="B323" s="127">
        <v>8337.0576171875</v>
      </c>
      <c r="C323" s="127">
        <v>2.4222000000000001</v>
      </c>
      <c r="D323" s="127">
        <v>11.1052</v>
      </c>
      <c r="E323" s="127">
        <v>20.858499999999999</v>
      </c>
      <c r="F323" s="127">
        <v>17.756599999999999</v>
      </c>
      <c r="G323" s="127">
        <v>12.9091</v>
      </c>
      <c r="H323" s="127">
        <v>10.075799999999999</v>
      </c>
      <c r="I323" s="127">
        <v>5.7546999999999997</v>
      </c>
      <c r="J323" s="127">
        <v>6.0796999999999999</v>
      </c>
      <c r="K323" s="127">
        <v>9.3315999999999999</v>
      </c>
      <c r="L323" s="127">
        <v>4.9987000000000004</v>
      </c>
      <c r="M323" s="127">
        <v>6.1990999999999996</v>
      </c>
      <c r="N323" s="127">
        <v>5.6455000000000002</v>
      </c>
      <c r="O323" s="127"/>
    </row>
    <row r="324" spans="1:15">
      <c r="A324" s="124" t="s">
        <v>4432</v>
      </c>
      <c r="B324" s="127">
        <v>1618.93994140625</v>
      </c>
      <c r="C324" s="127">
        <v>-1.169</v>
      </c>
      <c r="D324" s="127">
        <v>5.0250000000000004</v>
      </c>
      <c r="E324" s="127">
        <v>5.3449</v>
      </c>
      <c r="F324" s="127">
        <v>-1.4241999999999999</v>
      </c>
      <c r="G324" s="127">
        <v>-0.93200000000000005</v>
      </c>
      <c r="H324" s="127">
        <v>5.1273999999999997</v>
      </c>
      <c r="I324" s="127">
        <v>4.0117000000000003</v>
      </c>
      <c r="J324" s="127">
        <v>1.3920999999999999</v>
      </c>
      <c r="K324" s="127">
        <v>1.2733000000000001</v>
      </c>
      <c r="L324" s="127">
        <v>-0.76780000000000004</v>
      </c>
      <c r="M324" s="127">
        <v>-0.40289999999999998</v>
      </c>
      <c r="N324" s="127">
        <v>0.45729999999999998</v>
      </c>
      <c r="O324" s="127"/>
    </row>
    <row r="325" spans="1:15">
      <c r="A325" s="124" t="s">
        <v>4433</v>
      </c>
      <c r="B325" s="127"/>
      <c r="C325" s="127"/>
      <c r="D325" s="127"/>
      <c r="E325" s="127"/>
      <c r="F325" s="127"/>
      <c r="G325" s="127"/>
      <c r="H325" s="127"/>
      <c r="I325" s="127"/>
      <c r="J325" s="127"/>
      <c r="K325" s="127"/>
      <c r="L325" s="127"/>
      <c r="M325" s="127"/>
      <c r="N325" s="127"/>
      <c r="O325" s="127"/>
    </row>
    <row r="326" spans="1:15">
      <c r="A326" s="124" t="s">
        <v>4434</v>
      </c>
      <c r="B326" s="127"/>
      <c r="C326" s="127"/>
      <c r="D326" s="127"/>
      <c r="E326" s="127"/>
      <c r="F326" s="127"/>
      <c r="G326" s="127"/>
      <c r="H326" s="127"/>
      <c r="I326" s="127"/>
      <c r="J326" s="127"/>
      <c r="K326" s="127"/>
      <c r="L326" s="127"/>
      <c r="M326" s="127"/>
      <c r="N326" s="127"/>
      <c r="O326" s="127"/>
    </row>
    <row r="327" spans="1:15">
      <c r="A327" s="124" t="s">
        <v>4435</v>
      </c>
      <c r="B327" s="127">
        <v>1596.46</v>
      </c>
      <c r="C327" s="127">
        <v>3.5177</v>
      </c>
      <c r="D327" s="127">
        <v>10.7522</v>
      </c>
      <c r="E327" s="127">
        <v>19.485700000000001</v>
      </c>
      <c r="F327" s="127">
        <v>40.367899999999999</v>
      </c>
      <c r="G327" s="127">
        <v>41.9694</v>
      </c>
      <c r="H327" s="127">
        <v>31.824400000000001</v>
      </c>
      <c r="I327" s="127">
        <v>-19.543500000000002</v>
      </c>
      <c r="J327" s="127">
        <v>15.3902</v>
      </c>
      <c r="K327" s="127">
        <v>18.700900000000001</v>
      </c>
      <c r="L327" s="127">
        <v>8.4680999999999997</v>
      </c>
      <c r="M327" s="127">
        <v>4.2183000000000002</v>
      </c>
      <c r="N327" s="127">
        <v>2.7124999999999999</v>
      </c>
      <c r="O327" s="127"/>
    </row>
    <row r="328" spans="1:15">
      <c r="A328" s="124" t="s">
        <v>4436</v>
      </c>
      <c r="B328" s="127"/>
      <c r="C328" s="127"/>
      <c r="D328" s="127"/>
      <c r="E328" s="127"/>
      <c r="F328" s="127"/>
      <c r="G328" s="127"/>
      <c r="H328" s="127"/>
      <c r="I328" s="127"/>
      <c r="J328" s="127"/>
      <c r="K328" s="127"/>
      <c r="L328" s="127"/>
      <c r="M328" s="127"/>
      <c r="N328" s="127"/>
      <c r="O328" s="127"/>
    </row>
    <row r="329" spans="1:15">
      <c r="A329" s="124" t="s">
        <v>4437</v>
      </c>
      <c r="B329" s="127">
        <v>2973544.25</v>
      </c>
      <c r="C329" s="127">
        <v>64.961399999999998</v>
      </c>
      <c r="D329" s="127">
        <v>23.126000000000001</v>
      </c>
      <c r="E329" s="127">
        <v>39.603400000000001</v>
      </c>
      <c r="F329" s="127">
        <v>17.3628</v>
      </c>
      <c r="G329" s="127">
        <v>50.436300000000003</v>
      </c>
      <c r="H329" s="127">
        <v>115.1037</v>
      </c>
      <c r="I329" s="127">
        <v>169.15479999999999</v>
      </c>
      <c r="J329" s="127">
        <v>137.5772</v>
      </c>
      <c r="K329" s="127">
        <v>127.67959999999999</v>
      </c>
      <c r="L329" s="127">
        <v>91.401799999999994</v>
      </c>
      <c r="M329" s="127">
        <v>72.191500000000005</v>
      </c>
      <c r="N329" s="127">
        <v>57.162599999999998</v>
      </c>
      <c r="O329" s="127"/>
    </row>
    <row r="330" spans="1:15">
      <c r="A330" s="124" t="s">
        <v>4438</v>
      </c>
      <c r="B330" s="127"/>
      <c r="C330" s="127"/>
      <c r="D330" s="127"/>
      <c r="E330" s="127"/>
      <c r="F330" s="127"/>
      <c r="G330" s="127"/>
      <c r="H330" s="127"/>
      <c r="I330" s="127"/>
      <c r="J330" s="127"/>
      <c r="K330" s="127"/>
      <c r="L330" s="127"/>
      <c r="M330" s="127"/>
      <c r="N330" s="127"/>
      <c r="O330" s="127"/>
    </row>
    <row r="331" spans="1:15">
      <c r="A331" s="124" t="s">
        <v>4439</v>
      </c>
      <c r="B331" s="127"/>
      <c r="C331" s="127"/>
      <c r="D331" s="127"/>
      <c r="E331" s="127"/>
      <c r="F331" s="127"/>
      <c r="G331" s="127"/>
      <c r="H331" s="127"/>
      <c r="I331" s="127"/>
      <c r="J331" s="127"/>
      <c r="K331" s="127"/>
      <c r="L331" s="127"/>
      <c r="M331" s="127"/>
      <c r="N331" s="127"/>
      <c r="O331" s="127"/>
    </row>
    <row r="332" spans="1:15">
      <c r="A332" s="124" t="s">
        <v>4440</v>
      </c>
      <c r="B332" s="127"/>
      <c r="C332" s="127"/>
      <c r="D332" s="127"/>
      <c r="E332" s="127"/>
      <c r="F332" s="127"/>
      <c r="G332" s="127"/>
      <c r="H332" s="127"/>
      <c r="I332" s="127"/>
      <c r="J332" s="127"/>
      <c r="K332" s="127"/>
      <c r="L332" s="127"/>
      <c r="M332" s="127"/>
      <c r="N332" s="127"/>
      <c r="O332" s="127"/>
    </row>
    <row r="333" spans="1:15">
      <c r="A333" s="124" t="s">
        <v>4441</v>
      </c>
      <c r="B333" s="127"/>
      <c r="C333" s="127"/>
      <c r="D333" s="127"/>
      <c r="E333" s="127"/>
      <c r="F333" s="127"/>
      <c r="G333" s="127"/>
      <c r="H333" s="127"/>
      <c r="I333" s="127"/>
      <c r="J333" s="127"/>
      <c r="K333" s="127"/>
      <c r="L333" s="127"/>
      <c r="M333" s="127"/>
      <c r="N333" s="127"/>
      <c r="O333" s="127"/>
    </row>
    <row r="334" spans="1:15">
      <c r="A334" s="124" t="s">
        <v>4442</v>
      </c>
      <c r="B334" s="127"/>
      <c r="C334" s="127"/>
      <c r="D334" s="127"/>
      <c r="E334" s="127"/>
      <c r="F334" s="127"/>
      <c r="G334" s="127"/>
      <c r="H334" s="127"/>
      <c r="I334" s="127"/>
      <c r="J334" s="127"/>
      <c r="K334" s="127"/>
      <c r="L334" s="127"/>
      <c r="M334" s="127"/>
      <c r="N334" s="127"/>
      <c r="O334" s="127"/>
    </row>
    <row r="335" spans="1:15">
      <c r="A335" s="124" t="s">
        <v>4443</v>
      </c>
      <c r="B335" s="127"/>
      <c r="C335" s="127"/>
      <c r="D335" s="127"/>
      <c r="E335" s="127"/>
      <c r="F335" s="127"/>
      <c r="G335" s="127"/>
      <c r="H335" s="127"/>
      <c r="I335" s="127"/>
      <c r="J335" s="127"/>
      <c r="K335" s="127"/>
      <c r="L335" s="127"/>
      <c r="M335" s="127"/>
      <c r="N335" s="127"/>
      <c r="O335" s="127"/>
    </row>
    <row r="336" spans="1:15">
      <c r="A336" s="124" t="s">
        <v>4444</v>
      </c>
      <c r="B336" s="127"/>
      <c r="C336" s="127"/>
      <c r="D336" s="127"/>
      <c r="E336" s="127"/>
      <c r="F336" s="127"/>
      <c r="G336" s="127"/>
      <c r="H336" s="127"/>
      <c r="I336" s="127"/>
      <c r="J336" s="127"/>
      <c r="K336" s="127"/>
      <c r="L336" s="127"/>
      <c r="M336" s="127"/>
      <c r="N336" s="127"/>
      <c r="O336" s="127"/>
    </row>
    <row r="337" spans="1:15">
      <c r="A337" s="124" t="s">
        <v>4445</v>
      </c>
      <c r="B337" s="127"/>
      <c r="C337" s="127"/>
      <c r="D337" s="127"/>
      <c r="E337" s="127"/>
      <c r="F337" s="127"/>
      <c r="G337" s="127"/>
      <c r="H337" s="127"/>
      <c r="I337" s="127"/>
      <c r="J337" s="127"/>
      <c r="K337" s="127"/>
      <c r="L337" s="127"/>
      <c r="M337" s="127"/>
      <c r="N337" s="127"/>
      <c r="O337" s="127"/>
    </row>
    <row r="338" spans="1:15">
      <c r="A338" s="124" t="s">
        <v>4446</v>
      </c>
      <c r="B338" s="127"/>
      <c r="C338" s="127"/>
      <c r="D338" s="127"/>
      <c r="E338" s="127"/>
      <c r="F338" s="127"/>
      <c r="G338" s="127"/>
      <c r="H338" s="127"/>
      <c r="I338" s="127"/>
      <c r="J338" s="127"/>
      <c r="K338" s="127"/>
      <c r="L338" s="127"/>
      <c r="M338" s="127"/>
      <c r="N338" s="127"/>
      <c r="O338" s="127"/>
    </row>
    <row r="339" spans="1:15">
      <c r="A339" s="124" t="s">
        <v>4447</v>
      </c>
      <c r="B339" s="127"/>
      <c r="C339" s="127"/>
      <c r="D339" s="127"/>
      <c r="E339" s="127"/>
      <c r="F339" s="127"/>
      <c r="G339" s="127"/>
      <c r="H339" s="127"/>
      <c r="I339" s="127"/>
      <c r="J339" s="127"/>
      <c r="K339" s="127"/>
      <c r="L339" s="127"/>
      <c r="M339" s="127"/>
      <c r="N339" s="127"/>
      <c r="O339" s="127"/>
    </row>
    <row r="340" spans="1:15">
      <c r="A340" s="124" t="s">
        <v>4448</v>
      </c>
      <c r="B340" s="127"/>
      <c r="C340" s="127"/>
      <c r="D340" s="127"/>
      <c r="E340" s="127"/>
      <c r="F340" s="127"/>
      <c r="G340" s="127"/>
      <c r="H340" s="127"/>
      <c r="I340" s="127"/>
      <c r="J340" s="127"/>
      <c r="K340" s="127"/>
      <c r="L340" s="127"/>
      <c r="M340" s="127"/>
      <c r="N340" s="127"/>
      <c r="O340" s="127"/>
    </row>
    <row r="341" spans="1:15">
      <c r="A341" s="124" t="s">
        <v>4449</v>
      </c>
      <c r="B341" s="127"/>
      <c r="C341" s="127"/>
      <c r="D341" s="127"/>
      <c r="E341" s="127"/>
      <c r="F341" s="127"/>
      <c r="G341" s="127"/>
      <c r="H341" s="127"/>
      <c r="I341" s="127"/>
      <c r="J341" s="127"/>
      <c r="K341" s="127"/>
      <c r="L341" s="127"/>
      <c r="M341" s="127"/>
      <c r="N341" s="127"/>
      <c r="O341" s="127"/>
    </row>
    <row r="342" spans="1:15">
      <c r="A342" s="124" t="s">
        <v>4450</v>
      </c>
      <c r="B342" s="127"/>
      <c r="C342" s="127"/>
      <c r="D342" s="127"/>
      <c r="E342" s="127"/>
      <c r="F342" s="127"/>
      <c r="G342" s="127"/>
      <c r="H342" s="127"/>
      <c r="I342" s="127"/>
      <c r="J342" s="127"/>
      <c r="K342" s="127"/>
      <c r="L342" s="127"/>
      <c r="M342" s="127"/>
      <c r="N342" s="127"/>
      <c r="O342" s="127"/>
    </row>
    <row r="343" spans="1:15">
      <c r="A343" s="124" t="s">
        <v>4451</v>
      </c>
      <c r="B343" s="127"/>
      <c r="C343" s="127"/>
      <c r="D343" s="127"/>
      <c r="E343" s="127"/>
      <c r="F343" s="127"/>
      <c r="G343" s="127"/>
      <c r="H343" s="127"/>
      <c r="I343" s="127"/>
      <c r="J343" s="127"/>
      <c r="K343" s="127"/>
      <c r="L343" s="127"/>
      <c r="M343" s="127"/>
      <c r="N343" s="127"/>
      <c r="O343" s="127"/>
    </row>
    <row r="344" spans="1:15">
      <c r="A344" s="124" t="s">
        <v>4452</v>
      </c>
      <c r="B344" s="127"/>
      <c r="C344" s="127"/>
      <c r="D344" s="127"/>
      <c r="E344" s="127"/>
      <c r="F344" s="127"/>
      <c r="G344" s="127"/>
      <c r="H344" s="127"/>
      <c r="I344" s="127"/>
      <c r="J344" s="127"/>
      <c r="K344" s="127"/>
      <c r="L344" s="127"/>
      <c r="M344" s="127"/>
      <c r="N344" s="127"/>
      <c r="O344" s="127"/>
    </row>
    <row r="345" spans="1:15">
      <c r="A345" s="124" t="s">
        <v>4453</v>
      </c>
      <c r="B345" s="127"/>
      <c r="C345" s="127"/>
      <c r="D345" s="127"/>
      <c r="E345" s="127"/>
      <c r="F345" s="127"/>
      <c r="G345" s="127"/>
      <c r="H345" s="127"/>
      <c r="I345" s="127"/>
      <c r="J345" s="127"/>
      <c r="K345" s="127"/>
      <c r="L345" s="127"/>
      <c r="M345" s="127"/>
      <c r="N345" s="127"/>
      <c r="O345" s="127"/>
    </row>
    <row r="346" spans="1:15">
      <c r="A346" s="124" t="s">
        <v>4454</v>
      </c>
      <c r="B346" s="127"/>
      <c r="C346" s="127"/>
      <c r="D346" s="127"/>
      <c r="E346" s="127"/>
      <c r="F346" s="127"/>
      <c r="G346" s="127"/>
      <c r="H346" s="127"/>
      <c r="I346" s="127"/>
      <c r="J346" s="127"/>
      <c r="K346" s="127"/>
      <c r="L346" s="127"/>
      <c r="M346" s="127"/>
      <c r="N346" s="127"/>
      <c r="O346" s="127"/>
    </row>
    <row r="347" spans="1:15">
      <c r="A347" s="124" t="s">
        <v>4455</v>
      </c>
      <c r="B347" s="127"/>
      <c r="C347" s="127"/>
      <c r="D347" s="127"/>
      <c r="E347" s="127"/>
      <c r="F347" s="127"/>
      <c r="G347" s="127"/>
      <c r="H347" s="127"/>
      <c r="I347" s="127"/>
      <c r="J347" s="127"/>
      <c r="K347" s="127"/>
      <c r="L347" s="127"/>
      <c r="M347" s="127"/>
      <c r="N347" s="127"/>
      <c r="O347" s="127"/>
    </row>
    <row r="348" spans="1:15">
      <c r="A348" s="124" t="s">
        <v>4456</v>
      </c>
      <c r="B348" s="127"/>
      <c r="C348" s="127"/>
      <c r="D348" s="127"/>
      <c r="E348" s="127"/>
      <c r="F348" s="127"/>
      <c r="G348" s="127"/>
      <c r="H348" s="127"/>
      <c r="I348" s="127"/>
      <c r="J348" s="127"/>
      <c r="K348" s="127"/>
      <c r="L348" s="127"/>
      <c r="M348" s="127"/>
      <c r="N348" s="127"/>
      <c r="O348" s="127"/>
    </row>
    <row r="349" spans="1:15">
      <c r="A349" s="124" t="s">
        <v>4457</v>
      </c>
      <c r="B349" s="127"/>
      <c r="C349" s="127"/>
      <c r="D349" s="127"/>
      <c r="E349" s="127"/>
      <c r="F349" s="127"/>
      <c r="G349" s="127"/>
      <c r="H349" s="127"/>
      <c r="I349" s="127"/>
      <c r="J349" s="127"/>
      <c r="K349" s="127"/>
      <c r="L349" s="127"/>
      <c r="M349" s="127"/>
      <c r="N349" s="127"/>
      <c r="O349" s="127"/>
    </row>
    <row r="350" spans="1:15">
      <c r="A350" s="124" t="s">
        <v>4458</v>
      </c>
      <c r="B350" s="127"/>
      <c r="C350" s="127"/>
      <c r="D350" s="127"/>
      <c r="E350" s="127"/>
      <c r="F350" s="127"/>
      <c r="G350" s="127"/>
      <c r="H350" s="127"/>
      <c r="I350" s="127"/>
      <c r="J350" s="127"/>
      <c r="K350" s="127"/>
      <c r="L350" s="127"/>
      <c r="M350" s="127"/>
      <c r="N350" s="127"/>
      <c r="O350" s="127"/>
    </row>
    <row r="351" spans="1:15">
      <c r="A351" s="124" t="s">
        <v>4459</v>
      </c>
      <c r="B351" s="127"/>
      <c r="C351" s="127"/>
      <c r="D351" s="127"/>
      <c r="E351" s="127"/>
      <c r="F351" s="127"/>
      <c r="G351" s="127"/>
      <c r="H351" s="127"/>
      <c r="I351" s="127"/>
      <c r="J351" s="127"/>
      <c r="K351" s="127"/>
      <c r="L351" s="127"/>
      <c r="M351" s="127"/>
      <c r="N351" s="127"/>
      <c r="O351" s="127"/>
    </row>
    <row r="352" spans="1:15">
      <c r="A352" s="124" t="s">
        <v>4460</v>
      </c>
      <c r="B352" s="127"/>
      <c r="C352" s="127"/>
      <c r="D352" s="127"/>
      <c r="E352" s="127"/>
      <c r="F352" s="127"/>
      <c r="G352" s="127"/>
      <c r="H352" s="127"/>
      <c r="I352" s="127"/>
      <c r="J352" s="127"/>
      <c r="K352" s="127"/>
      <c r="L352" s="127"/>
      <c r="M352" s="127"/>
      <c r="N352" s="127"/>
      <c r="O352" s="127"/>
    </row>
    <row r="353" spans="1:15">
      <c r="A353" s="124" t="s">
        <v>4461</v>
      </c>
      <c r="B353" s="127"/>
      <c r="C353" s="127"/>
      <c r="D353" s="127"/>
      <c r="E353" s="127"/>
      <c r="F353" s="127"/>
      <c r="G353" s="127"/>
      <c r="H353" s="127"/>
      <c r="I353" s="127"/>
      <c r="J353" s="127"/>
      <c r="K353" s="127"/>
      <c r="L353" s="127"/>
      <c r="M353" s="127"/>
      <c r="N353" s="127"/>
      <c r="O353" s="127"/>
    </row>
    <row r="354" spans="1:15">
      <c r="A354" s="124" t="s">
        <v>4462</v>
      </c>
      <c r="B354" s="127"/>
      <c r="C354" s="127"/>
      <c r="D354" s="127"/>
      <c r="E354" s="127"/>
      <c r="F354" s="127"/>
      <c r="G354" s="127"/>
      <c r="H354" s="127"/>
      <c r="I354" s="127"/>
      <c r="J354" s="127"/>
      <c r="K354" s="127"/>
      <c r="L354" s="127"/>
      <c r="M354" s="127"/>
      <c r="N354" s="127"/>
      <c r="O354" s="127"/>
    </row>
    <row r="355" spans="1:15">
      <c r="A355" s="124" t="s">
        <v>4463</v>
      </c>
      <c r="B355" s="127"/>
      <c r="C355" s="127"/>
      <c r="D355" s="127"/>
      <c r="E355" s="127"/>
      <c r="F355" s="127"/>
      <c r="G355" s="127"/>
      <c r="H355" s="127"/>
      <c r="I355" s="127"/>
      <c r="J355" s="127"/>
      <c r="K355" s="127"/>
      <c r="L355" s="127"/>
      <c r="M355" s="127"/>
      <c r="N355" s="127"/>
      <c r="O355" s="127"/>
    </row>
    <row r="356" spans="1:15">
      <c r="A356" s="124" t="s">
        <v>4464</v>
      </c>
      <c r="B356" s="127"/>
      <c r="C356" s="127"/>
      <c r="D356" s="127"/>
      <c r="E356" s="127"/>
      <c r="F356" s="127"/>
      <c r="G356" s="127"/>
      <c r="H356" s="127"/>
      <c r="I356" s="127"/>
      <c r="J356" s="127"/>
      <c r="K356" s="127"/>
      <c r="L356" s="127"/>
      <c r="M356" s="127"/>
      <c r="N356" s="127"/>
      <c r="O356" s="127"/>
    </row>
    <row r="357" spans="1:15">
      <c r="A357" s="124" t="s">
        <v>4465</v>
      </c>
      <c r="B357" s="127"/>
      <c r="C357" s="127"/>
      <c r="D357" s="127"/>
      <c r="E357" s="127"/>
      <c r="F357" s="127"/>
      <c r="G357" s="127"/>
      <c r="H357" s="127"/>
      <c r="I357" s="127"/>
      <c r="J357" s="127"/>
      <c r="K357" s="127"/>
      <c r="L357" s="127"/>
      <c r="M357" s="127"/>
      <c r="N357" s="127"/>
      <c r="O357" s="127"/>
    </row>
    <row r="358" spans="1:15">
      <c r="A358" s="124" t="s">
        <v>4466</v>
      </c>
      <c r="B358" s="127"/>
      <c r="C358" s="127"/>
      <c r="D358" s="127"/>
      <c r="E358" s="127"/>
      <c r="F358" s="127"/>
      <c r="G358" s="127"/>
      <c r="H358" s="127"/>
      <c r="I358" s="127"/>
      <c r="J358" s="127"/>
      <c r="K358" s="127"/>
      <c r="L358" s="127"/>
      <c r="M358" s="127"/>
      <c r="N358" s="127"/>
      <c r="O358" s="127"/>
    </row>
    <row r="359" spans="1:15">
      <c r="A359" s="124" t="s">
        <v>4467</v>
      </c>
      <c r="B359" s="127"/>
      <c r="C359" s="127"/>
      <c r="D359" s="127"/>
      <c r="E359" s="127"/>
      <c r="F359" s="127"/>
      <c r="G359" s="127"/>
      <c r="H359" s="127"/>
      <c r="I359" s="127"/>
      <c r="J359" s="127"/>
      <c r="K359" s="127"/>
      <c r="L359" s="127"/>
      <c r="M359" s="127"/>
      <c r="N359" s="127"/>
      <c r="O359" s="127"/>
    </row>
    <row r="360" spans="1:15">
      <c r="A360" s="124" t="s">
        <v>4468</v>
      </c>
      <c r="B360" s="127"/>
      <c r="C360" s="127"/>
      <c r="D360" s="127"/>
      <c r="E360" s="127"/>
      <c r="F360" s="127"/>
      <c r="G360" s="127"/>
      <c r="H360" s="127"/>
      <c r="I360" s="127"/>
      <c r="J360" s="127"/>
      <c r="K360" s="127"/>
      <c r="L360" s="127"/>
      <c r="M360" s="127"/>
      <c r="N360" s="127"/>
      <c r="O360" s="127"/>
    </row>
    <row r="361" spans="1:15">
      <c r="A361" s="124" t="s">
        <v>4469</v>
      </c>
      <c r="B361" s="127"/>
      <c r="C361" s="127"/>
      <c r="D361" s="127"/>
      <c r="E361" s="127"/>
      <c r="F361" s="127"/>
      <c r="G361" s="127"/>
      <c r="H361" s="127"/>
      <c r="I361" s="127"/>
      <c r="J361" s="127"/>
      <c r="K361" s="127"/>
      <c r="L361" s="127"/>
      <c r="M361" s="127"/>
      <c r="N361" s="127"/>
      <c r="O361" s="127"/>
    </row>
    <row r="362" spans="1:15">
      <c r="A362" s="124" t="s">
        <v>4470</v>
      </c>
      <c r="B362" s="127"/>
      <c r="C362" s="127"/>
      <c r="D362" s="127"/>
      <c r="E362" s="127"/>
      <c r="F362" s="127"/>
      <c r="G362" s="127"/>
      <c r="H362" s="127"/>
      <c r="I362" s="127"/>
      <c r="J362" s="127"/>
      <c r="K362" s="127"/>
      <c r="L362" s="127"/>
      <c r="M362" s="127"/>
      <c r="N362" s="127"/>
      <c r="O362" s="127"/>
    </row>
    <row r="363" spans="1:15">
      <c r="A363" s="124" t="s">
        <v>4471</v>
      </c>
      <c r="B363" s="127"/>
      <c r="C363" s="127"/>
      <c r="D363" s="127"/>
      <c r="E363" s="127"/>
      <c r="F363" s="127"/>
      <c r="G363" s="127"/>
      <c r="H363" s="127"/>
      <c r="I363" s="127"/>
      <c r="J363" s="127"/>
      <c r="K363" s="127"/>
      <c r="L363" s="127"/>
      <c r="M363" s="127"/>
      <c r="N363" s="127"/>
      <c r="O363" s="127"/>
    </row>
    <row r="364" spans="1:15">
      <c r="A364" s="124" t="s">
        <v>4472</v>
      </c>
      <c r="B364" s="127"/>
      <c r="C364" s="127"/>
      <c r="D364" s="127"/>
      <c r="E364" s="127"/>
      <c r="F364" s="127"/>
      <c r="G364" s="127"/>
      <c r="H364" s="127"/>
      <c r="I364" s="127"/>
      <c r="J364" s="127"/>
      <c r="K364" s="127"/>
      <c r="L364" s="127"/>
      <c r="M364" s="127"/>
      <c r="N364" s="127"/>
      <c r="O364" s="127"/>
    </row>
    <row r="365" spans="1:15">
      <c r="A365" s="124" t="s">
        <v>4473</v>
      </c>
      <c r="B365" s="127"/>
      <c r="C365" s="127"/>
      <c r="D365" s="127"/>
      <c r="E365" s="127"/>
      <c r="F365" s="127"/>
      <c r="G365" s="127"/>
      <c r="H365" s="127"/>
      <c r="I365" s="127"/>
      <c r="J365" s="127"/>
      <c r="K365" s="127"/>
      <c r="L365" s="127"/>
      <c r="M365" s="127"/>
      <c r="N365" s="127"/>
      <c r="O365" s="127"/>
    </row>
    <row r="366" spans="1:15">
      <c r="A366" s="124" t="s">
        <v>4474</v>
      </c>
      <c r="B366" s="127"/>
      <c r="C366" s="127"/>
      <c r="D366" s="127"/>
      <c r="E366" s="127"/>
      <c r="F366" s="127"/>
      <c r="G366" s="127"/>
      <c r="H366" s="127"/>
      <c r="I366" s="127"/>
      <c r="J366" s="127"/>
      <c r="K366" s="127"/>
      <c r="L366" s="127"/>
      <c r="M366" s="127"/>
      <c r="N366" s="127"/>
      <c r="O366" s="127"/>
    </row>
    <row r="367" spans="1:15">
      <c r="A367" s="124" t="s">
        <v>4475</v>
      </c>
      <c r="B367" s="127"/>
      <c r="C367" s="127"/>
      <c r="D367" s="127"/>
      <c r="E367" s="127"/>
      <c r="F367" s="127"/>
      <c r="G367" s="127"/>
      <c r="H367" s="127"/>
      <c r="I367" s="127"/>
      <c r="J367" s="127"/>
      <c r="K367" s="127"/>
      <c r="L367" s="127"/>
      <c r="M367" s="127"/>
      <c r="N367" s="127"/>
      <c r="O367" s="127"/>
    </row>
    <row r="368" spans="1:15">
      <c r="A368" s="124" t="s">
        <v>4476</v>
      </c>
      <c r="B368" s="127"/>
      <c r="C368" s="127"/>
      <c r="D368" s="127"/>
      <c r="E368" s="127"/>
      <c r="F368" s="127"/>
      <c r="G368" s="127"/>
      <c r="H368" s="127"/>
      <c r="I368" s="127"/>
      <c r="J368" s="127"/>
      <c r="K368" s="127"/>
      <c r="L368" s="127"/>
      <c r="M368" s="127"/>
      <c r="N368" s="127"/>
      <c r="O368" s="127"/>
    </row>
    <row r="369" spans="1:15">
      <c r="A369" s="124" t="s">
        <v>4477</v>
      </c>
      <c r="B369" s="127"/>
      <c r="C369" s="127"/>
      <c r="D369" s="127"/>
      <c r="E369" s="127"/>
      <c r="F369" s="127"/>
      <c r="G369" s="127"/>
      <c r="H369" s="127"/>
      <c r="I369" s="127"/>
      <c r="J369" s="127"/>
      <c r="K369" s="127"/>
      <c r="L369" s="127"/>
      <c r="M369" s="127"/>
      <c r="N369" s="127"/>
      <c r="O369" s="127"/>
    </row>
    <row r="370" spans="1:15">
      <c r="A370" s="124" t="s">
        <v>4478</v>
      </c>
      <c r="B370" s="127"/>
      <c r="C370" s="127"/>
      <c r="D370" s="127"/>
      <c r="E370" s="127"/>
      <c r="F370" s="127"/>
      <c r="G370" s="127"/>
      <c r="H370" s="127"/>
      <c r="I370" s="127"/>
      <c r="J370" s="127"/>
      <c r="K370" s="127"/>
      <c r="L370" s="127"/>
      <c r="M370" s="127"/>
      <c r="N370" s="127"/>
      <c r="O370" s="127"/>
    </row>
    <row r="371" spans="1:15">
      <c r="A371" s="124" t="s">
        <v>4479</v>
      </c>
      <c r="B371" s="127"/>
      <c r="C371" s="127"/>
      <c r="D371" s="127"/>
      <c r="E371" s="127"/>
      <c r="F371" s="127"/>
      <c r="G371" s="127"/>
      <c r="H371" s="127"/>
      <c r="I371" s="127"/>
      <c r="J371" s="127"/>
      <c r="K371" s="127"/>
      <c r="L371" s="127"/>
      <c r="M371" s="127"/>
      <c r="N371" s="127"/>
      <c r="O371" s="127"/>
    </row>
    <row r="372" spans="1:15">
      <c r="A372" s="124" t="s">
        <v>4480</v>
      </c>
      <c r="B372" s="127"/>
      <c r="C372" s="127"/>
      <c r="D372" s="127"/>
      <c r="E372" s="127"/>
      <c r="F372" s="127"/>
      <c r="G372" s="127"/>
      <c r="H372" s="127"/>
      <c r="I372" s="127"/>
      <c r="J372" s="127"/>
      <c r="K372" s="127"/>
      <c r="L372" s="127"/>
      <c r="M372" s="127"/>
      <c r="N372" s="127"/>
      <c r="O372" s="127"/>
    </row>
    <row r="373" spans="1:15">
      <c r="A373" s="124" t="s">
        <v>4481</v>
      </c>
      <c r="B373" s="127"/>
      <c r="C373" s="127"/>
      <c r="D373" s="127"/>
      <c r="E373" s="127"/>
      <c r="F373" s="127"/>
      <c r="G373" s="127"/>
      <c r="H373" s="127"/>
      <c r="I373" s="127"/>
      <c r="J373" s="127"/>
      <c r="K373" s="127"/>
      <c r="L373" s="127"/>
      <c r="M373" s="127"/>
      <c r="N373" s="127"/>
      <c r="O373" s="127"/>
    </row>
    <row r="374" spans="1:15">
      <c r="A374" s="124" t="s">
        <v>4482</v>
      </c>
      <c r="B374" s="127"/>
      <c r="C374" s="127"/>
      <c r="D374" s="127"/>
      <c r="E374" s="127"/>
      <c r="F374" s="127"/>
      <c r="G374" s="127"/>
      <c r="H374" s="127"/>
      <c r="I374" s="127"/>
      <c r="J374" s="127"/>
      <c r="K374" s="127"/>
      <c r="L374" s="127"/>
      <c r="M374" s="127"/>
      <c r="N374" s="127"/>
      <c r="O374" s="127"/>
    </row>
    <row r="375" spans="1:15">
      <c r="A375" s="124" t="s">
        <v>4483</v>
      </c>
      <c r="B375" s="127"/>
      <c r="C375" s="127"/>
      <c r="D375" s="127"/>
      <c r="E375" s="127"/>
      <c r="F375" s="127"/>
      <c r="G375" s="127"/>
      <c r="H375" s="127"/>
      <c r="I375" s="127"/>
      <c r="J375" s="127"/>
      <c r="K375" s="127"/>
      <c r="L375" s="127"/>
      <c r="M375" s="127"/>
      <c r="N375" s="127"/>
      <c r="O375" s="127"/>
    </row>
    <row r="376" spans="1:15">
      <c r="A376" s="124" t="s">
        <v>4484</v>
      </c>
      <c r="B376" s="127">
        <v>23053.9921875</v>
      </c>
      <c r="C376" s="127">
        <v>0.48959999999999998</v>
      </c>
      <c r="D376" s="127">
        <v>8.9023000000000003</v>
      </c>
      <c r="E376" s="127">
        <v>30.3247</v>
      </c>
      <c r="F376" s="127">
        <v>19.384</v>
      </c>
      <c r="G376" s="127">
        <v>21.442499999999999</v>
      </c>
      <c r="H376" s="127">
        <v>30.540600000000001</v>
      </c>
      <c r="I376" s="127">
        <v>29.9816</v>
      </c>
      <c r="J376" s="127">
        <v>9.5960999999999999</v>
      </c>
      <c r="K376" s="127">
        <v>14.141400000000001</v>
      </c>
      <c r="L376" s="127">
        <v>17.665400000000002</v>
      </c>
      <c r="M376" s="127">
        <v>16.162199999999999</v>
      </c>
      <c r="N376" s="127">
        <v>15.707599999999999</v>
      </c>
      <c r="O376" s="127"/>
    </row>
    <row r="377" spans="1:15">
      <c r="A377" s="124" t="s">
        <v>4485</v>
      </c>
      <c r="B377" s="127">
        <v>4266.400390625</v>
      </c>
      <c r="C377" s="127">
        <v>-4.3082000000000003</v>
      </c>
      <c r="D377" s="127">
        <v>0.24479999999999999</v>
      </c>
      <c r="E377" s="127">
        <v>4.8865999999999996</v>
      </c>
      <c r="F377" s="127">
        <v>-3.1829000000000001</v>
      </c>
      <c r="G377" s="127">
        <v>-12.287599999999999</v>
      </c>
      <c r="H377" s="127">
        <v>16.465900000000001</v>
      </c>
      <c r="I377" s="127">
        <v>-0.21740000000000001</v>
      </c>
      <c r="J377" s="127">
        <v>-4.5397999999999996</v>
      </c>
      <c r="K377" s="127">
        <v>8.3762000000000008</v>
      </c>
      <c r="L377" s="127">
        <v>1.8857999999999999</v>
      </c>
      <c r="M377" s="127">
        <v>3.4655999999999998</v>
      </c>
      <c r="N377" s="127">
        <v>6.2369000000000003</v>
      </c>
      <c r="O377" s="127"/>
    </row>
    <row r="378" spans="1:15">
      <c r="A378" s="124" t="s">
        <v>4486</v>
      </c>
      <c r="B378" s="127">
        <v>5322.9462890625</v>
      </c>
      <c r="C378" s="127">
        <v>5.1390000000000002</v>
      </c>
      <c r="D378" s="127">
        <v>19.558499999999999</v>
      </c>
      <c r="E378" s="127">
        <v>33.678899999999999</v>
      </c>
      <c r="F378" s="127">
        <v>23.484200000000001</v>
      </c>
      <c r="G378" s="127">
        <v>10.6435</v>
      </c>
      <c r="H378" s="127">
        <v>17.386299999999999</v>
      </c>
      <c r="I378" s="127">
        <v>9.1531000000000002</v>
      </c>
      <c r="J378" s="127">
        <v>1.7303999999999999</v>
      </c>
      <c r="K378" s="127">
        <v>4.0888</v>
      </c>
      <c r="L378" s="127">
        <v>6.5507</v>
      </c>
      <c r="M378" s="127">
        <v>4.4142999999999999</v>
      </c>
      <c r="N378" s="127">
        <v>12.391400000000001</v>
      </c>
      <c r="O378" s="127"/>
    </row>
    <row r="379" spans="1:15">
      <c r="A379" s="124" t="s">
        <v>4487</v>
      </c>
      <c r="B379" s="127">
        <v>22575.63671875</v>
      </c>
      <c r="C379" s="127">
        <v>1.0186999999999999</v>
      </c>
      <c r="D379" s="127">
        <v>11.281499999999999</v>
      </c>
      <c r="E379" s="127">
        <v>40.794800000000002</v>
      </c>
      <c r="F379" s="127">
        <v>27.3901</v>
      </c>
      <c r="G379" s="127">
        <v>30.2043</v>
      </c>
      <c r="H379" s="127">
        <v>38.858600000000003</v>
      </c>
      <c r="I379" s="127">
        <v>43.904000000000003</v>
      </c>
      <c r="J379" s="127">
        <v>17.369199999999999</v>
      </c>
      <c r="K379" s="127">
        <v>21.877099999999999</v>
      </c>
      <c r="L379" s="127">
        <v>26.615600000000001</v>
      </c>
      <c r="M379" s="127">
        <v>23.6373</v>
      </c>
      <c r="N379" s="127">
        <v>20.713699999999999</v>
      </c>
      <c r="O379" s="127"/>
    </row>
    <row r="380" spans="1:15">
      <c r="A380" s="124" t="s">
        <v>4488</v>
      </c>
      <c r="B380" s="127"/>
      <c r="C380" s="127"/>
      <c r="D380" s="127"/>
      <c r="E380" s="127"/>
      <c r="F380" s="127"/>
      <c r="G380" s="127"/>
      <c r="H380" s="127"/>
      <c r="I380" s="127"/>
      <c r="J380" s="127"/>
      <c r="K380" s="127"/>
      <c r="L380" s="127"/>
      <c r="M380" s="127"/>
      <c r="N380" s="127"/>
      <c r="O380" s="127"/>
    </row>
    <row r="381" spans="1:15">
      <c r="A381" s="124" t="s">
        <v>4489</v>
      </c>
      <c r="B381" s="127">
        <v>12712.6572265625</v>
      </c>
      <c r="C381" s="127">
        <v>-0.46160000000000001</v>
      </c>
      <c r="D381" s="127">
        <v>4.9054000000000002</v>
      </c>
      <c r="E381" s="127">
        <v>16.258500000000002</v>
      </c>
      <c r="F381" s="127">
        <v>6.7758000000000003</v>
      </c>
      <c r="G381" s="127">
        <v>12.5268</v>
      </c>
      <c r="H381" s="127">
        <v>21.455300000000001</v>
      </c>
      <c r="I381" s="127">
        <v>17.545100000000001</v>
      </c>
      <c r="J381" s="127">
        <v>1.1424000000000001</v>
      </c>
      <c r="K381" s="127">
        <v>6.4265999999999996</v>
      </c>
      <c r="L381" s="127">
        <v>11.4008</v>
      </c>
      <c r="M381" s="127">
        <v>11.666700000000001</v>
      </c>
      <c r="N381" s="127">
        <v>12.7692</v>
      </c>
      <c r="O381" s="127"/>
    </row>
    <row r="382" spans="1:15">
      <c r="A382" s="124" t="s">
        <v>4490</v>
      </c>
      <c r="B382" s="127">
        <v>14882.5234375</v>
      </c>
      <c r="C382" s="127">
        <v>-4.7074999999999996</v>
      </c>
      <c r="D382" s="127">
        <v>-3.7925</v>
      </c>
      <c r="E382" s="127">
        <v>-4.9260999999999999</v>
      </c>
      <c r="F382" s="127">
        <v>-4.8548</v>
      </c>
      <c r="G382" s="127">
        <v>-7.6860999999999997</v>
      </c>
      <c r="H382" s="127">
        <v>10.202400000000001</v>
      </c>
      <c r="I382" s="127">
        <v>9.2035</v>
      </c>
      <c r="J382" s="127">
        <v>6.2031999999999998</v>
      </c>
      <c r="K382" s="127">
        <v>10.483000000000001</v>
      </c>
      <c r="L382" s="127">
        <v>8.6338000000000008</v>
      </c>
      <c r="M382" s="127">
        <v>7.0907999999999998</v>
      </c>
      <c r="N382" s="127">
        <v>8.9899000000000004</v>
      </c>
      <c r="O382" s="127"/>
    </row>
    <row r="383" spans="1:15">
      <c r="A383" s="124" t="s">
        <v>4491</v>
      </c>
      <c r="B383" s="127"/>
      <c r="C383" s="127"/>
      <c r="D383" s="127"/>
      <c r="E383" s="127"/>
      <c r="F383" s="127"/>
      <c r="G383" s="127"/>
      <c r="H383" s="127"/>
      <c r="I383" s="127"/>
      <c r="J383" s="127"/>
      <c r="K383" s="127"/>
      <c r="L383" s="127"/>
      <c r="M383" s="127"/>
      <c r="N383" s="127"/>
      <c r="O383" s="127"/>
    </row>
    <row r="384" spans="1:15">
      <c r="A384" s="124" t="s">
        <v>4492</v>
      </c>
      <c r="B384" s="127">
        <v>13919.2646484375</v>
      </c>
      <c r="C384" s="127">
        <v>-5.5815000000000001</v>
      </c>
      <c r="D384" s="127">
        <v>-3.0975999999999999</v>
      </c>
      <c r="E384" s="127">
        <v>12.3102</v>
      </c>
      <c r="F384" s="127">
        <v>11.3955</v>
      </c>
      <c r="G384" s="127">
        <v>11.057</v>
      </c>
      <c r="H384" s="127">
        <v>19.583400000000001</v>
      </c>
      <c r="I384" s="127">
        <v>18.661999999999999</v>
      </c>
      <c r="J384" s="127">
        <v>2.2515999999999998</v>
      </c>
      <c r="K384" s="127">
        <v>7.2367999999999997</v>
      </c>
      <c r="L384" s="127">
        <v>8.3443000000000005</v>
      </c>
      <c r="M384" s="127">
        <v>9.0913000000000004</v>
      </c>
      <c r="N384" s="127">
        <v>8.9440000000000008</v>
      </c>
      <c r="O384" s="127"/>
    </row>
    <row r="385" spans="1:15">
      <c r="A385" s="124" t="s">
        <v>4493</v>
      </c>
      <c r="B385" s="127"/>
      <c r="C385" s="127"/>
      <c r="D385" s="127"/>
      <c r="E385" s="127"/>
      <c r="F385" s="127"/>
      <c r="G385" s="127"/>
      <c r="H385" s="127"/>
      <c r="I385" s="127"/>
      <c r="J385" s="127"/>
      <c r="K385" s="127"/>
      <c r="L385" s="127"/>
      <c r="M385" s="127"/>
      <c r="N385" s="127"/>
      <c r="O385" s="127"/>
    </row>
    <row r="386" spans="1:15">
      <c r="A386" s="124" t="s">
        <v>4494</v>
      </c>
      <c r="B386" s="127">
        <v>476.52670288085898</v>
      </c>
      <c r="C386" s="127">
        <v>-4.8925000000000001</v>
      </c>
      <c r="D386" s="127">
        <v>-3.6015000000000001</v>
      </c>
      <c r="E386" s="127">
        <v>-1.2114</v>
      </c>
      <c r="F386" s="127">
        <v>2.7860999999999998</v>
      </c>
      <c r="G386" s="127">
        <v>-3.3532000000000002</v>
      </c>
      <c r="H386" s="127">
        <v>8.1373999999999995</v>
      </c>
      <c r="I386" s="127">
        <v>9.4176000000000002</v>
      </c>
      <c r="J386" s="127">
        <v>-1.4467000000000001</v>
      </c>
      <c r="K386" s="127">
        <v>2.6770999999999998</v>
      </c>
      <c r="L386" s="127">
        <v>3.4963000000000002</v>
      </c>
      <c r="M386" s="127">
        <v>6.1855000000000002</v>
      </c>
      <c r="N386" s="127">
        <v>4.8449999999999998</v>
      </c>
      <c r="O386" s="127"/>
    </row>
    <row r="387" spans="1:15">
      <c r="A387" s="124" t="s">
        <v>4495</v>
      </c>
      <c r="B387" s="127">
        <v>6748.15673828125</v>
      </c>
      <c r="C387" s="127">
        <v>-0.65400000000000003</v>
      </c>
      <c r="D387" s="127">
        <v>1.3934</v>
      </c>
      <c r="E387" s="127">
        <v>17.311699999999998</v>
      </c>
      <c r="F387" s="127">
        <v>-3.7553000000000001</v>
      </c>
      <c r="G387" s="127">
        <v>-12.522</v>
      </c>
      <c r="H387" s="127">
        <v>7.702</v>
      </c>
      <c r="I387" s="127">
        <v>8.1964000000000006</v>
      </c>
      <c r="J387" s="127">
        <v>-0.26640000000000003</v>
      </c>
      <c r="K387" s="127">
        <v>5.4199000000000002</v>
      </c>
      <c r="L387" s="127">
        <v>3.9167000000000001</v>
      </c>
      <c r="M387" s="127">
        <v>6.4583000000000004</v>
      </c>
      <c r="N387" s="127">
        <v>7.0285000000000002</v>
      </c>
      <c r="O387" s="127"/>
    </row>
    <row r="388" spans="1:15">
      <c r="A388" s="124" t="s">
        <v>4496</v>
      </c>
      <c r="B388" s="127">
        <v>25130.041015625</v>
      </c>
      <c r="C388" s="127">
        <v>0.60640000000000005</v>
      </c>
      <c r="D388" s="127">
        <v>7.7847</v>
      </c>
      <c r="E388" s="127">
        <v>26.974900000000002</v>
      </c>
      <c r="F388" s="127">
        <v>19.5976</v>
      </c>
      <c r="G388" s="127">
        <v>20.925999999999998</v>
      </c>
      <c r="H388" s="127">
        <v>28.726900000000001</v>
      </c>
      <c r="I388" s="127">
        <v>32.178899999999999</v>
      </c>
      <c r="J388" s="127">
        <v>11.312200000000001</v>
      </c>
      <c r="K388" s="127">
        <v>15.7468</v>
      </c>
      <c r="L388" s="127">
        <v>20.0428</v>
      </c>
      <c r="M388" s="127">
        <v>18.2178</v>
      </c>
      <c r="N388" s="127">
        <v>17.66</v>
      </c>
      <c r="O388" s="127"/>
    </row>
    <row r="389" spans="1:15">
      <c r="A389" s="124" t="s">
        <v>4497</v>
      </c>
      <c r="B389" s="127"/>
      <c r="C389" s="127"/>
      <c r="D389" s="127"/>
      <c r="E389" s="127"/>
      <c r="F389" s="127"/>
      <c r="G389" s="127"/>
      <c r="H389" s="127"/>
      <c r="I389" s="127"/>
      <c r="J389" s="127"/>
      <c r="K389" s="127"/>
      <c r="L389" s="127"/>
      <c r="M389" s="127"/>
      <c r="N389" s="127"/>
      <c r="O389" s="127"/>
    </row>
    <row r="390" spans="1:15">
      <c r="A390" s="124" t="s">
        <v>4498</v>
      </c>
      <c r="B390" s="127"/>
      <c r="C390" s="127"/>
      <c r="D390" s="127"/>
      <c r="E390" s="127"/>
      <c r="F390" s="127"/>
      <c r="G390" s="127"/>
      <c r="H390" s="127"/>
      <c r="I390" s="127"/>
      <c r="J390" s="127"/>
      <c r="K390" s="127"/>
      <c r="L390" s="127"/>
      <c r="M390" s="127"/>
      <c r="N390" s="127"/>
      <c r="O390" s="127"/>
    </row>
    <row r="391" spans="1:15">
      <c r="A391" s="124" t="s">
        <v>4499</v>
      </c>
      <c r="B391" s="127"/>
      <c r="C391" s="127"/>
      <c r="D391" s="127"/>
      <c r="E391" s="127"/>
      <c r="F391" s="127"/>
      <c r="G391" s="127"/>
      <c r="H391" s="127"/>
      <c r="I391" s="127"/>
      <c r="J391" s="127"/>
      <c r="K391" s="127"/>
      <c r="L391" s="127"/>
      <c r="M391" s="127"/>
      <c r="N391" s="127"/>
      <c r="O391" s="127"/>
    </row>
    <row r="392" spans="1:15">
      <c r="A392" s="124" t="s">
        <v>4500</v>
      </c>
      <c r="B392" s="127">
        <v>2613.48</v>
      </c>
      <c r="C392" s="127">
        <v>0.39219999999999999</v>
      </c>
      <c r="D392" s="127">
        <v>0.60089999999999999</v>
      </c>
      <c r="E392" s="127">
        <v>1.5579000000000001</v>
      </c>
      <c r="F392" s="127">
        <v>6.8746</v>
      </c>
      <c r="G392" s="127">
        <v>8.1913</v>
      </c>
      <c r="H392" s="127">
        <v>9.1913999999999998</v>
      </c>
      <c r="I392" s="127">
        <v>8.8741000000000003</v>
      </c>
      <c r="J392" s="127">
        <v>6.2127999999999997</v>
      </c>
      <c r="K392" s="127">
        <v>5.2820999999999998</v>
      </c>
      <c r="L392" s="127">
        <v>6.8573000000000004</v>
      </c>
      <c r="M392" s="127"/>
      <c r="N392" s="127"/>
      <c r="O392" s="127"/>
    </row>
    <row r="393" spans="1:15">
      <c r="A393" s="124" t="s">
        <v>4501</v>
      </c>
      <c r="B393" s="127">
        <v>900.74</v>
      </c>
      <c r="C393" s="127">
        <v>-0.14630000000000001</v>
      </c>
      <c r="D393" s="127">
        <v>-0.99360000000000004</v>
      </c>
      <c r="E393" s="127">
        <v>-1.6208</v>
      </c>
      <c r="F393" s="127">
        <v>1.2318</v>
      </c>
      <c r="G393" s="127">
        <v>1.4552</v>
      </c>
      <c r="H393" s="127">
        <v>2.1614</v>
      </c>
      <c r="I393" s="127">
        <v>1.7068000000000001</v>
      </c>
      <c r="J393" s="127">
        <v>-0.75790000000000002</v>
      </c>
      <c r="K393" s="127">
        <v>-1.476</v>
      </c>
      <c r="L393" s="127">
        <v>5.7299999999999997E-2</v>
      </c>
      <c r="M393" s="127"/>
      <c r="N393" s="127"/>
      <c r="O393" s="127"/>
    </row>
    <row r="394" spans="1:15">
      <c r="A394" s="124" t="s">
        <v>4502</v>
      </c>
      <c r="B394" s="127">
        <v>26154.95</v>
      </c>
      <c r="C394" s="127">
        <v>1.6083000000000001</v>
      </c>
      <c r="D394" s="127">
        <v>3.9695999999999998</v>
      </c>
      <c r="E394" s="127">
        <v>5.3045</v>
      </c>
      <c r="F394" s="127">
        <v>6.7743000000000002</v>
      </c>
      <c r="G394" s="127">
        <v>2.9594999999999998</v>
      </c>
      <c r="H394" s="127">
        <v>16.090699999999998</v>
      </c>
      <c r="I394" s="127">
        <v>12.4801</v>
      </c>
      <c r="J394" s="127">
        <v>9.5345999999999993</v>
      </c>
      <c r="K394" s="127">
        <v>16.1844</v>
      </c>
      <c r="L394" s="127">
        <v>13.5198</v>
      </c>
      <c r="M394" s="127">
        <v>12.4678</v>
      </c>
      <c r="N394" s="127">
        <v>9.968</v>
      </c>
      <c r="O394" s="127"/>
    </row>
    <row r="395" spans="1:15">
      <c r="A395" s="124" t="s">
        <v>4112</v>
      </c>
      <c r="B395" s="127">
        <v>35945.629999999997</v>
      </c>
      <c r="C395" s="127">
        <v>1.7008000000000001</v>
      </c>
      <c r="D395" s="127">
        <v>4.2205000000000004</v>
      </c>
      <c r="E395" s="127">
        <v>6.2253999999999996</v>
      </c>
      <c r="F395" s="127">
        <v>7.9782000000000002</v>
      </c>
      <c r="G395" s="127">
        <v>4.1668000000000003</v>
      </c>
      <c r="H395" s="127">
        <v>17.380600000000001</v>
      </c>
      <c r="I395" s="127">
        <v>13.679</v>
      </c>
      <c r="J395" s="127">
        <v>10.781000000000001</v>
      </c>
      <c r="K395" s="127">
        <v>17.487200000000001</v>
      </c>
      <c r="L395" s="127">
        <v>14.813800000000001</v>
      </c>
      <c r="M395" s="127">
        <v>13.8284</v>
      </c>
      <c r="N395" s="127">
        <v>11.3277</v>
      </c>
      <c r="O395" s="127"/>
    </row>
    <row r="396" spans="1:15">
      <c r="A396" s="124" t="s">
        <v>4503</v>
      </c>
      <c r="B396" s="127">
        <v>3244.63</v>
      </c>
      <c r="C396" s="127">
        <v>9.5299999999999996E-2</v>
      </c>
      <c r="D396" s="127">
        <v>0.38550000000000001</v>
      </c>
      <c r="E396" s="127">
        <v>-0.1065</v>
      </c>
      <c r="F396" s="127">
        <v>6.0949999999999998</v>
      </c>
      <c r="G396" s="127">
        <v>7.0739999999999998</v>
      </c>
      <c r="H396" s="127">
        <v>9.4486000000000008</v>
      </c>
      <c r="I396" s="127">
        <v>9.2913999999999994</v>
      </c>
      <c r="J396" s="127">
        <v>7.1630000000000003</v>
      </c>
      <c r="K396" s="127">
        <v>6.0380000000000003</v>
      </c>
      <c r="L396" s="127">
        <v>8.4048999999999996</v>
      </c>
      <c r="M396" s="127"/>
      <c r="N396" s="127"/>
      <c r="O396" s="127"/>
    </row>
    <row r="397" spans="1:15">
      <c r="A397" s="124" t="s">
        <v>4504</v>
      </c>
      <c r="B397" s="127">
        <v>3460.05</v>
      </c>
      <c r="C397" s="127">
        <v>-1.1120000000000001</v>
      </c>
      <c r="D397" s="127">
        <v>-0.89449999999999996</v>
      </c>
      <c r="E397" s="127">
        <v>-2.8229000000000002</v>
      </c>
      <c r="F397" s="127">
        <v>2.4478</v>
      </c>
      <c r="G397" s="127">
        <v>2.9525999999999999</v>
      </c>
      <c r="H397" s="127">
        <v>8.2083999999999993</v>
      </c>
      <c r="I397" s="127">
        <v>8.7078000000000007</v>
      </c>
      <c r="J397" s="127">
        <v>6.7098000000000004</v>
      </c>
      <c r="K397" s="127">
        <v>5.7594000000000003</v>
      </c>
      <c r="L397" s="127">
        <v>8.6176999999999992</v>
      </c>
      <c r="M397" s="127"/>
      <c r="N397" s="127"/>
      <c r="O397" s="127"/>
    </row>
    <row r="398" spans="1:15">
      <c r="A398" s="124" t="s">
        <v>4083</v>
      </c>
      <c r="B398" s="127">
        <v>2490.6999999999998</v>
      </c>
      <c r="C398" s="127">
        <v>0.47599999999999998</v>
      </c>
      <c r="D398" s="127">
        <v>1.3674999999999999</v>
      </c>
      <c r="E398" s="127">
        <v>2.7978999999999998</v>
      </c>
      <c r="F398" s="127">
        <v>4.9538000000000002</v>
      </c>
      <c r="G398" s="127">
        <v>6.0292000000000003</v>
      </c>
      <c r="H398" s="127">
        <v>6.3978000000000002</v>
      </c>
      <c r="I398" s="127">
        <v>6.4747000000000003</v>
      </c>
      <c r="J398" s="127">
        <v>5.9404000000000003</v>
      </c>
      <c r="K398" s="127">
        <v>5.3875000000000002</v>
      </c>
      <c r="L398" s="127">
        <v>5.2346000000000004</v>
      </c>
      <c r="M398" s="127"/>
      <c r="N398" s="127"/>
      <c r="O398" s="127"/>
    </row>
    <row r="399" spans="1:15">
      <c r="A399" s="124" t="s">
        <v>4505</v>
      </c>
      <c r="B399" s="127">
        <v>14251</v>
      </c>
      <c r="C399" s="127">
        <v>1.7692000000000001</v>
      </c>
      <c r="D399" s="127">
        <v>4.1272000000000002</v>
      </c>
      <c r="E399" s="127">
        <v>6.2931999999999997</v>
      </c>
      <c r="F399" s="127">
        <v>6.2956000000000003</v>
      </c>
      <c r="G399" s="127">
        <v>3.0880999999999998</v>
      </c>
      <c r="H399" s="127">
        <v>17.002400000000002</v>
      </c>
      <c r="I399" s="127">
        <v>13.998900000000001</v>
      </c>
      <c r="J399" s="127">
        <v>10.6402</v>
      </c>
      <c r="K399" s="127">
        <v>17.649999999999999</v>
      </c>
      <c r="L399" s="127">
        <v>14.346299999999999</v>
      </c>
      <c r="M399" s="127">
        <v>13.0547</v>
      </c>
      <c r="N399" s="127">
        <v>10.230600000000001</v>
      </c>
      <c r="O399" s="127"/>
    </row>
    <row r="400" spans="1:15">
      <c r="A400" s="124" t="s">
        <v>4107</v>
      </c>
      <c r="B400" s="127">
        <v>19012.14</v>
      </c>
      <c r="C400" s="127">
        <v>1.8541000000000001</v>
      </c>
      <c r="D400" s="127">
        <v>4.3634000000000004</v>
      </c>
      <c r="E400" s="127">
        <v>7.1372999999999998</v>
      </c>
      <c r="F400" s="127">
        <v>7.3861999999999997</v>
      </c>
      <c r="G400" s="127">
        <v>4.1904000000000003</v>
      </c>
      <c r="H400" s="127">
        <v>18.1995</v>
      </c>
      <c r="I400" s="127">
        <v>15.1267</v>
      </c>
      <c r="J400" s="127">
        <v>11.828099999999999</v>
      </c>
      <c r="K400" s="127">
        <v>18.903600000000001</v>
      </c>
      <c r="L400" s="127">
        <v>15.596399999999999</v>
      </c>
      <c r="M400" s="127">
        <v>14.3674</v>
      </c>
      <c r="N400" s="127">
        <v>11.5709</v>
      </c>
      <c r="O400" s="127"/>
    </row>
    <row r="401" spans="1:15">
      <c r="A401" s="124" t="s">
        <v>4108</v>
      </c>
      <c r="B401" s="127">
        <v>3213.22</v>
      </c>
      <c r="C401" s="127">
        <v>0.39989999999999998</v>
      </c>
      <c r="D401" s="127">
        <v>1.0407999999999999</v>
      </c>
      <c r="E401" s="127">
        <v>2.5566</v>
      </c>
      <c r="F401" s="127">
        <v>7.7</v>
      </c>
      <c r="G401" s="127">
        <v>8.8895</v>
      </c>
      <c r="H401" s="127">
        <v>9.1631</v>
      </c>
      <c r="I401" s="127">
        <v>8.7348999999999997</v>
      </c>
      <c r="J401" s="127">
        <v>6.7141999999999999</v>
      </c>
      <c r="K401" s="127">
        <v>6.2080000000000002</v>
      </c>
      <c r="L401" s="127">
        <v>7.9634</v>
      </c>
      <c r="M401" s="127"/>
      <c r="N401" s="127"/>
      <c r="O401" s="127"/>
    </row>
    <row r="402" spans="1:15">
      <c r="A402" s="124" t="s">
        <v>4506</v>
      </c>
      <c r="B402" s="127"/>
      <c r="C402" s="127"/>
      <c r="D402" s="127"/>
      <c r="E402" s="127"/>
      <c r="F402" s="127"/>
      <c r="G402" s="127"/>
      <c r="H402" s="127"/>
      <c r="I402" s="127"/>
      <c r="J402" s="127"/>
      <c r="K402" s="127"/>
      <c r="L402" s="127"/>
      <c r="M402" s="127"/>
      <c r="N402" s="127"/>
      <c r="O402" s="127"/>
    </row>
    <row r="403" spans="1:15">
      <c r="A403" s="124" t="s">
        <v>4507</v>
      </c>
      <c r="B403" s="127">
        <v>25509.7</v>
      </c>
      <c r="C403" s="127">
        <v>1.7228000000000001</v>
      </c>
      <c r="D403" s="127">
        <v>3.8068</v>
      </c>
      <c r="E403" s="127">
        <v>4.6353999999999997</v>
      </c>
      <c r="F403" s="127">
        <v>7.8871000000000002</v>
      </c>
      <c r="G403" s="127">
        <v>4.1890999999999998</v>
      </c>
      <c r="H403" s="127">
        <v>14.6144</v>
      </c>
      <c r="I403" s="127">
        <v>12.047700000000001</v>
      </c>
      <c r="J403" s="127">
        <v>9.2150999999999996</v>
      </c>
      <c r="K403" s="127">
        <v>15.766500000000001</v>
      </c>
      <c r="L403" s="127">
        <v>13.462899999999999</v>
      </c>
      <c r="M403" s="127">
        <v>12.3489</v>
      </c>
      <c r="N403" s="127">
        <v>9.7481000000000009</v>
      </c>
      <c r="O403" s="127"/>
    </row>
    <row r="404" spans="1:15">
      <c r="A404" s="124" t="s">
        <v>4113</v>
      </c>
      <c r="B404" s="127">
        <v>38381.019999999997</v>
      </c>
      <c r="C404" s="127">
        <v>1.8226</v>
      </c>
      <c r="D404" s="127">
        <v>4.0677000000000003</v>
      </c>
      <c r="E404" s="127">
        <v>5.6089000000000002</v>
      </c>
      <c r="F404" s="127">
        <v>9.1742000000000008</v>
      </c>
      <c r="G404" s="127">
        <v>5.4602000000000004</v>
      </c>
      <c r="H404" s="127">
        <v>15.9848</v>
      </c>
      <c r="I404" s="127">
        <v>13.331799999999999</v>
      </c>
      <c r="J404" s="127">
        <v>10.5288</v>
      </c>
      <c r="K404" s="127">
        <v>17.142700000000001</v>
      </c>
      <c r="L404" s="127">
        <v>14.817299999999999</v>
      </c>
      <c r="M404" s="127">
        <v>13.7369</v>
      </c>
      <c r="N404" s="127">
        <v>11.0862</v>
      </c>
      <c r="O404" s="127"/>
    </row>
    <row r="405" spans="1:15">
      <c r="A405" s="124" t="s">
        <v>4098</v>
      </c>
      <c r="B405" s="127">
        <v>2579.37</v>
      </c>
      <c r="C405" s="127">
        <v>0.6179</v>
      </c>
      <c r="D405" s="127">
        <v>1.7626999999999999</v>
      </c>
      <c r="E405" s="127">
        <v>3.3910999999999998</v>
      </c>
      <c r="F405" s="127">
        <v>6.4088000000000003</v>
      </c>
      <c r="G405" s="127">
        <v>7.7493999999999996</v>
      </c>
      <c r="H405" s="127">
        <v>7.5086000000000004</v>
      </c>
      <c r="I405" s="127">
        <v>7.6731999999999996</v>
      </c>
      <c r="J405" s="127">
        <v>6.6402999999999999</v>
      </c>
      <c r="K405" s="127">
        <v>6.1246999999999998</v>
      </c>
      <c r="L405" s="127">
        <v>5.6738999999999997</v>
      </c>
      <c r="M405" s="127"/>
      <c r="N405" s="127"/>
      <c r="O405" s="127"/>
    </row>
    <row r="406" spans="1:15">
      <c r="A406" s="124" t="s">
        <v>4508</v>
      </c>
      <c r="B406" s="127"/>
      <c r="C406" s="127"/>
      <c r="D406" s="127"/>
      <c r="E406" s="127"/>
      <c r="F406" s="127"/>
      <c r="G406" s="127"/>
      <c r="H406" s="127"/>
      <c r="I406" s="127"/>
      <c r="J406" s="127"/>
      <c r="K406" s="127"/>
      <c r="L406" s="127"/>
      <c r="M406" s="127"/>
      <c r="N406" s="127"/>
      <c r="O406" s="127"/>
    </row>
    <row r="407" spans="1:15">
      <c r="A407" s="124" t="s">
        <v>4509</v>
      </c>
      <c r="B407" s="127"/>
      <c r="C407" s="127"/>
      <c r="D407" s="127"/>
      <c r="E407" s="127"/>
      <c r="F407" s="127"/>
      <c r="G407" s="127"/>
      <c r="H407" s="127"/>
      <c r="I407" s="127"/>
      <c r="J407" s="127"/>
      <c r="K407" s="127"/>
      <c r="L407" s="127"/>
      <c r="M407" s="127"/>
      <c r="N407" s="127"/>
      <c r="O407" s="127"/>
    </row>
    <row r="408" spans="1:15">
      <c r="A408" s="124" t="s">
        <v>4510</v>
      </c>
      <c r="B408" s="127"/>
      <c r="C408" s="127"/>
      <c r="D408" s="127"/>
      <c r="E408" s="127"/>
      <c r="F408" s="127"/>
      <c r="G408" s="127"/>
      <c r="H408" s="127"/>
      <c r="I408" s="127"/>
      <c r="J408" s="127"/>
      <c r="K408" s="127"/>
      <c r="L408" s="127"/>
      <c r="M408" s="127"/>
      <c r="N408" s="127"/>
      <c r="O408" s="127"/>
    </row>
    <row r="409" spans="1:15">
      <c r="A409" s="124" t="s">
        <v>4511</v>
      </c>
      <c r="B409" s="127">
        <v>27520.75</v>
      </c>
      <c r="C409" s="127">
        <v>2.7755999999999998</v>
      </c>
      <c r="D409" s="127">
        <v>3.5240999999999998</v>
      </c>
      <c r="E409" s="127">
        <v>5.6519000000000004</v>
      </c>
      <c r="F409" s="127">
        <v>8.2029999999999994</v>
      </c>
      <c r="G409" s="127">
        <v>6.5328999999999997</v>
      </c>
      <c r="H409" s="127">
        <v>15.5151</v>
      </c>
      <c r="I409" s="127">
        <v>12.3919</v>
      </c>
      <c r="J409" s="127">
        <v>10.278499999999999</v>
      </c>
      <c r="K409" s="127">
        <v>17.291599999999999</v>
      </c>
      <c r="L409" s="127">
        <v>14.827</v>
      </c>
      <c r="M409" s="127"/>
      <c r="N409" s="127"/>
      <c r="O409" s="127"/>
    </row>
    <row r="410" spans="1:15">
      <c r="A410" s="124" t="s">
        <v>4512</v>
      </c>
      <c r="B410" s="127"/>
      <c r="C410" s="127"/>
      <c r="D410" s="127"/>
      <c r="E410" s="127"/>
      <c r="F410" s="127"/>
      <c r="G410" s="127"/>
      <c r="H410" s="127"/>
      <c r="I410" s="127"/>
      <c r="J410" s="127"/>
      <c r="K410" s="127"/>
      <c r="L410" s="127"/>
      <c r="M410" s="127"/>
      <c r="N410" s="127"/>
      <c r="O410" s="127"/>
    </row>
    <row r="411" spans="1:15">
      <c r="A411" s="124" t="s">
        <v>4513</v>
      </c>
      <c r="B411" s="127"/>
      <c r="C411" s="127"/>
      <c r="D411" s="127"/>
      <c r="E411" s="127"/>
      <c r="F411" s="127"/>
      <c r="G411" s="127"/>
      <c r="H411" s="127"/>
      <c r="I411" s="127"/>
      <c r="J411" s="127"/>
      <c r="K411" s="127"/>
      <c r="L411" s="127"/>
      <c r="M411" s="127"/>
      <c r="N411" s="127"/>
      <c r="O411" s="127"/>
    </row>
    <row r="412" spans="1:15">
      <c r="A412" s="124" t="s">
        <v>4514</v>
      </c>
      <c r="B412" s="127"/>
      <c r="C412" s="127"/>
      <c r="D412" s="127"/>
      <c r="E412" s="127"/>
      <c r="F412" s="127"/>
      <c r="G412" s="127"/>
      <c r="H412" s="127"/>
      <c r="I412" s="127"/>
      <c r="J412" s="127"/>
      <c r="K412" s="127"/>
      <c r="L412" s="127"/>
      <c r="M412" s="127"/>
      <c r="N412" s="127"/>
      <c r="O412" s="127"/>
    </row>
    <row r="413" spans="1:15">
      <c r="A413" s="124" t="s">
        <v>4515</v>
      </c>
      <c r="B413" s="127"/>
      <c r="C413" s="127"/>
      <c r="D413" s="127"/>
      <c r="E413" s="127"/>
      <c r="F413" s="127"/>
      <c r="G413" s="127"/>
      <c r="H413" s="127"/>
      <c r="I413" s="127"/>
      <c r="J413" s="127"/>
      <c r="K413" s="127"/>
      <c r="L413" s="127"/>
      <c r="M413" s="127"/>
      <c r="N413" s="127"/>
      <c r="O413" s="127"/>
    </row>
    <row r="414" spans="1:15">
      <c r="A414" s="124" t="s">
        <v>4516</v>
      </c>
      <c r="B414" s="127"/>
      <c r="C414" s="127"/>
      <c r="D414" s="127"/>
      <c r="E414" s="127"/>
      <c r="F414" s="127"/>
      <c r="G414" s="127"/>
      <c r="H414" s="127"/>
      <c r="I414" s="127"/>
      <c r="J414" s="127"/>
      <c r="K414" s="127"/>
      <c r="L414" s="127"/>
      <c r="M414" s="127"/>
      <c r="N414" s="127"/>
      <c r="O414" s="127"/>
    </row>
    <row r="415" spans="1:15">
      <c r="A415" s="124" t="s">
        <v>4517</v>
      </c>
      <c r="B415" s="127"/>
      <c r="C415" s="127"/>
      <c r="D415" s="127"/>
      <c r="E415" s="127"/>
      <c r="F415" s="127"/>
      <c r="G415" s="127"/>
      <c r="H415" s="127"/>
      <c r="I415" s="127"/>
      <c r="J415" s="127"/>
      <c r="K415" s="127"/>
      <c r="L415" s="127"/>
      <c r="M415" s="127"/>
      <c r="N415" s="127"/>
      <c r="O415" s="127"/>
    </row>
    <row r="416" spans="1:15">
      <c r="A416" s="124" t="s">
        <v>4518</v>
      </c>
      <c r="B416" s="127"/>
      <c r="C416" s="127"/>
      <c r="D416" s="127"/>
      <c r="E416" s="127"/>
      <c r="F416" s="127"/>
      <c r="G416" s="127"/>
      <c r="H416" s="127"/>
      <c r="I416" s="127"/>
      <c r="J416" s="127"/>
      <c r="K416" s="127"/>
      <c r="L416" s="127"/>
      <c r="M416" s="127"/>
      <c r="N416" s="127"/>
      <c r="O416" s="127"/>
    </row>
    <row r="417" spans="1:15">
      <c r="A417" s="124" t="s">
        <v>4519</v>
      </c>
      <c r="B417" s="127">
        <v>23513.15</v>
      </c>
      <c r="C417" s="127">
        <v>1.4824999999999999</v>
      </c>
      <c r="D417" s="127">
        <v>3.7336</v>
      </c>
      <c r="E417" s="127">
        <v>7.0891999999999999</v>
      </c>
      <c r="F417" s="127">
        <v>5.0848000000000004</v>
      </c>
      <c r="G417" s="127">
        <v>2.0926</v>
      </c>
      <c r="H417" s="127">
        <v>17.0337</v>
      </c>
      <c r="I417" s="127">
        <v>14.7822</v>
      </c>
      <c r="J417" s="127">
        <v>11.177300000000001</v>
      </c>
      <c r="K417" s="127">
        <v>18.5581</v>
      </c>
      <c r="L417" s="127">
        <v>14.930300000000001</v>
      </c>
      <c r="M417" s="127">
        <v>13.4497</v>
      </c>
      <c r="N417" s="127">
        <v>10.576700000000001</v>
      </c>
      <c r="O417" s="127"/>
    </row>
    <row r="418" spans="1:15">
      <c r="A418" s="124" t="s">
        <v>4115</v>
      </c>
      <c r="B418" s="127">
        <v>37510.82</v>
      </c>
      <c r="C418" s="127">
        <v>1.5599000000000001</v>
      </c>
      <c r="D418" s="127">
        <v>3.9607000000000001</v>
      </c>
      <c r="E418" s="127">
        <v>7.8823999999999996</v>
      </c>
      <c r="F418" s="127">
        <v>6.0888999999999998</v>
      </c>
      <c r="G418" s="127">
        <v>3.1153</v>
      </c>
      <c r="H418" s="127">
        <v>18.163499999999999</v>
      </c>
      <c r="I418" s="127">
        <v>15.8604</v>
      </c>
      <c r="J418" s="127">
        <v>12.316800000000001</v>
      </c>
      <c r="K418" s="127">
        <v>19.770700000000001</v>
      </c>
      <c r="L418" s="127">
        <v>16.145600000000002</v>
      </c>
      <c r="M418" s="127">
        <v>14.7157</v>
      </c>
      <c r="N418" s="127">
        <v>11.8064</v>
      </c>
      <c r="O418" s="127"/>
    </row>
    <row r="419" spans="1:15">
      <c r="A419" s="124" t="s">
        <v>4520</v>
      </c>
      <c r="B419" s="127">
        <v>2961.93</v>
      </c>
      <c r="C419" s="127">
        <v>0.54890000000000005</v>
      </c>
      <c r="D419" s="127">
        <v>0.9234</v>
      </c>
      <c r="E419" s="127">
        <v>1.7407999999999999</v>
      </c>
      <c r="F419" s="127">
        <v>7.0919999999999996</v>
      </c>
      <c r="G419" s="127">
        <v>8.4018999999999995</v>
      </c>
      <c r="H419" s="127">
        <v>9.4243000000000006</v>
      </c>
      <c r="I419" s="127">
        <v>9.0043000000000006</v>
      </c>
      <c r="J419" s="127">
        <v>6.6227</v>
      </c>
      <c r="K419" s="127">
        <v>5.7619999999999996</v>
      </c>
      <c r="L419" s="127">
        <v>7.7068000000000003</v>
      </c>
      <c r="M419" s="127"/>
      <c r="N419" s="127"/>
      <c r="O419" s="127"/>
    </row>
    <row r="420" spans="1:15">
      <c r="A420" s="124" t="s">
        <v>4521</v>
      </c>
      <c r="B420" s="127"/>
      <c r="C420" s="127"/>
      <c r="D420" s="127"/>
      <c r="E420" s="127"/>
      <c r="F420" s="127"/>
      <c r="G420" s="127"/>
      <c r="H420" s="127"/>
      <c r="I420" s="127"/>
      <c r="J420" s="127"/>
      <c r="K420" s="127"/>
      <c r="L420" s="127"/>
      <c r="M420" s="127"/>
      <c r="N420" s="127"/>
      <c r="O420" s="127"/>
    </row>
    <row r="421" spans="1:15">
      <c r="A421" s="124" t="s">
        <v>4522</v>
      </c>
      <c r="B421" s="127"/>
      <c r="C421" s="127"/>
      <c r="D421" s="127"/>
      <c r="E421" s="127"/>
      <c r="F421" s="127"/>
      <c r="G421" s="127"/>
      <c r="H421" s="127"/>
      <c r="I421" s="127"/>
      <c r="J421" s="127"/>
      <c r="K421" s="127"/>
      <c r="L421" s="127"/>
      <c r="M421" s="127"/>
      <c r="N421" s="127"/>
      <c r="O421" s="127"/>
    </row>
    <row r="422" spans="1:15">
      <c r="A422" s="124" t="s">
        <v>4523</v>
      </c>
      <c r="B422" s="127"/>
      <c r="C422" s="127"/>
      <c r="D422" s="127"/>
      <c r="E422" s="127"/>
      <c r="F422" s="127"/>
      <c r="G422" s="127"/>
      <c r="H422" s="127"/>
      <c r="I422" s="127"/>
      <c r="J422" s="127"/>
      <c r="K422" s="127"/>
      <c r="L422" s="127"/>
      <c r="M422" s="127"/>
      <c r="N422" s="127"/>
      <c r="O422" s="127"/>
    </row>
    <row r="423" spans="1:15">
      <c r="A423" s="124" t="s">
        <v>4524</v>
      </c>
      <c r="B423" s="127"/>
      <c r="C423" s="127"/>
      <c r="D423" s="127"/>
      <c r="E423" s="127"/>
      <c r="F423" s="127"/>
      <c r="G423" s="127"/>
      <c r="H423" s="127"/>
      <c r="I423" s="127"/>
      <c r="J423" s="127"/>
      <c r="K423" s="127"/>
      <c r="L423" s="127"/>
      <c r="M423" s="127"/>
      <c r="N423" s="127"/>
      <c r="O423" s="127"/>
    </row>
    <row r="424" spans="1:15">
      <c r="A424" s="124" t="s">
        <v>4525</v>
      </c>
      <c r="B424" s="127"/>
      <c r="C424" s="127"/>
      <c r="D424" s="127"/>
      <c r="E424" s="127"/>
      <c r="F424" s="127"/>
      <c r="G424" s="127"/>
      <c r="H424" s="127"/>
      <c r="I424" s="127"/>
      <c r="J424" s="127"/>
      <c r="K424" s="127"/>
      <c r="L424" s="127"/>
      <c r="M424" s="127"/>
      <c r="N424" s="127"/>
      <c r="O424" s="127"/>
    </row>
    <row r="425" spans="1:15">
      <c r="A425" s="124" t="s">
        <v>4526</v>
      </c>
      <c r="B425" s="127"/>
      <c r="C425" s="127"/>
      <c r="D425" s="127"/>
      <c r="E425" s="127"/>
      <c r="F425" s="127"/>
      <c r="G425" s="127"/>
      <c r="H425" s="127"/>
      <c r="I425" s="127"/>
      <c r="J425" s="127"/>
      <c r="K425" s="127"/>
      <c r="L425" s="127"/>
      <c r="M425" s="127"/>
      <c r="N425" s="127"/>
      <c r="O425" s="127"/>
    </row>
    <row r="426" spans="1:15">
      <c r="A426" s="124" t="s">
        <v>4527</v>
      </c>
      <c r="B426" s="127"/>
      <c r="C426" s="127"/>
      <c r="D426" s="127"/>
      <c r="E426" s="127"/>
      <c r="F426" s="127"/>
      <c r="G426" s="127"/>
      <c r="H426" s="127"/>
      <c r="I426" s="127"/>
      <c r="J426" s="127"/>
      <c r="K426" s="127"/>
      <c r="L426" s="127"/>
      <c r="M426" s="127"/>
      <c r="N426" s="127"/>
      <c r="O426" s="127"/>
    </row>
    <row r="427" spans="1:15">
      <c r="A427" s="124" t="s">
        <v>4528</v>
      </c>
      <c r="B427" s="127"/>
      <c r="C427" s="127"/>
      <c r="D427" s="127"/>
      <c r="E427" s="127"/>
      <c r="F427" s="127"/>
      <c r="G427" s="127"/>
      <c r="H427" s="127"/>
      <c r="I427" s="127"/>
      <c r="J427" s="127"/>
      <c r="K427" s="127"/>
      <c r="L427" s="127"/>
      <c r="M427" s="127"/>
      <c r="N427" s="127"/>
      <c r="O427" s="127"/>
    </row>
    <row r="428" spans="1:15">
      <c r="A428" s="124" t="s">
        <v>4529</v>
      </c>
      <c r="B428" s="127"/>
      <c r="C428" s="127"/>
      <c r="D428" s="127"/>
      <c r="E428" s="127"/>
      <c r="F428" s="127"/>
      <c r="G428" s="127"/>
      <c r="H428" s="127"/>
      <c r="I428" s="127"/>
      <c r="J428" s="127"/>
      <c r="K428" s="127"/>
      <c r="L428" s="127"/>
      <c r="M428" s="127"/>
      <c r="N428" s="127"/>
      <c r="O428" s="127"/>
    </row>
    <row r="429" spans="1:15">
      <c r="A429" s="124" t="s">
        <v>4530</v>
      </c>
      <c r="B429" s="127"/>
      <c r="C429" s="127"/>
      <c r="D429" s="127"/>
      <c r="E429" s="127"/>
      <c r="F429" s="127"/>
      <c r="G429" s="127"/>
      <c r="H429" s="127"/>
      <c r="I429" s="127"/>
      <c r="J429" s="127"/>
      <c r="K429" s="127"/>
      <c r="L429" s="127"/>
      <c r="M429" s="127"/>
      <c r="N429" s="127"/>
      <c r="O429" s="127"/>
    </row>
    <row r="430" spans="1:15">
      <c r="A430" s="124" t="s">
        <v>4531</v>
      </c>
      <c r="B430" s="127">
        <v>8598.6299999999992</v>
      </c>
      <c r="C430" s="127">
        <v>0.3569</v>
      </c>
      <c r="D430" s="127">
        <v>4.9661999999999997</v>
      </c>
      <c r="E430" s="127">
        <v>11.8018</v>
      </c>
      <c r="F430" s="127">
        <v>13.2234</v>
      </c>
      <c r="G430" s="127">
        <v>6.9793000000000003</v>
      </c>
      <c r="H430" s="127">
        <v>16.444600000000001</v>
      </c>
      <c r="I430" s="127">
        <v>17.264299999999999</v>
      </c>
      <c r="J430" s="127">
        <v>10.5831</v>
      </c>
      <c r="K430" s="127">
        <v>23.122</v>
      </c>
      <c r="L430" s="127">
        <v>13.6068</v>
      </c>
      <c r="M430" s="127"/>
      <c r="N430" s="127"/>
      <c r="O430" s="127"/>
    </row>
    <row r="431" spans="1:15">
      <c r="A431" s="124" t="s">
        <v>4532</v>
      </c>
      <c r="B431" s="127">
        <v>9691.26</v>
      </c>
      <c r="C431" s="127">
        <v>0.35699999999999998</v>
      </c>
      <c r="D431" s="127">
        <v>5.1768999999999998</v>
      </c>
      <c r="E431" s="127">
        <v>12.3118</v>
      </c>
      <c r="F431" s="127">
        <v>13.74</v>
      </c>
      <c r="G431" s="127">
        <v>7.4672999999999998</v>
      </c>
      <c r="H431" s="127">
        <v>16.940000000000001</v>
      </c>
      <c r="I431" s="127">
        <v>17.781700000000001</v>
      </c>
      <c r="J431" s="127">
        <v>11.110900000000001</v>
      </c>
      <c r="K431" s="127">
        <v>23.711099999999998</v>
      </c>
      <c r="L431" s="127">
        <v>14.122999999999999</v>
      </c>
      <c r="M431" s="127">
        <v>11.206799999999999</v>
      </c>
      <c r="N431" s="127">
        <v>10.5373</v>
      </c>
      <c r="O431" s="127"/>
    </row>
    <row r="432" spans="1:15">
      <c r="A432" s="124" t="s">
        <v>4533</v>
      </c>
      <c r="B432" s="127"/>
      <c r="C432" s="127"/>
      <c r="D432" s="127"/>
      <c r="E432" s="127"/>
      <c r="F432" s="127"/>
      <c r="G432" s="127"/>
      <c r="H432" s="127"/>
      <c r="I432" s="127"/>
      <c r="J432" s="127"/>
      <c r="K432" s="127"/>
      <c r="L432" s="127"/>
      <c r="M432" s="127"/>
      <c r="N432" s="127"/>
      <c r="O432" s="127"/>
    </row>
    <row r="433" spans="1:15">
      <c r="A433" s="124" t="s">
        <v>4534</v>
      </c>
      <c r="B433" s="127">
        <v>50839.9</v>
      </c>
      <c r="C433" s="127">
        <v>0.97570000000000001</v>
      </c>
      <c r="D433" s="127">
        <v>-0.21010000000000001</v>
      </c>
      <c r="E433" s="127">
        <v>9.0197000000000003</v>
      </c>
      <c r="F433" s="127">
        <v>-9.6870999999999992</v>
      </c>
      <c r="G433" s="127">
        <v>-11.332599999999999</v>
      </c>
      <c r="H433" s="127">
        <v>18.1843</v>
      </c>
      <c r="I433" s="127">
        <v>18.057300000000001</v>
      </c>
      <c r="J433" s="127">
        <v>11.931100000000001</v>
      </c>
      <c r="K433" s="127">
        <v>23.786899999999999</v>
      </c>
      <c r="L433" s="127">
        <v>22.6875</v>
      </c>
      <c r="M433" s="127"/>
      <c r="N433" s="127"/>
      <c r="O433" s="127"/>
    </row>
    <row r="434" spans="1:15">
      <c r="A434" s="124" t="s">
        <v>4535</v>
      </c>
      <c r="B434" s="127">
        <v>61880.76</v>
      </c>
      <c r="C434" s="127">
        <v>0.9889</v>
      </c>
      <c r="D434" s="127">
        <v>-0.1275</v>
      </c>
      <c r="E434" s="127">
        <v>9.2638999999999996</v>
      </c>
      <c r="F434" s="127">
        <v>-9.2430000000000003</v>
      </c>
      <c r="G434" s="127">
        <v>-10.8286</v>
      </c>
      <c r="H434" s="127">
        <v>18.9176</v>
      </c>
      <c r="I434" s="127">
        <v>18.798500000000001</v>
      </c>
      <c r="J434" s="127">
        <v>12.714</v>
      </c>
      <c r="K434" s="127">
        <v>24.6023</v>
      </c>
      <c r="L434" s="127">
        <v>23.508400000000002</v>
      </c>
      <c r="M434" s="127">
        <v>19.763500000000001</v>
      </c>
      <c r="N434" s="127">
        <v>18.747199999999999</v>
      </c>
      <c r="O434" s="127"/>
    </row>
    <row r="435" spans="1:15">
      <c r="A435" s="124" t="s">
        <v>4536</v>
      </c>
      <c r="B435" s="127">
        <v>26653.8</v>
      </c>
      <c r="C435" s="127">
        <v>0.94889999999999997</v>
      </c>
      <c r="D435" s="127">
        <v>2.7938999999999998</v>
      </c>
      <c r="E435" s="127">
        <v>1.7612000000000001</v>
      </c>
      <c r="F435" s="127">
        <v>-2.3026</v>
      </c>
      <c r="G435" s="127">
        <v>-6.6811999999999996</v>
      </c>
      <c r="H435" s="127">
        <v>15.1769</v>
      </c>
      <c r="I435" s="127">
        <v>14.979900000000001</v>
      </c>
      <c r="J435" s="127">
        <v>11.208500000000001</v>
      </c>
      <c r="K435" s="127">
        <v>16.378699999999998</v>
      </c>
      <c r="L435" s="127">
        <v>13.6023</v>
      </c>
      <c r="M435" s="127"/>
      <c r="N435" s="127"/>
      <c r="O435" s="127"/>
    </row>
    <row r="436" spans="1:15">
      <c r="A436" s="124" t="s">
        <v>4537</v>
      </c>
      <c r="B436" s="127">
        <v>34984.17</v>
      </c>
      <c r="C436" s="127">
        <v>1.0671999999999999</v>
      </c>
      <c r="D436" s="127">
        <v>3.0287000000000002</v>
      </c>
      <c r="E436" s="127">
        <v>2.5457000000000001</v>
      </c>
      <c r="F436" s="127">
        <v>-1.2459</v>
      </c>
      <c r="G436" s="127">
        <v>-5.6718999999999999</v>
      </c>
      <c r="H436" s="127">
        <v>16.407599999999999</v>
      </c>
      <c r="I436" s="127">
        <v>16.2013</v>
      </c>
      <c r="J436" s="127">
        <v>12.431699999999999</v>
      </c>
      <c r="K436" s="127">
        <v>17.7196</v>
      </c>
      <c r="L436" s="127">
        <v>14.972200000000001</v>
      </c>
      <c r="M436" s="127">
        <v>15.2758</v>
      </c>
      <c r="N436" s="127">
        <v>16.060400000000001</v>
      </c>
      <c r="O436" s="127"/>
    </row>
    <row r="437" spans="1:15">
      <c r="A437" s="124" t="s">
        <v>4538</v>
      </c>
      <c r="B437" s="127">
        <v>22520.5</v>
      </c>
      <c r="C437" s="127">
        <v>8.4000000000000005E-2</v>
      </c>
      <c r="D437" s="127">
        <v>3.5026000000000002</v>
      </c>
      <c r="E437" s="127">
        <v>4.2693000000000003</v>
      </c>
      <c r="F437" s="127">
        <v>-0.79120000000000001</v>
      </c>
      <c r="G437" s="127">
        <v>-4.6440999999999999</v>
      </c>
      <c r="H437" s="127">
        <v>17.014199999999999</v>
      </c>
      <c r="I437" s="127">
        <v>16.556000000000001</v>
      </c>
      <c r="J437" s="127">
        <v>11.3108</v>
      </c>
      <c r="K437" s="127">
        <v>15.9925</v>
      </c>
      <c r="L437" s="127">
        <v>14.038600000000001</v>
      </c>
      <c r="M437" s="127"/>
      <c r="N437" s="127"/>
      <c r="O437" s="127"/>
    </row>
    <row r="438" spans="1:15">
      <c r="A438" s="124" t="s">
        <v>4539</v>
      </c>
      <c r="B438" s="127">
        <v>30452.48</v>
      </c>
      <c r="C438" s="127">
        <v>0.23569999999999999</v>
      </c>
      <c r="D438" s="127">
        <v>3.7233000000000001</v>
      </c>
      <c r="E438" s="127">
        <v>5.2370000000000001</v>
      </c>
      <c r="F438" s="127">
        <v>0.5423</v>
      </c>
      <c r="G438" s="127">
        <v>-3.2976999999999999</v>
      </c>
      <c r="H438" s="127">
        <v>18.6191</v>
      </c>
      <c r="I438" s="127">
        <v>18.102399999999999</v>
      </c>
      <c r="J438" s="127">
        <v>12.8909</v>
      </c>
      <c r="K438" s="127">
        <v>17.680099999999999</v>
      </c>
      <c r="L438" s="127">
        <v>15.6988</v>
      </c>
      <c r="M438" s="127">
        <v>14.7898</v>
      </c>
      <c r="N438" s="127">
        <v>15.5486</v>
      </c>
      <c r="O438" s="127"/>
    </row>
    <row r="439" spans="1:15">
      <c r="A439" s="124" t="s">
        <v>4540</v>
      </c>
      <c r="B439" s="127">
        <v>20771.3</v>
      </c>
      <c r="C439" s="127">
        <v>-0.26669999999999999</v>
      </c>
      <c r="D439" s="127">
        <v>3.5283000000000002</v>
      </c>
      <c r="E439" s="127">
        <v>5.7073999999999998</v>
      </c>
      <c r="F439" s="127">
        <v>1.9222999999999999</v>
      </c>
      <c r="G439" s="127">
        <v>-2.5962999999999998</v>
      </c>
      <c r="H439" s="127">
        <v>20.5715</v>
      </c>
      <c r="I439" s="127">
        <v>21.466100000000001</v>
      </c>
      <c r="J439" s="127">
        <v>16.950399999999998</v>
      </c>
      <c r="K439" s="127">
        <v>20.785900000000002</v>
      </c>
      <c r="L439" s="127">
        <v>17.2926</v>
      </c>
      <c r="M439" s="127"/>
      <c r="N439" s="127"/>
      <c r="O439" s="127"/>
    </row>
    <row r="440" spans="1:15">
      <c r="A440" s="124" t="s">
        <v>4541</v>
      </c>
      <c r="B440" s="127">
        <v>31048.21</v>
      </c>
      <c r="C440" s="127">
        <v>-9.6299999999999997E-2</v>
      </c>
      <c r="D440" s="127">
        <v>3.8025000000000002</v>
      </c>
      <c r="E440" s="127">
        <v>6.9231999999999996</v>
      </c>
      <c r="F440" s="127">
        <v>3.5173999999999999</v>
      </c>
      <c r="G440" s="127">
        <v>-1.0097</v>
      </c>
      <c r="H440" s="127">
        <v>22.5581</v>
      </c>
      <c r="I440" s="127">
        <v>23.320399999999999</v>
      </c>
      <c r="J440" s="127">
        <v>18.974399999999999</v>
      </c>
      <c r="K440" s="127">
        <v>22.9727</v>
      </c>
      <c r="L440" s="127">
        <v>19.423300000000001</v>
      </c>
      <c r="M440" s="127">
        <v>17.058599999999998</v>
      </c>
      <c r="N440" s="127">
        <v>16.010400000000001</v>
      </c>
      <c r="O440" s="127"/>
    </row>
    <row r="441" spans="1:15">
      <c r="A441" s="124" t="s">
        <v>4542</v>
      </c>
      <c r="B441" s="127">
        <v>26626.5</v>
      </c>
      <c r="C441" s="127">
        <v>-0.85899999999999999</v>
      </c>
      <c r="D441" s="127">
        <v>12.117000000000001</v>
      </c>
      <c r="E441" s="127">
        <v>17.103400000000001</v>
      </c>
      <c r="F441" s="127">
        <v>16.609000000000002</v>
      </c>
      <c r="G441" s="127">
        <v>10.309900000000001</v>
      </c>
      <c r="H441" s="127">
        <v>28.267600000000002</v>
      </c>
      <c r="I441" s="127">
        <v>26.043500000000002</v>
      </c>
      <c r="J441" s="127">
        <v>23.115100000000002</v>
      </c>
      <c r="K441" s="127">
        <v>27.151499999999999</v>
      </c>
      <c r="L441" s="127">
        <v>16.506799999999998</v>
      </c>
      <c r="M441" s="127">
        <v>12.5649</v>
      </c>
      <c r="N441" s="127">
        <v>13.022</v>
      </c>
      <c r="O441" s="127"/>
    </row>
    <row r="442" spans="1:15">
      <c r="A442" s="124" t="s">
        <v>4543</v>
      </c>
      <c r="B442" s="127">
        <v>35266.9</v>
      </c>
      <c r="C442" s="127">
        <v>-0.8589</v>
      </c>
      <c r="D442" s="127">
        <v>12.2049</v>
      </c>
      <c r="E442" s="127">
        <v>18.1005</v>
      </c>
      <c r="F442" s="127">
        <v>17.657599999999999</v>
      </c>
      <c r="G442" s="127">
        <v>11.331099999999999</v>
      </c>
      <c r="H442" s="127">
        <v>29.330500000000001</v>
      </c>
      <c r="I442" s="127">
        <v>27.062999999999999</v>
      </c>
      <c r="J442" s="127">
        <v>24.2075</v>
      </c>
      <c r="K442" s="127">
        <v>28.347000000000001</v>
      </c>
      <c r="L442" s="127">
        <v>17.778099999999998</v>
      </c>
      <c r="M442" s="127">
        <v>13.7264</v>
      </c>
      <c r="N442" s="127">
        <v>14.2623</v>
      </c>
      <c r="O442" s="127"/>
    </row>
    <row r="443" spans="1:15">
      <c r="A443" s="124" t="s">
        <v>4544</v>
      </c>
      <c r="B443" s="127">
        <v>57554.25</v>
      </c>
      <c r="C443" s="127">
        <v>2.5834000000000001</v>
      </c>
      <c r="D443" s="127">
        <v>3.8675999999999999</v>
      </c>
      <c r="E443" s="127">
        <v>6.0490000000000004</v>
      </c>
      <c r="F443" s="127">
        <v>13.1617</v>
      </c>
      <c r="G443" s="127">
        <v>10.0098</v>
      </c>
      <c r="H443" s="127">
        <v>14.8462</v>
      </c>
      <c r="I443" s="127">
        <v>11.700900000000001</v>
      </c>
      <c r="J443" s="127">
        <v>9.7954000000000008</v>
      </c>
      <c r="K443" s="127">
        <v>16.507999999999999</v>
      </c>
      <c r="L443" s="127">
        <v>12.2608</v>
      </c>
      <c r="M443" s="127">
        <v>12.901300000000001</v>
      </c>
      <c r="N443" s="127">
        <v>10.2667</v>
      </c>
      <c r="O443" s="127"/>
    </row>
    <row r="444" spans="1:15">
      <c r="A444" s="124" t="s">
        <v>4100</v>
      </c>
      <c r="B444" s="127">
        <v>80262.39</v>
      </c>
      <c r="C444" s="127">
        <v>2.5834000000000001</v>
      </c>
      <c r="D444" s="127">
        <v>4.0956999999999999</v>
      </c>
      <c r="E444" s="127">
        <v>6.8912000000000004</v>
      </c>
      <c r="F444" s="127">
        <v>14.0604</v>
      </c>
      <c r="G444" s="127">
        <v>10.8835</v>
      </c>
      <c r="H444" s="127">
        <v>15.8126</v>
      </c>
      <c r="I444" s="127">
        <v>12.638999999999999</v>
      </c>
      <c r="J444" s="127">
        <v>10.710599999999999</v>
      </c>
      <c r="K444" s="127">
        <v>17.3691</v>
      </c>
      <c r="L444" s="127">
        <v>12.925599999999999</v>
      </c>
      <c r="M444" s="127">
        <v>13.5985</v>
      </c>
      <c r="N444" s="127">
        <v>11.0976</v>
      </c>
      <c r="O444" s="127"/>
    </row>
    <row r="445" spans="1:15">
      <c r="A445" s="124" t="s">
        <v>4545</v>
      </c>
      <c r="B445" s="127"/>
      <c r="C445" s="127"/>
      <c r="D445" s="127"/>
      <c r="E445" s="127"/>
      <c r="F445" s="127"/>
      <c r="G445" s="127"/>
      <c r="H445" s="127"/>
      <c r="I445" s="127"/>
      <c r="J445" s="127"/>
      <c r="K445" s="127"/>
      <c r="L445" s="127"/>
      <c r="M445" s="127"/>
      <c r="N445" s="127"/>
      <c r="O445" s="127"/>
    </row>
    <row r="446" spans="1:15">
      <c r="A446" s="124" t="s">
        <v>4546</v>
      </c>
      <c r="B446" s="127"/>
      <c r="C446" s="127"/>
      <c r="D446" s="127"/>
      <c r="E446" s="127"/>
      <c r="F446" s="127"/>
      <c r="G446" s="127"/>
      <c r="H446" s="127"/>
      <c r="I446" s="127"/>
      <c r="J446" s="127"/>
      <c r="K446" s="127"/>
      <c r="L446" s="127"/>
      <c r="M446" s="127"/>
      <c r="N446" s="127"/>
      <c r="O446" s="127"/>
    </row>
    <row r="447" spans="1:15">
      <c r="A447" s="124" t="s">
        <v>4547</v>
      </c>
      <c r="B447" s="127"/>
      <c r="C447" s="127"/>
      <c r="D447" s="127"/>
      <c r="E447" s="127"/>
      <c r="F447" s="127"/>
      <c r="G447" s="127"/>
      <c r="H447" s="127"/>
      <c r="I447" s="127"/>
      <c r="J447" s="127"/>
      <c r="K447" s="127"/>
      <c r="L447" s="127"/>
      <c r="M447" s="127"/>
      <c r="N447" s="127"/>
      <c r="O447" s="127"/>
    </row>
    <row r="448" spans="1:15">
      <c r="A448" s="124" t="s">
        <v>4548</v>
      </c>
      <c r="B448" s="127"/>
      <c r="C448" s="127"/>
      <c r="D448" s="127"/>
      <c r="E448" s="127"/>
      <c r="F448" s="127"/>
      <c r="G448" s="127"/>
      <c r="H448" s="127"/>
      <c r="I448" s="127"/>
      <c r="J448" s="127"/>
      <c r="K448" s="127"/>
      <c r="L448" s="127"/>
      <c r="M448" s="127"/>
      <c r="N448" s="127"/>
      <c r="O448" s="127"/>
    </row>
    <row r="449" spans="1:15">
      <c r="A449" s="124" t="s">
        <v>4549</v>
      </c>
      <c r="B449" s="127"/>
      <c r="C449" s="127"/>
      <c r="D449" s="127"/>
      <c r="E449" s="127"/>
      <c r="F449" s="127"/>
      <c r="G449" s="127"/>
      <c r="H449" s="127"/>
      <c r="I449" s="127"/>
      <c r="J449" s="127"/>
      <c r="K449" s="127"/>
      <c r="L449" s="127"/>
      <c r="M449" s="127"/>
      <c r="N449" s="127"/>
      <c r="O449" s="127"/>
    </row>
    <row r="450" spans="1:15">
      <c r="A450" s="124" t="s">
        <v>4550</v>
      </c>
      <c r="B450" s="127"/>
      <c r="C450" s="127"/>
      <c r="D450" s="127"/>
      <c r="E450" s="127"/>
      <c r="F450" s="127"/>
      <c r="G450" s="127"/>
      <c r="H450" s="127"/>
      <c r="I450" s="127"/>
      <c r="J450" s="127"/>
      <c r="K450" s="127"/>
      <c r="L450" s="127"/>
      <c r="M450" s="127"/>
      <c r="N450" s="127"/>
      <c r="O450" s="127"/>
    </row>
    <row r="451" spans="1:15">
      <c r="A451" s="124" t="s">
        <v>4551</v>
      </c>
      <c r="B451" s="127"/>
      <c r="C451" s="127"/>
      <c r="D451" s="127"/>
      <c r="E451" s="127"/>
      <c r="F451" s="127"/>
      <c r="G451" s="127"/>
      <c r="H451" s="127"/>
      <c r="I451" s="127"/>
      <c r="J451" s="127"/>
      <c r="K451" s="127"/>
      <c r="L451" s="127"/>
      <c r="M451" s="127"/>
      <c r="N451" s="127"/>
      <c r="O451" s="127"/>
    </row>
    <row r="452" spans="1:15">
      <c r="A452" s="124" t="s">
        <v>4552</v>
      </c>
      <c r="B452" s="127"/>
      <c r="C452" s="127"/>
      <c r="D452" s="127"/>
      <c r="E452" s="127"/>
      <c r="F452" s="127"/>
      <c r="G452" s="127"/>
      <c r="H452" s="127"/>
      <c r="I452" s="127"/>
      <c r="J452" s="127"/>
      <c r="K452" s="127"/>
      <c r="L452" s="127"/>
      <c r="M452" s="127"/>
      <c r="N452" s="127"/>
      <c r="O452" s="127"/>
    </row>
    <row r="453" spans="1:15">
      <c r="A453" s="124" t="s">
        <v>4553</v>
      </c>
      <c r="B453" s="127">
        <v>4490.1499999999996</v>
      </c>
      <c r="C453" s="127">
        <v>3.6267999999999998</v>
      </c>
      <c r="D453" s="127">
        <v>3.0868000000000002</v>
      </c>
      <c r="E453" s="127">
        <v>23.902100000000001</v>
      </c>
      <c r="F453" s="127">
        <v>11.480399999999999</v>
      </c>
      <c r="G453" s="127"/>
      <c r="H453" s="127"/>
      <c r="I453" s="127"/>
      <c r="J453" s="127"/>
      <c r="K453" s="127"/>
      <c r="L453" s="127"/>
      <c r="M453" s="127"/>
      <c r="N453" s="127"/>
      <c r="O453" s="127"/>
    </row>
    <row r="454" spans="1:15">
      <c r="A454" s="124" t="s">
        <v>4554</v>
      </c>
      <c r="B454" s="127">
        <v>4909.79</v>
      </c>
      <c r="C454" s="127">
        <v>3.7185999999999999</v>
      </c>
      <c r="D454" s="127">
        <v>3.3416000000000001</v>
      </c>
      <c r="E454" s="127">
        <v>24.558299999999999</v>
      </c>
      <c r="F454" s="127"/>
      <c r="G454" s="127"/>
      <c r="H454" s="127"/>
      <c r="I454" s="127"/>
      <c r="J454" s="127"/>
      <c r="K454" s="127"/>
      <c r="L454" s="127"/>
      <c r="M454" s="127"/>
      <c r="N454" s="127"/>
      <c r="O454" s="127"/>
    </row>
    <row r="455" spans="1:15">
      <c r="A455" s="124" t="s">
        <v>4555</v>
      </c>
      <c r="B455" s="127">
        <v>29130.7</v>
      </c>
      <c r="C455" s="127">
        <v>-0.62660000000000005</v>
      </c>
      <c r="D455" s="127">
        <v>-5.5643000000000002</v>
      </c>
      <c r="E455" s="127">
        <v>-0.3105</v>
      </c>
      <c r="F455" s="127"/>
      <c r="G455" s="127"/>
      <c r="H455" s="127"/>
      <c r="I455" s="127"/>
      <c r="J455" s="127"/>
      <c r="K455" s="127"/>
      <c r="L455" s="127"/>
      <c r="M455" s="127"/>
      <c r="N455" s="127"/>
      <c r="O455" s="127"/>
    </row>
    <row r="456" spans="1:15">
      <c r="A456" s="124" t="s">
        <v>4556</v>
      </c>
      <c r="B456" s="127">
        <v>41834.629999999997</v>
      </c>
      <c r="C456" s="127">
        <v>-0.59760000000000002</v>
      </c>
      <c r="D456" s="127">
        <v>-5.4497</v>
      </c>
      <c r="E456" s="127">
        <v>0.127</v>
      </c>
      <c r="F456" s="127"/>
      <c r="G456" s="127"/>
      <c r="H456" s="127"/>
      <c r="I456" s="127"/>
      <c r="J456" s="127"/>
      <c r="K456" s="127"/>
      <c r="L456" s="127"/>
      <c r="M456" s="127"/>
      <c r="N456" s="127"/>
      <c r="O456" s="127"/>
    </row>
    <row r="457" spans="1:15">
      <c r="A457" s="124" t="s">
        <v>4557</v>
      </c>
      <c r="B457" s="127">
        <v>9242.85</v>
      </c>
      <c r="C457" s="127">
        <v>1.6278999999999999</v>
      </c>
      <c r="D457" s="127">
        <v>6.1529999999999996</v>
      </c>
      <c r="E457" s="127">
        <v>9.3376000000000001</v>
      </c>
      <c r="F457" s="127">
        <v>13.820499999999999</v>
      </c>
      <c r="G457" s="127">
        <v>1.9957</v>
      </c>
      <c r="H457" s="127">
        <v>19.941099999999999</v>
      </c>
      <c r="I457" s="127">
        <v>15.930899999999999</v>
      </c>
      <c r="J457" s="127">
        <v>12.1104</v>
      </c>
      <c r="K457" s="127">
        <v>22.724699999999999</v>
      </c>
      <c r="L457" s="127">
        <v>15.086399999999999</v>
      </c>
      <c r="M457" s="127">
        <v>14.521100000000001</v>
      </c>
      <c r="N457" s="127">
        <v>7.0734000000000004</v>
      </c>
      <c r="O457" s="127"/>
    </row>
    <row r="458" spans="1:15">
      <c r="A458" s="124" t="s">
        <v>4558</v>
      </c>
      <c r="B458" s="127">
        <v>13641.29</v>
      </c>
      <c r="C458" s="127">
        <v>1.6568000000000001</v>
      </c>
      <c r="D458" s="127">
        <v>6.5174000000000003</v>
      </c>
      <c r="E458" s="127">
        <v>10.055</v>
      </c>
      <c r="F458" s="127">
        <v>14.9518</v>
      </c>
      <c r="G458" s="127">
        <v>3.0912999999999999</v>
      </c>
      <c r="H458" s="127">
        <v>21.030899999999999</v>
      </c>
      <c r="I458" s="127">
        <v>16.8828</v>
      </c>
      <c r="J458" s="127">
        <v>13.508100000000001</v>
      </c>
      <c r="K458" s="127">
        <v>24.317599999999999</v>
      </c>
      <c r="L458" s="127">
        <v>16.838699999999999</v>
      </c>
      <c r="M458" s="127">
        <v>16.595099999999999</v>
      </c>
      <c r="N458" s="127">
        <v>8.9731000000000005</v>
      </c>
      <c r="O458" s="127"/>
    </row>
    <row r="459" spans="1:15">
      <c r="A459" s="124" t="s">
        <v>4559</v>
      </c>
      <c r="B459" s="127"/>
      <c r="C459" s="127"/>
      <c r="D459" s="127"/>
      <c r="E459" s="127"/>
      <c r="F459" s="127"/>
      <c r="G459" s="127"/>
      <c r="H459" s="127"/>
      <c r="I459" s="127"/>
      <c r="J459" s="127"/>
      <c r="K459" s="127"/>
      <c r="L459" s="127"/>
      <c r="M459" s="127"/>
      <c r="N459" s="127"/>
      <c r="O459" s="127"/>
    </row>
    <row r="460" spans="1:15">
      <c r="A460" s="124" t="s">
        <v>4560</v>
      </c>
      <c r="B460" s="127"/>
      <c r="C460" s="127"/>
      <c r="D460" s="127"/>
      <c r="E460" s="127"/>
      <c r="F460" s="127"/>
      <c r="G460" s="127"/>
      <c r="H460" s="127"/>
      <c r="I460" s="127"/>
      <c r="J460" s="127"/>
      <c r="K460" s="127"/>
      <c r="L460" s="127"/>
      <c r="M460" s="127"/>
      <c r="N460" s="127"/>
      <c r="O460" s="127"/>
    </row>
    <row r="461" spans="1:15">
      <c r="A461" s="124" t="s">
        <v>4561</v>
      </c>
      <c r="B461" s="127">
        <v>3042.06</v>
      </c>
      <c r="C461" s="127">
        <v>0.1389</v>
      </c>
      <c r="D461" s="127">
        <v>0.5726</v>
      </c>
      <c r="E461" s="127">
        <v>0.8296</v>
      </c>
      <c r="F461" s="127">
        <v>6.3341000000000003</v>
      </c>
      <c r="G461" s="127">
        <v>7.5038999999999998</v>
      </c>
      <c r="H461" s="127">
        <v>9.1324000000000005</v>
      </c>
      <c r="I461" s="127">
        <v>8.8019999999999996</v>
      </c>
      <c r="J461" s="127">
        <v>6.6093999999999999</v>
      </c>
      <c r="K461" s="127">
        <v>5.9234999999999998</v>
      </c>
      <c r="L461" s="127">
        <v>7.7553999999999998</v>
      </c>
      <c r="M461" s="127"/>
      <c r="N461" s="127"/>
      <c r="O461" s="127"/>
    </row>
    <row r="462" spans="1:15">
      <c r="A462" s="124" t="s">
        <v>4562</v>
      </c>
      <c r="B462" s="127">
        <v>14704.29</v>
      </c>
      <c r="C462" s="127">
        <v>2.0468000000000002</v>
      </c>
      <c r="D462" s="127"/>
      <c r="E462" s="127"/>
      <c r="F462" s="127"/>
      <c r="G462" s="127"/>
      <c r="H462" s="127"/>
      <c r="I462" s="127"/>
      <c r="J462" s="127"/>
      <c r="K462" s="127"/>
      <c r="L462" s="127"/>
      <c r="M462" s="127"/>
      <c r="N462" s="127"/>
      <c r="O462" s="127"/>
    </row>
    <row r="463" spans="1:15">
      <c r="A463" s="124" t="s">
        <v>4563</v>
      </c>
      <c r="B463" s="127">
        <v>18729.939999999999</v>
      </c>
      <c r="C463" s="127">
        <v>2.1070000000000002</v>
      </c>
      <c r="D463" s="127"/>
      <c r="E463" s="127"/>
      <c r="F463" s="127"/>
      <c r="G463" s="127"/>
      <c r="H463" s="127"/>
      <c r="I463" s="127"/>
      <c r="J463" s="127"/>
      <c r="K463" s="127"/>
      <c r="L463" s="127"/>
      <c r="M463" s="127"/>
      <c r="N463" s="127"/>
      <c r="O463" s="127"/>
    </row>
    <row r="464" spans="1:15">
      <c r="A464" s="124" t="s">
        <v>4564</v>
      </c>
      <c r="B464" s="127">
        <v>37891.25</v>
      </c>
      <c r="C464" s="127">
        <v>0.18709999999999999</v>
      </c>
      <c r="D464" s="127">
        <v>-0.63870000000000005</v>
      </c>
      <c r="E464" s="127">
        <v>4.3507999999999996</v>
      </c>
      <c r="F464" s="127">
        <v>-9.3636999999999997</v>
      </c>
      <c r="G464" s="127">
        <v>-5.5368000000000004</v>
      </c>
      <c r="H464" s="127">
        <v>15.1839</v>
      </c>
      <c r="I464" s="127">
        <v>12.049300000000001</v>
      </c>
      <c r="J464" s="127">
        <v>6.8277999999999999</v>
      </c>
      <c r="K464" s="127"/>
      <c r="L464" s="127"/>
      <c r="M464" s="127"/>
      <c r="N464" s="127"/>
      <c r="O464" s="127"/>
    </row>
    <row r="465" spans="1:15">
      <c r="A465" s="124" t="s">
        <v>4565</v>
      </c>
      <c r="B465" s="127">
        <v>44123.5</v>
      </c>
      <c r="C465" s="127">
        <v>0.2031</v>
      </c>
      <c r="D465" s="127">
        <v>-0.58189999999999997</v>
      </c>
      <c r="E465" s="127">
        <v>4.7119</v>
      </c>
      <c r="F465" s="127">
        <v>-9.0265000000000004</v>
      </c>
      <c r="G465" s="127">
        <v>-5.1855000000000002</v>
      </c>
      <c r="H465" s="127">
        <v>15.6211</v>
      </c>
      <c r="I465" s="127">
        <v>12.5197</v>
      </c>
      <c r="J465" s="127"/>
      <c r="K465" s="127"/>
      <c r="L465" s="127"/>
      <c r="M465" s="127"/>
      <c r="N465" s="127"/>
      <c r="O465" s="127"/>
    </row>
    <row r="466" spans="1:15">
      <c r="A466" s="124" t="s">
        <v>4566</v>
      </c>
      <c r="B466" s="127">
        <v>15836.45</v>
      </c>
      <c r="C466" s="127">
        <v>-7.8200000000000006E-2</v>
      </c>
      <c r="D466" s="127">
        <v>-1.0219</v>
      </c>
      <c r="E466" s="127">
        <v>3.6122000000000001</v>
      </c>
      <c r="F466" s="127">
        <v>-3.3620000000000001</v>
      </c>
      <c r="G466" s="127">
        <v>-4.6403999999999996</v>
      </c>
      <c r="H466" s="127">
        <v>12.675599999999999</v>
      </c>
      <c r="I466" s="127"/>
      <c r="J466" s="127"/>
      <c r="K466" s="127"/>
      <c r="L466" s="127"/>
      <c r="M466" s="127"/>
      <c r="N466" s="127"/>
      <c r="O466" s="127"/>
    </row>
    <row r="467" spans="1:15">
      <c r="A467" s="124" t="s">
        <v>4567</v>
      </c>
      <c r="B467" s="127">
        <v>19676.259999999998</v>
      </c>
      <c r="C467" s="127">
        <v>-5.6800000000000003E-2</v>
      </c>
      <c r="D467" s="127">
        <v>-0.89800000000000002</v>
      </c>
      <c r="E467" s="127">
        <v>4.1075999999999997</v>
      </c>
      <c r="F467" s="127">
        <v>-2.8755999999999999</v>
      </c>
      <c r="G467" s="127">
        <v>-4.1414999999999997</v>
      </c>
      <c r="H467" s="127">
        <v>13.249499999999999</v>
      </c>
      <c r="I467" s="127"/>
      <c r="J467" s="127"/>
      <c r="K467" s="127"/>
      <c r="L467" s="127"/>
      <c r="M467" s="127"/>
      <c r="N467" s="127"/>
      <c r="O467" s="127"/>
    </row>
    <row r="468" spans="1:15">
      <c r="A468" s="124" t="s">
        <v>4568</v>
      </c>
      <c r="B468" s="127"/>
      <c r="C468" s="127"/>
      <c r="D468" s="127"/>
      <c r="E468" s="127"/>
      <c r="F468" s="127"/>
      <c r="G468" s="127"/>
      <c r="H468" s="127"/>
      <c r="I468" s="127"/>
      <c r="J468" s="127"/>
      <c r="K468" s="127"/>
      <c r="L468" s="127"/>
      <c r="M468" s="127"/>
      <c r="N468" s="127"/>
      <c r="O468" s="127"/>
    </row>
    <row r="469" spans="1:15">
      <c r="A469" s="124" t="s">
        <v>4569</v>
      </c>
      <c r="B469" s="127">
        <v>6394.1</v>
      </c>
      <c r="C469" s="127">
        <v>-2.1185999999999998</v>
      </c>
      <c r="D469" s="127">
        <v>0.94010000000000005</v>
      </c>
      <c r="E469" s="127">
        <v>4.4147999999999996</v>
      </c>
      <c r="F469" s="127">
        <v>5.0262000000000002</v>
      </c>
      <c r="G469" s="127">
        <v>-4.6660000000000004</v>
      </c>
      <c r="H469" s="127">
        <v>26.912099999999999</v>
      </c>
      <c r="I469" s="127">
        <v>31.012</v>
      </c>
      <c r="J469" s="127">
        <v>28.794899999999998</v>
      </c>
      <c r="K469" s="127">
        <v>36.091299999999997</v>
      </c>
      <c r="L469" s="127">
        <v>16.861000000000001</v>
      </c>
      <c r="M469" s="127">
        <v>11.9137</v>
      </c>
      <c r="N469" s="127">
        <v>6.6958000000000002</v>
      </c>
      <c r="O469" s="127"/>
    </row>
    <row r="470" spans="1:15">
      <c r="A470" s="124" t="s">
        <v>4570</v>
      </c>
      <c r="B470" s="127">
        <v>10788.12</v>
      </c>
      <c r="C470" s="127">
        <v>-2.1189</v>
      </c>
      <c r="D470" s="127">
        <v>1.5959000000000001</v>
      </c>
      <c r="E470" s="127">
        <v>5.2907000000000002</v>
      </c>
      <c r="F470" s="127">
        <v>7.1585000000000001</v>
      </c>
      <c r="G470" s="127">
        <v>-2.4201000000000001</v>
      </c>
      <c r="H470" s="127">
        <v>29.928799999999999</v>
      </c>
      <c r="I470" s="127">
        <v>33.574399999999997</v>
      </c>
      <c r="J470" s="127">
        <v>32.5062</v>
      </c>
      <c r="K470" s="127">
        <v>40.4084</v>
      </c>
      <c r="L470" s="127">
        <v>20.7285</v>
      </c>
      <c r="M470" s="127">
        <v>15.932499999999999</v>
      </c>
      <c r="N470" s="127">
        <v>10.184900000000001</v>
      </c>
      <c r="O470" s="127"/>
    </row>
    <row r="471" spans="1:15">
      <c r="A471" s="124" t="s">
        <v>4571</v>
      </c>
      <c r="B471" s="127"/>
      <c r="C471" s="127"/>
      <c r="D471" s="127"/>
      <c r="E471" s="127"/>
      <c r="F471" s="127"/>
      <c r="G471" s="127"/>
      <c r="H471" s="127"/>
      <c r="I471" s="127"/>
      <c r="J471" s="127"/>
      <c r="K471" s="127"/>
      <c r="L471" s="127"/>
      <c r="M471" s="127"/>
      <c r="N471" s="127"/>
      <c r="O471" s="127"/>
    </row>
    <row r="472" spans="1:15">
      <c r="A472" s="124" t="s">
        <v>4572</v>
      </c>
      <c r="B472" s="127"/>
      <c r="C472" s="127"/>
      <c r="D472" s="127"/>
      <c r="E472" s="127"/>
      <c r="F472" s="127"/>
      <c r="G472" s="127"/>
      <c r="H472" s="127"/>
      <c r="I472" s="127"/>
      <c r="J472" s="127"/>
      <c r="K472" s="127"/>
      <c r="L472" s="127"/>
      <c r="M472" s="127"/>
      <c r="N472" s="127"/>
      <c r="O472" s="127"/>
    </row>
    <row r="473" spans="1:15">
      <c r="A473" s="124" t="s">
        <v>4573</v>
      </c>
      <c r="B473" s="127"/>
      <c r="C473" s="127"/>
      <c r="D473" s="127"/>
      <c r="E473" s="127"/>
      <c r="F473" s="127"/>
      <c r="G473" s="127"/>
      <c r="H473" s="127"/>
      <c r="I473" s="127"/>
      <c r="J473" s="127"/>
      <c r="K473" s="127"/>
      <c r="L473" s="127"/>
      <c r="M473" s="127"/>
      <c r="N473" s="127"/>
      <c r="O473" s="127"/>
    </row>
    <row r="474" spans="1:15">
      <c r="A474" s="124" t="s">
        <v>4574</v>
      </c>
      <c r="B474" s="127">
        <v>6112.1</v>
      </c>
      <c r="C474" s="127">
        <v>1.7927999999999999</v>
      </c>
      <c r="D474" s="127">
        <v>5.0594999999999999</v>
      </c>
      <c r="E474" s="127">
        <v>4.4366000000000003</v>
      </c>
      <c r="F474" s="127">
        <v>-2.6852</v>
      </c>
      <c r="G474" s="127">
        <v>-7.0218999999999996</v>
      </c>
      <c r="H474" s="127">
        <v>15.2607</v>
      </c>
      <c r="I474" s="127">
        <v>17.454499999999999</v>
      </c>
      <c r="J474" s="127">
        <v>13.042199999999999</v>
      </c>
      <c r="K474" s="127">
        <v>19.7378</v>
      </c>
      <c r="L474" s="127">
        <v>13.3706</v>
      </c>
      <c r="M474" s="127">
        <v>12.375400000000001</v>
      </c>
      <c r="N474" s="127"/>
      <c r="O474" s="127"/>
    </row>
    <row r="475" spans="1:15">
      <c r="A475" s="124" t="s">
        <v>4106</v>
      </c>
      <c r="B475" s="127">
        <v>9562.7900000000009</v>
      </c>
      <c r="C475" s="127">
        <v>2.0886999999999998</v>
      </c>
      <c r="D475" s="127">
        <v>5.5552999999999999</v>
      </c>
      <c r="E475" s="127">
        <v>5.9604999999999997</v>
      </c>
      <c r="F475" s="127">
        <v>-0.54620000000000002</v>
      </c>
      <c r="G475" s="127">
        <v>-4.8411999999999997</v>
      </c>
      <c r="H475" s="127">
        <v>17.745899999999999</v>
      </c>
      <c r="I475" s="127">
        <v>19.697900000000001</v>
      </c>
      <c r="J475" s="127">
        <v>15.5448</v>
      </c>
      <c r="K475" s="127">
        <v>22.534400000000002</v>
      </c>
      <c r="L475" s="127">
        <v>16.176200000000001</v>
      </c>
      <c r="M475" s="127">
        <v>15.283799999999999</v>
      </c>
      <c r="N475" s="127">
        <v>11.911099999999999</v>
      </c>
      <c r="O475" s="127"/>
    </row>
    <row r="476" spans="1:15">
      <c r="A476" s="124" t="s">
        <v>4575</v>
      </c>
      <c r="B476" s="127">
        <v>35839.5</v>
      </c>
      <c r="C476" s="127">
        <v>1.329</v>
      </c>
      <c r="D476" s="127">
        <v>3.3334000000000001</v>
      </c>
      <c r="E476" s="127">
        <v>6.1247999999999996</v>
      </c>
      <c r="F476" s="127">
        <v>1.8508</v>
      </c>
      <c r="G476" s="127">
        <v>-9.4111999999999991</v>
      </c>
      <c r="H476" s="127">
        <v>14.2455</v>
      </c>
      <c r="I476" s="127">
        <v>10.0131</v>
      </c>
      <c r="J476" s="127">
        <v>11.005000000000001</v>
      </c>
      <c r="K476" s="127">
        <v>18.7334</v>
      </c>
      <c r="L476" s="127">
        <v>14.2636</v>
      </c>
      <c r="M476" s="127">
        <v>15.923</v>
      </c>
      <c r="N476" s="127"/>
      <c r="O476" s="127"/>
    </row>
    <row r="477" spans="1:15">
      <c r="A477" s="124" t="s">
        <v>4117</v>
      </c>
      <c r="B477" s="127">
        <v>62740.18</v>
      </c>
      <c r="C477" s="127">
        <v>1.3438000000000001</v>
      </c>
      <c r="D477" s="127">
        <v>3.7545999999999999</v>
      </c>
      <c r="E477" s="127">
        <v>6.8265000000000002</v>
      </c>
      <c r="F477" s="127">
        <v>3.1568000000000001</v>
      </c>
      <c r="G477" s="127">
        <v>-8.0909999999999993</v>
      </c>
      <c r="H477" s="127">
        <v>15.8444</v>
      </c>
      <c r="I477" s="127">
        <v>11.2957</v>
      </c>
      <c r="J477" s="127">
        <v>12.8262</v>
      </c>
      <c r="K477" s="127">
        <v>20.917000000000002</v>
      </c>
      <c r="L477" s="127">
        <v>16.5716</v>
      </c>
      <c r="M477" s="127">
        <v>18.2591</v>
      </c>
      <c r="N477" s="127">
        <v>10.7088</v>
      </c>
      <c r="O477" s="127"/>
    </row>
    <row r="478" spans="1:15">
      <c r="A478" s="124" t="s">
        <v>4576</v>
      </c>
      <c r="B478" s="127"/>
      <c r="C478" s="127"/>
      <c r="D478" s="127"/>
      <c r="E478" s="127"/>
      <c r="F478" s="127"/>
      <c r="G478" s="127"/>
      <c r="H478" s="127"/>
      <c r="I478" s="127"/>
      <c r="J478" s="127"/>
      <c r="K478" s="127"/>
      <c r="L478" s="127"/>
      <c r="M478" s="127"/>
      <c r="N478" s="127"/>
      <c r="O478" s="127"/>
    </row>
    <row r="479" spans="1:15">
      <c r="A479" s="124" t="s">
        <v>4577</v>
      </c>
      <c r="B479" s="127">
        <v>3072.05</v>
      </c>
      <c r="C479" s="127">
        <v>-1.2408999999999999</v>
      </c>
      <c r="D479" s="127">
        <v>6.4631999999999996</v>
      </c>
      <c r="E479" s="127">
        <v>11.996</v>
      </c>
      <c r="F479" s="127">
        <v>3.4272999999999998</v>
      </c>
      <c r="G479" s="127">
        <v>-3.5053999999999998</v>
      </c>
      <c r="H479" s="127"/>
      <c r="I479" s="127"/>
      <c r="J479" s="127"/>
      <c r="K479" s="127"/>
      <c r="L479" s="127"/>
      <c r="M479" s="127"/>
      <c r="N479" s="127"/>
      <c r="O479" s="127"/>
    </row>
    <row r="480" spans="1:15">
      <c r="A480" s="124" t="s">
        <v>4578</v>
      </c>
      <c r="B480" s="127">
        <v>3297.27</v>
      </c>
      <c r="C480" s="127">
        <v>-1.2307999999999999</v>
      </c>
      <c r="D480" s="127">
        <v>6.5206</v>
      </c>
      <c r="E480" s="127">
        <v>12.7041</v>
      </c>
      <c r="F480" s="127">
        <v>4.1551</v>
      </c>
      <c r="G480" s="127">
        <v>-2.8054000000000001</v>
      </c>
      <c r="H480" s="127"/>
      <c r="I480" s="127"/>
      <c r="J480" s="127"/>
      <c r="K480" s="127"/>
      <c r="L480" s="127"/>
      <c r="M480" s="127"/>
      <c r="N480" s="127"/>
      <c r="O480" s="127"/>
    </row>
    <row r="481" spans="1:15">
      <c r="A481" s="124" t="s">
        <v>4579</v>
      </c>
      <c r="B481" s="127">
        <v>27033.1</v>
      </c>
      <c r="C481" s="127">
        <v>1.2019</v>
      </c>
      <c r="D481" s="127">
        <v>2.5101</v>
      </c>
      <c r="E481" s="127">
        <v>4.0975999999999999</v>
      </c>
      <c r="F481" s="127">
        <v>14.9718</v>
      </c>
      <c r="G481" s="127">
        <v>11.793900000000001</v>
      </c>
      <c r="H481" s="127">
        <v>17.602499999999999</v>
      </c>
      <c r="I481" s="127">
        <v>13.2354</v>
      </c>
      <c r="J481" s="127">
        <v>9.2043999999999997</v>
      </c>
      <c r="K481" s="127">
        <v>15.949199999999999</v>
      </c>
      <c r="L481" s="127">
        <v>13.9931</v>
      </c>
      <c r="M481" s="127">
        <v>14.4091</v>
      </c>
      <c r="N481" s="127">
        <v>11.5001</v>
      </c>
      <c r="O481" s="127"/>
    </row>
    <row r="482" spans="1:15">
      <c r="A482" s="124" t="s">
        <v>4101</v>
      </c>
      <c r="B482" s="127">
        <v>34285.85</v>
      </c>
      <c r="C482" s="127">
        <v>1.2175</v>
      </c>
      <c r="D482" s="127">
        <v>2.7345999999999999</v>
      </c>
      <c r="E482" s="127">
        <v>5.0190999999999999</v>
      </c>
      <c r="F482" s="127">
        <v>16.078199999999999</v>
      </c>
      <c r="G482" s="127">
        <v>12.9148</v>
      </c>
      <c r="H482" s="127">
        <v>18.773099999999999</v>
      </c>
      <c r="I482" s="127">
        <v>14.34</v>
      </c>
      <c r="J482" s="127">
        <v>10.2469</v>
      </c>
      <c r="K482" s="127">
        <v>16.952200000000001</v>
      </c>
      <c r="L482" s="127">
        <v>14.833399999999999</v>
      </c>
      <c r="M482" s="127">
        <v>15.3102</v>
      </c>
      <c r="N482" s="127">
        <v>12.514900000000001</v>
      </c>
      <c r="O482" s="127"/>
    </row>
    <row r="483" spans="1:15">
      <c r="A483" s="124" t="s">
        <v>4580</v>
      </c>
      <c r="B483" s="127">
        <v>29385.200000000001</v>
      </c>
      <c r="C483" s="127">
        <v>1.8986000000000001</v>
      </c>
      <c r="D483" s="127">
        <v>3.6366999999999998</v>
      </c>
      <c r="E483" s="127">
        <v>6.3196000000000003</v>
      </c>
      <c r="F483" s="127">
        <v>17.045200000000001</v>
      </c>
      <c r="G483" s="127">
        <v>12.013400000000001</v>
      </c>
      <c r="H483" s="127">
        <v>19.9312</v>
      </c>
      <c r="I483" s="127">
        <v>17.879200000000001</v>
      </c>
      <c r="J483" s="127">
        <v>11.598100000000001</v>
      </c>
      <c r="K483" s="127"/>
      <c r="L483" s="127"/>
      <c r="M483" s="127"/>
      <c r="N483" s="127"/>
      <c r="O483" s="127"/>
    </row>
    <row r="484" spans="1:15">
      <c r="A484" s="124" t="s">
        <v>4581</v>
      </c>
      <c r="B484" s="127">
        <v>39313.26</v>
      </c>
      <c r="C484" s="127">
        <v>1.9339999999999999</v>
      </c>
      <c r="D484" s="127">
        <v>3.8978000000000002</v>
      </c>
      <c r="E484" s="127">
        <v>7.0902000000000003</v>
      </c>
      <c r="F484" s="127">
        <v>18.1023</v>
      </c>
      <c r="G484" s="127">
        <v>13.125500000000001</v>
      </c>
      <c r="H484" s="127">
        <v>21.145199999999999</v>
      </c>
      <c r="I484" s="127">
        <v>19.031300000000002</v>
      </c>
      <c r="J484" s="127">
        <v>12.724399999999999</v>
      </c>
      <c r="K484" s="127"/>
      <c r="L484" s="127"/>
      <c r="M484" s="127"/>
      <c r="N484" s="127"/>
      <c r="O484" s="127"/>
    </row>
    <row r="485" spans="1:15">
      <c r="A485" s="124" t="s">
        <v>4582</v>
      </c>
      <c r="B485" s="127"/>
      <c r="C485" s="127"/>
      <c r="D485" s="127"/>
      <c r="E485" s="127"/>
      <c r="F485" s="127"/>
      <c r="G485" s="127"/>
      <c r="H485" s="127"/>
      <c r="I485" s="127"/>
      <c r="J485" s="127"/>
      <c r="K485" s="127"/>
      <c r="L485" s="127"/>
      <c r="M485" s="127"/>
      <c r="N485" s="127"/>
      <c r="O485" s="127"/>
    </row>
    <row r="486" spans="1:15">
      <c r="A486" s="124" t="s">
        <v>4583</v>
      </c>
      <c r="B486" s="127"/>
      <c r="C486" s="127"/>
      <c r="D486" s="127"/>
      <c r="E486" s="127"/>
      <c r="F486" s="127"/>
      <c r="G486" s="127"/>
      <c r="H486" s="127"/>
      <c r="I486" s="127"/>
      <c r="J486" s="127"/>
      <c r="K486" s="127"/>
      <c r="L486" s="127"/>
      <c r="M486" s="127"/>
      <c r="N486" s="127"/>
      <c r="O486" s="127"/>
    </row>
    <row r="487" spans="1:15">
      <c r="A487" s="124" t="s">
        <v>4584</v>
      </c>
      <c r="B487" s="127">
        <v>31113.599999999999</v>
      </c>
      <c r="C487" s="127">
        <v>2.9933000000000001</v>
      </c>
      <c r="D487" s="127">
        <v>7.2458999999999998</v>
      </c>
      <c r="E487" s="127">
        <v>15.1439</v>
      </c>
      <c r="F487" s="127">
        <v>23.7759</v>
      </c>
      <c r="G487" s="127">
        <v>18.765799999999999</v>
      </c>
      <c r="H487" s="127">
        <v>23.031099999999999</v>
      </c>
      <c r="I487" s="127">
        <v>22.1968</v>
      </c>
      <c r="J487" s="127"/>
      <c r="K487" s="127"/>
      <c r="L487" s="127"/>
      <c r="M487" s="127"/>
      <c r="N487" s="127"/>
      <c r="O487" s="127"/>
    </row>
    <row r="488" spans="1:15">
      <c r="A488" s="124" t="s">
        <v>4585</v>
      </c>
      <c r="B488" s="127">
        <v>41431.79</v>
      </c>
      <c r="C488" s="127">
        <v>3.0588000000000002</v>
      </c>
      <c r="D488" s="127">
        <v>7.4370000000000003</v>
      </c>
      <c r="E488" s="127">
        <v>15.696099999999999</v>
      </c>
      <c r="F488" s="127">
        <v>24.671900000000001</v>
      </c>
      <c r="G488" s="127">
        <v>19.7897</v>
      </c>
      <c r="H488" s="127">
        <v>24.067499999999999</v>
      </c>
      <c r="I488" s="127">
        <v>23.221699999999998</v>
      </c>
      <c r="J488" s="127"/>
      <c r="K488" s="127"/>
      <c r="L488" s="127"/>
      <c r="M488" s="127"/>
      <c r="N488" s="127"/>
      <c r="O488" s="127"/>
    </row>
    <row r="489" spans="1:15">
      <c r="A489" s="124" t="s">
        <v>4586</v>
      </c>
      <c r="B489" s="127">
        <v>55711.75</v>
      </c>
      <c r="C489" s="127">
        <v>1.1879999999999999</v>
      </c>
      <c r="D489" s="127">
        <v>0.87080000000000002</v>
      </c>
      <c r="E489" s="127">
        <v>-2.0596999999999999</v>
      </c>
      <c r="F489" s="127">
        <v>-1.9153</v>
      </c>
      <c r="G489" s="127">
        <v>-5.1791999999999998</v>
      </c>
      <c r="H489" s="127">
        <v>3.4274</v>
      </c>
      <c r="I489" s="127">
        <v>7.7480000000000002</v>
      </c>
      <c r="J489" s="127">
        <v>9.5089000000000006</v>
      </c>
      <c r="K489" s="127">
        <v>13.0579</v>
      </c>
      <c r="L489" s="127">
        <v>10.042299999999999</v>
      </c>
      <c r="M489" s="127">
        <v>10.640499999999999</v>
      </c>
      <c r="N489" s="127">
        <v>12.479100000000001</v>
      </c>
      <c r="O489" s="127"/>
    </row>
    <row r="490" spans="1:15">
      <c r="A490" s="124" t="s">
        <v>4587</v>
      </c>
      <c r="B490" s="127">
        <v>91616.79</v>
      </c>
      <c r="C490" s="127">
        <v>1.2155</v>
      </c>
      <c r="D490" s="127">
        <v>0.91830000000000001</v>
      </c>
      <c r="E490" s="127">
        <v>-0.92259999999999998</v>
      </c>
      <c r="F490" s="127">
        <v>-0.19389999999999999</v>
      </c>
      <c r="G490" s="127">
        <v>-3.4908000000000001</v>
      </c>
      <c r="H490" s="127">
        <v>5.3512000000000004</v>
      </c>
      <c r="I490" s="127">
        <v>9.5452999999999992</v>
      </c>
      <c r="J490" s="127">
        <v>11.4833</v>
      </c>
      <c r="K490" s="127">
        <v>15.1823</v>
      </c>
      <c r="L490" s="127">
        <v>11.916700000000001</v>
      </c>
      <c r="M490" s="127">
        <v>12.464700000000001</v>
      </c>
      <c r="N490" s="127">
        <v>14.1784</v>
      </c>
      <c r="O490" s="127"/>
    </row>
    <row r="491" spans="1:15">
      <c r="A491" s="124" t="s">
        <v>4588</v>
      </c>
      <c r="B491" s="127"/>
      <c r="C491" s="127"/>
      <c r="D491" s="127"/>
      <c r="E491" s="127"/>
      <c r="F491" s="127"/>
      <c r="G491" s="127"/>
      <c r="H491" s="127"/>
      <c r="I491" s="127"/>
      <c r="J491" s="127"/>
      <c r="K491" s="127"/>
      <c r="L491" s="127"/>
      <c r="M491" s="127"/>
      <c r="N491" s="127"/>
      <c r="O491" s="127"/>
    </row>
    <row r="492" spans="1:15">
      <c r="A492" s="124" t="s">
        <v>4589</v>
      </c>
      <c r="B492" s="127"/>
      <c r="C492" s="127"/>
      <c r="D492" s="127"/>
      <c r="E492" s="127"/>
      <c r="F492" s="127"/>
      <c r="G492" s="127"/>
      <c r="H492" s="127"/>
      <c r="I492" s="127"/>
      <c r="J492" s="127"/>
      <c r="K492" s="127"/>
      <c r="L492" s="127"/>
      <c r="M492" s="127"/>
      <c r="N492" s="127"/>
      <c r="O492" s="127"/>
    </row>
    <row r="493" spans="1:15">
      <c r="A493" s="124" t="s">
        <v>4590</v>
      </c>
      <c r="B493" s="127"/>
      <c r="C493" s="127"/>
      <c r="D493" s="127"/>
      <c r="E493" s="127"/>
      <c r="F493" s="127"/>
      <c r="G493" s="127"/>
      <c r="H493" s="127"/>
      <c r="I493" s="127"/>
      <c r="J493" s="127"/>
      <c r="K493" s="127"/>
      <c r="L493" s="127"/>
      <c r="M493" s="127"/>
      <c r="N493" s="127"/>
      <c r="O493" s="127"/>
    </row>
    <row r="494" spans="1:15">
      <c r="A494" s="124" t="s">
        <v>4591</v>
      </c>
      <c r="B494" s="127"/>
      <c r="C494" s="127"/>
      <c r="D494" s="127"/>
      <c r="E494" s="127"/>
      <c r="F494" s="127"/>
      <c r="G494" s="127"/>
      <c r="H494" s="127"/>
      <c r="I494" s="127"/>
      <c r="J494" s="127"/>
      <c r="K494" s="127"/>
      <c r="L494" s="127"/>
      <c r="M494" s="127"/>
      <c r="N494" s="127"/>
      <c r="O494" s="127"/>
    </row>
    <row r="495" spans="1:15">
      <c r="A495" s="124" t="s">
        <v>4592</v>
      </c>
      <c r="B495" s="127"/>
      <c r="C495" s="127"/>
      <c r="D495" s="127"/>
      <c r="E495" s="127"/>
      <c r="F495" s="127"/>
      <c r="G495" s="127"/>
      <c r="H495" s="127"/>
      <c r="I495" s="127"/>
      <c r="J495" s="127"/>
      <c r="K495" s="127"/>
      <c r="L495" s="127"/>
      <c r="M495" s="127"/>
      <c r="N495" s="127"/>
      <c r="O495" s="127"/>
    </row>
    <row r="496" spans="1:15">
      <c r="A496" s="124" t="s">
        <v>4593</v>
      </c>
      <c r="B496" s="127"/>
      <c r="C496" s="127"/>
      <c r="D496" s="127"/>
      <c r="E496" s="127"/>
      <c r="F496" s="127"/>
      <c r="G496" s="127"/>
      <c r="H496" s="127"/>
      <c r="I496" s="127"/>
      <c r="J496" s="127"/>
      <c r="K496" s="127"/>
      <c r="L496" s="127"/>
      <c r="M496" s="127"/>
      <c r="N496" s="127"/>
      <c r="O496" s="127"/>
    </row>
    <row r="497" spans="1:15">
      <c r="A497" s="124" t="s">
        <v>4594</v>
      </c>
      <c r="B497" s="127"/>
      <c r="C497" s="127"/>
      <c r="D497" s="127"/>
      <c r="E497" s="127"/>
      <c r="F497" s="127"/>
      <c r="G497" s="127"/>
      <c r="H497" s="127"/>
      <c r="I497" s="127"/>
      <c r="J497" s="127"/>
      <c r="K497" s="127"/>
      <c r="L497" s="127"/>
      <c r="M497" s="127"/>
      <c r="N497" s="127"/>
      <c r="O497" s="127"/>
    </row>
    <row r="498" spans="1:15">
      <c r="A498" s="124" t="s">
        <v>4595</v>
      </c>
      <c r="B498" s="127"/>
      <c r="C498" s="127"/>
      <c r="D498" s="127"/>
      <c r="E498" s="127"/>
      <c r="F498" s="127"/>
      <c r="G498" s="127"/>
      <c r="H498" s="127"/>
      <c r="I498" s="127"/>
      <c r="J498" s="127"/>
      <c r="K498" s="127"/>
      <c r="L498" s="127"/>
      <c r="M498" s="127"/>
      <c r="N498" s="127"/>
      <c r="O498" s="127"/>
    </row>
    <row r="499" spans="1:15">
      <c r="A499" s="124" t="s">
        <v>4596</v>
      </c>
      <c r="B499" s="127"/>
      <c r="C499" s="127"/>
      <c r="D499" s="127"/>
      <c r="E499" s="127"/>
      <c r="F499" s="127"/>
      <c r="G499" s="127"/>
      <c r="H499" s="127"/>
      <c r="I499" s="127"/>
      <c r="J499" s="127"/>
      <c r="K499" s="127"/>
      <c r="L499" s="127"/>
      <c r="M499" s="127"/>
      <c r="N499" s="127"/>
      <c r="O499" s="127"/>
    </row>
    <row r="500" spans="1:15">
      <c r="A500" s="124" t="s">
        <v>4597</v>
      </c>
      <c r="B500" s="127"/>
      <c r="C500" s="127"/>
      <c r="D500" s="127"/>
      <c r="E500" s="127"/>
      <c r="F500" s="127"/>
      <c r="G500" s="127"/>
      <c r="H500" s="127"/>
      <c r="I500" s="127"/>
      <c r="J500" s="127"/>
      <c r="K500" s="127"/>
      <c r="L500" s="127"/>
      <c r="M500" s="127"/>
      <c r="N500" s="127"/>
      <c r="O500" s="127"/>
    </row>
    <row r="501" spans="1:15">
      <c r="A501" s="124" t="s">
        <v>4598</v>
      </c>
      <c r="B501" s="127"/>
      <c r="C501" s="127"/>
      <c r="D501" s="127"/>
      <c r="E501" s="127"/>
      <c r="F501" s="127"/>
      <c r="G501" s="127"/>
      <c r="H501" s="127"/>
      <c r="I501" s="127"/>
      <c r="J501" s="127"/>
      <c r="K501" s="127"/>
      <c r="L501" s="127"/>
      <c r="M501" s="127"/>
      <c r="N501" s="127"/>
      <c r="O501" s="127"/>
    </row>
    <row r="502" spans="1:15">
      <c r="A502" s="124" t="s">
        <v>4599</v>
      </c>
      <c r="B502" s="127"/>
      <c r="C502" s="127"/>
      <c r="D502" s="127"/>
      <c r="E502" s="127"/>
      <c r="F502" s="127"/>
      <c r="G502" s="127"/>
      <c r="H502" s="127"/>
      <c r="I502" s="127"/>
      <c r="J502" s="127"/>
      <c r="K502" s="127"/>
      <c r="L502" s="127"/>
      <c r="M502" s="127"/>
      <c r="N502" s="127"/>
      <c r="O502" s="127"/>
    </row>
    <row r="503" spans="1:15">
      <c r="A503" s="124" t="s">
        <v>4600</v>
      </c>
      <c r="B503" s="127"/>
      <c r="C503" s="127"/>
      <c r="D503" s="127"/>
      <c r="E503" s="127"/>
      <c r="F503" s="127"/>
      <c r="G503" s="127"/>
      <c r="H503" s="127"/>
      <c r="I503" s="127"/>
      <c r="J503" s="127"/>
      <c r="K503" s="127"/>
      <c r="L503" s="127"/>
      <c r="M503" s="127"/>
      <c r="N503" s="127"/>
      <c r="O503" s="127"/>
    </row>
    <row r="504" spans="1:15">
      <c r="A504" s="124" t="s">
        <v>4601</v>
      </c>
      <c r="B504" s="127"/>
      <c r="C504" s="127"/>
      <c r="D504" s="127"/>
      <c r="E504" s="127"/>
      <c r="F504" s="127"/>
      <c r="G504" s="127"/>
      <c r="H504" s="127"/>
      <c r="I504" s="127"/>
      <c r="J504" s="127"/>
      <c r="K504" s="127"/>
      <c r="L504" s="127"/>
      <c r="M504" s="127"/>
      <c r="N504" s="127"/>
      <c r="O504" s="127"/>
    </row>
    <row r="505" spans="1:15">
      <c r="A505" s="124" t="s">
        <v>4602</v>
      </c>
      <c r="B505" s="127"/>
      <c r="C505" s="127"/>
      <c r="D505" s="127"/>
      <c r="E505" s="127"/>
      <c r="F505" s="127"/>
      <c r="G505" s="127"/>
      <c r="H505" s="127"/>
      <c r="I505" s="127"/>
      <c r="J505" s="127"/>
      <c r="K505" s="127"/>
      <c r="L505" s="127"/>
      <c r="M505" s="127"/>
      <c r="N505" s="127"/>
      <c r="O505" s="127"/>
    </row>
    <row r="506" spans="1:15">
      <c r="A506" s="124" t="s">
        <v>4603</v>
      </c>
      <c r="B506" s="127"/>
      <c r="C506" s="127"/>
      <c r="D506" s="127"/>
      <c r="E506" s="127"/>
      <c r="F506" s="127"/>
      <c r="G506" s="127"/>
      <c r="H506" s="127"/>
      <c r="I506" s="127"/>
      <c r="J506" s="127"/>
      <c r="K506" s="127"/>
      <c r="L506" s="127"/>
      <c r="M506" s="127"/>
      <c r="N506" s="127"/>
      <c r="O506" s="127"/>
    </row>
    <row r="507" spans="1:15">
      <c r="A507" s="124" t="s">
        <v>4604</v>
      </c>
      <c r="B507" s="127"/>
      <c r="C507" s="127"/>
      <c r="D507" s="127"/>
      <c r="E507" s="127"/>
      <c r="F507" s="127"/>
      <c r="G507" s="127"/>
      <c r="H507" s="127"/>
      <c r="I507" s="127"/>
      <c r="J507" s="127"/>
      <c r="K507" s="127"/>
      <c r="L507" s="127"/>
      <c r="M507" s="127"/>
      <c r="N507" s="127"/>
      <c r="O507" s="127"/>
    </row>
    <row r="508" spans="1:15">
      <c r="A508" s="124" t="s">
        <v>4605</v>
      </c>
      <c r="B508" s="127">
        <v>11963.25</v>
      </c>
      <c r="C508" s="127">
        <v>1.3165</v>
      </c>
      <c r="D508" s="127">
        <v>6.2436999999999996</v>
      </c>
      <c r="E508" s="127">
        <v>6.1696999999999997</v>
      </c>
      <c r="F508" s="127">
        <v>0.99319999999999997</v>
      </c>
      <c r="G508" s="127">
        <v>0.55220000000000002</v>
      </c>
      <c r="H508" s="127">
        <v>10.513400000000001</v>
      </c>
      <c r="I508" s="127">
        <v>9.5975999999999999</v>
      </c>
      <c r="J508" s="127">
        <v>11.2021</v>
      </c>
      <c r="K508" s="127">
        <v>14.5899</v>
      </c>
      <c r="L508" s="127">
        <v>9.7152999999999992</v>
      </c>
      <c r="M508" s="127">
        <v>8.6143999999999998</v>
      </c>
      <c r="N508" s="127"/>
      <c r="O508" s="127"/>
    </row>
    <row r="509" spans="1:15">
      <c r="A509" s="124" t="s">
        <v>4606</v>
      </c>
      <c r="B509" s="127">
        <v>15334.37</v>
      </c>
      <c r="C509" s="127">
        <v>1.5941000000000001</v>
      </c>
      <c r="D509" s="127">
        <v>6.6131000000000002</v>
      </c>
      <c r="E509" s="127">
        <v>7.3608000000000002</v>
      </c>
      <c r="F509" s="127">
        <v>2.7397</v>
      </c>
      <c r="G509" s="127">
        <v>2.3010999999999999</v>
      </c>
      <c r="H509" s="127">
        <v>12.5395</v>
      </c>
      <c r="I509" s="127">
        <v>11.4747</v>
      </c>
      <c r="J509" s="127">
        <v>13.1128</v>
      </c>
      <c r="K509" s="127">
        <v>16.489899999999999</v>
      </c>
      <c r="L509" s="127">
        <v>11.2715</v>
      </c>
      <c r="M509" s="127">
        <v>10.1409</v>
      </c>
      <c r="N509" s="127">
        <v>13.173</v>
      </c>
      <c r="O509" s="127"/>
    </row>
    <row r="510" spans="1:15">
      <c r="A510" s="124" t="s">
        <v>4607</v>
      </c>
      <c r="B510" s="127">
        <v>14692.8</v>
      </c>
      <c r="C510" s="127">
        <v>1.5249999999999999</v>
      </c>
      <c r="D510" s="127">
        <v>3.3006000000000002</v>
      </c>
      <c r="E510" s="127">
        <v>4.8118999999999996</v>
      </c>
      <c r="F510" s="127">
        <v>-1.7316</v>
      </c>
      <c r="G510" s="127">
        <v>0.82730000000000004</v>
      </c>
      <c r="H510" s="127">
        <v>23.808199999999999</v>
      </c>
      <c r="I510" s="127">
        <v>19.984200000000001</v>
      </c>
      <c r="J510" s="127">
        <v>13.9969</v>
      </c>
      <c r="K510" s="127"/>
      <c r="L510" s="127"/>
      <c r="M510" s="127"/>
      <c r="N510" s="127"/>
      <c r="O510" s="127"/>
    </row>
    <row r="511" spans="1:15">
      <c r="A511" s="124" t="s">
        <v>4116</v>
      </c>
      <c r="B511" s="127">
        <v>17452.16</v>
      </c>
      <c r="C511" s="127">
        <v>1.5283</v>
      </c>
      <c r="D511" s="127">
        <v>3.3407</v>
      </c>
      <c r="E511" s="127">
        <v>5.2339000000000002</v>
      </c>
      <c r="F511" s="127">
        <v>-1.1443000000000001</v>
      </c>
      <c r="G511" s="127">
        <v>1.4330000000000001</v>
      </c>
      <c r="H511" s="127">
        <v>24.5443</v>
      </c>
      <c r="I511" s="127">
        <v>20.767299999999999</v>
      </c>
      <c r="J511" s="127">
        <v>14.7737</v>
      </c>
      <c r="K511" s="127"/>
      <c r="L511" s="127"/>
      <c r="M511" s="127"/>
      <c r="N511" s="127"/>
      <c r="O511" s="127"/>
    </row>
    <row r="512" spans="1:15">
      <c r="A512" s="124" t="s">
        <v>4608</v>
      </c>
      <c r="B512" s="127">
        <v>3879.6</v>
      </c>
      <c r="C512" s="127">
        <v>2.0464000000000002</v>
      </c>
      <c r="D512" s="127">
        <v>7.2453000000000003</v>
      </c>
      <c r="E512" s="127">
        <v>14.969799999999999</v>
      </c>
      <c r="F512" s="127">
        <v>9.3660999999999994</v>
      </c>
      <c r="G512" s="127">
        <v>0.75080000000000002</v>
      </c>
      <c r="H512" s="127">
        <v>16.181999999999999</v>
      </c>
      <c r="I512" s="127">
        <v>20.594799999999999</v>
      </c>
      <c r="J512" s="127">
        <v>14.194699999999999</v>
      </c>
      <c r="K512" s="127">
        <v>25.991</v>
      </c>
      <c r="L512" s="127">
        <v>12.7332</v>
      </c>
      <c r="M512" s="127"/>
      <c r="N512" s="127"/>
      <c r="O512" s="127"/>
    </row>
    <row r="513" spans="1:15">
      <c r="A513" s="124" t="s">
        <v>4609</v>
      </c>
      <c r="B513" s="127">
        <v>4977.34</v>
      </c>
      <c r="C513" s="127">
        <v>2.0937999999999999</v>
      </c>
      <c r="D513" s="127">
        <v>7.5613999999999999</v>
      </c>
      <c r="E513" s="127">
        <v>15.550800000000001</v>
      </c>
      <c r="F513" s="127">
        <v>10.1974</v>
      </c>
      <c r="G513" s="127">
        <v>1.7033</v>
      </c>
      <c r="H513" s="127">
        <v>17.117799999999999</v>
      </c>
      <c r="I513" s="127">
        <v>21.4832</v>
      </c>
      <c r="J513" s="127">
        <v>15.271000000000001</v>
      </c>
      <c r="K513" s="127">
        <v>27.159199999999998</v>
      </c>
      <c r="L513" s="127">
        <v>13.7622</v>
      </c>
      <c r="M513" s="127">
        <v>11.164</v>
      </c>
      <c r="N513" s="127">
        <v>3.2225999999999999</v>
      </c>
      <c r="O513" s="127"/>
    </row>
    <row r="514" spans="1:15">
      <c r="A514" s="124" t="s">
        <v>4610</v>
      </c>
      <c r="B514" s="127">
        <v>11690.9</v>
      </c>
      <c r="C514" s="127">
        <v>0.63009999999999999</v>
      </c>
      <c r="D514" s="127">
        <v>2.9386999999999999</v>
      </c>
      <c r="E514" s="127">
        <v>7.0625</v>
      </c>
      <c r="F514" s="127">
        <v>5.9256000000000002</v>
      </c>
      <c r="G514" s="127">
        <v>-0.1283</v>
      </c>
      <c r="H514" s="127">
        <v>15.8063</v>
      </c>
      <c r="I514" s="127">
        <v>12.379099999999999</v>
      </c>
      <c r="J514" s="127"/>
      <c r="K514" s="127"/>
      <c r="L514" s="127"/>
      <c r="M514" s="127"/>
      <c r="N514" s="127"/>
      <c r="O514" s="127"/>
    </row>
    <row r="515" spans="1:15">
      <c r="A515" s="124" t="s">
        <v>4611</v>
      </c>
      <c r="B515" s="127">
        <v>15308.18</v>
      </c>
      <c r="C515" s="127">
        <v>0.63480000000000003</v>
      </c>
      <c r="D515" s="127">
        <v>3.1139000000000001</v>
      </c>
      <c r="E515" s="127">
        <v>7.7259000000000002</v>
      </c>
      <c r="F515" s="127">
        <v>6.68</v>
      </c>
      <c r="G515" s="127">
        <v>0.59830000000000005</v>
      </c>
      <c r="H515" s="127">
        <v>16.6387</v>
      </c>
      <c r="I515" s="127">
        <v>13.2232</v>
      </c>
      <c r="J515" s="127"/>
      <c r="K515" s="127"/>
      <c r="L515" s="127"/>
      <c r="M515" s="127"/>
      <c r="N515" s="127"/>
      <c r="O515" s="127"/>
    </row>
    <row r="516" spans="1:15">
      <c r="A516" s="124" t="s">
        <v>4612</v>
      </c>
      <c r="B516" s="127">
        <v>12325.8</v>
      </c>
      <c r="C516" s="127">
        <v>0.94589999999999996</v>
      </c>
      <c r="D516" s="127">
        <v>4.9204999999999997</v>
      </c>
      <c r="E516" s="127">
        <v>7.9804000000000004</v>
      </c>
      <c r="F516" s="127">
        <v>8.4769000000000005</v>
      </c>
      <c r="G516" s="127">
        <v>6.5309999999999997</v>
      </c>
      <c r="H516" s="127">
        <v>20.3903</v>
      </c>
      <c r="I516" s="127">
        <v>15.889200000000001</v>
      </c>
      <c r="J516" s="127">
        <v>14.455399999999999</v>
      </c>
      <c r="K516" s="127">
        <v>19.048500000000001</v>
      </c>
      <c r="L516" s="127">
        <v>14.883599999999999</v>
      </c>
      <c r="M516" s="127">
        <v>13.461</v>
      </c>
      <c r="N516" s="127">
        <v>13.0975</v>
      </c>
      <c r="O516" s="127"/>
    </row>
    <row r="517" spans="1:15">
      <c r="A517" s="124" t="s">
        <v>4103</v>
      </c>
      <c r="B517" s="127">
        <v>15580.47</v>
      </c>
      <c r="C517" s="127">
        <v>0.94569999999999999</v>
      </c>
      <c r="D517" s="127">
        <v>4.9656000000000002</v>
      </c>
      <c r="E517" s="127">
        <v>8.7661999999999995</v>
      </c>
      <c r="F517" s="127">
        <v>9.4704999999999995</v>
      </c>
      <c r="G517" s="127">
        <v>7.5163000000000002</v>
      </c>
      <c r="H517" s="127">
        <v>21.537800000000001</v>
      </c>
      <c r="I517" s="127">
        <v>16.969200000000001</v>
      </c>
      <c r="J517" s="127">
        <v>15.633100000000001</v>
      </c>
      <c r="K517" s="127">
        <v>20.338100000000001</v>
      </c>
      <c r="L517" s="127">
        <v>16.1449</v>
      </c>
      <c r="M517" s="127">
        <v>14.724</v>
      </c>
      <c r="N517" s="127">
        <v>14.410600000000001</v>
      </c>
      <c r="O517" s="127"/>
    </row>
    <row r="518" spans="1:15">
      <c r="A518" s="124" t="s">
        <v>4613</v>
      </c>
      <c r="B518" s="127">
        <v>7890.55</v>
      </c>
      <c r="C518" s="127">
        <v>-3.2078000000000002</v>
      </c>
      <c r="D518" s="127">
        <v>0.69359999999999999</v>
      </c>
      <c r="E518" s="127">
        <v>12.5501</v>
      </c>
      <c r="F518" s="127">
        <v>21.507999999999999</v>
      </c>
      <c r="G518" s="127">
        <v>21.1158</v>
      </c>
      <c r="H518" s="127">
        <v>54.900199999999998</v>
      </c>
      <c r="I518" s="127">
        <v>50.921799999999998</v>
      </c>
      <c r="J518" s="127"/>
      <c r="K518" s="127"/>
      <c r="L518" s="127"/>
      <c r="M518" s="127"/>
      <c r="N518" s="127"/>
      <c r="O518" s="127"/>
    </row>
    <row r="519" spans="1:15">
      <c r="A519" s="124" t="s">
        <v>4614</v>
      </c>
      <c r="B519" s="127">
        <v>8701.66</v>
      </c>
      <c r="C519" s="127">
        <v>-3.1928999999999998</v>
      </c>
      <c r="D519" s="127">
        <v>0.86819999999999997</v>
      </c>
      <c r="E519" s="127">
        <v>12.780799999999999</v>
      </c>
      <c r="F519" s="127">
        <v>22.178799999999999</v>
      </c>
      <c r="G519" s="127">
        <v>21.806799999999999</v>
      </c>
      <c r="H519" s="127">
        <v>55.877099999999999</v>
      </c>
      <c r="I519" s="127">
        <v>52.141199999999998</v>
      </c>
      <c r="J519" s="127"/>
      <c r="K519" s="127"/>
      <c r="L519" s="127"/>
      <c r="M519" s="127"/>
      <c r="N519" s="127"/>
      <c r="O519" s="127"/>
    </row>
    <row r="520" spans="1:15">
      <c r="A520" s="124" t="s">
        <v>4615</v>
      </c>
      <c r="B520" s="127">
        <v>9152.0499999999993</v>
      </c>
      <c r="C520" s="127">
        <v>1.7318</v>
      </c>
      <c r="D520" s="127">
        <v>5.4814999999999996</v>
      </c>
      <c r="E520" s="127">
        <v>9.4344000000000001</v>
      </c>
      <c r="F520" s="127">
        <v>-5.7790999999999997</v>
      </c>
      <c r="G520" s="127">
        <v>-1.1684000000000001</v>
      </c>
      <c r="H520" s="127">
        <v>18.682300000000001</v>
      </c>
      <c r="I520" s="127">
        <v>19.042400000000001</v>
      </c>
      <c r="J520" s="127"/>
      <c r="K520" s="127"/>
      <c r="L520" s="127"/>
      <c r="M520" s="127"/>
      <c r="N520" s="127"/>
      <c r="O520" s="127"/>
    </row>
    <row r="521" spans="1:15">
      <c r="A521" s="124" t="s">
        <v>4616</v>
      </c>
      <c r="B521" s="127">
        <v>11895.44</v>
      </c>
      <c r="C521" s="127">
        <v>2.0383</v>
      </c>
      <c r="D521" s="127">
        <v>5.8051000000000004</v>
      </c>
      <c r="E521" s="127">
        <v>10.354200000000001</v>
      </c>
      <c r="F521" s="127">
        <v>-4.6650999999999998</v>
      </c>
      <c r="G521" s="127">
        <v>3.09E-2</v>
      </c>
      <c r="H521" s="127">
        <v>19.9755</v>
      </c>
      <c r="I521" s="127">
        <v>20.3599</v>
      </c>
      <c r="J521" s="127"/>
      <c r="K521" s="127"/>
      <c r="L521" s="127"/>
      <c r="M521" s="127"/>
      <c r="N521" s="127"/>
      <c r="O521" s="127"/>
    </row>
    <row r="522" spans="1:15">
      <c r="A522" s="124" t="s">
        <v>4617</v>
      </c>
      <c r="B522" s="127">
        <v>1585.01</v>
      </c>
      <c r="C522" s="127">
        <v>2.1255999999999999</v>
      </c>
      <c r="D522" s="127"/>
      <c r="E522" s="127"/>
      <c r="F522" s="127"/>
      <c r="G522" s="127"/>
      <c r="H522" s="127"/>
      <c r="I522" s="127"/>
      <c r="J522" s="127"/>
      <c r="K522" s="127"/>
      <c r="L522" s="127"/>
      <c r="M522" s="127"/>
      <c r="N522" s="127"/>
      <c r="O522" s="127"/>
    </row>
    <row r="523" spans="1:15">
      <c r="A523" s="124" t="s">
        <v>4618</v>
      </c>
      <c r="B523" s="127">
        <v>1633.31</v>
      </c>
      <c r="C523" s="127">
        <v>2.2351999999999999</v>
      </c>
      <c r="D523" s="127"/>
      <c r="E523" s="127"/>
      <c r="F523" s="127"/>
      <c r="G523" s="127"/>
      <c r="H523" s="127"/>
      <c r="I523" s="127"/>
      <c r="J523" s="127"/>
      <c r="K523" s="127"/>
      <c r="L523" s="127"/>
      <c r="M523" s="127"/>
      <c r="N523" s="127"/>
      <c r="O523" s="127"/>
    </row>
    <row r="524" spans="1:15">
      <c r="A524" s="124" t="s">
        <v>4619</v>
      </c>
      <c r="B524" s="127">
        <v>11493.99</v>
      </c>
      <c r="C524" s="127">
        <v>0.55100000000000005</v>
      </c>
      <c r="D524" s="127">
        <v>2.2027999999999999</v>
      </c>
      <c r="E524" s="127"/>
      <c r="F524" s="127"/>
      <c r="G524" s="127"/>
      <c r="H524" s="127"/>
      <c r="I524" s="127"/>
      <c r="J524" s="127"/>
      <c r="K524" s="127"/>
      <c r="L524" s="127"/>
      <c r="M524" s="127"/>
      <c r="N524" s="127"/>
      <c r="O524" s="127"/>
    </row>
    <row r="525" spans="1:15">
      <c r="A525" s="124" t="s">
        <v>4620</v>
      </c>
      <c r="B525" s="127">
        <v>14842.66</v>
      </c>
      <c r="C525" s="127">
        <v>0.55810000000000004</v>
      </c>
      <c r="D525" s="127">
        <v>2.387</v>
      </c>
      <c r="E525" s="127"/>
      <c r="F525" s="127"/>
      <c r="G525" s="127"/>
      <c r="H525" s="127"/>
      <c r="I525" s="127"/>
      <c r="J525" s="127"/>
      <c r="K525" s="127"/>
      <c r="L525" s="127"/>
      <c r="M525" s="127"/>
      <c r="N525" s="127"/>
      <c r="O525" s="127"/>
    </row>
    <row r="526" spans="1:15">
      <c r="A526" s="124" t="s">
        <v>4621</v>
      </c>
      <c r="B526" s="127">
        <v>1437.92</v>
      </c>
      <c r="C526" s="127">
        <v>-1.1956</v>
      </c>
      <c r="D526" s="127">
        <v>5.4340000000000002</v>
      </c>
      <c r="E526" s="127">
        <v>20.533799999999999</v>
      </c>
      <c r="F526" s="127"/>
      <c r="G526" s="127"/>
      <c r="H526" s="127"/>
      <c r="I526" s="127"/>
      <c r="J526" s="127"/>
      <c r="K526" s="127"/>
      <c r="L526" s="127"/>
      <c r="M526" s="127"/>
      <c r="N526" s="127"/>
      <c r="O526" s="127"/>
    </row>
    <row r="527" spans="1:15">
      <c r="A527" s="124" t="s">
        <v>4622</v>
      </c>
      <c r="B527" s="127">
        <v>1465</v>
      </c>
      <c r="C527" s="127">
        <v>-1.1958</v>
      </c>
      <c r="D527" s="127">
        <v>5.4435000000000002</v>
      </c>
      <c r="E527" s="127">
        <v>19.7972</v>
      </c>
      <c r="F527" s="127"/>
      <c r="G527" s="127"/>
      <c r="H527" s="127"/>
      <c r="I527" s="127"/>
      <c r="J527" s="127"/>
      <c r="K527" s="127"/>
      <c r="L527" s="127"/>
      <c r="M527" s="127"/>
      <c r="N527" s="127"/>
      <c r="O527" s="127"/>
    </row>
    <row r="528" spans="1:15">
      <c r="A528" s="124" t="s">
        <v>4623</v>
      </c>
      <c r="B528" s="127">
        <v>15098.65</v>
      </c>
      <c r="C528" s="127">
        <v>0.74970000000000003</v>
      </c>
      <c r="D528" s="127">
        <v>7.0064000000000002</v>
      </c>
      <c r="E528" s="127">
        <v>11.9049</v>
      </c>
      <c r="F528" s="127">
        <v>9.2319999999999993</v>
      </c>
      <c r="G528" s="127">
        <v>4.0343</v>
      </c>
      <c r="H528" s="127">
        <v>25.098500000000001</v>
      </c>
      <c r="I528" s="127">
        <v>21.116</v>
      </c>
      <c r="J528" s="127"/>
      <c r="K528" s="127"/>
      <c r="L528" s="127"/>
      <c r="M528" s="127"/>
      <c r="N528" s="127"/>
      <c r="O528" s="127"/>
    </row>
    <row r="529" spans="1:15">
      <c r="A529" s="124" t="s">
        <v>4624</v>
      </c>
      <c r="B529" s="127">
        <v>19676.03</v>
      </c>
      <c r="C529" s="127">
        <v>0.75249999999999995</v>
      </c>
      <c r="D529" s="127">
        <v>7.1288999999999998</v>
      </c>
      <c r="E529" s="127">
        <v>12.5036</v>
      </c>
      <c r="F529" s="127">
        <v>9.98</v>
      </c>
      <c r="G529" s="127">
        <v>4.8038999999999996</v>
      </c>
      <c r="H529" s="127">
        <v>25.916899999999998</v>
      </c>
      <c r="I529" s="127">
        <v>21.9284</v>
      </c>
      <c r="J529" s="127"/>
      <c r="K529" s="127"/>
      <c r="L529" s="127"/>
      <c r="M529" s="127"/>
      <c r="N529" s="127"/>
      <c r="O529" s="127"/>
    </row>
    <row r="530" spans="1:15">
      <c r="A530" s="124" t="s">
        <v>4625</v>
      </c>
      <c r="B530" s="127">
        <v>12045.7</v>
      </c>
      <c r="C530" s="127">
        <v>-0.2319</v>
      </c>
      <c r="D530" s="127">
        <v>4.1101000000000001</v>
      </c>
      <c r="E530" s="127">
        <v>11.059699999999999</v>
      </c>
      <c r="F530" s="127">
        <v>2.3189000000000002</v>
      </c>
      <c r="G530" s="127"/>
      <c r="H530" s="127"/>
      <c r="I530" s="127"/>
      <c r="J530" s="127"/>
      <c r="K530" s="127"/>
      <c r="L530" s="127"/>
      <c r="M530" s="127"/>
      <c r="N530" s="127"/>
      <c r="O530" s="127"/>
    </row>
    <row r="531" spans="1:15">
      <c r="A531" s="124" t="s">
        <v>4626</v>
      </c>
      <c r="B531" s="127">
        <v>14440.53</v>
      </c>
      <c r="C531" s="127">
        <v>-0.21840000000000001</v>
      </c>
      <c r="D531" s="127">
        <v>4.1875999999999998</v>
      </c>
      <c r="E531" s="127">
        <v>11.553699999999999</v>
      </c>
      <c r="F531" s="127"/>
      <c r="G531" s="127"/>
      <c r="H531" s="127"/>
      <c r="I531" s="127"/>
      <c r="J531" s="127"/>
      <c r="K531" s="127"/>
      <c r="L531" s="127"/>
      <c r="M531" s="127"/>
      <c r="N531" s="127"/>
      <c r="O531" s="127"/>
    </row>
    <row r="532" spans="1:15">
      <c r="A532" s="124" t="s">
        <v>4627</v>
      </c>
      <c r="B532" s="127">
        <v>3398.93</v>
      </c>
      <c r="C532" s="127">
        <v>-3.2957999999999998</v>
      </c>
      <c r="D532" s="127">
        <v>-3.4655</v>
      </c>
      <c r="E532" s="127">
        <v>0.60589999999999999</v>
      </c>
      <c r="F532" s="127">
        <v>-12.475</v>
      </c>
      <c r="G532" s="127"/>
      <c r="H532" s="127"/>
      <c r="I532" s="127"/>
      <c r="J532" s="127"/>
      <c r="K532" s="127"/>
      <c r="L532" s="127"/>
      <c r="M532" s="127"/>
      <c r="N532" s="127"/>
      <c r="O532" s="127"/>
    </row>
    <row r="533" spans="1:15">
      <c r="A533" s="124" t="s">
        <v>4628</v>
      </c>
      <c r="B533" s="127">
        <v>3714.33</v>
      </c>
      <c r="C533" s="127">
        <v>-3.1145</v>
      </c>
      <c r="D533" s="127">
        <v>-2.9481000000000002</v>
      </c>
      <c r="E533" s="127">
        <v>1.1897</v>
      </c>
      <c r="F533" s="127"/>
      <c r="G533" s="127"/>
      <c r="H533" s="127"/>
      <c r="I533" s="127"/>
      <c r="J533" s="127"/>
      <c r="K533" s="127"/>
      <c r="L533" s="127"/>
      <c r="M533" s="127"/>
      <c r="N533" s="127"/>
      <c r="O533" s="127"/>
    </row>
    <row r="534" spans="1:15">
      <c r="A534" s="124" t="s">
        <v>4629</v>
      </c>
      <c r="B534" s="127">
        <v>37675.5</v>
      </c>
      <c r="C534" s="127">
        <v>1.8237000000000001</v>
      </c>
      <c r="D534" s="127">
        <v>5.7220000000000004</v>
      </c>
      <c r="E534" s="127">
        <v>7.9476000000000004</v>
      </c>
      <c r="F534" s="127">
        <v>6.9976000000000003</v>
      </c>
      <c r="G534" s="127"/>
      <c r="H534" s="127"/>
      <c r="I534" s="127"/>
      <c r="J534" s="127"/>
      <c r="K534" s="127"/>
      <c r="L534" s="127"/>
      <c r="M534" s="127"/>
      <c r="N534" s="127"/>
      <c r="O534" s="127"/>
    </row>
    <row r="535" spans="1:15">
      <c r="A535" s="124" t="s">
        <v>4630</v>
      </c>
      <c r="B535" s="127">
        <v>45893.93</v>
      </c>
      <c r="C535" s="127">
        <v>1.8925000000000001</v>
      </c>
      <c r="D535" s="127">
        <v>5.9217000000000004</v>
      </c>
      <c r="E535" s="127">
        <v>8.5297000000000001</v>
      </c>
      <c r="F535" s="127"/>
      <c r="G535" s="127"/>
      <c r="H535" s="127"/>
      <c r="I535" s="127"/>
      <c r="J535" s="127"/>
      <c r="K535" s="127"/>
      <c r="L535" s="127"/>
      <c r="M535" s="127"/>
      <c r="N535" s="127"/>
      <c r="O535" s="127"/>
    </row>
    <row r="536" spans="1:15">
      <c r="A536" s="124" t="s">
        <v>4631</v>
      </c>
      <c r="B536" s="127">
        <v>8761.35</v>
      </c>
      <c r="C536" s="127">
        <v>-1.4953000000000001</v>
      </c>
      <c r="D536" s="127">
        <v>-3.4508999999999999</v>
      </c>
      <c r="E536" s="127">
        <v>-0.77349999999999997</v>
      </c>
      <c r="F536" s="127">
        <v>-4.0755999999999997</v>
      </c>
      <c r="G536" s="127">
        <v>6.7904</v>
      </c>
      <c r="H536" s="127"/>
      <c r="I536" s="127"/>
      <c r="J536" s="127"/>
      <c r="K536" s="127"/>
      <c r="L536" s="127"/>
      <c r="M536" s="127"/>
      <c r="N536" s="127"/>
      <c r="O536" s="127"/>
    </row>
    <row r="537" spans="1:15">
      <c r="A537" s="124" t="s">
        <v>4632</v>
      </c>
      <c r="B537" s="127">
        <v>9949.7900000000009</v>
      </c>
      <c r="C537" s="127">
        <v>-1.4952000000000001</v>
      </c>
      <c r="D537" s="127">
        <v>-3.3986999999999998</v>
      </c>
      <c r="E537" s="127">
        <v>-0.62819999999999998</v>
      </c>
      <c r="F537" s="127">
        <v>-3.8935</v>
      </c>
      <c r="G537" s="127">
        <v>7.0536000000000003</v>
      </c>
      <c r="H537" s="127"/>
      <c r="I537" s="127"/>
      <c r="J537" s="127"/>
      <c r="K537" s="127"/>
      <c r="L537" s="127"/>
      <c r="M537" s="127"/>
      <c r="N537" s="127"/>
      <c r="O537" s="127"/>
    </row>
    <row r="538" spans="1:15">
      <c r="A538" s="124" t="s">
        <v>4633</v>
      </c>
      <c r="B538" s="127">
        <v>9488.7999999999993</v>
      </c>
      <c r="C538" s="127">
        <v>4.0911999999999997</v>
      </c>
      <c r="D538" s="127">
        <v>5.2112999999999996</v>
      </c>
      <c r="E538" s="127">
        <v>7.5822000000000003</v>
      </c>
      <c r="F538" s="127">
        <v>12.1144</v>
      </c>
      <c r="G538" s="127">
        <v>7.1315</v>
      </c>
      <c r="H538" s="127">
        <v>23.165199999999999</v>
      </c>
      <c r="I538" s="127">
        <v>21.6051</v>
      </c>
      <c r="J538" s="127">
        <v>16.268000000000001</v>
      </c>
      <c r="K538" s="127">
        <v>24.347300000000001</v>
      </c>
      <c r="L538" s="127">
        <v>17.6221</v>
      </c>
      <c r="M538" s="127">
        <v>13.067500000000001</v>
      </c>
      <c r="N538" s="127">
        <v>6.3959999999999999</v>
      </c>
      <c r="O538" s="127"/>
    </row>
    <row r="539" spans="1:15">
      <c r="A539" s="124" t="s">
        <v>4110</v>
      </c>
      <c r="B539" s="127">
        <v>12432.91</v>
      </c>
      <c r="C539" s="127">
        <v>4.1078000000000001</v>
      </c>
      <c r="D539" s="127">
        <v>5.4112999999999998</v>
      </c>
      <c r="E539" s="127">
        <v>8.2120999999999995</v>
      </c>
      <c r="F539" s="127">
        <v>13.0062</v>
      </c>
      <c r="G539" s="127">
        <v>8.0728000000000009</v>
      </c>
      <c r="H539" s="127">
        <v>24.1936</v>
      </c>
      <c r="I539" s="127">
        <v>22.5426</v>
      </c>
      <c r="J539" s="127">
        <v>17.452500000000001</v>
      </c>
      <c r="K539" s="127">
        <v>25.6919</v>
      </c>
      <c r="L539" s="127">
        <v>19.1493</v>
      </c>
      <c r="M539" s="127">
        <v>14.6167</v>
      </c>
      <c r="N539" s="127">
        <v>7.8009000000000004</v>
      </c>
      <c r="O539" s="127"/>
    </row>
    <row r="540" spans="1:15">
      <c r="A540" s="124" t="s">
        <v>4634</v>
      </c>
      <c r="B540" s="127">
        <v>2127.4499999999998</v>
      </c>
      <c r="C540" s="127">
        <v>-1.8454999999999999</v>
      </c>
      <c r="D540" s="127">
        <v>3.1665999999999999</v>
      </c>
      <c r="E540" s="127">
        <v>16.006900000000002</v>
      </c>
      <c r="F540" s="127">
        <v>-4.5194000000000001</v>
      </c>
      <c r="G540" s="127">
        <v>-4.8619000000000003</v>
      </c>
      <c r="H540" s="127"/>
      <c r="I540" s="127"/>
      <c r="J540" s="127"/>
      <c r="K540" s="127"/>
      <c r="L540" s="127"/>
      <c r="M540" s="127"/>
      <c r="N540" s="127"/>
      <c r="O540" s="127"/>
    </row>
    <row r="541" spans="1:15">
      <c r="A541" s="124" t="s">
        <v>4635</v>
      </c>
      <c r="B541" s="127">
        <v>2246.8200000000002</v>
      </c>
      <c r="C541" s="127">
        <v>-1.8097000000000001</v>
      </c>
      <c r="D541" s="127">
        <v>3.2347000000000001</v>
      </c>
      <c r="E541" s="127">
        <v>16.268599999999999</v>
      </c>
      <c r="F541" s="127">
        <v>-4.2667999999999999</v>
      </c>
      <c r="G541" s="127">
        <v>-4.6082000000000001</v>
      </c>
      <c r="H541" s="127"/>
      <c r="I541" s="127"/>
      <c r="J541" s="127"/>
      <c r="K541" s="127"/>
      <c r="L541" s="127"/>
      <c r="M541" s="127"/>
      <c r="N541" s="127"/>
      <c r="O541" s="127"/>
    </row>
    <row r="542" spans="1:15">
      <c r="A542" s="124" t="s">
        <v>4636</v>
      </c>
      <c r="B542" s="127">
        <v>35337.599999999999</v>
      </c>
      <c r="C542" s="127">
        <v>1.7713000000000001</v>
      </c>
      <c r="D542" s="127">
        <v>2.6473</v>
      </c>
      <c r="E542" s="127">
        <v>-1.4821</v>
      </c>
      <c r="F542" s="127">
        <v>-18.460100000000001</v>
      </c>
      <c r="G542" s="127">
        <v>-15.9419</v>
      </c>
      <c r="H542" s="127">
        <v>6.8041</v>
      </c>
      <c r="I542" s="127">
        <v>7.1695000000000002</v>
      </c>
      <c r="J542" s="127">
        <v>2.3999999999999998E-3</v>
      </c>
      <c r="K542" s="127">
        <v>10.4504</v>
      </c>
      <c r="L542" s="127">
        <v>13.4734</v>
      </c>
      <c r="M542" s="127">
        <v>11.8842</v>
      </c>
      <c r="N542" s="127">
        <v>11.5571</v>
      </c>
      <c r="O542" s="127"/>
    </row>
    <row r="543" spans="1:15">
      <c r="A543" s="124" t="s">
        <v>4637</v>
      </c>
      <c r="B543" s="127">
        <v>50346.11</v>
      </c>
      <c r="C543" s="127">
        <v>2.5506000000000002</v>
      </c>
      <c r="D543" s="127">
        <v>3.4331</v>
      </c>
      <c r="E543" s="127">
        <v>0.23100000000000001</v>
      </c>
      <c r="F543" s="127">
        <v>-16.459599999999998</v>
      </c>
      <c r="G543" s="127">
        <v>-13.8797</v>
      </c>
      <c r="H543" s="127">
        <v>9.1591000000000005</v>
      </c>
      <c r="I543" s="127">
        <v>9.4319000000000006</v>
      </c>
      <c r="J543" s="127">
        <v>2.0834000000000001</v>
      </c>
      <c r="K543" s="127">
        <v>12.6745</v>
      </c>
      <c r="L543" s="127">
        <v>15.821199999999999</v>
      </c>
      <c r="M543" s="127">
        <v>14.179</v>
      </c>
      <c r="N543" s="127">
        <v>13.6698</v>
      </c>
      <c r="O543" s="127"/>
    </row>
    <row r="544" spans="1:15">
      <c r="A544" s="124" t="s">
        <v>4638</v>
      </c>
      <c r="B544" s="127">
        <v>16552.5</v>
      </c>
      <c r="C544" s="127">
        <v>1.6673</v>
      </c>
      <c r="D544" s="127">
        <v>3.9439000000000002</v>
      </c>
      <c r="E544" s="127">
        <v>8.4332999999999991</v>
      </c>
      <c r="F544" s="127">
        <v>5.3305999999999996</v>
      </c>
      <c r="G544" s="127">
        <v>3.0750000000000002</v>
      </c>
      <c r="H544" s="127">
        <v>18.662099999999999</v>
      </c>
      <c r="I544" s="127">
        <v>17.420200000000001</v>
      </c>
      <c r="J544" s="127">
        <v>13.2438</v>
      </c>
      <c r="K544" s="127">
        <v>21.399899999999999</v>
      </c>
      <c r="L544" s="127">
        <v>16.868099999999998</v>
      </c>
      <c r="M544" s="127"/>
      <c r="N544" s="127"/>
      <c r="O544" s="127"/>
    </row>
    <row r="545" spans="1:15">
      <c r="A545" s="124" t="s">
        <v>4111</v>
      </c>
      <c r="B545" s="127">
        <v>21466.63</v>
      </c>
      <c r="C545" s="127">
        <v>1.7386999999999999</v>
      </c>
      <c r="D545" s="127">
        <v>4.1483999999999996</v>
      </c>
      <c r="E545" s="127">
        <v>9.1237999999999992</v>
      </c>
      <c r="F545" s="127">
        <v>6.2031000000000001</v>
      </c>
      <c r="G545" s="127">
        <v>3.9739</v>
      </c>
      <c r="H545" s="127">
        <v>19.662500000000001</v>
      </c>
      <c r="I545" s="127">
        <v>18.383600000000001</v>
      </c>
      <c r="J545" s="127">
        <v>14.279</v>
      </c>
      <c r="K545" s="127">
        <v>22.519200000000001</v>
      </c>
      <c r="L545" s="127">
        <v>17.989899999999999</v>
      </c>
      <c r="M545" s="127">
        <v>16.357099999999999</v>
      </c>
      <c r="N545" s="127">
        <v>13.405200000000001</v>
      </c>
      <c r="O545" s="127"/>
    </row>
    <row r="546" spans="1:15">
      <c r="A546" s="124" t="s">
        <v>4639</v>
      </c>
      <c r="B546" s="127"/>
      <c r="C546" s="127"/>
      <c r="D546" s="127"/>
      <c r="E546" s="127"/>
      <c r="F546" s="127"/>
      <c r="G546" s="127"/>
      <c r="H546" s="127"/>
      <c r="I546" s="127"/>
      <c r="J546" s="127"/>
      <c r="K546" s="127"/>
      <c r="L546" s="127"/>
      <c r="M546" s="127"/>
      <c r="N546" s="127"/>
      <c r="O546" s="127"/>
    </row>
    <row r="547" spans="1:15">
      <c r="A547" s="124" t="s">
        <v>4640</v>
      </c>
      <c r="B547" s="127"/>
      <c r="C547" s="127"/>
      <c r="D547" s="127"/>
      <c r="E547" s="127"/>
      <c r="F547" s="127"/>
      <c r="G547" s="127"/>
      <c r="H547" s="127"/>
      <c r="I547" s="127"/>
      <c r="J547" s="127"/>
      <c r="K547" s="127"/>
      <c r="L547" s="127"/>
      <c r="M547" s="127"/>
      <c r="N547" s="127"/>
      <c r="O547" s="127"/>
    </row>
    <row r="548" spans="1:15">
      <c r="A548" s="124" t="s">
        <v>4641</v>
      </c>
      <c r="B548" s="127"/>
      <c r="C548" s="127"/>
      <c r="D548" s="127"/>
      <c r="E548" s="127"/>
      <c r="F548" s="127"/>
      <c r="G548" s="127"/>
      <c r="H548" s="127"/>
      <c r="I548" s="127"/>
      <c r="J548" s="127"/>
      <c r="K548" s="127"/>
      <c r="L548" s="127"/>
      <c r="M548" s="127"/>
      <c r="N548" s="127"/>
      <c r="O548" s="127"/>
    </row>
    <row r="549" spans="1:15">
      <c r="A549" s="124" t="s">
        <v>4642</v>
      </c>
      <c r="B549" s="127">
        <v>25251.65</v>
      </c>
      <c r="C549" s="127">
        <v>1.1433</v>
      </c>
      <c r="D549" s="127">
        <v>3.2454000000000001</v>
      </c>
      <c r="E549" s="127">
        <v>3.0609999999999999</v>
      </c>
      <c r="F549" s="127">
        <v>6.9027000000000003</v>
      </c>
      <c r="G549" s="127">
        <v>2.9813999999999998</v>
      </c>
      <c r="H549" s="127">
        <v>17.028099999999998</v>
      </c>
      <c r="I549" s="127">
        <v>15.796200000000001</v>
      </c>
      <c r="J549" s="127">
        <v>11.494400000000001</v>
      </c>
      <c r="K549" s="127">
        <v>16.308800000000002</v>
      </c>
      <c r="L549" s="127">
        <v>14.941700000000001</v>
      </c>
      <c r="M549" s="127"/>
      <c r="N549" s="127"/>
      <c r="O549" s="127"/>
    </row>
    <row r="550" spans="1:15">
      <c r="A550" s="124" t="s">
        <v>4643</v>
      </c>
      <c r="B550" s="127">
        <v>34955.599999999999</v>
      </c>
      <c r="C550" s="127">
        <v>1.2437</v>
      </c>
      <c r="D550" s="127">
        <v>3.4205000000000001</v>
      </c>
      <c r="E550" s="127">
        <v>3.8317000000000001</v>
      </c>
      <c r="F550" s="127">
        <v>7.9436</v>
      </c>
      <c r="G550" s="127">
        <v>4.0339999999999998</v>
      </c>
      <c r="H550" s="127">
        <v>18.226099999999999</v>
      </c>
      <c r="I550" s="127">
        <v>16.9726</v>
      </c>
      <c r="J550" s="127">
        <v>12.8889</v>
      </c>
      <c r="K550" s="127">
        <v>17.8309</v>
      </c>
      <c r="L550" s="127">
        <v>16.493500000000001</v>
      </c>
      <c r="M550" s="127">
        <v>14.739000000000001</v>
      </c>
      <c r="N550" s="127">
        <v>13.695</v>
      </c>
      <c r="O550" s="127"/>
    </row>
    <row r="551" spans="1:15">
      <c r="A551" s="124" t="s">
        <v>4644</v>
      </c>
      <c r="B551" s="127">
        <v>37511.440000000002</v>
      </c>
      <c r="C551" s="127">
        <v>3.0653999999999999</v>
      </c>
      <c r="D551" s="127">
        <v>8.8026</v>
      </c>
      <c r="E551" s="127">
        <v>12.9937</v>
      </c>
      <c r="F551" s="127">
        <v>9.9149999999999991</v>
      </c>
      <c r="G551" s="127">
        <v>11.3024</v>
      </c>
      <c r="H551" s="127">
        <v>35.721200000000003</v>
      </c>
      <c r="I551" s="127">
        <v>28.116599999999998</v>
      </c>
      <c r="J551" s="127">
        <v>22.282599999999999</v>
      </c>
      <c r="K551" s="127">
        <v>29.377099999999999</v>
      </c>
      <c r="L551" s="127">
        <v>17.972200000000001</v>
      </c>
      <c r="M551" s="127"/>
      <c r="N551" s="127"/>
      <c r="O551" s="127"/>
    </row>
    <row r="552" spans="1:15">
      <c r="A552" s="124" t="s">
        <v>4645</v>
      </c>
      <c r="B552" s="127">
        <v>49811.06</v>
      </c>
      <c r="C552" s="127">
        <v>3.2968999999999999</v>
      </c>
      <c r="D552" s="127">
        <v>9.0470000000000006</v>
      </c>
      <c r="E552" s="127">
        <v>13.8416</v>
      </c>
      <c r="F552" s="127">
        <v>10.739800000000001</v>
      </c>
      <c r="G552" s="127">
        <v>12.137700000000001</v>
      </c>
      <c r="H552" s="127">
        <v>36.7425</v>
      </c>
      <c r="I552" s="127">
        <v>29.3673</v>
      </c>
      <c r="J552" s="127">
        <v>23.691199999999998</v>
      </c>
      <c r="K552" s="127">
        <v>31.136199999999999</v>
      </c>
      <c r="L552" s="127">
        <v>19.7258</v>
      </c>
      <c r="M552" s="127">
        <v>16.8215</v>
      </c>
      <c r="N552" s="127">
        <v>15.7372</v>
      </c>
      <c r="O552" s="127"/>
    </row>
    <row r="553" spans="1:15">
      <c r="A553" s="124" t="s">
        <v>4646</v>
      </c>
      <c r="B553" s="127">
        <v>1493.6</v>
      </c>
      <c r="C553" s="127">
        <v>-6.0865</v>
      </c>
      <c r="D553" s="127">
        <v>-7.8422999999999998</v>
      </c>
      <c r="E553" s="127">
        <v>-0.95489999999999997</v>
      </c>
      <c r="F553" s="127">
        <v>-17.837</v>
      </c>
      <c r="G553" s="127">
        <v>-25.5749</v>
      </c>
      <c r="H553" s="127">
        <v>-19.0745</v>
      </c>
      <c r="I553" s="127">
        <v>-10.719099999999999</v>
      </c>
      <c r="J553" s="127">
        <v>-10.546900000000001</v>
      </c>
      <c r="K553" s="127">
        <v>0.27260000000000001</v>
      </c>
      <c r="L553" s="127">
        <v>-6.8994</v>
      </c>
      <c r="M553" s="127">
        <v>-4.3741000000000003</v>
      </c>
      <c r="N553" s="127">
        <v>-1.8053999999999999</v>
      </c>
      <c r="O553" s="127"/>
    </row>
    <row r="554" spans="1:15">
      <c r="A554" s="124" t="s">
        <v>4647</v>
      </c>
      <c r="B554" s="127">
        <v>1824.53</v>
      </c>
      <c r="C554" s="127">
        <v>-6.0441000000000003</v>
      </c>
      <c r="D554" s="127">
        <v>-7.6920999999999999</v>
      </c>
      <c r="E554" s="127">
        <v>-0.69669999999999999</v>
      </c>
      <c r="F554" s="127">
        <v>-17.420000000000002</v>
      </c>
      <c r="G554" s="127">
        <v>-24.987200000000001</v>
      </c>
      <c r="H554" s="127">
        <v>-18.594100000000001</v>
      </c>
      <c r="I554" s="127">
        <v>-10.2697</v>
      </c>
      <c r="J554" s="127">
        <v>-10.0329</v>
      </c>
      <c r="K554" s="127">
        <v>0.88949999999999996</v>
      </c>
      <c r="L554" s="127">
        <v>-6.1923000000000004</v>
      </c>
      <c r="M554" s="127">
        <v>-3.6915</v>
      </c>
      <c r="N554" s="127">
        <v>-0.77049999999999996</v>
      </c>
      <c r="O554" s="127"/>
    </row>
    <row r="555" spans="1:15">
      <c r="A555" s="124" t="s">
        <v>4648</v>
      </c>
      <c r="B555" s="127"/>
      <c r="C555" s="127"/>
      <c r="D555" s="127"/>
      <c r="E555" s="127"/>
      <c r="F555" s="127"/>
      <c r="G555" s="127"/>
      <c r="H555" s="127"/>
      <c r="I555" s="127"/>
      <c r="J555" s="127"/>
      <c r="K555" s="127"/>
      <c r="L555" s="127"/>
      <c r="M555" s="127"/>
      <c r="N555" s="127"/>
      <c r="O555" s="127"/>
    </row>
    <row r="556" spans="1:15">
      <c r="A556" s="124" t="s">
        <v>4649</v>
      </c>
      <c r="B556" s="127"/>
      <c r="C556" s="127"/>
      <c r="D556" s="127"/>
      <c r="E556" s="127"/>
      <c r="F556" s="127"/>
      <c r="G556" s="127"/>
      <c r="H556" s="127"/>
      <c r="I556" s="127"/>
      <c r="J556" s="127"/>
      <c r="K556" s="127"/>
      <c r="L556" s="127"/>
      <c r="M556" s="127"/>
      <c r="N556" s="127"/>
      <c r="O556" s="127"/>
    </row>
    <row r="557" spans="1:15">
      <c r="A557" s="124" t="s">
        <v>4650</v>
      </c>
      <c r="B557" s="127"/>
      <c r="C557" s="127"/>
      <c r="D557" s="127"/>
      <c r="E557" s="127"/>
      <c r="F557" s="127"/>
      <c r="G557" s="127"/>
      <c r="H557" s="127"/>
      <c r="I557" s="127"/>
      <c r="J557" s="127"/>
      <c r="K557" s="127"/>
      <c r="L557" s="127"/>
      <c r="M557" s="127"/>
      <c r="N557" s="127"/>
      <c r="O557" s="127"/>
    </row>
    <row r="558" spans="1:15">
      <c r="A558" s="124" t="s">
        <v>4651</v>
      </c>
      <c r="B558" s="127">
        <v>10281.9</v>
      </c>
      <c r="C558" s="127">
        <v>0.94640000000000002</v>
      </c>
      <c r="D558" s="127">
        <v>10.572900000000001</v>
      </c>
      <c r="E558" s="127">
        <v>20.613</v>
      </c>
      <c r="F558" s="127">
        <v>18.8673</v>
      </c>
      <c r="G558" s="127">
        <v>6.4770000000000003</v>
      </c>
      <c r="H558" s="127">
        <v>25.0883</v>
      </c>
      <c r="I558" s="127">
        <v>17.534400000000002</v>
      </c>
      <c r="J558" s="127">
        <v>15.866300000000001</v>
      </c>
      <c r="K558" s="127">
        <v>32.662199999999999</v>
      </c>
      <c r="L558" s="127">
        <v>16.9221</v>
      </c>
      <c r="M558" s="127">
        <v>19.5596</v>
      </c>
      <c r="N558" s="127">
        <v>5.3250000000000002</v>
      </c>
      <c r="O558" s="127"/>
    </row>
    <row r="559" spans="1:15">
      <c r="A559" s="124" t="s">
        <v>4652</v>
      </c>
      <c r="B559" s="127">
        <v>15533.6</v>
      </c>
      <c r="C559" s="127">
        <v>0.94640000000000002</v>
      </c>
      <c r="D559" s="127">
        <v>10.8718</v>
      </c>
      <c r="E559" s="127">
        <v>21.2896</v>
      </c>
      <c r="F559" s="127">
        <v>19.540400000000002</v>
      </c>
      <c r="G559" s="127">
        <v>7.3894000000000002</v>
      </c>
      <c r="H559" s="127">
        <v>25.950199999999999</v>
      </c>
      <c r="I559" s="127">
        <v>18.207699999999999</v>
      </c>
      <c r="J559" s="127">
        <v>17.374099999999999</v>
      </c>
      <c r="K559" s="127">
        <v>34.484699999999997</v>
      </c>
      <c r="L559" s="127">
        <v>18.725000000000001</v>
      </c>
      <c r="M559" s="127">
        <v>21.9467</v>
      </c>
      <c r="N559" s="127">
        <v>7.3605999999999998</v>
      </c>
      <c r="O559" s="127"/>
    </row>
    <row r="560" spans="1:15">
      <c r="A560" s="124" t="s">
        <v>4653</v>
      </c>
      <c r="B560" s="127">
        <v>23455.35</v>
      </c>
      <c r="C560" s="127">
        <v>5.4800000000000001E-2</v>
      </c>
      <c r="D560" s="127">
        <v>0.47939999999999999</v>
      </c>
      <c r="E560" s="127">
        <v>13.416600000000001</v>
      </c>
      <c r="F560" s="127">
        <v>-6.3170999999999999</v>
      </c>
      <c r="G560" s="127">
        <v>-7.4062000000000001</v>
      </c>
      <c r="H560" s="127">
        <v>18.667400000000001</v>
      </c>
      <c r="I560" s="127">
        <v>27.990500000000001</v>
      </c>
      <c r="J560" s="127">
        <v>22.442599999999999</v>
      </c>
      <c r="K560" s="127"/>
      <c r="L560" s="127"/>
      <c r="M560" s="127"/>
      <c r="N560" s="127"/>
      <c r="O560" s="127"/>
    </row>
    <row r="561" spans="1:15">
      <c r="A561" s="124" t="s">
        <v>4654</v>
      </c>
      <c r="B561" s="127">
        <v>29252.12</v>
      </c>
      <c r="C561" s="127">
        <v>6.6900000000000001E-2</v>
      </c>
      <c r="D561" s="127">
        <v>0.65259999999999996</v>
      </c>
      <c r="E561" s="127">
        <v>13.7704</v>
      </c>
      <c r="F561" s="127">
        <v>-5.9406999999999996</v>
      </c>
      <c r="G561" s="127">
        <v>-6.9981999999999998</v>
      </c>
      <c r="H561" s="127">
        <v>19.168800000000001</v>
      </c>
      <c r="I561" s="127">
        <v>28.585599999999999</v>
      </c>
      <c r="J561" s="127">
        <v>23.121600000000001</v>
      </c>
      <c r="K561" s="127"/>
      <c r="L561" s="127"/>
      <c r="M561" s="127"/>
      <c r="N561" s="127"/>
      <c r="O561" s="127"/>
    </row>
    <row r="562" spans="1:15">
      <c r="A562" s="124" t="s">
        <v>4655</v>
      </c>
      <c r="B562" s="127">
        <v>59468.6</v>
      </c>
      <c r="C562" s="127">
        <v>2.5053999999999998</v>
      </c>
      <c r="D562" s="127">
        <v>4.7908999999999997</v>
      </c>
      <c r="E562" s="127">
        <v>11.2897</v>
      </c>
      <c r="F562" s="127">
        <v>3.9670999999999998</v>
      </c>
      <c r="G562" s="127">
        <v>3.6837</v>
      </c>
      <c r="H562" s="127">
        <v>21.9937</v>
      </c>
      <c r="I562" s="127">
        <v>23.251300000000001</v>
      </c>
      <c r="J562" s="127">
        <v>17.2331</v>
      </c>
      <c r="K562" s="127">
        <v>27.263200000000001</v>
      </c>
      <c r="L562" s="127">
        <v>19.3079</v>
      </c>
      <c r="M562" s="127">
        <v>16.411100000000001</v>
      </c>
      <c r="N562" s="127">
        <v>12.8217</v>
      </c>
      <c r="O562" s="127"/>
    </row>
    <row r="563" spans="1:15">
      <c r="A563" s="124" t="s">
        <v>4656</v>
      </c>
      <c r="B563" s="127">
        <v>80662.990000000005</v>
      </c>
      <c r="C563" s="127">
        <v>2.5543999999999998</v>
      </c>
      <c r="D563" s="127">
        <v>4.9542999999999999</v>
      </c>
      <c r="E563" s="127">
        <v>11.737399999999999</v>
      </c>
      <c r="F563" s="127">
        <v>4.5176999999999996</v>
      </c>
      <c r="G563" s="127">
        <v>4.2710999999999997</v>
      </c>
      <c r="H563" s="127">
        <v>22.7027</v>
      </c>
      <c r="I563" s="127">
        <v>23.9739</v>
      </c>
      <c r="J563" s="127">
        <v>18.084700000000002</v>
      </c>
      <c r="K563" s="127">
        <v>28.2303</v>
      </c>
      <c r="L563" s="127">
        <v>20.284300000000002</v>
      </c>
      <c r="M563" s="127">
        <v>17.4773</v>
      </c>
      <c r="N563" s="127">
        <v>14.0198</v>
      </c>
      <c r="O563" s="127"/>
    </row>
    <row r="564" spans="1:15">
      <c r="A564" s="124" t="s">
        <v>4657</v>
      </c>
      <c r="B564" s="127">
        <v>21923.1</v>
      </c>
      <c r="C564" s="127">
        <v>1.7263999999999999</v>
      </c>
      <c r="D564" s="127">
        <v>3.9174000000000002</v>
      </c>
      <c r="E564" s="127">
        <v>11.589499999999999</v>
      </c>
      <c r="F564" s="127">
        <v>3.6985000000000001</v>
      </c>
      <c r="G564" s="127">
        <v>2.9325999999999999</v>
      </c>
      <c r="H564" s="127">
        <v>21.049299999999999</v>
      </c>
      <c r="I564" s="127">
        <v>22.2545</v>
      </c>
      <c r="J564" s="127">
        <v>16.8127</v>
      </c>
      <c r="K564" s="127">
        <v>26.5562</v>
      </c>
      <c r="L564" s="127">
        <v>20.090699999999998</v>
      </c>
      <c r="M564" s="127"/>
      <c r="N564" s="127"/>
      <c r="O564" s="127"/>
    </row>
    <row r="565" spans="1:15">
      <c r="A565" s="124" t="s">
        <v>4114</v>
      </c>
      <c r="B565" s="127">
        <v>27869.84</v>
      </c>
      <c r="C565" s="127">
        <v>1.7761</v>
      </c>
      <c r="D565" s="127">
        <v>4.0743</v>
      </c>
      <c r="E565" s="127">
        <v>12.042999999999999</v>
      </c>
      <c r="F565" s="127">
        <v>4.2534999999999998</v>
      </c>
      <c r="G565" s="127">
        <v>3.5278</v>
      </c>
      <c r="H565" s="127">
        <v>21.756</v>
      </c>
      <c r="I565" s="127">
        <v>22.9666</v>
      </c>
      <c r="J565" s="127">
        <v>17.6248</v>
      </c>
      <c r="K565" s="127">
        <v>27.476199999999999</v>
      </c>
      <c r="L565" s="127">
        <v>21.029</v>
      </c>
      <c r="M565" s="127">
        <v>18.6736</v>
      </c>
      <c r="N565" s="127">
        <v>15.2836</v>
      </c>
      <c r="O565" s="127"/>
    </row>
    <row r="566" spans="1:15">
      <c r="A566" s="124" t="s">
        <v>4658</v>
      </c>
      <c r="B566" s="127"/>
      <c r="C566" s="127"/>
      <c r="D566" s="127"/>
      <c r="E566" s="127"/>
      <c r="F566" s="127"/>
      <c r="G566" s="127"/>
      <c r="H566" s="127"/>
      <c r="I566" s="127"/>
      <c r="J566" s="127"/>
      <c r="K566" s="127"/>
      <c r="L566" s="127"/>
      <c r="M566" s="127"/>
      <c r="N566" s="127"/>
      <c r="O566" s="127"/>
    </row>
    <row r="567" spans="1:15">
      <c r="A567" s="124" t="s">
        <v>4659</v>
      </c>
      <c r="B567" s="127">
        <v>16931.349999999999</v>
      </c>
      <c r="C567" s="127">
        <v>3.2229000000000001</v>
      </c>
      <c r="D567" s="127">
        <v>6.1151</v>
      </c>
      <c r="E567" s="127">
        <v>11.974600000000001</v>
      </c>
      <c r="F567" s="127">
        <v>5.9924999999999997</v>
      </c>
      <c r="G567" s="127">
        <v>6.0968</v>
      </c>
      <c r="H567" s="127">
        <v>21.938400000000001</v>
      </c>
      <c r="I567" s="127">
        <v>24.5517</v>
      </c>
      <c r="J567" s="127">
        <v>17.7712</v>
      </c>
      <c r="K567" s="127">
        <v>27.988800000000001</v>
      </c>
      <c r="L567" s="127">
        <v>19.909800000000001</v>
      </c>
      <c r="M567" s="127">
        <v>18.073499999999999</v>
      </c>
      <c r="N567" s="127">
        <v>11.693899999999999</v>
      </c>
      <c r="O567" s="127"/>
    </row>
    <row r="568" spans="1:15">
      <c r="A568" s="124" t="s">
        <v>4660</v>
      </c>
      <c r="B568" s="127">
        <v>22183.84</v>
      </c>
      <c r="C568" s="127">
        <v>3.2896000000000001</v>
      </c>
      <c r="D568" s="127">
        <v>6.2815000000000003</v>
      </c>
      <c r="E568" s="127">
        <v>12.427199999999999</v>
      </c>
      <c r="F568" s="127">
        <v>6.5339</v>
      </c>
      <c r="G568" s="127">
        <v>6.6637000000000004</v>
      </c>
      <c r="H568" s="127">
        <v>22.653300000000002</v>
      </c>
      <c r="I568" s="127">
        <v>25.3261</v>
      </c>
      <c r="J568" s="127">
        <v>18.731300000000001</v>
      </c>
      <c r="K568" s="127">
        <v>29.095600000000001</v>
      </c>
      <c r="L568" s="127">
        <v>21.0139</v>
      </c>
      <c r="M568" s="127">
        <v>19.170200000000001</v>
      </c>
      <c r="N568" s="127">
        <v>12.9213</v>
      </c>
      <c r="O568" s="127"/>
    </row>
    <row r="569" spans="1:15">
      <c r="A569" s="124" t="s">
        <v>4661</v>
      </c>
      <c r="B569" s="127">
        <v>15879</v>
      </c>
      <c r="C569" s="127">
        <v>4.4850000000000003</v>
      </c>
      <c r="D569" s="127">
        <v>7.9085000000000001</v>
      </c>
      <c r="E569" s="127">
        <v>15.55</v>
      </c>
      <c r="F569" s="127">
        <v>9.2853999999999992</v>
      </c>
      <c r="G569" s="127">
        <v>12.559900000000001</v>
      </c>
      <c r="H569" s="127">
        <v>29.775600000000001</v>
      </c>
      <c r="I569" s="127">
        <v>26.762499999999999</v>
      </c>
      <c r="J569" s="127">
        <v>19.9542</v>
      </c>
      <c r="K569" s="127">
        <v>29.476199999999999</v>
      </c>
      <c r="L569" s="127">
        <v>22.0593</v>
      </c>
      <c r="M569" s="127"/>
      <c r="N569" s="127"/>
      <c r="O569" s="127"/>
    </row>
    <row r="570" spans="1:15">
      <c r="A570" s="124" t="s">
        <v>4662</v>
      </c>
      <c r="B570" s="127">
        <v>19555.599999999999</v>
      </c>
      <c r="C570" s="127">
        <v>4.5007000000000001</v>
      </c>
      <c r="D570" s="127">
        <v>7.9291</v>
      </c>
      <c r="E570" s="127">
        <v>15.9718</v>
      </c>
      <c r="F570" s="127">
        <v>9.7772000000000006</v>
      </c>
      <c r="G570" s="127">
        <v>13.1166</v>
      </c>
      <c r="H570" s="127">
        <v>30.7029</v>
      </c>
      <c r="I570" s="127">
        <v>27.7315</v>
      </c>
      <c r="J570" s="127">
        <v>21.060099999999998</v>
      </c>
      <c r="K570" s="127">
        <v>30.716799999999999</v>
      </c>
      <c r="L570" s="127">
        <v>23.1721</v>
      </c>
      <c r="M570" s="127">
        <v>20.0627</v>
      </c>
      <c r="N570" s="127">
        <v>14.588900000000001</v>
      </c>
      <c r="O570" s="127"/>
    </row>
    <row r="571" spans="1:15">
      <c r="A571" s="124" t="s">
        <v>4663</v>
      </c>
      <c r="B571" s="127">
        <v>13375.25</v>
      </c>
      <c r="C571" s="127">
        <v>3.3241000000000001</v>
      </c>
      <c r="D571" s="127">
        <v>5.8470000000000004</v>
      </c>
      <c r="E571" s="127">
        <v>11.5915</v>
      </c>
      <c r="F571" s="127">
        <v>3.6255000000000002</v>
      </c>
      <c r="G571" s="127">
        <v>5.6917999999999997</v>
      </c>
      <c r="H571" s="127">
        <v>22.120100000000001</v>
      </c>
      <c r="I571" s="127">
        <v>21.496099999999998</v>
      </c>
      <c r="J571" s="127"/>
      <c r="K571" s="127"/>
      <c r="L571" s="127"/>
      <c r="M571" s="127"/>
      <c r="N571" s="127"/>
      <c r="O571" s="127"/>
    </row>
    <row r="572" spans="1:15">
      <c r="A572" s="124" t="s">
        <v>4664</v>
      </c>
      <c r="B572" s="127">
        <v>16983.29</v>
      </c>
      <c r="C572" s="127">
        <v>3.3759000000000001</v>
      </c>
      <c r="D572" s="127">
        <v>5.9141000000000004</v>
      </c>
      <c r="E572" s="127">
        <v>12.0189</v>
      </c>
      <c r="F572" s="127">
        <v>4.1188000000000002</v>
      </c>
      <c r="G572" s="127">
        <v>6.2363</v>
      </c>
      <c r="H572" s="127">
        <v>22.905799999999999</v>
      </c>
      <c r="I572" s="127">
        <v>22.294</v>
      </c>
      <c r="J572" s="127"/>
      <c r="K572" s="127"/>
      <c r="L572" s="127"/>
      <c r="M572" s="127"/>
      <c r="N572" s="127"/>
      <c r="O572" s="127"/>
    </row>
    <row r="573" spans="1:15">
      <c r="A573" s="124" t="s">
        <v>4665</v>
      </c>
      <c r="B573" s="127">
        <v>61803.45</v>
      </c>
      <c r="C573" s="127">
        <v>1.5170999999999999</v>
      </c>
      <c r="D573" s="127">
        <v>2.2408000000000001</v>
      </c>
      <c r="E573" s="127">
        <v>8.6241000000000003</v>
      </c>
      <c r="F573" s="127">
        <v>-4.0274000000000001</v>
      </c>
      <c r="G573" s="127">
        <v>-4.6494999999999997</v>
      </c>
      <c r="H573" s="127">
        <v>21.3446</v>
      </c>
      <c r="I573" s="127">
        <v>21.845199999999998</v>
      </c>
      <c r="J573" s="127"/>
      <c r="K573" s="127"/>
      <c r="L573" s="127"/>
      <c r="M573" s="127"/>
      <c r="N573" s="127"/>
      <c r="O573" s="127"/>
    </row>
    <row r="574" spans="1:15">
      <c r="A574" s="124" t="s">
        <v>4666</v>
      </c>
      <c r="B574" s="127">
        <v>75841.89</v>
      </c>
      <c r="C574" s="127">
        <v>1.5526</v>
      </c>
      <c r="D574" s="127">
        <v>2.3142</v>
      </c>
      <c r="E574" s="127">
        <v>8.9306999999999999</v>
      </c>
      <c r="F574" s="127">
        <v>-3.6408</v>
      </c>
      <c r="G574" s="127">
        <v>-4.2431999999999999</v>
      </c>
      <c r="H574" s="127">
        <v>22.030899999999999</v>
      </c>
      <c r="I574" s="127">
        <v>22.5213</v>
      </c>
      <c r="J574" s="127"/>
      <c r="K574" s="127"/>
      <c r="L574" s="127"/>
      <c r="M574" s="127"/>
      <c r="N574" s="127"/>
      <c r="O574" s="127"/>
    </row>
    <row r="575" spans="1:15">
      <c r="A575" s="124" t="s">
        <v>4667</v>
      </c>
      <c r="B575" s="127">
        <v>24047.45</v>
      </c>
      <c r="C575" s="127">
        <v>-0.90780000000000005</v>
      </c>
      <c r="D575" s="127">
        <v>6.4500000000000002E-2</v>
      </c>
      <c r="E575" s="127">
        <v>5.4401000000000002</v>
      </c>
      <c r="F575" s="127">
        <v>-1.5126999999999999</v>
      </c>
      <c r="G575" s="127">
        <v>-3.8929999999999998</v>
      </c>
      <c r="H575" s="127">
        <v>13.2699</v>
      </c>
      <c r="I575" s="127">
        <v>13.206099999999999</v>
      </c>
      <c r="J575" s="127">
        <v>7.3788</v>
      </c>
      <c r="K575" s="127"/>
      <c r="L575" s="127"/>
      <c r="M575" s="127"/>
      <c r="N575" s="127"/>
      <c r="O575" s="127"/>
    </row>
    <row r="576" spans="1:15">
      <c r="A576" s="124" t="s">
        <v>4668</v>
      </c>
      <c r="B576" s="127">
        <v>32480.34</v>
      </c>
      <c r="C576" s="127">
        <v>-0.7732</v>
      </c>
      <c r="D576" s="127">
        <v>0.30149999999999999</v>
      </c>
      <c r="E576" s="127">
        <v>6.1496000000000004</v>
      </c>
      <c r="F576" s="127">
        <v>-0.66239999999999999</v>
      </c>
      <c r="G576" s="127">
        <v>-2.9567000000000001</v>
      </c>
      <c r="H576" s="127">
        <v>14.2738</v>
      </c>
      <c r="I576" s="127">
        <v>14.1625</v>
      </c>
      <c r="J576" s="127">
        <v>8.3498000000000001</v>
      </c>
      <c r="K576" s="127"/>
      <c r="L576" s="127"/>
      <c r="M576" s="127"/>
      <c r="N576" s="127"/>
      <c r="O576" s="127"/>
    </row>
    <row r="577" spans="1:15">
      <c r="A577" s="124" t="s">
        <v>4669</v>
      </c>
      <c r="B577" s="127">
        <v>19642.3</v>
      </c>
      <c r="C577" s="127">
        <v>5.8529999999999998</v>
      </c>
      <c r="D577" s="127">
        <v>10.7935</v>
      </c>
      <c r="E577" s="127">
        <v>23.920300000000001</v>
      </c>
      <c r="F577" s="127">
        <v>24.087499999999999</v>
      </c>
      <c r="G577" s="127">
        <v>24.477699999999999</v>
      </c>
      <c r="H577" s="127">
        <v>31.362500000000001</v>
      </c>
      <c r="I577" s="127">
        <v>34.220700000000001</v>
      </c>
      <c r="J577" s="127"/>
      <c r="K577" s="127"/>
      <c r="L577" s="127"/>
      <c r="M577" s="127"/>
      <c r="N577" s="127"/>
      <c r="O577" s="127"/>
    </row>
    <row r="578" spans="1:15">
      <c r="A578" s="124" t="s">
        <v>4670</v>
      </c>
      <c r="B578" s="127">
        <v>27429.78</v>
      </c>
      <c r="C578" s="127">
        <v>5.8674999999999997</v>
      </c>
      <c r="D578" s="127">
        <v>10.977499999999999</v>
      </c>
      <c r="E578" s="127">
        <v>24.329000000000001</v>
      </c>
      <c r="F578" s="127">
        <v>24.6143</v>
      </c>
      <c r="G578" s="127">
        <v>25.044</v>
      </c>
      <c r="H578" s="127">
        <v>32.271700000000003</v>
      </c>
      <c r="I578" s="127">
        <v>35.1297</v>
      </c>
      <c r="J578" s="127"/>
      <c r="K578" s="127"/>
      <c r="L578" s="127"/>
      <c r="M578" s="127"/>
      <c r="N578" s="127"/>
      <c r="O578" s="127"/>
    </row>
    <row r="579" spans="1:15">
      <c r="A579" s="124" t="s">
        <v>4671</v>
      </c>
      <c r="B579" s="127">
        <v>44089.65</v>
      </c>
      <c r="C579" s="127">
        <v>0.1399</v>
      </c>
      <c r="D579" s="127">
        <v>0.5393</v>
      </c>
      <c r="E579" s="127">
        <v>7.8434999999999997</v>
      </c>
      <c r="F579" s="127">
        <v>-0.24809999999999999</v>
      </c>
      <c r="G579" s="127">
        <v>1.2904</v>
      </c>
      <c r="H579" s="127">
        <v>28.684000000000001</v>
      </c>
      <c r="I579" s="127">
        <v>27.251799999999999</v>
      </c>
      <c r="J579" s="127"/>
      <c r="K579" s="127"/>
      <c r="L579" s="127"/>
      <c r="M579" s="127"/>
      <c r="N579" s="127"/>
      <c r="O579" s="127"/>
    </row>
    <row r="580" spans="1:15">
      <c r="A580" s="124" t="s">
        <v>4672</v>
      </c>
      <c r="B580" s="127">
        <v>53331.6</v>
      </c>
      <c r="C580" s="127">
        <v>0.14580000000000001</v>
      </c>
      <c r="D580" s="127">
        <v>0.61990000000000001</v>
      </c>
      <c r="E580" s="127">
        <v>8.1516000000000002</v>
      </c>
      <c r="F580" s="127">
        <v>0.11020000000000001</v>
      </c>
      <c r="G580" s="127">
        <v>1.6708000000000001</v>
      </c>
      <c r="H580" s="127">
        <v>29.221</v>
      </c>
      <c r="I580" s="127">
        <v>27.852399999999999</v>
      </c>
      <c r="J580" s="127"/>
      <c r="K580" s="127"/>
      <c r="L580" s="127"/>
      <c r="M580" s="127"/>
      <c r="N580" s="127"/>
      <c r="O580" s="127"/>
    </row>
    <row r="581" spans="1:15">
      <c r="A581" s="124" t="s">
        <v>4673</v>
      </c>
      <c r="B581" s="127">
        <v>19398.400000000001</v>
      </c>
      <c r="C581" s="127">
        <v>-0.95979999999999999</v>
      </c>
      <c r="D581" s="127">
        <v>-0.13769999999999999</v>
      </c>
      <c r="E581" s="127">
        <v>3.149</v>
      </c>
      <c r="F581" s="127">
        <v>-5.3941999999999997</v>
      </c>
      <c r="G581" s="127">
        <v>-1.5778000000000001</v>
      </c>
      <c r="H581" s="127">
        <v>20.070399999999999</v>
      </c>
      <c r="I581" s="127">
        <v>19.211400000000001</v>
      </c>
      <c r="J581" s="127"/>
      <c r="K581" s="127"/>
      <c r="L581" s="127"/>
      <c r="M581" s="127"/>
      <c r="N581" s="127"/>
      <c r="O581" s="127"/>
    </row>
    <row r="582" spans="1:15">
      <c r="A582" s="124" t="s">
        <v>4674</v>
      </c>
      <c r="B582" s="127">
        <v>23678.13</v>
      </c>
      <c r="C582" s="127">
        <v>-0.92149999999999999</v>
      </c>
      <c r="D582" s="127">
        <v>-4.48E-2</v>
      </c>
      <c r="E582" s="127">
        <v>3.5209999999999999</v>
      </c>
      <c r="F582" s="127">
        <v>-4.9348000000000001</v>
      </c>
      <c r="G582" s="127">
        <v>-1.0459000000000001</v>
      </c>
      <c r="H582" s="127">
        <v>20.675999999999998</v>
      </c>
      <c r="I582" s="127">
        <v>19.791599999999999</v>
      </c>
      <c r="J582" s="127"/>
      <c r="K582" s="127"/>
      <c r="L582" s="127"/>
      <c r="M582" s="127"/>
      <c r="N582" s="127"/>
      <c r="O582" s="127"/>
    </row>
    <row r="583" spans="1:15">
      <c r="A583" s="124" t="s">
        <v>4675</v>
      </c>
      <c r="B583" s="127">
        <v>9955.7999999999993</v>
      </c>
      <c r="C583" s="127">
        <v>4.4904999999999999</v>
      </c>
      <c r="D583" s="127">
        <v>6.8556999999999997</v>
      </c>
      <c r="E583" s="127">
        <v>8.8369</v>
      </c>
      <c r="F583" s="127">
        <v>-10.257199999999999</v>
      </c>
      <c r="G583" s="127">
        <v>-7.5465</v>
      </c>
      <c r="H583" s="127">
        <v>9.6096000000000004</v>
      </c>
      <c r="I583" s="127">
        <v>19.487300000000001</v>
      </c>
      <c r="J583" s="127"/>
      <c r="K583" s="127"/>
      <c r="L583" s="127"/>
      <c r="M583" s="127"/>
      <c r="N583" s="127"/>
      <c r="O583" s="127"/>
    </row>
    <row r="584" spans="1:15">
      <c r="A584" s="124" t="s">
        <v>4676</v>
      </c>
      <c r="B584" s="127">
        <v>13011.4</v>
      </c>
      <c r="C584" s="127">
        <v>4.6661999999999999</v>
      </c>
      <c r="D584" s="127">
        <v>7.0453000000000001</v>
      </c>
      <c r="E584" s="127">
        <v>9.5348000000000006</v>
      </c>
      <c r="F584" s="127">
        <v>-9.5831</v>
      </c>
      <c r="G584" s="127">
        <v>-6.8520000000000003</v>
      </c>
      <c r="H584" s="127">
        <v>10.3614</v>
      </c>
      <c r="I584" s="127">
        <v>20.3627</v>
      </c>
      <c r="J584" s="127"/>
      <c r="K584" s="127"/>
      <c r="L584" s="127"/>
      <c r="M584" s="127"/>
      <c r="N584" s="127"/>
      <c r="O584" s="127"/>
    </row>
    <row r="585" spans="1:15">
      <c r="A585" s="124" t="s">
        <v>4677</v>
      </c>
      <c r="B585" s="127">
        <v>20162.849999999999</v>
      </c>
      <c r="C585" s="127">
        <v>1.1793</v>
      </c>
      <c r="D585" s="127">
        <v>3.1423999999999999</v>
      </c>
      <c r="E585" s="127">
        <v>11.8589</v>
      </c>
      <c r="F585" s="127">
        <v>0.92479999999999996</v>
      </c>
      <c r="G585" s="127">
        <v>-0.1085</v>
      </c>
      <c r="H585" s="127">
        <v>19.7224</v>
      </c>
      <c r="I585" s="127">
        <v>22.064800000000002</v>
      </c>
      <c r="J585" s="127">
        <v>16.2867</v>
      </c>
      <c r="K585" s="127">
        <v>26.859400000000001</v>
      </c>
      <c r="L585" s="127">
        <v>19.6036</v>
      </c>
      <c r="M585" s="127"/>
      <c r="N585" s="127"/>
      <c r="O585" s="127"/>
    </row>
    <row r="586" spans="1:15">
      <c r="A586" s="124" t="s">
        <v>4678</v>
      </c>
      <c r="B586" s="127">
        <v>25625.83</v>
      </c>
      <c r="C586" s="127">
        <v>1.2199</v>
      </c>
      <c r="D586" s="127">
        <v>3.3102999999999998</v>
      </c>
      <c r="E586" s="127">
        <v>12.3146</v>
      </c>
      <c r="F586" s="127">
        <v>1.4554</v>
      </c>
      <c r="G586" s="127">
        <v>0.4667</v>
      </c>
      <c r="H586" s="127">
        <v>20.429200000000002</v>
      </c>
      <c r="I586" s="127">
        <v>22.791799999999999</v>
      </c>
      <c r="J586" s="127">
        <v>17.107299999999999</v>
      </c>
      <c r="K586" s="127">
        <v>27.798500000000001</v>
      </c>
      <c r="L586" s="127">
        <v>20.5642</v>
      </c>
      <c r="M586" s="127">
        <v>17.7531</v>
      </c>
      <c r="N586" s="127">
        <v>14.3826</v>
      </c>
      <c r="O586" s="127"/>
    </row>
    <row r="587" spans="1:15">
      <c r="A587" s="124" t="s">
        <v>4679</v>
      </c>
      <c r="B587" s="127">
        <v>48286.15</v>
      </c>
      <c r="C587" s="127">
        <v>0.39789999999999998</v>
      </c>
      <c r="D587" s="127">
        <v>0.66349999999999998</v>
      </c>
      <c r="E587" s="127">
        <v>6.2792000000000003</v>
      </c>
      <c r="F587" s="127">
        <v>-6.03</v>
      </c>
      <c r="G587" s="127">
        <v>-8.6369000000000007</v>
      </c>
      <c r="H587" s="127"/>
      <c r="I587" s="127"/>
      <c r="J587" s="127"/>
      <c r="K587" s="127"/>
      <c r="L587" s="127"/>
      <c r="M587" s="127"/>
      <c r="N587" s="127"/>
      <c r="O587" s="127"/>
    </row>
    <row r="588" spans="1:15">
      <c r="A588" s="124" t="s">
        <v>4680</v>
      </c>
      <c r="B588" s="127">
        <v>62594.32</v>
      </c>
      <c r="C588" s="127">
        <v>0.45689999999999997</v>
      </c>
      <c r="D588" s="127">
        <v>0.84519999999999995</v>
      </c>
      <c r="E588" s="127">
        <v>6.7515999999999998</v>
      </c>
      <c r="F588" s="127">
        <v>-5.4253999999999998</v>
      </c>
      <c r="G588" s="127">
        <v>-7.9691999999999998</v>
      </c>
      <c r="H588" s="127"/>
      <c r="I588" s="127"/>
      <c r="J588" s="127"/>
      <c r="K588" s="127"/>
      <c r="L588" s="127"/>
      <c r="M588" s="127"/>
      <c r="N588" s="127"/>
      <c r="O588" s="127"/>
    </row>
    <row r="589" spans="1:15">
      <c r="A589" s="124" t="s">
        <v>4681</v>
      </c>
      <c r="B589" s="127">
        <v>30102.85</v>
      </c>
      <c r="C589" s="127">
        <v>0.31590000000000001</v>
      </c>
      <c r="D589" s="127">
        <v>6.0225</v>
      </c>
      <c r="E589" s="127">
        <v>11.5784</v>
      </c>
      <c r="F589" s="127">
        <v>7.77</v>
      </c>
      <c r="G589" s="127">
        <v>2.0055000000000001</v>
      </c>
      <c r="H589" s="127">
        <v>16.909199999999998</v>
      </c>
      <c r="I589" s="127">
        <v>14.4604</v>
      </c>
      <c r="J589" s="127">
        <v>11.618600000000001</v>
      </c>
      <c r="K589" s="127">
        <v>16.1159</v>
      </c>
      <c r="L589" s="127">
        <v>12.459899999999999</v>
      </c>
      <c r="M589" s="127">
        <v>12.1677</v>
      </c>
      <c r="N589" s="127">
        <v>12.321400000000001</v>
      </c>
      <c r="O589" s="127"/>
    </row>
    <row r="590" spans="1:15">
      <c r="A590" s="124" t="s">
        <v>4682</v>
      </c>
      <c r="B590" s="127">
        <v>47411.31</v>
      </c>
      <c r="C590" s="127">
        <v>0.38240000000000002</v>
      </c>
      <c r="D590" s="127">
        <v>6.1374000000000004</v>
      </c>
      <c r="E590" s="127">
        <v>12.604799999999999</v>
      </c>
      <c r="F590" s="127">
        <v>8.9466999999999999</v>
      </c>
      <c r="G590" s="127">
        <v>3.3231000000000002</v>
      </c>
      <c r="H590" s="127">
        <v>18.196400000000001</v>
      </c>
      <c r="I590" s="127">
        <v>15.666</v>
      </c>
      <c r="J590" s="127">
        <v>12.959300000000001</v>
      </c>
      <c r="K590" s="127">
        <v>17.5091</v>
      </c>
      <c r="L590" s="127">
        <v>13.897600000000001</v>
      </c>
      <c r="M590" s="127">
        <v>13.7064</v>
      </c>
      <c r="N590" s="127">
        <v>13.8226</v>
      </c>
      <c r="O590" s="127"/>
    </row>
    <row r="591" spans="1:15">
      <c r="A591" s="124" t="s">
        <v>4683</v>
      </c>
      <c r="B591" s="127">
        <v>22523.95</v>
      </c>
      <c r="C591" s="127">
        <v>-0.62319999999999998</v>
      </c>
      <c r="D591" s="127">
        <v>8.3208000000000002</v>
      </c>
      <c r="E591" s="127">
        <v>14.703900000000001</v>
      </c>
      <c r="F591" s="127">
        <v>14.748900000000001</v>
      </c>
      <c r="G591" s="127">
        <v>9.2045999999999992</v>
      </c>
      <c r="H591" s="127">
        <v>28.9925</v>
      </c>
      <c r="I591" s="127">
        <v>25.193000000000001</v>
      </c>
      <c r="J591" s="127"/>
      <c r="K591" s="127"/>
      <c r="L591" s="127"/>
      <c r="M591" s="127"/>
      <c r="N591" s="127"/>
      <c r="O591" s="127"/>
    </row>
    <row r="592" spans="1:15">
      <c r="A592" s="124" t="s">
        <v>4684</v>
      </c>
      <c r="B592" s="127">
        <v>30180.23</v>
      </c>
      <c r="C592" s="127">
        <v>-0.61199999999999999</v>
      </c>
      <c r="D592" s="127">
        <v>8.4413999999999998</v>
      </c>
      <c r="E592" s="127">
        <v>15.4122</v>
      </c>
      <c r="F592" s="127">
        <v>15.563499999999999</v>
      </c>
      <c r="G592" s="127">
        <v>10.023899999999999</v>
      </c>
      <c r="H592" s="127">
        <v>29.818999999999999</v>
      </c>
      <c r="I592" s="127">
        <v>26.013999999999999</v>
      </c>
      <c r="J592" s="127"/>
      <c r="K592" s="127"/>
      <c r="L592" s="127"/>
      <c r="M592" s="127"/>
      <c r="N592" s="127"/>
      <c r="O592" s="127"/>
    </row>
    <row r="593" spans="1:15">
      <c r="A593" s="124" t="s">
        <v>4685</v>
      </c>
      <c r="B593" s="127"/>
      <c r="C593" s="127"/>
      <c r="D593" s="127"/>
      <c r="E593" s="127"/>
      <c r="F593" s="127"/>
      <c r="G593" s="127"/>
      <c r="H593" s="127"/>
      <c r="I593" s="127"/>
      <c r="J593" s="127"/>
      <c r="K593" s="127"/>
      <c r="L593" s="127"/>
      <c r="M593" s="127"/>
      <c r="N593" s="127"/>
      <c r="O593" s="127"/>
    </row>
    <row r="594" spans="1:15">
      <c r="A594" s="124" t="s">
        <v>4686</v>
      </c>
      <c r="B594" s="127">
        <v>69299.55</v>
      </c>
      <c r="C594" s="127">
        <v>1.0341</v>
      </c>
      <c r="D594" s="127">
        <v>4.7115999999999998</v>
      </c>
      <c r="E594" s="127">
        <v>8.5776000000000003</v>
      </c>
      <c r="F594" s="127">
        <v>1.9286000000000001</v>
      </c>
      <c r="G594" s="127">
        <v>-2.9279000000000002</v>
      </c>
      <c r="H594" s="127">
        <v>23.747800000000002</v>
      </c>
      <c r="I594" s="127">
        <v>17.104099999999999</v>
      </c>
      <c r="J594" s="127">
        <v>12.579499999999999</v>
      </c>
      <c r="K594" s="127">
        <v>19.5747</v>
      </c>
      <c r="L594" s="127">
        <v>14.3636</v>
      </c>
      <c r="M594" s="127">
        <v>13.4716</v>
      </c>
      <c r="N594" s="127">
        <v>11.508599999999999</v>
      </c>
      <c r="O594" s="127"/>
    </row>
    <row r="595" spans="1:15">
      <c r="A595" s="124" t="s">
        <v>4687</v>
      </c>
      <c r="B595" s="127">
        <v>99547.41</v>
      </c>
      <c r="C595" s="127">
        <v>1.0895999999999999</v>
      </c>
      <c r="D595" s="127">
        <v>4.9114000000000004</v>
      </c>
      <c r="E595" s="127">
        <v>9.2332999999999998</v>
      </c>
      <c r="F595" s="127">
        <v>2.7627999999999999</v>
      </c>
      <c r="G595" s="127">
        <v>-1.9813000000000001</v>
      </c>
      <c r="H595" s="127">
        <v>24.738099999999999</v>
      </c>
      <c r="I595" s="127">
        <v>17.956600000000002</v>
      </c>
      <c r="J595" s="127">
        <v>13.5593</v>
      </c>
      <c r="K595" s="127">
        <v>20.5518</v>
      </c>
      <c r="L595" s="127">
        <v>15.3749</v>
      </c>
      <c r="M595" s="127">
        <v>14.680099999999999</v>
      </c>
      <c r="N595" s="127">
        <v>12.729699999999999</v>
      </c>
      <c r="O595" s="127"/>
    </row>
    <row r="596" spans="1:15">
      <c r="A596" s="124" t="s">
        <v>4688</v>
      </c>
      <c r="B596" s="127">
        <v>16270.2</v>
      </c>
      <c r="C596" s="127">
        <v>0.59319999999999995</v>
      </c>
      <c r="D596" s="127">
        <v>1.0429999999999999</v>
      </c>
      <c r="E596" s="127">
        <v>3.1879</v>
      </c>
      <c r="F596" s="127">
        <v>1.2567999999999999</v>
      </c>
      <c r="G596" s="127">
        <v>0.73199999999999998</v>
      </c>
      <c r="H596" s="127">
        <v>15.3796</v>
      </c>
      <c r="I596" s="127">
        <v>14.3606</v>
      </c>
      <c r="J596" s="127"/>
      <c r="K596" s="127"/>
      <c r="L596" s="127"/>
      <c r="M596" s="127"/>
      <c r="N596" s="127"/>
      <c r="O596" s="127"/>
    </row>
    <row r="597" spans="1:15">
      <c r="A597" s="124" t="s">
        <v>4689</v>
      </c>
      <c r="B597" s="127">
        <v>20515.93</v>
      </c>
      <c r="C597" s="127">
        <v>0.60619999999999996</v>
      </c>
      <c r="D597" s="127">
        <v>1.0802</v>
      </c>
      <c r="E597" s="127">
        <v>3.8746999999999998</v>
      </c>
      <c r="F597" s="127">
        <v>2.1434000000000002</v>
      </c>
      <c r="G597" s="127">
        <v>1.6512</v>
      </c>
      <c r="H597" s="127">
        <v>16.463100000000001</v>
      </c>
      <c r="I597" s="127">
        <v>15.3872</v>
      </c>
      <c r="J597" s="127"/>
      <c r="K597" s="127"/>
      <c r="L597" s="127"/>
      <c r="M597" s="127"/>
      <c r="N597" s="127"/>
      <c r="O597" s="127"/>
    </row>
    <row r="598" spans="1:15">
      <c r="A598" s="124" t="s">
        <v>4690</v>
      </c>
      <c r="B598" s="127">
        <v>11995.75</v>
      </c>
      <c r="C598" s="127">
        <v>4.6776999999999997</v>
      </c>
      <c r="D598" s="127">
        <v>8.8726000000000003</v>
      </c>
      <c r="E598" s="127">
        <v>6.6539999999999999</v>
      </c>
      <c r="F598" s="127">
        <v>11.648099999999999</v>
      </c>
      <c r="G598" s="127">
        <v>4.0308999999999999</v>
      </c>
      <c r="H598" s="127">
        <v>23.400200000000002</v>
      </c>
      <c r="I598" s="127">
        <v>13.5213</v>
      </c>
      <c r="J598" s="127">
        <v>11.485300000000001</v>
      </c>
      <c r="K598" s="127"/>
      <c r="L598" s="127"/>
      <c r="M598" s="127"/>
      <c r="N598" s="127"/>
      <c r="O598" s="127"/>
    </row>
    <row r="599" spans="1:15">
      <c r="A599" s="124" t="s">
        <v>4691</v>
      </c>
      <c r="B599" s="127">
        <v>18346.599999999999</v>
      </c>
      <c r="C599" s="127">
        <v>4.7530999999999999</v>
      </c>
      <c r="D599" s="127">
        <v>9.3118999999999996</v>
      </c>
      <c r="E599" s="127">
        <v>7.3535000000000004</v>
      </c>
      <c r="F599" s="127">
        <v>13.003500000000001</v>
      </c>
      <c r="G599" s="127">
        <v>5.3529</v>
      </c>
      <c r="H599" s="127">
        <v>24.646799999999999</v>
      </c>
      <c r="I599" s="127">
        <v>14.452199999999999</v>
      </c>
      <c r="J599" s="127">
        <v>13.0045</v>
      </c>
      <c r="K599" s="127"/>
      <c r="L599" s="127"/>
      <c r="M599" s="127"/>
      <c r="N599" s="127"/>
      <c r="O599" s="127"/>
    </row>
    <row r="600" spans="1:15">
      <c r="A600" s="124" t="s">
        <v>4692</v>
      </c>
      <c r="B600" s="127">
        <v>22250.55</v>
      </c>
      <c r="C600" s="127">
        <v>2.1612</v>
      </c>
      <c r="D600" s="127">
        <v>3.3767</v>
      </c>
      <c r="E600" s="127">
        <v>3.3258000000000001</v>
      </c>
      <c r="F600" s="127">
        <v>-4.9619</v>
      </c>
      <c r="G600" s="127">
        <v>-2.9222999999999999</v>
      </c>
      <c r="H600" s="127">
        <v>21.468800000000002</v>
      </c>
      <c r="I600" s="127">
        <v>18.296800000000001</v>
      </c>
      <c r="J600" s="127">
        <v>12.3574</v>
      </c>
      <c r="K600" s="127">
        <v>13.86</v>
      </c>
      <c r="L600" s="127">
        <v>12.9941</v>
      </c>
      <c r="M600" s="127">
        <v>6.1650999999999998</v>
      </c>
      <c r="N600" s="127">
        <v>10.4054</v>
      </c>
      <c r="O600" s="127"/>
    </row>
    <row r="601" spans="1:15">
      <c r="A601" s="124" t="s">
        <v>4693</v>
      </c>
      <c r="B601" s="127">
        <v>27719.35</v>
      </c>
      <c r="C601" s="127">
        <v>2.1652</v>
      </c>
      <c r="D601" s="127">
        <v>3.4340999999999999</v>
      </c>
      <c r="E601" s="127">
        <v>3.8252999999999999</v>
      </c>
      <c r="F601" s="127">
        <v>-4.2968000000000002</v>
      </c>
      <c r="G601" s="127">
        <v>-2.2376999999999998</v>
      </c>
      <c r="H601" s="127">
        <v>22.314399999999999</v>
      </c>
      <c r="I601" s="127">
        <v>19.179600000000001</v>
      </c>
      <c r="J601" s="127">
        <v>13.2133</v>
      </c>
      <c r="K601" s="127">
        <v>14.706899999999999</v>
      </c>
      <c r="L601" s="127">
        <v>13.8294</v>
      </c>
      <c r="M601" s="127">
        <v>6.8853999999999997</v>
      </c>
      <c r="N601" s="127">
        <v>11.177099999999999</v>
      </c>
      <c r="O601" s="127"/>
    </row>
    <row r="602" spans="1:15">
      <c r="A602" s="124" t="s">
        <v>4694</v>
      </c>
      <c r="B602" s="127">
        <v>27811.35</v>
      </c>
      <c r="C602" s="127">
        <v>1.1669</v>
      </c>
      <c r="D602" s="127">
        <v>3.5779000000000001</v>
      </c>
      <c r="E602" s="127">
        <v>3.0139999999999998</v>
      </c>
      <c r="F602" s="127">
        <v>12.2331</v>
      </c>
      <c r="G602" s="127">
        <v>9.0345999999999993</v>
      </c>
      <c r="H602" s="127">
        <v>10.741199999999999</v>
      </c>
      <c r="I602" s="127">
        <v>9.6006</v>
      </c>
      <c r="J602" s="127">
        <v>8.0475999999999992</v>
      </c>
      <c r="K602" s="127">
        <v>13.3126</v>
      </c>
      <c r="L602" s="127">
        <v>9.7798999999999996</v>
      </c>
      <c r="M602" s="127"/>
      <c r="N602" s="127"/>
      <c r="O602" s="127"/>
    </row>
    <row r="603" spans="1:15">
      <c r="A603" s="124" t="s">
        <v>4695</v>
      </c>
      <c r="B603" s="127">
        <v>32724.400000000001</v>
      </c>
      <c r="C603" s="127">
        <v>1.167</v>
      </c>
      <c r="D603" s="127">
        <v>3.802</v>
      </c>
      <c r="E603" s="127">
        <v>3.5880000000000001</v>
      </c>
      <c r="F603" s="127">
        <v>12.8584</v>
      </c>
      <c r="G603" s="127">
        <v>9.6419999999999995</v>
      </c>
      <c r="H603" s="127">
        <v>11.489699999999999</v>
      </c>
      <c r="I603" s="127">
        <v>10.363</v>
      </c>
      <c r="J603" s="127">
        <v>8.7909000000000006</v>
      </c>
      <c r="K603" s="127">
        <v>14.0014</v>
      </c>
      <c r="L603" s="127">
        <v>10.340299999999999</v>
      </c>
      <c r="M603" s="127">
        <v>12.2354</v>
      </c>
      <c r="N603" s="127">
        <v>12.5589</v>
      </c>
      <c r="O603" s="127"/>
    </row>
    <row r="604" spans="1:15">
      <c r="A604" s="124" t="s">
        <v>4696</v>
      </c>
      <c r="B604" s="127">
        <v>9814.9500000000007</v>
      </c>
      <c r="C604" s="127">
        <v>-1.0509999999999999</v>
      </c>
      <c r="D604" s="127">
        <v>2.4070999999999998</v>
      </c>
      <c r="E604" s="127">
        <v>4.1192000000000002</v>
      </c>
      <c r="F604" s="127">
        <v>2.9662999999999999</v>
      </c>
      <c r="G604" s="127">
        <v>-5.5342000000000002</v>
      </c>
      <c r="H604" s="127">
        <v>26.915099999999999</v>
      </c>
      <c r="I604" s="127">
        <v>31.390899999999998</v>
      </c>
      <c r="J604" s="127">
        <v>24.4359</v>
      </c>
      <c r="K604" s="127">
        <v>32.892800000000001</v>
      </c>
      <c r="L604" s="127">
        <v>16.293299999999999</v>
      </c>
      <c r="M604" s="127">
        <v>12.238300000000001</v>
      </c>
      <c r="N604" s="127">
        <v>5.9492000000000003</v>
      </c>
      <c r="O604" s="127"/>
    </row>
    <row r="605" spans="1:15">
      <c r="A605" s="124" t="s">
        <v>4697</v>
      </c>
      <c r="B605" s="127">
        <v>17462.830000000002</v>
      </c>
      <c r="C605" s="127">
        <v>-0.95009999999999994</v>
      </c>
      <c r="D605" s="127">
        <v>3.0417000000000001</v>
      </c>
      <c r="E605" s="127">
        <v>5.0704000000000002</v>
      </c>
      <c r="F605" s="127">
        <v>4.9592999999999998</v>
      </c>
      <c r="G605" s="127">
        <v>-3.4235000000000002</v>
      </c>
      <c r="H605" s="127">
        <v>29.542300000000001</v>
      </c>
      <c r="I605" s="127">
        <v>33.631900000000002</v>
      </c>
      <c r="J605" s="127">
        <v>27.773399999999999</v>
      </c>
      <c r="K605" s="127">
        <v>36.814300000000003</v>
      </c>
      <c r="L605" s="127">
        <v>19.950299999999999</v>
      </c>
      <c r="M605" s="127">
        <v>15.9399</v>
      </c>
      <c r="N605" s="127">
        <v>9.1759000000000004</v>
      </c>
      <c r="O605" s="127"/>
    </row>
    <row r="606" spans="1:15">
      <c r="A606" s="124" t="s">
        <v>4698</v>
      </c>
      <c r="B606" s="127">
        <v>8280.4</v>
      </c>
      <c r="C606" s="127">
        <v>8.7359000000000009</v>
      </c>
      <c r="D606" s="127">
        <v>20.1965</v>
      </c>
      <c r="E606" s="127">
        <v>32.800899999999999</v>
      </c>
      <c r="F606" s="127">
        <v>26.598099999999999</v>
      </c>
      <c r="G606" s="127">
        <v>18.587900000000001</v>
      </c>
      <c r="H606" s="127">
        <v>28.6386</v>
      </c>
      <c r="I606" s="127">
        <v>32.7346</v>
      </c>
      <c r="J606" s="127">
        <v>29.335899999999999</v>
      </c>
      <c r="K606" s="127">
        <v>43.179299999999998</v>
      </c>
      <c r="L606" s="127">
        <v>15.9223</v>
      </c>
      <c r="M606" s="127">
        <v>10.301299999999999</v>
      </c>
      <c r="N606" s="127">
        <v>2.919</v>
      </c>
      <c r="O606" s="127"/>
    </row>
    <row r="607" spans="1:15">
      <c r="A607" s="124" t="s">
        <v>4699</v>
      </c>
      <c r="B607" s="127">
        <v>11283.9</v>
      </c>
      <c r="C607" s="127">
        <v>8.7422000000000004</v>
      </c>
      <c r="D607" s="127">
        <v>20.204000000000001</v>
      </c>
      <c r="E607" s="127">
        <v>33.683799999999998</v>
      </c>
      <c r="F607" s="127">
        <v>27.439800000000002</v>
      </c>
      <c r="G607" s="127">
        <v>19.376200000000001</v>
      </c>
      <c r="H607" s="127">
        <v>29.529</v>
      </c>
      <c r="I607" s="127">
        <v>33.673099999999998</v>
      </c>
      <c r="J607" s="127">
        <v>30.776199999999999</v>
      </c>
      <c r="K607" s="127">
        <v>44.544800000000002</v>
      </c>
      <c r="L607" s="127">
        <v>16.710699999999999</v>
      </c>
      <c r="M607" s="127">
        <v>10.9993</v>
      </c>
      <c r="N607" s="127">
        <v>3.9811999999999999</v>
      </c>
      <c r="O607" s="127"/>
    </row>
    <row r="608" spans="1:15">
      <c r="A608" s="124" t="s">
        <v>4700</v>
      </c>
      <c r="B608" s="127"/>
      <c r="C608" s="127"/>
      <c r="D608" s="127"/>
      <c r="E608" s="127"/>
      <c r="F608" s="127"/>
      <c r="G608" s="127"/>
      <c r="H608" s="127"/>
      <c r="I608" s="127"/>
      <c r="J608" s="127"/>
      <c r="K608" s="127"/>
      <c r="L608" s="127"/>
      <c r="M608" s="127"/>
      <c r="N608" s="127"/>
      <c r="O608" s="127"/>
    </row>
    <row r="609" spans="1:15">
      <c r="A609" s="124" t="s">
        <v>4701</v>
      </c>
      <c r="B609" s="127"/>
      <c r="C609" s="127"/>
      <c r="D609" s="127"/>
      <c r="E609" s="127"/>
      <c r="F609" s="127"/>
      <c r="G609" s="127"/>
      <c r="H609" s="127"/>
      <c r="I609" s="127"/>
      <c r="J609" s="127"/>
      <c r="K609" s="127"/>
      <c r="L609" s="127"/>
      <c r="M609" s="127"/>
      <c r="N609" s="127"/>
      <c r="O609" s="127"/>
    </row>
    <row r="610" spans="1:15">
      <c r="A610" s="124" t="s">
        <v>4702</v>
      </c>
      <c r="B610" s="127"/>
      <c r="C610" s="127"/>
      <c r="D610" s="127"/>
      <c r="E610" s="127"/>
      <c r="F610" s="127"/>
      <c r="G610" s="127"/>
      <c r="H610" s="127"/>
      <c r="I610" s="127"/>
      <c r="J610" s="127"/>
      <c r="K610" s="127"/>
      <c r="L610" s="127"/>
      <c r="M610" s="127"/>
      <c r="N610" s="127"/>
      <c r="O610" s="127"/>
    </row>
    <row r="611" spans="1:15">
      <c r="A611" s="124" t="s">
        <v>4703</v>
      </c>
      <c r="B611" s="127">
        <v>17257.349999999999</v>
      </c>
      <c r="C611" s="127">
        <v>0.125</v>
      </c>
      <c r="D611" s="127">
        <v>3.2332999999999998</v>
      </c>
      <c r="E611" s="127">
        <v>2.5871</v>
      </c>
      <c r="F611" s="127">
        <v>2.3043</v>
      </c>
      <c r="G611" s="127">
        <v>-2.633</v>
      </c>
      <c r="H611" s="127">
        <v>11.454499999999999</v>
      </c>
      <c r="I611" s="127">
        <v>11.3544</v>
      </c>
      <c r="J611" s="127">
        <v>8.1769999999999996</v>
      </c>
      <c r="K611" s="127">
        <v>13.311299999999999</v>
      </c>
      <c r="L611" s="127">
        <v>11.821400000000001</v>
      </c>
      <c r="M611" s="127"/>
      <c r="N611" s="127"/>
      <c r="O611" s="127"/>
    </row>
    <row r="612" spans="1:15">
      <c r="A612" s="124" t="s">
        <v>4704</v>
      </c>
      <c r="B612" s="127">
        <v>23937.73</v>
      </c>
      <c r="C612" s="127">
        <v>0.23649999999999999</v>
      </c>
      <c r="D612" s="127">
        <v>3.4481999999999999</v>
      </c>
      <c r="E612" s="127">
        <v>3.6549</v>
      </c>
      <c r="F612" s="127">
        <v>3.7323</v>
      </c>
      <c r="G612" s="127">
        <v>-1.2345999999999999</v>
      </c>
      <c r="H612" s="127">
        <v>12.947699999999999</v>
      </c>
      <c r="I612" s="127">
        <v>12.793900000000001</v>
      </c>
      <c r="J612" s="127">
        <v>9.7468000000000004</v>
      </c>
      <c r="K612" s="127">
        <v>15.0139</v>
      </c>
      <c r="L612" s="127">
        <v>13.5024</v>
      </c>
      <c r="M612" s="127">
        <v>11.8916</v>
      </c>
      <c r="N612" s="127">
        <v>13.7761</v>
      </c>
      <c r="O612" s="127"/>
    </row>
    <row r="613" spans="1:15">
      <c r="A613" s="124" t="s">
        <v>4705</v>
      </c>
      <c r="B613" s="127">
        <v>946.6</v>
      </c>
      <c r="C613" s="127">
        <v>7.3121</v>
      </c>
      <c r="D613" s="127">
        <v>5.8658999999999999</v>
      </c>
      <c r="E613" s="127">
        <v>10.6358</v>
      </c>
      <c r="F613" s="127">
        <v>-10.0489</v>
      </c>
      <c r="G613" s="127">
        <v>-6.3746</v>
      </c>
      <c r="H613" s="127">
        <v>20.5078</v>
      </c>
      <c r="I613" s="127">
        <v>28.707599999999999</v>
      </c>
      <c r="J613" s="127">
        <v>14.608000000000001</v>
      </c>
      <c r="K613" s="127">
        <v>33.039099999999998</v>
      </c>
      <c r="L613" s="127">
        <v>22.7212</v>
      </c>
      <c r="M613" s="127">
        <v>18.543299999999999</v>
      </c>
      <c r="N613" s="127">
        <v>4.4058000000000002</v>
      </c>
      <c r="O613" s="127"/>
    </row>
    <row r="614" spans="1:15">
      <c r="A614" s="124" t="s">
        <v>4706</v>
      </c>
      <c r="B614" s="127">
        <v>1050.26</v>
      </c>
      <c r="C614" s="127">
        <v>7.3216000000000001</v>
      </c>
      <c r="D614" s="127">
        <v>5.9862000000000002</v>
      </c>
      <c r="E614" s="127">
        <v>10.9777</v>
      </c>
      <c r="F614" s="127">
        <v>-9.7529000000000003</v>
      </c>
      <c r="G614" s="127">
        <v>-6.0640999999999998</v>
      </c>
      <c r="H614" s="127">
        <v>20.877800000000001</v>
      </c>
      <c r="I614" s="127">
        <v>29.122599999999998</v>
      </c>
      <c r="J614" s="127">
        <v>14.977499999999999</v>
      </c>
      <c r="K614" s="127">
        <v>33.456200000000003</v>
      </c>
      <c r="L614" s="127">
        <v>23.1859</v>
      </c>
      <c r="M614" s="127">
        <v>19.0547</v>
      </c>
      <c r="N614" s="127">
        <v>4.9756</v>
      </c>
      <c r="O614" s="127"/>
    </row>
    <row r="615" spans="1:15">
      <c r="A615" s="124" t="s">
        <v>4707</v>
      </c>
      <c r="B615" s="127">
        <v>1356.62</v>
      </c>
      <c r="C615" s="127">
        <v>1.3386</v>
      </c>
      <c r="D615" s="127">
        <v>9.0022000000000002</v>
      </c>
      <c r="E615" s="127">
        <v>18.8995</v>
      </c>
      <c r="F615" s="127">
        <v>21.4815</v>
      </c>
      <c r="G615" s="127">
        <v>16.194700000000001</v>
      </c>
      <c r="H615" s="127">
        <v>17.4575</v>
      </c>
      <c r="I615" s="127"/>
      <c r="J615" s="127"/>
      <c r="K615" s="127"/>
      <c r="L615" s="127"/>
      <c r="M615" s="127"/>
      <c r="N615" s="127"/>
      <c r="O615" s="127"/>
    </row>
    <row r="616" spans="1:15">
      <c r="A616" s="124" t="s">
        <v>4708</v>
      </c>
      <c r="B616" s="127">
        <v>2177.66</v>
      </c>
      <c r="C616" s="127">
        <v>1.3388</v>
      </c>
      <c r="D616" s="127">
        <v>9.1541999999999994</v>
      </c>
      <c r="E616" s="127">
        <v>20.797899999999998</v>
      </c>
      <c r="F616" s="127">
        <v>25.6678</v>
      </c>
      <c r="G616" s="127">
        <v>20.788499999999999</v>
      </c>
      <c r="H616" s="127">
        <v>22.184999999999999</v>
      </c>
      <c r="I616" s="127"/>
      <c r="J616" s="127"/>
      <c r="K616" s="127"/>
      <c r="L616" s="127"/>
      <c r="M616" s="127"/>
      <c r="N616" s="127"/>
      <c r="O616" s="127"/>
    </row>
    <row r="617" spans="1:15">
      <c r="A617" s="124" t="s">
        <v>4709</v>
      </c>
      <c r="B617" s="127">
        <v>15892.75</v>
      </c>
      <c r="C617" s="127">
        <v>2.1585000000000001</v>
      </c>
      <c r="D617" s="127">
        <v>7.3315999999999999</v>
      </c>
      <c r="E617" s="127">
        <v>9.9550999999999998</v>
      </c>
      <c r="F617" s="127">
        <v>13.8474</v>
      </c>
      <c r="G617" s="127">
        <v>6.5918000000000001</v>
      </c>
      <c r="H617" s="127"/>
      <c r="I617" s="127"/>
      <c r="J617" s="127"/>
      <c r="K617" s="127"/>
      <c r="L617" s="127"/>
      <c r="M617" s="127"/>
      <c r="N617" s="127"/>
      <c r="O617" s="127"/>
    </row>
    <row r="618" spans="1:15">
      <c r="A618" s="124" t="s">
        <v>4710</v>
      </c>
      <c r="B618" s="127">
        <v>20836.68</v>
      </c>
      <c r="C618" s="127">
        <v>2.1686000000000001</v>
      </c>
      <c r="D618" s="127">
        <v>7.4236000000000004</v>
      </c>
      <c r="E618" s="127">
        <v>10.8924</v>
      </c>
      <c r="F618" s="127">
        <v>15.081899999999999</v>
      </c>
      <c r="G618" s="127">
        <v>7.7834000000000003</v>
      </c>
      <c r="H618" s="127"/>
      <c r="I618" s="127"/>
      <c r="J618" s="127"/>
      <c r="K618" s="127"/>
      <c r="L618" s="127"/>
      <c r="M618" s="127"/>
      <c r="N618" s="127"/>
      <c r="O618" s="127"/>
    </row>
    <row r="619" spans="1:15">
      <c r="A619" s="124" t="s">
        <v>4711</v>
      </c>
      <c r="B619" s="127"/>
      <c r="C619" s="127"/>
      <c r="D619" s="127"/>
      <c r="E619" s="127"/>
      <c r="F619" s="127"/>
      <c r="G619" s="127"/>
      <c r="H619" s="127"/>
      <c r="I619" s="127"/>
      <c r="J619" s="127"/>
      <c r="K619" s="127"/>
      <c r="L619" s="127"/>
      <c r="M619" s="127"/>
      <c r="N619" s="127"/>
      <c r="O619" s="127"/>
    </row>
    <row r="620" spans="1:15">
      <c r="A620" s="124" t="s">
        <v>4712</v>
      </c>
      <c r="B620" s="127"/>
      <c r="C620" s="127"/>
      <c r="D620" s="127"/>
      <c r="E620" s="127"/>
      <c r="F620" s="127"/>
      <c r="G620" s="127"/>
      <c r="H620" s="127"/>
      <c r="I620" s="127"/>
      <c r="J620" s="127"/>
      <c r="K620" s="127"/>
      <c r="L620" s="127"/>
      <c r="M620" s="127"/>
      <c r="N620" s="127"/>
      <c r="O620" s="127"/>
    </row>
    <row r="621" spans="1:15">
      <c r="A621" s="124" t="s">
        <v>4713</v>
      </c>
      <c r="B621" s="127"/>
      <c r="C621" s="127"/>
      <c r="D621" s="127"/>
      <c r="E621" s="127"/>
      <c r="F621" s="127"/>
      <c r="G621" s="127"/>
      <c r="H621" s="127"/>
      <c r="I621" s="127"/>
      <c r="J621" s="127"/>
      <c r="K621" s="127"/>
      <c r="L621" s="127"/>
      <c r="M621" s="127"/>
      <c r="N621" s="127"/>
      <c r="O621" s="127"/>
    </row>
    <row r="622" spans="1:15">
      <c r="A622" s="124" t="s">
        <v>4714</v>
      </c>
      <c r="B622" s="127"/>
      <c r="C622" s="127"/>
      <c r="D622" s="127"/>
      <c r="E622" s="127"/>
      <c r="F622" s="127"/>
      <c r="G622" s="127"/>
      <c r="H622" s="127"/>
      <c r="I622" s="127"/>
      <c r="J622" s="127"/>
      <c r="K622" s="127"/>
      <c r="L622" s="127"/>
      <c r="M622" s="127"/>
      <c r="N622" s="127"/>
      <c r="O622" s="127"/>
    </row>
    <row r="623" spans="1:15">
      <c r="A623" s="124" t="s">
        <v>4715</v>
      </c>
      <c r="B623" s="127"/>
      <c r="C623" s="127"/>
      <c r="D623" s="127"/>
      <c r="E623" s="127"/>
      <c r="F623" s="127"/>
      <c r="G623" s="127"/>
      <c r="H623" s="127"/>
      <c r="I623" s="127"/>
      <c r="J623" s="127"/>
      <c r="K623" s="127"/>
      <c r="L623" s="127"/>
      <c r="M623" s="127"/>
      <c r="N623" s="127"/>
      <c r="O623" s="127"/>
    </row>
    <row r="624" spans="1:15">
      <c r="A624" s="124" t="s">
        <v>4716</v>
      </c>
      <c r="B624" s="127"/>
      <c r="C624" s="127"/>
      <c r="D624" s="127"/>
      <c r="E624" s="127"/>
      <c r="F624" s="127"/>
      <c r="G624" s="127"/>
      <c r="H624" s="127"/>
      <c r="I624" s="127"/>
      <c r="J624" s="127"/>
      <c r="K624" s="127"/>
      <c r="L624" s="127"/>
      <c r="M624" s="127"/>
      <c r="N624" s="127"/>
      <c r="O624" s="127"/>
    </row>
    <row r="625" spans="1:15">
      <c r="A625" s="124" t="s">
        <v>4717</v>
      </c>
      <c r="B625" s="127"/>
      <c r="C625" s="127"/>
      <c r="D625" s="127"/>
      <c r="E625" s="127"/>
      <c r="F625" s="127"/>
      <c r="G625" s="127"/>
      <c r="H625" s="127"/>
      <c r="I625" s="127"/>
      <c r="J625" s="127"/>
      <c r="K625" s="127"/>
      <c r="L625" s="127"/>
      <c r="M625" s="127"/>
      <c r="N625" s="127"/>
      <c r="O625" s="127"/>
    </row>
    <row r="626" spans="1:15">
      <c r="A626" s="124" t="s">
        <v>4718</v>
      </c>
      <c r="B626" s="127"/>
      <c r="C626" s="127"/>
      <c r="D626" s="127"/>
      <c r="E626" s="127"/>
      <c r="F626" s="127"/>
      <c r="G626" s="127"/>
      <c r="H626" s="127"/>
      <c r="I626" s="127"/>
      <c r="J626" s="127"/>
      <c r="K626" s="127"/>
      <c r="L626" s="127"/>
      <c r="M626" s="127"/>
      <c r="N626" s="127"/>
      <c r="O626" s="127"/>
    </row>
    <row r="627" spans="1:15">
      <c r="A627" s="124" t="s">
        <v>4719</v>
      </c>
      <c r="B627" s="127"/>
      <c r="C627" s="127"/>
      <c r="D627" s="127"/>
      <c r="E627" s="127"/>
      <c r="F627" s="127"/>
      <c r="G627" s="127"/>
      <c r="H627" s="127"/>
      <c r="I627" s="127"/>
      <c r="J627" s="127"/>
      <c r="K627" s="127"/>
      <c r="L627" s="127"/>
      <c r="M627" s="127"/>
      <c r="N627" s="127"/>
      <c r="O627" s="127"/>
    </row>
    <row r="628" spans="1:15">
      <c r="A628" s="124" t="s">
        <v>4720</v>
      </c>
      <c r="B628" s="127"/>
      <c r="C628" s="127"/>
      <c r="D628" s="127"/>
      <c r="E628" s="127"/>
      <c r="F628" s="127"/>
      <c r="G628" s="127"/>
      <c r="H628" s="127"/>
      <c r="I628" s="127"/>
      <c r="J628" s="127"/>
      <c r="K628" s="127"/>
      <c r="L628" s="127"/>
      <c r="M628" s="127"/>
      <c r="N628" s="127"/>
      <c r="O628" s="127"/>
    </row>
    <row r="629" spans="1:15">
      <c r="A629" s="124" t="s">
        <v>4721</v>
      </c>
      <c r="B629" s="127"/>
      <c r="C629" s="127"/>
      <c r="D629" s="127"/>
      <c r="E629" s="127"/>
      <c r="F629" s="127"/>
      <c r="G629" s="127"/>
      <c r="H629" s="127"/>
      <c r="I629" s="127"/>
      <c r="J629" s="127"/>
      <c r="K629" s="127"/>
      <c r="L629" s="127"/>
      <c r="M629" s="127"/>
      <c r="N629" s="127"/>
      <c r="O629" s="127"/>
    </row>
    <row r="630" spans="1:15">
      <c r="A630" s="124" t="s">
        <v>4722</v>
      </c>
      <c r="B630" s="127"/>
      <c r="C630" s="127"/>
      <c r="D630" s="127"/>
      <c r="E630" s="127"/>
      <c r="F630" s="127"/>
      <c r="G630" s="127"/>
      <c r="H630" s="127"/>
      <c r="I630" s="127"/>
      <c r="J630" s="127"/>
      <c r="K630" s="127"/>
      <c r="L630" s="127"/>
      <c r="M630" s="127"/>
      <c r="N630" s="127"/>
      <c r="O630" s="127"/>
    </row>
    <row r="631" spans="1:15">
      <c r="A631" s="124" t="s">
        <v>4723</v>
      </c>
      <c r="B631" s="127"/>
      <c r="C631" s="127"/>
      <c r="D631" s="127"/>
      <c r="E631" s="127"/>
      <c r="F631" s="127"/>
      <c r="G631" s="127"/>
      <c r="H631" s="127"/>
      <c r="I631" s="127"/>
      <c r="J631" s="127"/>
      <c r="K631" s="127"/>
      <c r="L631" s="127"/>
      <c r="M631" s="127"/>
      <c r="N631" s="127"/>
      <c r="O631" s="127"/>
    </row>
    <row r="632" spans="1:15">
      <c r="A632" s="124" t="s">
        <v>4724</v>
      </c>
      <c r="B632" s="127"/>
      <c r="C632" s="127"/>
      <c r="D632" s="127"/>
      <c r="E632" s="127"/>
      <c r="F632" s="127"/>
      <c r="G632" s="127"/>
      <c r="H632" s="127"/>
      <c r="I632" s="127"/>
      <c r="J632" s="127"/>
      <c r="K632" s="127"/>
      <c r="L632" s="127"/>
      <c r="M632" s="127"/>
      <c r="N632" s="127"/>
      <c r="O632" s="127"/>
    </row>
    <row r="633" spans="1:15">
      <c r="A633" s="124" t="s">
        <v>4725</v>
      </c>
      <c r="B633" s="127"/>
      <c r="C633" s="127"/>
      <c r="D633" s="127"/>
      <c r="E633" s="127"/>
      <c r="F633" s="127"/>
      <c r="G633" s="127"/>
      <c r="H633" s="127"/>
      <c r="I633" s="127"/>
      <c r="J633" s="127"/>
      <c r="K633" s="127"/>
      <c r="L633" s="127"/>
      <c r="M633" s="127"/>
      <c r="N633" s="127"/>
      <c r="O633" s="127"/>
    </row>
    <row r="634" spans="1:15">
      <c r="A634" s="124" t="s">
        <v>4726</v>
      </c>
      <c r="B634" s="127"/>
      <c r="C634" s="127"/>
      <c r="D634" s="127"/>
      <c r="E634" s="127"/>
      <c r="F634" s="127"/>
      <c r="G634" s="127"/>
      <c r="H634" s="127"/>
      <c r="I634" s="127"/>
      <c r="J634" s="127"/>
      <c r="K634" s="127"/>
      <c r="L634" s="127"/>
      <c r="M634" s="127"/>
      <c r="N634" s="127"/>
      <c r="O634" s="127"/>
    </row>
    <row r="635" spans="1:15">
      <c r="A635" s="124" t="s">
        <v>4727</v>
      </c>
      <c r="B635" s="127"/>
      <c r="C635" s="127"/>
      <c r="D635" s="127"/>
      <c r="E635" s="127"/>
      <c r="F635" s="127"/>
      <c r="G635" s="127"/>
      <c r="H635" s="127"/>
      <c r="I635" s="127"/>
      <c r="J635" s="127"/>
      <c r="K635" s="127"/>
      <c r="L635" s="127"/>
      <c r="M635" s="127"/>
      <c r="N635" s="127"/>
      <c r="O635" s="127"/>
    </row>
    <row r="636" spans="1:15">
      <c r="A636" s="124" t="s">
        <v>4728</v>
      </c>
      <c r="B636" s="127"/>
      <c r="C636" s="127"/>
      <c r="D636" s="127"/>
      <c r="E636" s="127"/>
      <c r="F636" s="127"/>
      <c r="G636" s="127"/>
      <c r="H636" s="127"/>
      <c r="I636" s="127"/>
      <c r="J636" s="127"/>
      <c r="K636" s="127"/>
      <c r="L636" s="127"/>
      <c r="M636" s="127"/>
      <c r="N636" s="127"/>
      <c r="O636" s="127"/>
    </row>
    <row r="637" spans="1:15">
      <c r="A637" s="124" t="s">
        <v>4729</v>
      </c>
      <c r="B637" s="127"/>
      <c r="C637" s="127"/>
      <c r="D637" s="127"/>
      <c r="E637" s="127"/>
      <c r="F637" s="127"/>
      <c r="G637" s="127"/>
      <c r="H637" s="127"/>
      <c r="I637" s="127"/>
      <c r="J637" s="127"/>
      <c r="K637" s="127"/>
      <c r="L637" s="127"/>
      <c r="M637" s="127"/>
      <c r="N637" s="127"/>
      <c r="O637" s="127"/>
    </row>
    <row r="638" spans="1:15">
      <c r="A638" s="124" t="s">
        <v>4730</v>
      </c>
      <c r="B638" s="127"/>
      <c r="C638" s="127"/>
      <c r="D638" s="127"/>
      <c r="E638" s="127"/>
      <c r="F638" s="127"/>
      <c r="G638" s="127"/>
      <c r="H638" s="127"/>
      <c r="I638" s="127"/>
      <c r="J638" s="127"/>
      <c r="K638" s="127"/>
      <c r="L638" s="127"/>
      <c r="M638" s="127"/>
      <c r="N638" s="127"/>
      <c r="O638" s="127"/>
    </row>
    <row r="639" spans="1:15">
      <c r="A639" s="124" t="s">
        <v>4731</v>
      </c>
      <c r="B639" s="127"/>
      <c r="C639" s="127"/>
      <c r="D639" s="127"/>
      <c r="E639" s="127"/>
      <c r="F639" s="127"/>
      <c r="G639" s="127"/>
      <c r="H639" s="127"/>
      <c r="I639" s="127"/>
      <c r="J639" s="127"/>
      <c r="K639" s="127"/>
      <c r="L639" s="127"/>
      <c r="M639" s="127"/>
      <c r="N639" s="127"/>
      <c r="O639" s="127"/>
    </row>
    <row r="640" spans="1:15">
      <c r="A640" s="124" t="s">
        <v>4732</v>
      </c>
      <c r="B640" s="127"/>
      <c r="C640" s="127"/>
      <c r="D640" s="127"/>
      <c r="E640" s="127"/>
      <c r="F640" s="127"/>
      <c r="G640" s="127"/>
      <c r="H640" s="127"/>
      <c r="I640" s="127"/>
      <c r="J640" s="127"/>
      <c r="K640" s="127"/>
      <c r="L640" s="127"/>
      <c r="M640" s="127"/>
      <c r="N640" s="127"/>
      <c r="O640" s="127"/>
    </row>
    <row r="641" spans="1:15">
      <c r="A641" s="124" t="s">
        <v>4733</v>
      </c>
      <c r="B641" s="127"/>
      <c r="C641" s="127"/>
      <c r="D641" s="127"/>
      <c r="E641" s="127"/>
      <c r="F641" s="127"/>
      <c r="G641" s="127"/>
      <c r="H641" s="127"/>
      <c r="I641" s="127"/>
      <c r="J641" s="127"/>
      <c r="K641" s="127"/>
      <c r="L641" s="127"/>
      <c r="M641" s="127"/>
      <c r="N641" s="127"/>
      <c r="O641" s="127"/>
    </row>
    <row r="642" spans="1:15">
      <c r="A642" s="124" t="s">
        <v>4734</v>
      </c>
      <c r="B642" s="127"/>
      <c r="C642" s="127"/>
      <c r="D642" s="127"/>
      <c r="E642" s="127"/>
      <c r="F642" s="127"/>
      <c r="G642" s="127"/>
      <c r="H642" s="127"/>
      <c r="I642" s="127"/>
      <c r="J642" s="127"/>
      <c r="K642" s="127"/>
      <c r="L642" s="127"/>
      <c r="M642" s="127"/>
      <c r="N642" s="127"/>
      <c r="O642" s="127"/>
    </row>
    <row r="643" spans="1:15">
      <c r="A643" s="124" t="s">
        <v>4735</v>
      </c>
      <c r="B643" s="127"/>
      <c r="C643" s="127"/>
      <c r="D643" s="127"/>
      <c r="E643" s="127"/>
      <c r="F643" s="127"/>
      <c r="G643" s="127"/>
      <c r="H643" s="127"/>
      <c r="I643" s="127"/>
      <c r="J643" s="127"/>
      <c r="K643" s="127"/>
      <c r="L643" s="127"/>
      <c r="M643" s="127"/>
      <c r="N643" s="127"/>
      <c r="O643" s="127"/>
    </row>
    <row r="644" spans="1:15">
      <c r="A644" s="124" t="s">
        <v>4736</v>
      </c>
      <c r="B644" s="127">
        <v>33003.449999999997</v>
      </c>
      <c r="C644" s="127">
        <v>1.1892</v>
      </c>
      <c r="D644" s="127">
        <v>2.1391</v>
      </c>
      <c r="E644" s="127">
        <v>2.6305999999999998</v>
      </c>
      <c r="F644" s="127">
        <v>5.0492999999999997</v>
      </c>
      <c r="G644" s="127">
        <v>2.7046000000000001</v>
      </c>
      <c r="H644" s="127">
        <v>15.4536</v>
      </c>
      <c r="I644" s="127">
        <v>10.059900000000001</v>
      </c>
      <c r="J644" s="127">
        <v>7.0190000000000001</v>
      </c>
      <c r="K644" s="127">
        <v>14.2401</v>
      </c>
      <c r="L644" s="127">
        <v>12.691800000000001</v>
      </c>
      <c r="M644" s="127">
        <v>12.334199999999999</v>
      </c>
      <c r="N644" s="127">
        <v>10.258699999999999</v>
      </c>
      <c r="O644" s="127"/>
    </row>
    <row r="645" spans="1:15">
      <c r="A645" s="124" t="s">
        <v>4737</v>
      </c>
      <c r="B645" s="127">
        <v>48156.44</v>
      </c>
      <c r="C645" s="127">
        <v>1.3485</v>
      </c>
      <c r="D645" s="127">
        <v>2.4533</v>
      </c>
      <c r="E645" s="127">
        <v>3.6724000000000001</v>
      </c>
      <c r="F645" s="127">
        <v>6.3543000000000003</v>
      </c>
      <c r="G645" s="127">
        <v>4.0229999999999997</v>
      </c>
      <c r="H645" s="127">
        <v>16.902000000000001</v>
      </c>
      <c r="I645" s="127">
        <v>11.4206</v>
      </c>
      <c r="J645" s="127">
        <v>8.3409999999999993</v>
      </c>
      <c r="K645" s="127">
        <v>15.591200000000001</v>
      </c>
      <c r="L645" s="127">
        <v>13.991099999999999</v>
      </c>
      <c r="M645" s="127">
        <v>13.662100000000001</v>
      </c>
      <c r="N645" s="127">
        <v>11.577299999999999</v>
      </c>
      <c r="O645" s="127"/>
    </row>
    <row r="646" spans="1:15">
      <c r="A646" s="124" t="s">
        <v>4738</v>
      </c>
      <c r="B646" s="127">
        <v>8248.5</v>
      </c>
      <c r="C646" s="127">
        <v>1.1396999999999999</v>
      </c>
      <c r="D646" s="127">
        <v>3.1204000000000001</v>
      </c>
      <c r="E646" s="127">
        <v>2.5448</v>
      </c>
      <c r="F646" s="127">
        <v>-2.6766000000000001</v>
      </c>
      <c r="G646" s="127">
        <v>-6.0696000000000003</v>
      </c>
      <c r="H646" s="127">
        <v>11.2074</v>
      </c>
      <c r="I646" s="127">
        <v>8.9835999999999991</v>
      </c>
      <c r="J646" s="127">
        <v>6.5759999999999996</v>
      </c>
      <c r="K646" s="127">
        <v>11.9573</v>
      </c>
      <c r="L646" s="127">
        <v>10.941000000000001</v>
      </c>
      <c r="M646" s="127"/>
      <c r="N646" s="127"/>
      <c r="O646" s="127"/>
    </row>
    <row r="647" spans="1:15">
      <c r="A647" s="124" t="s">
        <v>4739</v>
      </c>
      <c r="B647" s="127">
        <v>10559.77</v>
      </c>
      <c r="C647" s="127">
        <v>1.3013999999999999</v>
      </c>
      <c r="D647" s="127">
        <v>3.3896000000000002</v>
      </c>
      <c r="E647" s="127">
        <v>3.5289000000000001</v>
      </c>
      <c r="F647" s="127">
        <v>-1.1451</v>
      </c>
      <c r="G647" s="127">
        <v>-4.5827</v>
      </c>
      <c r="H647" s="127">
        <v>12.874700000000001</v>
      </c>
      <c r="I647" s="127">
        <v>10.574</v>
      </c>
      <c r="J647" s="127">
        <v>8.2439</v>
      </c>
      <c r="K647" s="127">
        <v>13.7278</v>
      </c>
      <c r="L647" s="127">
        <v>12.7507</v>
      </c>
      <c r="M647" s="127">
        <v>11.4374</v>
      </c>
      <c r="N647" s="127">
        <v>11.368600000000001</v>
      </c>
      <c r="O647" s="127"/>
    </row>
    <row r="648" spans="1:15">
      <c r="A648" s="124" t="s">
        <v>4740</v>
      </c>
      <c r="B648" s="127"/>
      <c r="C648" s="127"/>
      <c r="D648" s="127"/>
      <c r="E648" s="127"/>
      <c r="F648" s="127"/>
      <c r="G648" s="127"/>
      <c r="H648" s="127"/>
      <c r="I648" s="127"/>
      <c r="J648" s="127"/>
      <c r="K648" s="127"/>
      <c r="L648" s="127"/>
      <c r="M648" s="127"/>
      <c r="N648" s="127"/>
      <c r="O648" s="127"/>
    </row>
    <row r="649" spans="1:15">
      <c r="A649" s="124" t="s">
        <v>4741</v>
      </c>
      <c r="B649" s="127"/>
      <c r="C649" s="127"/>
      <c r="D649" s="127"/>
      <c r="E649" s="127"/>
      <c r="F649" s="127"/>
      <c r="G649" s="127"/>
      <c r="H649" s="127"/>
      <c r="I649" s="127"/>
      <c r="J649" s="127"/>
      <c r="K649" s="127"/>
      <c r="L649" s="127"/>
      <c r="M649" s="127"/>
      <c r="N649" s="127"/>
      <c r="O649" s="127"/>
    </row>
    <row r="650" spans="1:15">
      <c r="A650" s="124" t="s">
        <v>4742</v>
      </c>
      <c r="B650" s="127">
        <v>18105</v>
      </c>
      <c r="C650" s="127">
        <v>0.98699999999999999</v>
      </c>
      <c r="D650" s="127">
        <v>2.5047000000000001</v>
      </c>
      <c r="E650" s="127">
        <v>11.7927</v>
      </c>
      <c r="F650" s="127">
        <v>-3.5388000000000002</v>
      </c>
      <c r="G650" s="127">
        <v>-4.2373000000000003</v>
      </c>
      <c r="H650" s="127">
        <v>17.335599999999999</v>
      </c>
      <c r="I650" s="127">
        <v>22.819900000000001</v>
      </c>
      <c r="J650" s="127">
        <v>13.135999999999999</v>
      </c>
      <c r="K650" s="127">
        <v>25.296800000000001</v>
      </c>
      <c r="L650" s="127">
        <v>16.5489</v>
      </c>
      <c r="M650" s="127">
        <v>13.2264</v>
      </c>
      <c r="N650" s="127">
        <v>9.5805000000000007</v>
      </c>
      <c r="O650" s="127"/>
    </row>
    <row r="651" spans="1:15">
      <c r="A651" s="124" t="s">
        <v>4743</v>
      </c>
      <c r="B651" s="127">
        <v>23388.82</v>
      </c>
      <c r="C651" s="127">
        <v>1.0193000000000001</v>
      </c>
      <c r="D651" s="127">
        <v>2.7223000000000002</v>
      </c>
      <c r="E651" s="127">
        <v>12.3178</v>
      </c>
      <c r="F651" s="127">
        <v>-2.9752000000000001</v>
      </c>
      <c r="G651" s="127">
        <v>-3.5920000000000001</v>
      </c>
      <c r="H651" s="127">
        <v>18.157599999999999</v>
      </c>
      <c r="I651" s="127">
        <v>23.657699999999998</v>
      </c>
      <c r="J651" s="127">
        <v>14.034599999999999</v>
      </c>
      <c r="K651" s="127">
        <v>26.339600000000001</v>
      </c>
      <c r="L651" s="127">
        <v>17.583500000000001</v>
      </c>
      <c r="M651" s="127">
        <v>14.3552</v>
      </c>
      <c r="N651" s="127">
        <v>10.7445</v>
      </c>
      <c r="O651" s="127"/>
    </row>
    <row r="652" spans="1:15">
      <c r="A652" s="124" t="s">
        <v>4744</v>
      </c>
      <c r="B652" s="127">
        <v>17061.5</v>
      </c>
      <c r="C652" s="127">
        <v>0.18410000000000001</v>
      </c>
      <c r="D652" s="127">
        <v>1.7376</v>
      </c>
      <c r="E652" s="127">
        <v>12.383900000000001</v>
      </c>
      <c r="F652" s="127">
        <v>-3.8910999999999998</v>
      </c>
      <c r="G652" s="127">
        <v>-5.3566000000000003</v>
      </c>
      <c r="H652" s="127">
        <v>17.348299999999998</v>
      </c>
      <c r="I652" s="127">
        <v>21.734999999999999</v>
      </c>
      <c r="J652" s="127">
        <v>15.177099999999999</v>
      </c>
      <c r="K652" s="127">
        <v>27.645399999999999</v>
      </c>
      <c r="L652" s="127">
        <v>18.644500000000001</v>
      </c>
      <c r="M652" s="127"/>
      <c r="N652" s="127"/>
      <c r="O652" s="127"/>
    </row>
    <row r="653" spans="1:15">
      <c r="A653" s="124" t="s">
        <v>4118</v>
      </c>
      <c r="B653" s="127">
        <v>21678.33</v>
      </c>
      <c r="C653" s="127">
        <v>0.2079</v>
      </c>
      <c r="D653" s="127">
        <v>1.9249000000000001</v>
      </c>
      <c r="E653" s="127">
        <v>12.8438</v>
      </c>
      <c r="F653" s="127">
        <v>-3.403</v>
      </c>
      <c r="G653" s="127">
        <v>-4.8164999999999996</v>
      </c>
      <c r="H653" s="127">
        <v>18.054200000000002</v>
      </c>
      <c r="I653" s="127">
        <v>22.489899999999999</v>
      </c>
      <c r="J653" s="127">
        <v>16.012599999999999</v>
      </c>
      <c r="K653" s="127">
        <v>28.624400000000001</v>
      </c>
      <c r="L653" s="127">
        <v>19.6523</v>
      </c>
      <c r="M653" s="127">
        <v>15.8993</v>
      </c>
      <c r="N653" s="127">
        <v>12.569900000000001</v>
      </c>
      <c r="O653" s="127"/>
    </row>
    <row r="654" spans="1:15">
      <c r="A654" s="124" t="s">
        <v>4745</v>
      </c>
      <c r="B654" s="127">
        <v>8750.9500000000007</v>
      </c>
      <c r="C654" s="127">
        <v>2.2749000000000001</v>
      </c>
      <c r="D654" s="127">
        <v>2.8006000000000002</v>
      </c>
      <c r="E654" s="127">
        <v>12.1478</v>
      </c>
      <c r="F654" s="127">
        <v>-2.0840000000000001</v>
      </c>
      <c r="G654" s="127">
        <v>-4.2084000000000001</v>
      </c>
      <c r="H654" s="127">
        <v>19.698899999999998</v>
      </c>
      <c r="I654" s="127">
        <v>26.208400000000001</v>
      </c>
      <c r="J654" s="127">
        <v>12.9186</v>
      </c>
      <c r="K654" s="127">
        <v>24.684200000000001</v>
      </c>
      <c r="L654" s="127">
        <v>16.419599999999999</v>
      </c>
      <c r="M654" s="127"/>
      <c r="N654" s="127"/>
      <c r="O654" s="127"/>
    </row>
    <row r="655" spans="1:15">
      <c r="A655" s="124" t="s">
        <v>4746</v>
      </c>
      <c r="B655" s="127">
        <v>10922.14</v>
      </c>
      <c r="C655" s="127">
        <v>2.2972999999999999</v>
      </c>
      <c r="D655" s="127">
        <v>3.0085000000000002</v>
      </c>
      <c r="E655" s="127">
        <v>12.692600000000001</v>
      </c>
      <c r="F655" s="127">
        <v>-1.5115000000000001</v>
      </c>
      <c r="G655" s="127">
        <v>-3.5388999999999999</v>
      </c>
      <c r="H655" s="127">
        <v>20.606000000000002</v>
      </c>
      <c r="I655" s="127">
        <v>27.132899999999999</v>
      </c>
      <c r="J655" s="127">
        <v>13.847799999999999</v>
      </c>
      <c r="K655" s="127">
        <v>25.751300000000001</v>
      </c>
      <c r="L655" s="127">
        <v>17.450600000000001</v>
      </c>
      <c r="M655" s="127">
        <v>12.885400000000001</v>
      </c>
      <c r="N655" s="127">
        <v>9.0775000000000006</v>
      </c>
      <c r="O655" s="127"/>
    </row>
    <row r="656" spans="1:15">
      <c r="A656" s="124" t="s">
        <v>4747</v>
      </c>
      <c r="B656" s="127">
        <v>45132.7</v>
      </c>
      <c r="C656" s="127">
        <v>-0.5776</v>
      </c>
      <c r="D656" s="127">
        <v>0.33689999999999998</v>
      </c>
      <c r="E656" s="127">
        <v>8.1067999999999998</v>
      </c>
      <c r="F656" s="127">
        <v>-9.9581</v>
      </c>
      <c r="G656" s="127">
        <v>-13.161300000000001</v>
      </c>
      <c r="H656" s="127"/>
      <c r="I656" s="127"/>
      <c r="J656" s="127"/>
      <c r="K656" s="127"/>
      <c r="L656" s="127"/>
      <c r="M656" s="127"/>
      <c r="N656" s="127"/>
      <c r="O656" s="127"/>
    </row>
    <row r="657" spans="1:15">
      <c r="A657" s="124" t="s">
        <v>4748</v>
      </c>
      <c r="B657" s="127">
        <v>60335.67</v>
      </c>
      <c r="C657" s="127">
        <v>-0.54910000000000003</v>
      </c>
      <c r="D657" s="127">
        <v>0.58450000000000002</v>
      </c>
      <c r="E657" s="127">
        <v>8.6281999999999996</v>
      </c>
      <c r="F657" s="127">
        <v>-9.3495000000000008</v>
      </c>
      <c r="G657" s="127">
        <v>-12.4777</v>
      </c>
      <c r="H657" s="127"/>
      <c r="I657" s="127"/>
      <c r="J657" s="127"/>
      <c r="K657" s="127"/>
      <c r="L657" s="127"/>
      <c r="M657" s="127"/>
      <c r="N657" s="127"/>
      <c r="O657" s="127"/>
    </row>
    <row r="658" spans="1:15">
      <c r="A658" s="124" t="s">
        <v>4749</v>
      </c>
      <c r="B658" s="127">
        <v>26048.1</v>
      </c>
      <c r="C658" s="127">
        <v>-0.98939999999999995</v>
      </c>
      <c r="D658" s="127">
        <v>-1.8616999999999999</v>
      </c>
      <c r="E658" s="127">
        <v>8.8759999999999994</v>
      </c>
      <c r="F658" s="127">
        <v>-10.6692</v>
      </c>
      <c r="G658" s="127">
        <v>-13.290900000000001</v>
      </c>
      <c r="H658" s="127">
        <v>14.791499999999999</v>
      </c>
      <c r="I658" s="127"/>
      <c r="J658" s="127"/>
      <c r="K658" s="127"/>
      <c r="L658" s="127"/>
      <c r="M658" s="127"/>
      <c r="N658" s="127"/>
      <c r="O658" s="127"/>
    </row>
    <row r="659" spans="1:15">
      <c r="A659" s="124" t="s">
        <v>4750</v>
      </c>
      <c r="B659" s="127">
        <v>37219.46</v>
      </c>
      <c r="C659" s="127">
        <v>-0.93149999999999999</v>
      </c>
      <c r="D659" s="127">
        <v>-1.4529000000000001</v>
      </c>
      <c r="E659" s="127">
        <v>9.6646000000000001</v>
      </c>
      <c r="F659" s="127">
        <v>-9.8219999999999992</v>
      </c>
      <c r="G659" s="127">
        <v>-12.384</v>
      </c>
      <c r="H659" s="127">
        <v>16.031600000000001</v>
      </c>
      <c r="I659" s="127"/>
      <c r="J659" s="127"/>
      <c r="K659" s="127"/>
      <c r="L659" s="127"/>
      <c r="M659" s="127"/>
      <c r="N659" s="127"/>
      <c r="O659" s="127"/>
    </row>
    <row r="660" spans="1:15">
      <c r="A660" s="124" t="s">
        <v>4751</v>
      </c>
      <c r="B660" s="127">
        <v>15351.26</v>
      </c>
      <c r="C660" s="127">
        <v>0.1018</v>
      </c>
      <c r="D660" s="127">
        <v>3.7113999999999998</v>
      </c>
      <c r="E660" s="127">
        <v>14.8972</v>
      </c>
      <c r="F660" s="127">
        <v>-7.5579000000000001</v>
      </c>
      <c r="G660" s="127">
        <v>-9.0309000000000008</v>
      </c>
      <c r="H660" s="127">
        <v>22.604600000000001</v>
      </c>
      <c r="I660" s="127">
        <v>35.647100000000002</v>
      </c>
      <c r="J660" s="127">
        <v>46.703200000000002</v>
      </c>
      <c r="K660" s="127">
        <v>58.730899999999998</v>
      </c>
      <c r="L660" s="127">
        <v>39.071800000000003</v>
      </c>
      <c r="M660" s="127"/>
      <c r="N660" s="127"/>
      <c r="O660" s="127"/>
    </row>
    <row r="661" spans="1:15">
      <c r="A661" s="124" t="s">
        <v>4752</v>
      </c>
      <c r="B661" s="127">
        <v>15733.02</v>
      </c>
      <c r="C661" s="127">
        <v>0.1018</v>
      </c>
      <c r="D661" s="127">
        <v>3.7383000000000002</v>
      </c>
      <c r="E661" s="127">
        <v>14.9374</v>
      </c>
      <c r="F661" s="127">
        <v>-7.5236000000000001</v>
      </c>
      <c r="G661" s="127">
        <v>-8.9906000000000006</v>
      </c>
      <c r="H661" s="127">
        <v>22.6692</v>
      </c>
      <c r="I661" s="127">
        <v>35.780299999999997</v>
      </c>
      <c r="J661" s="127">
        <v>46.864800000000002</v>
      </c>
      <c r="K661" s="127">
        <v>58.9694</v>
      </c>
      <c r="L661" s="127">
        <v>39.385899999999999</v>
      </c>
      <c r="M661" s="127"/>
      <c r="N661" s="127"/>
      <c r="O661" s="127"/>
    </row>
    <row r="662" spans="1:15">
      <c r="A662" s="124" t="s">
        <v>4753</v>
      </c>
      <c r="B662" s="127">
        <v>15699.51</v>
      </c>
      <c r="C662" s="127">
        <v>0.45660000000000001</v>
      </c>
      <c r="D662" s="127">
        <v>1.3364</v>
      </c>
      <c r="E662" s="127">
        <v>-2.5621999999999998</v>
      </c>
      <c r="F662" s="127">
        <v>-14.622999999999999</v>
      </c>
      <c r="G662" s="127">
        <v>-16.631499999999999</v>
      </c>
      <c r="H662" s="127">
        <v>4.0087999999999999</v>
      </c>
      <c r="I662" s="127">
        <v>7.4522000000000004</v>
      </c>
      <c r="J662" s="127">
        <v>4.3350999999999997</v>
      </c>
      <c r="K662" s="127">
        <v>13.6221</v>
      </c>
      <c r="L662" s="127">
        <v>13.896599999999999</v>
      </c>
      <c r="M662" s="127"/>
      <c r="N662" s="127"/>
      <c r="O662" s="127"/>
    </row>
    <row r="663" spans="1:15">
      <c r="A663" s="124" t="s">
        <v>4754</v>
      </c>
      <c r="B663" s="127">
        <v>21588.18</v>
      </c>
      <c r="C663" s="127">
        <v>0.60899999999999999</v>
      </c>
      <c r="D663" s="127">
        <v>1.4905999999999999</v>
      </c>
      <c r="E663" s="127">
        <v>-1.6251</v>
      </c>
      <c r="F663" s="127">
        <v>-13.029299999999999</v>
      </c>
      <c r="G663" s="127">
        <v>-15.0753</v>
      </c>
      <c r="H663" s="127">
        <v>5.5658000000000003</v>
      </c>
      <c r="I663" s="127">
        <v>8.8407999999999998</v>
      </c>
      <c r="J663" s="127">
        <v>5.6843000000000004</v>
      </c>
      <c r="K663" s="127">
        <v>15.021699999999999</v>
      </c>
      <c r="L663" s="127">
        <v>15.6121</v>
      </c>
      <c r="M663" s="127">
        <v>15.079700000000001</v>
      </c>
      <c r="N663" s="127">
        <v>13.965999999999999</v>
      </c>
      <c r="O663" s="127"/>
    </row>
    <row r="664" spans="1:15">
      <c r="A664" s="124" t="s">
        <v>4755</v>
      </c>
      <c r="B664" s="127">
        <v>14859.6</v>
      </c>
      <c r="C664" s="127">
        <v>0.84699999999999998</v>
      </c>
      <c r="D664" s="127">
        <v>1.9729000000000001</v>
      </c>
      <c r="E664" s="127">
        <v>0.83120000000000005</v>
      </c>
      <c r="F664" s="127">
        <v>-9.3916000000000004</v>
      </c>
      <c r="G664" s="127">
        <v>-11.646800000000001</v>
      </c>
      <c r="H664" s="127">
        <v>10.1821</v>
      </c>
      <c r="I664" s="127">
        <v>13.2324</v>
      </c>
      <c r="J664" s="127">
        <v>7.9482999999999997</v>
      </c>
      <c r="K664" s="127">
        <v>22.742899999999999</v>
      </c>
      <c r="L664" s="127">
        <v>18.342300000000002</v>
      </c>
      <c r="M664" s="127"/>
      <c r="N664" s="127"/>
      <c r="O664" s="127"/>
    </row>
    <row r="665" spans="1:15">
      <c r="A665" s="124" t="s">
        <v>4756</v>
      </c>
      <c r="B665" s="127">
        <v>19718.71</v>
      </c>
      <c r="C665" s="127">
        <v>0.93989999999999996</v>
      </c>
      <c r="D665" s="127">
        <v>2.0670000000000002</v>
      </c>
      <c r="E665" s="127">
        <v>1.5347999999999999</v>
      </c>
      <c r="F665" s="127">
        <v>-8.3310999999999993</v>
      </c>
      <c r="G665" s="127">
        <v>-10.6127</v>
      </c>
      <c r="H665" s="127">
        <v>11.242599999999999</v>
      </c>
      <c r="I665" s="127">
        <v>14.183400000000001</v>
      </c>
      <c r="J665" s="127">
        <v>9.0122999999999998</v>
      </c>
      <c r="K665" s="127">
        <v>23.931799999999999</v>
      </c>
      <c r="L665" s="127">
        <v>19.641999999999999</v>
      </c>
      <c r="M665" s="127">
        <v>16.93</v>
      </c>
      <c r="N665" s="127">
        <v>13.0801</v>
      </c>
      <c r="O665" s="127"/>
    </row>
    <row r="666" spans="1:15">
      <c r="A666" s="124" t="s">
        <v>4757</v>
      </c>
      <c r="B666" s="127">
        <v>9682.7000000000007</v>
      </c>
      <c r="C666" s="127">
        <v>2.0520999999999998</v>
      </c>
      <c r="D666" s="127">
        <v>3.1171000000000002</v>
      </c>
      <c r="E666" s="127">
        <v>0.8599</v>
      </c>
      <c r="F666" s="127">
        <v>4.0724999999999998</v>
      </c>
      <c r="G666" s="127">
        <v>2.5646</v>
      </c>
      <c r="H666" s="127"/>
      <c r="I666" s="127"/>
      <c r="J666" s="127"/>
      <c r="K666" s="127"/>
      <c r="L666" s="127"/>
      <c r="M666" s="127"/>
      <c r="N666" s="127"/>
      <c r="O666" s="127"/>
    </row>
    <row r="667" spans="1:15">
      <c r="A667" s="124" t="s">
        <v>4758</v>
      </c>
      <c r="B667" s="127">
        <v>12753.68</v>
      </c>
      <c r="C667" s="127">
        <v>2.2391999999999999</v>
      </c>
      <c r="D667" s="127">
        <v>3.4319000000000002</v>
      </c>
      <c r="E667" s="127">
        <v>1.9466000000000001</v>
      </c>
      <c r="F667" s="127">
        <v>5.5378999999999996</v>
      </c>
      <c r="G667" s="127">
        <v>4.0087999999999999</v>
      </c>
      <c r="H667" s="127"/>
      <c r="I667" s="127"/>
      <c r="J667" s="127"/>
      <c r="K667" s="127"/>
      <c r="L667" s="127"/>
      <c r="M667" s="127"/>
      <c r="N667" s="127"/>
      <c r="O667" s="127"/>
    </row>
    <row r="668" spans="1:15">
      <c r="A668" s="124" t="s">
        <v>4759</v>
      </c>
      <c r="B668" s="127">
        <v>10753.05</v>
      </c>
      <c r="C668" s="127">
        <v>2.0344000000000002</v>
      </c>
      <c r="D668" s="127">
        <v>6.8578000000000001</v>
      </c>
      <c r="E668" s="127">
        <v>6.4010999999999996</v>
      </c>
      <c r="F668" s="127">
        <v>12.132400000000001</v>
      </c>
      <c r="G668" s="127"/>
      <c r="H668" s="127"/>
      <c r="I668" s="127"/>
      <c r="J668" s="127"/>
      <c r="K668" s="127"/>
      <c r="L668" s="127"/>
      <c r="M668" s="127"/>
      <c r="N668" s="127"/>
      <c r="O668" s="127"/>
    </row>
    <row r="669" spans="1:15">
      <c r="A669" s="124" t="s">
        <v>4760</v>
      </c>
      <c r="B669" s="127">
        <v>13950.96</v>
      </c>
      <c r="C669" s="127">
        <v>2.16</v>
      </c>
      <c r="D669" s="127">
        <v>7.0739000000000001</v>
      </c>
      <c r="E669" s="127">
        <v>7.5491999999999999</v>
      </c>
      <c r="F669" s="127"/>
      <c r="G669" s="127"/>
      <c r="H669" s="127"/>
      <c r="I669" s="127"/>
      <c r="J669" s="127"/>
      <c r="K669" s="127"/>
      <c r="L669" s="127"/>
      <c r="M669" s="127"/>
      <c r="N669" s="127"/>
      <c r="O669" s="127"/>
    </row>
    <row r="670" spans="1:15">
      <c r="A670" s="124" t="s">
        <v>4761</v>
      </c>
      <c r="B670" s="127">
        <v>9434.25</v>
      </c>
      <c r="C670" s="127">
        <v>1.7373000000000001</v>
      </c>
      <c r="D670" s="127">
        <v>5.7041000000000004</v>
      </c>
      <c r="E670" s="127">
        <v>4.7854000000000001</v>
      </c>
      <c r="F670" s="127">
        <v>7.5747</v>
      </c>
      <c r="G670" s="127"/>
      <c r="H670" s="127"/>
      <c r="I670" s="127"/>
      <c r="J670" s="127"/>
      <c r="K670" s="127"/>
      <c r="L670" s="127"/>
      <c r="M670" s="127"/>
      <c r="N670" s="127"/>
      <c r="O670" s="127"/>
    </row>
    <row r="671" spans="1:15">
      <c r="A671" s="124" t="s">
        <v>4762</v>
      </c>
      <c r="B671" s="127">
        <v>12389.13</v>
      </c>
      <c r="C671" s="127">
        <v>1.8727</v>
      </c>
      <c r="D671" s="127">
        <v>5.9073000000000002</v>
      </c>
      <c r="E671" s="127">
        <v>5.8361000000000001</v>
      </c>
      <c r="F671" s="127"/>
      <c r="G671" s="127"/>
      <c r="H671" s="127"/>
      <c r="I671" s="127"/>
      <c r="J671" s="127"/>
      <c r="K671" s="127"/>
      <c r="L671" s="127"/>
      <c r="M671" s="127"/>
      <c r="N671" s="127"/>
      <c r="O671" s="127"/>
    </row>
    <row r="672" spans="1:15">
      <c r="A672" s="124" t="s">
        <v>4763</v>
      </c>
      <c r="B672" s="127">
        <v>13219.55</v>
      </c>
      <c r="C672" s="127">
        <v>1.4278999999999999</v>
      </c>
      <c r="D672" s="127">
        <v>3.6088</v>
      </c>
      <c r="E672" s="127">
        <v>7.3120000000000003</v>
      </c>
      <c r="F672" s="127">
        <v>4.6397000000000004</v>
      </c>
      <c r="G672" s="127">
        <v>1.728</v>
      </c>
      <c r="H672" s="127">
        <v>17.082699999999999</v>
      </c>
      <c r="I672" s="127">
        <v>15.149800000000001</v>
      </c>
      <c r="J672" s="127"/>
      <c r="K672" s="127"/>
      <c r="L672" s="127"/>
      <c r="M672" s="127"/>
      <c r="N672" s="127"/>
      <c r="O672" s="127"/>
    </row>
    <row r="673" spans="1:15">
      <c r="A673" s="124" t="s">
        <v>4764</v>
      </c>
      <c r="B673" s="127">
        <v>17336.12</v>
      </c>
      <c r="C673" s="127">
        <v>1.5028999999999999</v>
      </c>
      <c r="D673" s="127">
        <v>3.8336999999999999</v>
      </c>
      <c r="E673" s="127">
        <v>8.0890000000000004</v>
      </c>
      <c r="F673" s="127">
        <v>5.6173000000000002</v>
      </c>
      <c r="G673" s="127">
        <v>2.7252999999999998</v>
      </c>
      <c r="H673" s="127">
        <v>18.189499999999999</v>
      </c>
      <c r="I673" s="127">
        <v>16.212599999999998</v>
      </c>
      <c r="J673" s="127"/>
      <c r="K673" s="127"/>
      <c r="L673" s="127"/>
      <c r="M673" s="127"/>
      <c r="N673" s="127"/>
      <c r="O673" s="127"/>
    </row>
    <row r="674" spans="1:15">
      <c r="A674" s="124" t="s">
        <v>4765</v>
      </c>
      <c r="B674" s="127">
        <v>42926.47</v>
      </c>
      <c r="C674" s="127">
        <v>0.14960000000000001</v>
      </c>
      <c r="D674" s="127">
        <v>1.3197000000000001</v>
      </c>
      <c r="E674" s="127"/>
      <c r="F674" s="127"/>
      <c r="G674" s="127"/>
      <c r="H674" s="127"/>
      <c r="I674" s="127"/>
      <c r="J674" s="127"/>
      <c r="K674" s="127"/>
      <c r="L674" s="127"/>
      <c r="M674" s="127"/>
      <c r="N674" s="127"/>
      <c r="O674" s="127"/>
    </row>
    <row r="675" spans="1:15">
      <c r="A675" s="124" t="s">
        <v>4766</v>
      </c>
      <c r="B675" s="127">
        <v>54788.33</v>
      </c>
      <c r="C675" s="127">
        <v>0.16880000000000001</v>
      </c>
      <c r="D675" s="127">
        <v>1.4827999999999999</v>
      </c>
      <c r="E675" s="127"/>
      <c r="F675" s="127"/>
      <c r="G675" s="127"/>
      <c r="H675" s="127"/>
      <c r="I675" s="127"/>
      <c r="J675" s="127"/>
      <c r="K675" s="127"/>
      <c r="L675" s="127"/>
      <c r="M675" s="127"/>
      <c r="N675" s="127"/>
      <c r="O675" s="127"/>
    </row>
    <row r="676" spans="1:15">
      <c r="A676" s="124" t="s">
        <v>4767</v>
      </c>
      <c r="B676" s="127">
        <v>25326.35</v>
      </c>
      <c r="C676" s="127">
        <v>-1.5509999999999999</v>
      </c>
      <c r="D676" s="127">
        <v>8.3347999999999995</v>
      </c>
      <c r="E676" s="127">
        <v>16.605699999999999</v>
      </c>
      <c r="F676" s="127">
        <v>13.9169</v>
      </c>
      <c r="G676" s="127">
        <v>9.1415000000000006</v>
      </c>
      <c r="H676" s="127">
        <v>27.901299999999999</v>
      </c>
      <c r="I676" s="127">
        <v>25.7851</v>
      </c>
      <c r="J676" s="127"/>
      <c r="K676" s="127"/>
      <c r="L676" s="127"/>
      <c r="M676" s="127"/>
      <c r="N676" s="127"/>
      <c r="O676" s="127"/>
    </row>
    <row r="677" spans="1:15">
      <c r="A677" s="124" t="s">
        <v>4768</v>
      </c>
      <c r="B677" s="127">
        <v>33021.25</v>
      </c>
      <c r="C677" s="127">
        <v>-1.5486</v>
      </c>
      <c r="D677" s="127">
        <v>8.4118999999999993</v>
      </c>
      <c r="E677" s="127">
        <v>17.342099999999999</v>
      </c>
      <c r="F677" s="127">
        <v>14.7033</v>
      </c>
      <c r="G677" s="127">
        <v>9.9298999999999999</v>
      </c>
      <c r="H677" s="127">
        <v>28.732299999999999</v>
      </c>
      <c r="I677" s="127">
        <v>26.632300000000001</v>
      </c>
      <c r="J677" s="127"/>
      <c r="K677" s="127"/>
      <c r="L677" s="127"/>
      <c r="M677" s="127"/>
      <c r="N677" s="127"/>
      <c r="O677" s="127"/>
    </row>
    <row r="678" spans="1:15">
      <c r="A678" s="124" t="s">
        <v>4769</v>
      </c>
      <c r="B678" s="127"/>
      <c r="C678" s="127"/>
      <c r="D678" s="127"/>
      <c r="E678" s="127"/>
      <c r="F678" s="127"/>
      <c r="G678" s="127"/>
      <c r="H678" s="127"/>
      <c r="I678" s="127"/>
      <c r="J678" s="127"/>
      <c r="K678" s="127"/>
      <c r="L678" s="127"/>
      <c r="M678" s="127"/>
      <c r="N678" s="127"/>
      <c r="O678" s="127"/>
    </row>
    <row r="679" spans="1:15">
      <c r="A679" s="124" t="s">
        <v>4770</v>
      </c>
      <c r="B679" s="127">
        <v>1984.55</v>
      </c>
      <c r="C679" s="127">
        <v>-6.8662000000000001</v>
      </c>
      <c r="D679" s="127">
        <v>-6.0608000000000004</v>
      </c>
      <c r="E679" s="127">
        <v>1.7843</v>
      </c>
      <c r="F679" s="127"/>
      <c r="G679" s="127"/>
      <c r="H679" s="127"/>
      <c r="I679" s="127"/>
      <c r="J679" s="127"/>
      <c r="K679" s="127"/>
      <c r="L679" s="127"/>
      <c r="M679" s="127"/>
      <c r="N679" s="127"/>
      <c r="O679" s="127"/>
    </row>
    <row r="680" spans="1:15">
      <c r="A680" s="124" t="s">
        <v>4771</v>
      </c>
      <c r="B680" s="127">
        <v>2225.87</v>
      </c>
      <c r="C680" s="127">
        <v>-6.8323</v>
      </c>
      <c r="D680" s="127">
        <v>-5.7801</v>
      </c>
      <c r="E680" s="127"/>
      <c r="F680" s="127"/>
      <c r="G680" s="127"/>
      <c r="H680" s="127"/>
      <c r="I680" s="127"/>
      <c r="J680" s="127"/>
      <c r="K680" s="127"/>
      <c r="L680" s="127"/>
      <c r="M680" s="127"/>
      <c r="N680" s="127"/>
      <c r="O680" s="127"/>
    </row>
    <row r="681" spans="1:15">
      <c r="A681" s="124" t="s">
        <v>4772</v>
      </c>
      <c r="B681" s="127">
        <v>18333.55</v>
      </c>
      <c r="C681" s="127">
        <v>0.1048</v>
      </c>
      <c r="D681" s="127">
        <v>2.0001000000000002</v>
      </c>
      <c r="E681" s="127">
        <v>7.0096999999999996</v>
      </c>
      <c r="F681" s="127">
        <v>-0.6048</v>
      </c>
      <c r="G681" s="127">
        <v>-4.7422000000000004</v>
      </c>
      <c r="H681" s="127">
        <v>21.160799999999998</v>
      </c>
      <c r="I681" s="127">
        <v>11.470800000000001</v>
      </c>
      <c r="J681" s="127">
        <v>9.8530999999999995</v>
      </c>
      <c r="K681" s="127"/>
      <c r="L681" s="127"/>
      <c r="M681" s="127"/>
      <c r="N681" s="127"/>
      <c r="O681" s="127"/>
    </row>
    <row r="682" spans="1:15">
      <c r="A682" s="124" t="s">
        <v>4773</v>
      </c>
      <c r="B682" s="127">
        <v>23487.360000000001</v>
      </c>
      <c r="C682" s="127">
        <v>0.113</v>
      </c>
      <c r="D682" s="127">
        <v>2.1333000000000002</v>
      </c>
      <c r="E682" s="127">
        <v>7.5495000000000001</v>
      </c>
      <c r="F682" s="127">
        <v>9.3399999999999997E-2</v>
      </c>
      <c r="G682" s="127">
        <v>-3.9523000000000001</v>
      </c>
      <c r="H682" s="127">
        <v>22.1311</v>
      </c>
      <c r="I682" s="127">
        <v>12.456300000000001</v>
      </c>
      <c r="J682" s="127">
        <v>10.965199999999999</v>
      </c>
      <c r="K682" s="127"/>
      <c r="L682" s="127"/>
      <c r="M682" s="127"/>
      <c r="N682" s="127"/>
      <c r="O682" s="127"/>
    </row>
    <row r="683" spans="1:15">
      <c r="A683" s="124" t="s">
        <v>4774</v>
      </c>
      <c r="B683" s="127">
        <v>5073.2</v>
      </c>
      <c r="C683" s="127">
        <v>1.2170000000000001</v>
      </c>
      <c r="D683" s="127">
        <v>4.2324000000000002</v>
      </c>
      <c r="E683" s="127">
        <v>6.8109999999999999</v>
      </c>
      <c r="F683" s="127">
        <v>7.375</v>
      </c>
      <c r="G683" s="127">
        <v>3.5453000000000001</v>
      </c>
      <c r="H683" s="127">
        <v>16.625599999999999</v>
      </c>
      <c r="I683" s="127">
        <v>12.8749</v>
      </c>
      <c r="J683" s="127">
        <v>8.4436</v>
      </c>
      <c r="K683" s="127">
        <v>15.7913</v>
      </c>
      <c r="L683" s="127"/>
      <c r="M683" s="127"/>
      <c r="N683" s="127"/>
      <c r="O683" s="127"/>
    </row>
    <row r="684" spans="1:15">
      <c r="A684" s="124" t="s">
        <v>4775</v>
      </c>
      <c r="B684" s="127">
        <v>6148.67</v>
      </c>
      <c r="C684" s="127">
        <v>1.3876999999999999</v>
      </c>
      <c r="D684" s="127">
        <v>4.5259999999999998</v>
      </c>
      <c r="E684" s="127">
        <v>7.6981000000000002</v>
      </c>
      <c r="F684" s="127">
        <v>8.5097000000000005</v>
      </c>
      <c r="G684" s="127">
        <v>4.6788999999999996</v>
      </c>
      <c r="H684" s="127">
        <v>17.849799999999998</v>
      </c>
      <c r="I684" s="127">
        <v>14.036099999999999</v>
      </c>
      <c r="J684" s="127">
        <v>9.6564999999999994</v>
      </c>
      <c r="K684" s="127">
        <v>17.094999999999999</v>
      </c>
      <c r="L684" s="127"/>
      <c r="M684" s="127"/>
      <c r="N684" s="127"/>
      <c r="O684" s="127"/>
    </row>
    <row r="685" spans="1:15">
      <c r="A685" s="124" t="s">
        <v>4776</v>
      </c>
      <c r="B685" s="127">
        <v>33568.25</v>
      </c>
      <c r="C685" s="127">
        <v>0.78029999999999999</v>
      </c>
      <c r="D685" s="127">
        <v>4.8723000000000001</v>
      </c>
      <c r="E685" s="127">
        <v>8.5164000000000009</v>
      </c>
      <c r="F685" s="127">
        <v>7.1203000000000003</v>
      </c>
      <c r="G685" s="127">
        <v>1.8811</v>
      </c>
      <c r="H685" s="127">
        <v>20.521799999999999</v>
      </c>
      <c r="I685" s="127">
        <v>16.8596</v>
      </c>
      <c r="J685" s="127">
        <v>12.1691</v>
      </c>
      <c r="K685" s="127">
        <v>20.2804</v>
      </c>
      <c r="L685" s="127">
        <v>14.779199999999999</v>
      </c>
      <c r="M685" s="127"/>
      <c r="N685" s="127"/>
      <c r="O685" s="127"/>
    </row>
    <row r="686" spans="1:15">
      <c r="A686" s="124" t="s">
        <v>4777</v>
      </c>
      <c r="B686" s="127">
        <v>47832.67</v>
      </c>
      <c r="C686" s="127">
        <v>0.85040000000000004</v>
      </c>
      <c r="D686" s="127">
        <v>5.0652999999999997</v>
      </c>
      <c r="E686" s="127">
        <v>9.2155000000000005</v>
      </c>
      <c r="F686" s="127">
        <v>8.0886999999999993</v>
      </c>
      <c r="G686" s="127">
        <v>2.8797999999999999</v>
      </c>
      <c r="H686" s="127">
        <v>21.5914</v>
      </c>
      <c r="I686" s="127">
        <v>17.842700000000001</v>
      </c>
      <c r="J686" s="127">
        <v>13.335800000000001</v>
      </c>
      <c r="K686" s="127">
        <v>21.553899999999999</v>
      </c>
      <c r="L686" s="127">
        <v>16.097999999999999</v>
      </c>
      <c r="M686" s="127">
        <v>14.150700000000001</v>
      </c>
      <c r="N686" s="127">
        <v>11.509399999999999</v>
      </c>
      <c r="O686" s="127"/>
    </row>
    <row r="687" spans="1:15">
      <c r="A687" s="124" t="s">
        <v>4778</v>
      </c>
      <c r="B687" s="127">
        <v>5034.75</v>
      </c>
      <c r="C687" s="127">
        <v>1.2397</v>
      </c>
      <c r="D687" s="127">
        <v>4.2131999999999996</v>
      </c>
      <c r="E687" s="127">
        <v>6.7872000000000003</v>
      </c>
      <c r="F687" s="127">
        <v>7.3609999999999998</v>
      </c>
      <c r="G687" s="127">
        <v>3.5306999999999999</v>
      </c>
      <c r="H687" s="127">
        <v>16.6358</v>
      </c>
      <c r="I687" s="127">
        <v>12.907299999999999</v>
      </c>
      <c r="J687" s="127">
        <v>8.4341000000000008</v>
      </c>
      <c r="K687" s="127">
        <v>15.808199999999999</v>
      </c>
      <c r="L687" s="127"/>
      <c r="M687" s="127"/>
      <c r="N687" s="127"/>
      <c r="O687" s="127"/>
    </row>
    <row r="688" spans="1:15">
      <c r="A688" s="124" t="s">
        <v>4779</v>
      </c>
      <c r="B688" s="127">
        <v>6097.13</v>
      </c>
      <c r="C688" s="127">
        <v>1.4072</v>
      </c>
      <c r="D688" s="127">
        <v>4.5099</v>
      </c>
      <c r="E688" s="127">
        <v>7.6711999999999998</v>
      </c>
      <c r="F688" s="127">
        <v>8.4957999999999991</v>
      </c>
      <c r="G688" s="127">
        <v>4.6653000000000002</v>
      </c>
      <c r="H688" s="127">
        <v>17.859400000000001</v>
      </c>
      <c r="I688" s="127">
        <v>14.0672</v>
      </c>
      <c r="J688" s="127">
        <v>9.6431000000000004</v>
      </c>
      <c r="K688" s="127">
        <v>17.106000000000002</v>
      </c>
      <c r="L688" s="127"/>
      <c r="M688" s="127"/>
      <c r="N688" s="127"/>
      <c r="O688" s="127"/>
    </row>
    <row r="689" spans="1:15">
      <c r="A689" s="124" t="s">
        <v>4780</v>
      </c>
      <c r="B689" s="127">
        <v>4248.95</v>
      </c>
      <c r="C689" s="127">
        <v>1.4675</v>
      </c>
      <c r="D689" s="127">
        <v>3.2488999999999999</v>
      </c>
      <c r="E689" s="127">
        <v>4.4249999999999998</v>
      </c>
      <c r="F689" s="127">
        <v>7.8632999999999997</v>
      </c>
      <c r="G689" s="127">
        <v>4.2481999999999998</v>
      </c>
      <c r="H689" s="127">
        <v>15.9611</v>
      </c>
      <c r="I689" s="127">
        <v>12.5099</v>
      </c>
      <c r="J689" s="127">
        <v>8.8817000000000004</v>
      </c>
      <c r="K689" s="127"/>
      <c r="L689" s="127"/>
      <c r="M689" s="127"/>
      <c r="N689" s="127"/>
      <c r="O689" s="127"/>
    </row>
    <row r="690" spans="1:15">
      <c r="A690" s="124" t="s">
        <v>4781</v>
      </c>
      <c r="B690" s="127">
        <v>4941.63</v>
      </c>
      <c r="C690" s="127">
        <v>1.605</v>
      </c>
      <c r="D690" s="127">
        <v>3.5548999999999999</v>
      </c>
      <c r="E690" s="127">
        <v>5.2709999999999999</v>
      </c>
      <c r="F690" s="127">
        <v>8.9434000000000005</v>
      </c>
      <c r="G690" s="127">
        <v>5.3093000000000004</v>
      </c>
      <c r="H690" s="127">
        <v>17.1236</v>
      </c>
      <c r="I690" s="127">
        <v>13.652699999999999</v>
      </c>
      <c r="J690" s="127">
        <v>10.0526</v>
      </c>
      <c r="K690" s="127"/>
      <c r="L690" s="127"/>
      <c r="M690" s="127"/>
      <c r="N690" s="127"/>
      <c r="O690" s="127"/>
    </row>
    <row r="691" spans="1:15">
      <c r="A691" s="124" t="s">
        <v>4782</v>
      </c>
      <c r="B691" s="127">
        <v>7466.25</v>
      </c>
      <c r="C691" s="127">
        <v>2.8820000000000001</v>
      </c>
      <c r="D691" s="127">
        <v>8.6687999999999992</v>
      </c>
      <c r="E691" s="127">
        <v>10.574299999999999</v>
      </c>
      <c r="F691" s="127">
        <v>20.690999999999999</v>
      </c>
      <c r="G691" s="127">
        <v>13.837300000000001</v>
      </c>
      <c r="H691" s="127">
        <v>19.2102</v>
      </c>
      <c r="I691" s="127">
        <v>16.2348</v>
      </c>
      <c r="J691" s="127">
        <v>12.8363</v>
      </c>
      <c r="K691" s="127">
        <v>20.933399999999999</v>
      </c>
      <c r="L691" s="127">
        <v>9.6236999999999995</v>
      </c>
      <c r="M691" s="127">
        <v>9.0221</v>
      </c>
      <c r="N691" s="127"/>
      <c r="O691" s="127"/>
    </row>
    <row r="692" spans="1:15">
      <c r="A692" s="124" t="s">
        <v>4783</v>
      </c>
      <c r="B692" s="127">
        <v>8921.99</v>
      </c>
      <c r="C692" s="127">
        <v>2.8818000000000001</v>
      </c>
      <c r="D692" s="127">
        <v>8.7956000000000003</v>
      </c>
      <c r="E692" s="127">
        <v>11.3246</v>
      </c>
      <c r="F692" s="127">
        <v>21.659099999999999</v>
      </c>
      <c r="G692" s="127">
        <v>14.87</v>
      </c>
      <c r="H692" s="127">
        <v>20.1358</v>
      </c>
      <c r="I692" s="127">
        <v>17.1616</v>
      </c>
      <c r="J692" s="127">
        <v>13.9299</v>
      </c>
      <c r="K692" s="127">
        <v>22.091799999999999</v>
      </c>
      <c r="L692" s="127">
        <v>10.674300000000001</v>
      </c>
      <c r="M692" s="127">
        <v>10.224299999999999</v>
      </c>
      <c r="N692" s="127"/>
      <c r="O692" s="127"/>
    </row>
    <row r="693" spans="1:15">
      <c r="A693" s="124" t="s">
        <v>4784</v>
      </c>
      <c r="B693" s="127">
        <v>20568.150000000001</v>
      </c>
      <c r="C693" s="127">
        <v>1.85</v>
      </c>
      <c r="D693" s="127">
        <v>4.2485999999999997</v>
      </c>
      <c r="E693" s="127">
        <v>5.7168000000000001</v>
      </c>
      <c r="F693" s="127">
        <v>7.1936</v>
      </c>
      <c r="G693" s="127">
        <v>3.6795</v>
      </c>
      <c r="H693" s="127">
        <v>16.595800000000001</v>
      </c>
      <c r="I693" s="127">
        <v>15.581099999999999</v>
      </c>
      <c r="J693" s="127">
        <v>11.2814</v>
      </c>
      <c r="K693" s="127">
        <v>15.967499999999999</v>
      </c>
      <c r="L693" s="127">
        <v>14.0799</v>
      </c>
      <c r="M693" s="127"/>
      <c r="N693" s="127"/>
      <c r="O693" s="127"/>
    </row>
    <row r="694" spans="1:15">
      <c r="A694" s="124" t="s">
        <v>4785</v>
      </c>
      <c r="B694" s="127">
        <v>28712.31</v>
      </c>
      <c r="C694" s="127">
        <v>1.9401999999999999</v>
      </c>
      <c r="D694" s="127">
        <v>4.4001999999999999</v>
      </c>
      <c r="E694" s="127">
        <v>6.6717000000000004</v>
      </c>
      <c r="F694" s="127">
        <v>8.4541000000000004</v>
      </c>
      <c r="G694" s="127">
        <v>4.9222999999999999</v>
      </c>
      <c r="H694" s="127">
        <v>18.0059</v>
      </c>
      <c r="I694" s="127">
        <v>16.9038</v>
      </c>
      <c r="J694" s="127">
        <v>12.844900000000001</v>
      </c>
      <c r="K694" s="127">
        <v>17.731400000000001</v>
      </c>
      <c r="L694" s="127">
        <v>15.8725</v>
      </c>
      <c r="M694" s="127">
        <v>14.6685</v>
      </c>
      <c r="N694" s="127">
        <v>13.925599999999999</v>
      </c>
      <c r="O694" s="127"/>
    </row>
    <row r="695" spans="1:15">
      <c r="A695" s="124" t="s">
        <v>4786</v>
      </c>
      <c r="B695" s="127">
        <v>5679.25</v>
      </c>
      <c r="C695" s="127">
        <v>0.86580000000000001</v>
      </c>
      <c r="D695" s="127">
        <v>4.2542</v>
      </c>
      <c r="E695" s="127">
        <v>5.5995999999999997</v>
      </c>
      <c r="F695" s="127">
        <v>2.4636</v>
      </c>
      <c r="G695" s="127">
        <v>-2.1924000000000001</v>
      </c>
      <c r="H695" s="127">
        <v>13.276300000000001</v>
      </c>
      <c r="I695" s="127">
        <v>12.873699999999999</v>
      </c>
      <c r="J695" s="127">
        <v>9.3940000000000001</v>
      </c>
      <c r="K695" s="127">
        <v>14.4597</v>
      </c>
      <c r="L695" s="127">
        <v>12.4992</v>
      </c>
      <c r="M695" s="127"/>
      <c r="N695" s="127"/>
      <c r="O695" s="127"/>
    </row>
    <row r="696" spans="1:15">
      <c r="A696" s="124" t="s">
        <v>4787</v>
      </c>
      <c r="B696" s="127">
        <v>7262.52</v>
      </c>
      <c r="C696" s="127">
        <v>0.98470000000000002</v>
      </c>
      <c r="D696" s="127">
        <v>4.4824000000000002</v>
      </c>
      <c r="E696" s="127">
        <v>6.6695000000000002</v>
      </c>
      <c r="F696" s="127">
        <v>3.9033000000000002</v>
      </c>
      <c r="G696" s="127">
        <v>-0.79430000000000001</v>
      </c>
      <c r="H696" s="127">
        <v>14.849500000000001</v>
      </c>
      <c r="I696" s="127">
        <v>14.3849</v>
      </c>
      <c r="J696" s="127">
        <v>10.938800000000001</v>
      </c>
      <c r="K696" s="127">
        <v>16.145800000000001</v>
      </c>
      <c r="L696" s="127">
        <v>14.1709</v>
      </c>
      <c r="M696" s="127">
        <v>12.174099999999999</v>
      </c>
      <c r="N696" s="127">
        <v>12.6107</v>
      </c>
      <c r="O696" s="127"/>
    </row>
    <row r="697" spans="1:15">
      <c r="A697" s="124" t="s">
        <v>4788</v>
      </c>
      <c r="B697" s="127">
        <v>25071</v>
      </c>
      <c r="C697" s="127">
        <v>0.68089999999999995</v>
      </c>
      <c r="D697" s="127">
        <v>2.2269000000000001</v>
      </c>
      <c r="E697" s="127">
        <v>8.2817000000000007</v>
      </c>
      <c r="F697" s="127">
        <v>-5.0060000000000002</v>
      </c>
      <c r="G697" s="127">
        <v>-6.1456</v>
      </c>
      <c r="H697" s="127">
        <v>20.770199999999999</v>
      </c>
      <c r="I697" s="127">
        <v>21.6358</v>
      </c>
      <c r="J697" s="127"/>
      <c r="K697" s="127"/>
      <c r="L697" s="127"/>
      <c r="M697" s="127"/>
      <c r="N697" s="127"/>
      <c r="O697" s="127"/>
    </row>
    <row r="698" spans="1:15">
      <c r="A698" s="124" t="s">
        <v>4789</v>
      </c>
      <c r="B698" s="127">
        <v>31486.27</v>
      </c>
      <c r="C698" s="127">
        <v>0.69820000000000004</v>
      </c>
      <c r="D698" s="127">
        <v>2.2759</v>
      </c>
      <c r="E698" s="127">
        <v>8.6153999999999993</v>
      </c>
      <c r="F698" s="127">
        <v>-4.4219999999999997</v>
      </c>
      <c r="G698" s="127">
        <v>-5.5267999999999997</v>
      </c>
      <c r="H698" s="127">
        <v>21.731300000000001</v>
      </c>
      <c r="I698" s="127">
        <v>22.576699999999999</v>
      </c>
      <c r="J698" s="127"/>
      <c r="K698" s="127"/>
      <c r="L698" s="127"/>
      <c r="M698" s="127"/>
      <c r="N698" s="127"/>
      <c r="O698" s="127"/>
    </row>
    <row r="699" spans="1:15">
      <c r="A699" s="124" t="s">
        <v>4790</v>
      </c>
      <c r="B699" s="127">
        <v>31213.95</v>
      </c>
      <c r="C699" s="127">
        <v>1.6435999999999999</v>
      </c>
      <c r="D699" s="127">
        <v>3.8786999999999998</v>
      </c>
      <c r="E699" s="127">
        <v>6.9564000000000004</v>
      </c>
      <c r="F699" s="127">
        <v>-4.9080000000000004</v>
      </c>
      <c r="G699" s="127">
        <v>-11.365600000000001</v>
      </c>
      <c r="H699" s="127">
        <v>16.475100000000001</v>
      </c>
      <c r="I699" s="127">
        <v>15.304500000000001</v>
      </c>
      <c r="J699" s="127">
        <v>10.4739</v>
      </c>
      <c r="K699" s="127"/>
      <c r="L699" s="127"/>
      <c r="M699" s="127"/>
      <c r="N699" s="127"/>
      <c r="O699" s="127"/>
    </row>
    <row r="700" spans="1:15">
      <c r="A700" s="124" t="s">
        <v>4791</v>
      </c>
      <c r="B700" s="127">
        <v>39037.42</v>
      </c>
      <c r="C700" s="127">
        <v>1.6574</v>
      </c>
      <c r="D700" s="127">
        <v>4.0026000000000002</v>
      </c>
      <c r="E700" s="127">
        <v>7.3247999999999998</v>
      </c>
      <c r="F700" s="127">
        <v>-4.3631000000000002</v>
      </c>
      <c r="G700" s="127">
        <v>-10.747</v>
      </c>
      <c r="H700" s="127">
        <v>17.5548</v>
      </c>
      <c r="I700" s="127">
        <v>16.242899999999999</v>
      </c>
      <c r="J700" s="127">
        <v>11.5107</v>
      </c>
      <c r="K700" s="127"/>
      <c r="L700" s="127"/>
      <c r="M700" s="127"/>
      <c r="N700" s="127"/>
      <c r="O700" s="127"/>
    </row>
    <row r="701" spans="1:15">
      <c r="A701" s="124" t="s">
        <v>4792</v>
      </c>
      <c r="B701" s="127">
        <v>20841.55</v>
      </c>
      <c r="C701" s="127">
        <v>0.65900000000000003</v>
      </c>
      <c r="D701" s="127">
        <v>3.4628000000000001</v>
      </c>
      <c r="E701" s="127">
        <v>5.2872000000000003</v>
      </c>
      <c r="F701" s="127">
        <v>0.2036</v>
      </c>
      <c r="G701" s="127">
        <v>-3.9771999999999998</v>
      </c>
      <c r="H701" s="127">
        <v>12.8782</v>
      </c>
      <c r="I701" s="127">
        <v>12.520300000000001</v>
      </c>
      <c r="J701" s="127">
        <v>8.5427</v>
      </c>
      <c r="K701" s="127">
        <v>14.067</v>
      </c>
      <c r="L701" s="127"/>
      <c r="M701" s="127"/>
      <c r="N701" s="127"/>
      <c r="O701" s="127"/>
    </row>
    <row r="702" spans="1:15">
      <c r="A702" s="124" t="s">
        <v>4793</v>
      </c>
      <c r="B702" s="127">
        <v>29786.09</v>
      </c>
      <c r="C702" s="127">
        <v>0.85809999999999997</v>
      </c>
      <c r="D702" s="127">
        <v>3.7877999999999998</v>
      </c>
      <c r="E702" s="127">
        <v>6.4173999999999998</v>
      </c>
      <c r="F702" s="127">
        <v>1.8241000000000001</v>
      </c>
      <c r="G702" s="127">
        <v>-2.3607999999999998</v>
      </c>
      <c r="H702" s="127">
        <v>14.6797</v>
      </c>
      <c r="I702" s="127">
        <v>14.2394</v>
      </c>
      <c r="J702" s="127">
        <v>10.331</v>
      </c>
      <c r="K702" s="127">
        <v>16.011500000000002</v>
      </c>
      <c r="L702" s="127"/>
      <c r="M702" s="127"/>
      <c r="N702" s="127"/>
      <c r="O702" s="127"/>
    </row>
    <row r="703" spans="1:15">
      <c r="A703" s="124" t="s">
        <v>4794</v>
      </c>
      <c r="B703" s="127">
        <v>13994.1</v>
      </c>
      <c r="C703" s="127">
        <v>3.8959000000000001</v>
      </c>
      <c r="D703" s="127">
        <v>9.8873999999999995</v>
      </c>
      <c r="E703" s="127">
        <v>13.4908</v>
      </c>
      <c r="F703" s="127">
        <v>12.7089</v>
      </c>
      <c r="G703" s="127">
        <v>4.5430000000000001</v>
      </c>
      <c r="H703" s="127"/>
      <c r="I703" s="127"/>
      <c r="J703" s="127"/>
      <c r="K703" s="127"/>
      <c r="L703" s="127"/>
      <c r="M703" s="127"/>
      <c r="N703" s="127"/>
      <c r="O703" s="127"/>
    </row>
    <row r="704" spans="1:15">
      <c r="A704" s="124" t="s">
        <v>4795</v>
      </c>
      <c r="B704" s="127">
        <v>24341.599999999999</v>
      </c>
      <c r="C704" s="127">
        <v>3.9870999999999999</v>
      </c>
      <c r="D704" s="127">
        <v>10.3832</v>
      </c>
      <c r="E704" s="127">
        <v>14.428900000000001</v>
      </c>
      <c r="F704" s="127">
        <v>14.251099999999999</v>
      </c>
      <c r="G704" s="127">
        <v>6.2704000000000004</v>
      </c>
      <c r="H704" s="127"/>
      <c r="I704" s="127"/>
      <c r="J704" s="127"/>
      <c r="K704" s="127"/>
      <c r="L704" s="127"/>
      <c r="M704" s="127"/>
      <c r="N704" s="127"/>
      <c r="O704" s="127"/>
    </row>
    <row r="705" spans="1:15">
      <c r="A705" s="124" t="s">
        <v>4796</v>
      </c>
      <c r="B705" s="127">
        <v>236.27</v>
      </c>
      <c r="C705" s="127">
        <v>12.024100000000001</v>
      </c>
      <c r="D705" s="127">
        <v>36.383099999999999</v>
      </c>
      <c r="E705" s="127">
        <v>5498.8152</v>
      </c>
      <c r="F705" s="127">
        <v>1.3904000000000001</v>
      </c>
      <c r="G705" s="127">
        <v>4.226</v>
      </c>
      <c r="H705" s="127">
        <v>15.263199999999999</v>
      </c>
      <c r="I705" s="127">
        <v>9.3711000000000002</v>
      </c>
      <c r="J705" s="127">
        <v>13.86</v>
      </c>
      <c r="K705" s="127">
        <v>24.311900000000001</v>
      </c>
      <c r="L705" s="127">
        <v>11.980600000000001</v>
      </c>
      <c r="M705" s="127">
        <v>9.7674000000000003</v>
      </c>
      <c r="N705" s="127">
        <v>9.2544000000000004</v>
      </c>
      <c r="O705" s="127"/>
    </row>
    <row r="706" spans="1:15">
      <c r="A706" s="124" t="s">
        <v>4797</v>
      </c>
      <c r="B706" s="127">
        <v>32515.65</v>
      </c>
      <c r="C706" s="127">
        <v>1.1633</v>
      </c>
      <c r="D706" s="127">
        <v>5.4428000000000001</v>
      </c>
      <c r="E706" s="127">
        <v>7.7655000000000003</v>
      </c>
      <c r="F706" s="127">
        <v>10.7591</v>
      </c>
      <c r="G706" s="127">
        <v>4.8189000000000002</v>
      </c>
      <c r="H706" s="127">
        <v>17.7835</v>
      </c>
      <c r="I706" s="127">
        <v>16.123200000000001</v>
      </c>
      <c r="J706" s="127">
        <v>12.7989</v>
      </c>
      <c r="K706" s="127">
        <v>21.2898</v>
      </c>
      <c r="L706" s="127">
        <v>15.5449</v>
      </c>
      <c r="M706" s="127"/>
      <c r="N706" s="127"/>
      <c r="O706" s="127"/>
    </row>
    <row r="707" spans="1:15">
      <c r="A707" s="124" t="s">
        <v>4798</v>
      </c>
      <c r="B707" s="127">
        <v>55803.32</v>
      </c>
      <c r="C707" s="127">
        <v>1.2378</v>
      </c>
      <c r="D707" s="127">
        <v>5.6494999999999997</v>
      </c>
      <c r="E707" s="127">
        <v>8.5669000000000004</v>
      </c>
      <c r="F707" s="127">
        <v>11.914400000000001</v>
      </c>
      <c r="G707" s="127">
        <v>5.9589999999999996</v>
      </c>
      <c r="H707" s="127">
        <v>19.018599999999999</v>
      </c>
      <c r="I707" s="127">
        <v>17.305299999999999</v>
      </c>
      <c r="J707" s="127">
        <v>14.190099999999999</v>
      </c>
      <c r="K707" s="127">
        <v>22.872299999999999</v>
      </c>
      <c r="L707" s="127">
        <v>17.1463</v>
      </c>
      <c r="M707" s="127">
        <v>14.468500000000001</v>
      </c>
      <c r="N707" s="127">
        <v>11.071999999999999</v>
      </c>
      <c r="O707" s="127"/>
    </row>
    <row r="708" spans="1:15">
      <c r="A708" s="124" t="s">
        <v>4799</v>
      </c>
      <c r="B708" s="127">
        <v>203.45</v>
      </c>
      <c r="C708" s="127">
        <v>-1.2858000000000001</v>
      </c>
      <c r="D708" s="127">
        <v>-2.4922</v>
      </c>
      <c r="E708" s="127">
        <v>-2.3048999999999999</v>
      </c>
      <c r="F708" s="127">
        <v>-3.9197000000000002</v>
      </c>
      <c r="G708" s="127">
        <v>0.24640000000000001</v>
      </c>
      <c r="H708" s="127">
        <v>-8.6753999999999998</v>
      </c>
      <c r="I708" s="127">
        <v>-6.2823000000000002</v>
      </c>
      <c r="J708" s="127">
        <v>-4.7529000000000003</v>
      </c>
      <c r="K708" s="127">
        <v>-10.676399999999999</v>
      </c>
      <c r="L708" s="127">
        <v>-9.968</v>
      </c>
      <c r="M708" s="127">
        <v>-8.3836999999999993</v>
      </c>
      <c r="N708" s="127"/>
      <c r="O708" s="127"/>
    </row>
    <row r="709" spans="1:15">
      <c r="A709" s="124" t="s">
        <v>4800</v>
      </c>
      <c r="B709" s="127">
        <v>14134.35</v>
      </c>
      <c r="C709" s="127">
        <v>2.9476</v>
      </c>
      <c r="D709" s="127">
        <v>6.1216999999999997</v>
      </c>
      <c r="E709" s="127">
        <v>5.9379999999999997</v>
      </c>
      <c r="F709" s="127">
        <v>9.4320000000000004</v>
      </c>
      <c r="G709" s="127">
        <v>0.7923</v>
      </c>
      <c r="H709" s="127">
        <v>21.3355</v>
      </c>
      <c r="I709" s="127">
        <v>16.149799999999999</v>
      </c>
      <c r="J709" s="127">
        <v>10.4131</v>
      </c>
      <c r="K709" s="127">
        <v>24.585100000000001</v>
      </c>
      <c r="L709" s="127">
        <v>18.438700000000001</v>
      </c>
      <c r="M709" s="127">
        <v>16.330100000000002</v>
      </c>
      <c r="N709" s="127"/>
      <c r="O709" s="127"/>
    </row>
    <row r="710" spans="1:15">
      <c r="A710" s="124" t="s">
        <v>4801</v>
      </c>
      <c r="B710" s="127">
        <v>4623.45</v>
      </c>
      <c r="C710" s="127">
        <v>0.36899999999999999</v>
      </c>
      <c r="D710" s="127">
        <v>2.0684999999999998</v>
      </c>
      <c r="E710" s="127">
        <v>-1.8656999999999999</v>
      </c>
      <c r="F710" s="127">
        <v>-8.4130000000000003</v>
      </c>
      <c r="G710" s="127">
        <v>-11.4626</v>
      </c>
      <c r="H710" s="127">
        <v>6.1742999999999997</v>
      </c>
      <c r="I710" s="127">
        <v>5.4459999999999997</v>
      </c>
      <c r="J710" s="127">
        <v>2.1977000000000002</v>
      </c>
      <c r="K710" s="127">
        <v>8.8885000000000005</v>
      </c>
      <c r="L710" s="127">
        <v>10.3308</v>
      </c>
      <c r="M710" s="127">
        <v>9.8190000000000008</v>
      </c>
      <c r="N710" s="127">
        <v>8.3846000000000007</v>
      </c>
      <c r="O710" s="127"/>
    </row>
    <row r="711" spans="1:15">
      <c r="A711" s="124" t="s">
        <v>4802</v>
      </c>
      <c r="B711" s="127">
        <v>6161.27</v>
      </c>
      <c r="C711" s="127">
        <v>0.81040000000000001</v>
      </c>
      <c r="D711" s="127">
        <v>2.5840999999999998</v>
      </c>
      <c r="E711" s="127">
        <v>-0.66779999999999995</v>
      </c>
      <c r="F711" s="127">
        <v>-6.5469999999999997</v>
      </c>
      <c r="G711" s="127">
        <v>-9.6506000000000007</v>
      </c>
      <c r="H711" s="127">
        <v>8.0952999999999999</v>
      </c>
      <c r="I711" s="127">
        <v>7.2464000000000004</v>
      </c>
      <c r="J711" s="127">
        <v>3.9851999999999999</v>
      </c>
      <c r="K711" s="127">
        <v>10.7879</v>
      </c>
      <c r="L711" s="127">
        <v>12.361800000000001</v>
      </c>
      <c r="M711" s="127">
        <v>11.7454</v>
      </c>
      <c r="N711" s="127">
        <v>10.1508</v>
      </c>
      <c r="O711" s="127"/>
    </row>
    <row r="712" spans="1:15">
      <c r="A712" s="124" t="s">
        <v>4803</v>
      </c>
      <c r="B712" s="127">
        <v>166.55</v>
      </c>
      <c r="C712" s="127">
        <v>-1.3622000000000001</v>
      </c>
      <c r="D712" s="127">
        <v>-2.7444999999999999</v>
      </c>
      <c r="E712" s="127">
        <v>-3.2248999999999999</v>
      </c>
      <c r="F712" s="127">
        <v>-5.0456000000000003</v>
      </c>
      <c r="G712" s="127">
        <v>-0.98099999999999998</v>
      </c>
      <c r="H712" s="127">
        <v>-9.7528000000000006</v>
      </c>
      <c r="I712" s="127">
        <v>-7.3430999999999997</v>
      </c>
      <c r="J712" s="127">
        <v>-5.8754999999999997</v>
      </c>
      <c r="K712" s="127">
        <v>-11.718400000000001</v>
      </c>
      <c r="L712" s="127">
        <v>-11.022399999999999</v>
      </c>
      <c r="M712" s="127">
        <v>-9.4941999999999993</v>
      </c>
      <c r="N712" s="127"/>
      <c r="O712" s="127"/>
    </row>
    <row r="713" spans="1:15">
      <c r="A713" s="124" t="s">
        <v>4804</v>
      </c>
      <c r="B713" s="127">
        <v>21128.7</v>
      </c>
      <c r="C713" s="127">
        <v>3.1486000000000001</v>
      </c>
      <c r="D713" s="127">
        <v>6.6554000000000002</v>
      </c>
      <c r="E713" s="127">
        <v>7.9203000000000001</v>
      </c>
      <c r="F713" s="127">
        <v>12.0604</v>
      </c>
      <c r="G713" s="127">
        <v>3.2686000000000002</v>
      </c>
      <c r="H713" s="127">
        <v>24.258500000000002</v>
      </c>
      <c r="I713" s="127">
        <v>18.831399999999999</v>
      </c>
      <c r="J713" s="127">
        <v>13.09</v>
      </c>
      <c r="K713" s="127">
        <v>27.568100000000001</v>
      </c>
      <c r="L713" s="127">
        <v>21.290299999999998</v>
      </c>
      <c r="M713" s="127">
        <v>19.226500000000001</v>
      </c>
      <c r="N713" s="127"/>
      <c r="O713" s="127"/>
    </row>
    <row r="714" spans="1:15">
      <c r="A714" s="124" t="s">
        <v>4805</v>
      </c>
      <c r="B714" s="127">
        <v>9974.25</v>
      </c>
      <c r="C714" s="127">
        <v>1.9173</v>
      </c>
      <c r="D714" s="127">
        <v>2.7738999999999998</v>
      </c>
      <c r="E714" s="127">
        <v>-0.3044</v>
      </c>
      <c r="F714" s="127">
        <v>4.2282000000000002</v>
      </c>
      <c r="G714" s="127">
        <v>-0.90969999999999995</v>
      </c>
      <c r="H714" s="127">
        <v>11.069900000000001</v>
      </c>
      <c r="I714" s="127">
        <v>9.3887</v>
      </c>
      <c r="J714" s="127">
        <v>4.5753000000000004</v>
      </c>
      <c r="K714" s="127">
        <v>11.7311</v>
      </c>
      <c r="L714" s="127">
        <v>10.3786</v>
      </c>
      <c r="M714" s="127">
        <v>9.0543999999999993</v>
      </c>
      <c r="N714" s="127">
        <v>4.7815000000000003</v>
      </c>
      <c r="O714" s="127"/>
    </row>
    <row r="715" spans="1:15">
      <c r="A715" s="124" t="s">
        <v>4806</v>
      </c>
      <c r="B715" s="127">
        <v>15051.96</v>
      </c>
      <c r="C715" s="127">
        <v>3.2103000000000002</v>
      </c>
      <c r="D715" s="127">
        <v>2.6442999999999999</v>
      </c>
      <c r="E715" s="127">
        <v>1.1687000000000001</v>
      </c>
      <c r="F715" s="127">
        <v>5.7881</v>
      </c>
      <c r="G715" s="127">
        <v>2.4706999999999999</v>
      </c>
      <c r="H715" s="127">
        <v>13.1241</v>
      </c>
      <c r="I715" s="127">
        <v>10.773300000000001</v>
      </c>
      <c r="J715" s="127">
        <v>6.0361000000000002</v>
      </c>
      <c r="K715" s="127"/>
      <c r="L715" s="127"/>
      <c r="M715" s="127"/>
      <c r="N715" s="127"/>
      <c r="O715" s="127"/>
    </row>
    <row r="716" spans="1:15">
      <c r="A716" s="124" t="s">
        <v>4807</v>
      </c>
      <c r="B716" s="127">
        <v>12731.25</v>
      </c>
      <c r="C716" s="127">
        <v>-0.15329999999999999</v>
      </c>
      <c r="D716" s="127">
        <v>3.1957</v>
      </c>
      <c r="E716" s="127">
        <v>0.87270000000000003</v>
      </c>
      <c r="F716" s="127">
        <v>-5.2382</v>
      </c>
      <c r="G716" s="127">
        <v>-8.2798999999999996</v>
      </c>
      <c r="H716" s="127">
        <v>11.4503</v>
      </c>
      <c r="I716" s="127">
        <v>12.019600000000001</v>
      </c>
      <c r="J716" s="127">
        <v>9.0898000000000003</v>
      </c>
      <c r="K716" s="127">
        <v>16.589600000000001</v>
      </c>
      <c r="L716" s="127">
        <v>13.939299999999999</v>
      </c>
      <c r="M716" s="127">
        <v>13.541600000000001</v>
      </c>
      <c r="N716" s="127"/>
      <c r="O716" s="127"/>
    </row>
    <row r="717" spans="1:15">
      <c r="A717" s="124" t="s">
        <v>4808</v>
      </c>
      <c r="B717" s="127">
        <v>17746.439999999999</v>
      </c>
      <c r="C717" s="127">
        <v>8.2199999999999995E-2</v>
      </c>
      <c r="D717" s="127">
        <v>3.7010999999999998</v>
      </c>
      <c r="E717" s="127">
        <v>2.2932000000000001</v>
      </c>
      <c r="F717" s="127">
        <v>-3.2684000000000002</v>
      </c>
      <c r="G717" s="127">
        <v>-6.3251999999999997</v>
      </c>
      <c r="H717" s="127">
        <v>13.727600000000001</v>
      </c>
      <c r="I717" s="127">
        <v>14.1243</v>
      </c>
      <c r="J717" s="127">
        <v>11.3611</v>
      </c>
      <c r="K717" s="127">
        <v>19.069400000000002</v>
      </c>
      <c r="L717" s="127">
        <v>16.451000000000001</v>
      </c>
      <c r="M717" s="127">
        <v>15.910500000000001</v>
      </c>
      <c r="N717" s="127">
        <v>12.994</v>
      </c>
      <c r="O717" s="127"/>
    </row>
    <row r="718" spans="1:15">
      <c r="A718" s="124" t="s">
        <v>4809</v>
      </c>
      <c r="B718" s="127">
        <v>14380.4</v>
      </c>
      <c r="C718" s="127">
        <v>5.1499999999999997E-2</v>
      </c>
      <c r="D718" s="127">
        <v>2.7042999999999999</v>
      </c>
      <c r="E718" s="127">
        <v>11.7888</v>
      </c>
      <c r="F718" s="127">
        <v>1.1668000000000001</v>
      </c>
      <c r="G718" s="127">
        <v>-1.4461999999999999</v>
      </c>
      <c r="H718" s="127"/>
      <c r="I718" s="127"/>
      <c r="J718" s="127"/>
      <c r="K718" s="127"/>
      <c r="L718" s="127"/>
      <c r="M718" s="127"/>
      <c r="N718" s="127"/>
      <c r="O718" s="127"/>
    </row>
    <row r="719" spans="1:15">
      <c r="A719" s="124" t="s">
        <v>4810</v>
      </c>
      <c r="B719" s="127">
        <v>18731.330000000002</v>
      </c>
      <c r="C719" s="127">
        <v>9.4700000000000006E-2</v>
      </c>
      <c r="D719" s="127">
        <v>2.8925000000000001</v>
      </c>
      <c r="E719" s="127">
        <v>12.2979</v>
      </c>
      <c r="F719" s="127">
        <v>1.7783</v>
      </c>
      <c r="G719" s="127">
        <v>-0.79759999999999998</v>
      </c>
      <c r="H719" s="127"/>
      <c r="I719" s="127"/>
      <c r="J719" s="127"/>
      <c r="K719" s="127"/>
      <c r="L719" s="127"/>
      <c r="M719" s="127"/>
      <c r="N719" s="127"/>
      <c r="O719" s="127"/>
    </row>
    <row r="720" spans="1:15">
      <c r="A720" s="124" t="s">
        <v>4811</v>
      </c>
      <c r="B720" s="127">
        <v>10566.42</v>
      </c>
      <c r="C720" s="127">
        <v>1.288</v>
      </c>
      <c r="D720" s="127">
        <v>3.2073</v>
      </c>
      <c r="E720" s="127">
        <v>2.6120000000000001</v>
      </c>
      <c r="F720" s="127"/>
      <c r="G720" s="127"/>
      <c r="H720" s="127"/>
      <c r="I720" s="127"/>
      <c r="J720" s="127"/>
      <c r="K720" s="127"/>
      <c r="L720" s="127"/>
      <c r="M720" s="127"/>
      <c r="N720" s="127"/>
      <c r="O720" s="127"/>
    </row>
    <row r="721" spans="1:15">
      <c r="A721" s="124" t="s">
        <v>4812</v>
      </c>
      <c r="B721" s="127">
        <v>13420.87</v>
      </c>
      <c r="C721" s="127">
        <v>1.5002</v>
      </c>
      <c r="D721" s="127">
        <v>3.5754000000000001</v>
      </c>
      <c r="E721" s="127"/>
      <c r="F721" s="127"/>
      <c r="G721" s="127"/>
      <c r="H721" s="127"/>
      <c r="I721" s="127"/>
      <c r="J721" s="127"/>
      <c r="K721" s="127"/>
      <c r="L721" s="127"/>
      <c r="M721" s="127"/>
      <c r="N721" s="127"/>
      <c r="O721" s="127"/>
    </row>
    <row r="722" spans="1:15">
      <c r="A722" s="124" t="s">
        <v>4813</v>
      </c>
      <c r="B722" s="127">
        <v>18982.93</v>
      </c>
      <c r="C722" s="127">
        <v>0.98519999999999996</v>
      </c>
      <c r="D722" s="127">
        <v>2.2244000000000002</v>
      </c>
      <c r="E722" s="127"/>
      <c r="F722" s="127"/>
      <c r="G722" s="127"/>
      <c r="H722" s="127"/>
      <c r="I722" s="127"/>
      <c r="J722" s="127"/>
      <c r="K722" s="127"/>
      <c r="L722" s="127"/>
      <c r="M722" s="127"/>
      <c r="N722" s="127"/>
      <c r="O722" s="127"/>
    </row>
    <row r="723" spans="1:15">
      <c r="A723" s="124" t="s">
        <v>4814</v>
      </c>
      <c r="B723" s="127">
        <v>22697.27</v>
      </c>
      <c r="C723" s="127">
        <v>0.98780000000000001</v>
      </c>
      <c r="D723" s="127">
        <v>2.2818999999999998</v>
      </c>
      <c r="E723" s="127"/>
      <c r="F723" s="127"/>
      <c r="G723" s="127"/>
      <c r="H723" s="127"/>
      <c r="I723" s="127"/>
      <c r="J723" s="127"/>
      <c r="K723" s="127"/>
      <c r="L723" s="127"/>
      <c r="M723" s="127"/>
      <c r="N723" s="127"/>
      <c r="O723" s="127"/>
    </row>
    <row r="724" spans="1:15">
      <c r="A724" s="124" t="s">
        <v>4815</v>
      </c>
      <c r="B724" s="127">
        <v>17996.400000000001</v>
      </c>
      <c r="C724" s="127">
        <v>1.1756</v>
      </c>
      <c r="D724" s="127">
        <v>3.2092999999999998</v>
      </c>
      <c r="E724" s="127">
        <v>9.7685999999999993</v>
      </c>
      <c r="F724" s="127">
        <v>2.2967</v>
      </c>
      <c r="G724" s="127">
        <v>0.30449999999999999</v>
      </c>
      <c r="H724" s="127"/>
      <c r="I724" s="127"/>
      <c r="J724" s="127"/>
      <c r="K724" s="127"/>
      <c r="L724" s="127"/>
      <c r="M724" s="127"/>
      <c r="N724" s="127"/>
      <c r="O724" s="127"/>
    </row>
    <row r="725" spans="1:15">
      <c r="A725" s="124" t="s">
        <v>4816</v>
      </c>
      <c r="B725" s="127">
        <v>23374.38</v>
      </c>
      <c r="C725" s="127">
        <v>1.2310000000000001</v>
      </c>
      <c r="D725" s="127">
        <v>3.4081999999999999</v>
      </c>
      <c r="E725" s="127">
        <v>10.382400000000001</v>
      </c>
      <c r="F725" s="127">
        <v>3.0339</v>
      </c>
      <c r="G725" s="127">
        <v>1.0777000000000001</v>
      </c>
      <c r="H725" s="127"/>
      <c r="I725" s="127"/>
      <c r="J725" s="127"/>
      <c r="K725" s="127"/>
      <c r="L725" s="127"/>
      <c r="M725" s="127"/>
      <c r="N725" s="127"/>
      <c r="O725" s="127"/>
    </row>
    <row r="726" spans="1:15">
      <c r="A726" s="124" t="s">
        <v>4817</v>
      </c>
      <c r="B726" s="127">
        <v>22606.799999999999</v>
      </c>
      <c r="C726" s="127">
        <v>1.3163</v>
      </c>
      <c r="D726" s="127">
        <v>7.1618000000000004</v>
      </c>
      <c r="E726" s="127">
        <v>9.1672999999999991</v>
      </c>
      <c r="F726" s="127"/>
      <c r="G726" s="127"/>
      <c r="H726" s="127"/>
      <c r="I726" s="127"/>
      <c r="J726" s="127"/>
      <c r="K726" s="127"/>
      <c r="L726" s="127"/>
      <c r="M726" s="127"/>
      <c r="N726" s="127"/>
      <c r="O726" s="127"/>
    </row>
    <row r="727" spans="1:15">
      <c r="A727" s="124" t="s">
        <v>4818</v>
      </c>
      <c r="B727" s="127">
        <v>30844.39</v>
      </c>
      <c r="C727" s="127">
        <v>1.3754999999999999</v>
      </c>
      <c r="D727" s="127">
        <v>7.2908999999999997</v>
      </c>
      <c r="E727" s="127">
        <v>9.9138000000000002</v>
      </c>
      <c r="F727" s="127"/>
      <c r="G727" s="127"/>
      <c r="H727" s="127"/>
      <c r="I727" s="127"/>
      <c r="J727" s="127"/>
      <c r="K727" s="127"/>
      <c r="L727" s="127"/>
      <c r="M727" s="127"/>
      <c r="N727" s="127"/>
      <c r="O727" s="127"/>
    </row>
    <row r="728" spans="1:15">
      <c r="A728" s="124" t="s">
        <v>4819</v>
      </c>
      <c r="B728" s="127">
        <v>53429.3</v>
      </c>
      <c r="C728" s="127">
        <v>2.2709999999999999</v>
      </c>
      <c r="D728" s="127">
        <v>4.1040000000000001</v>
      </c>
      <c r="E728" s="127">
        <v>7.9465000000000003</v>
      </c>
      <c r="F728" s="127">
        <v>-6.6138000000000003</v>
      </c>
      <c r="G728" s="127">
        <v>-12.1441</v>
      </c>
      <c r="H728" s="127"/>
      <c r="I728" s="127"/>
      <c r="J728" s="127"/>
      <c r="K728" s="127"/>
      <c r="L728" s="127"/>
      <c r="M728" s="127"/>
      <c r="N728" s="127"/>
      <c r="O728" s="127"/>
    </row>
    <row r="729" spans="1:15">
      <c r="A729" s="124" t="s">
        <v>4820</v>
      </c>
      <c r="B729" s="127">
        <v>64549.45</v>
      </c>
      <c r="C729" s="127">
        <v>2.2808000000000002</v>
      </c>
      <c r="D729" s="127">
        <v>4.1573000000000002</v>
      </c>
      <c r="E729" s="127">
        <v>8.1434999999999995</v>
      </c>
      <c r="F729" s="127">
        <v>-6.3518999999999997</v>
      </c>
      <c r="G729" s="127">
        <v>-11.805199999999999</v>
      </c>
      <c r="H729" s="127"/>
      <c r="I729" s="127"/>
      <c r="J729" s="127"/>
      <c r="K729" s="127"/>
      <c r="L729" s="127"/>
      <c r="M729" s="127"/>
      <c r="N729" s="127"/>
      <c r="O729" s="127"/>
    </row>
    <row r="730" spans="1:15">
      <c r="A730" s="124" t="s">
        <v>4821</v>
      </c>
      <c r="B730" s="127">
        <v>16339.65</v>
      </c>
      <c r="C730" s="127">
        <v>1.2841</v>
      </c>
      <c r="D730" s="127">
        <v>3.3997999999999999</v>
      </c>
      <c r="E730" s="127">
        <v>8.6524999999999999</v>
      </c>
      <c r="F730" s="127">
        <v>3.4573999999999998</v>
      </c>
      <c r="G730" s="127">
        <v>1.0226</v>
      </c>
      <c r="H730" s="127">
        <v>17.812899999999999</v>
      </c>
      <c r="I730" s="127">
        <v>17.356000000000002</v>
      </c>
      <c r="J730" s="127">
        <v>12.9094</v>
      </c>
      <c r="K730" s="127"/>
      <c r="L730" s="127"/>
      <c r="M730" s="127"/>
      <c r="N730" s="127"/>
      <c r="O730" s="127"/>
    </row>
    <row r="731" spans="1:15">
      <c r="A731" s="124" t="s">
        <v>4822</v>
      </c>
      <c r="B731" s="127">
        <v>21323.35</v>
      </c>
      <c r="C731" s="127">
        <v>1.3486</v>
      </c>
      <c r="D731" s="127">
        <v>3.6114999999999999</v>
      </c>
      <c r="E731" s="127">
        <v>9.3439999999999994</v>
      </c>
      <c r="F731" s="127">
        <v>4.3067000000000002</v>
      </c>
      <c r="G731" s="127">
        <v>1.9016</v>
      </c>
      <c r="H731" s="127">
        <v>18.8109</v>
      </c>
      <c r="I731" s="127">
        <v>18.329899999999999</v>
      </c>
      <c r="J731" s="127">
        <v>13.950200000000001</v>
      </c>
      <c r="K731" s="127"/>
      <c r="L731" s="127"/>
      <c r="M731" s="127"/>
      <c r="N731" s="127"/>
      <c r="O731" s="127"/>
    </row>
    <row r="732" spans="1:15">
      <c r="A732" s="124" t="s">
        <v>4823</v>
      </c>
      <c r="B732" s="127">
        <v>15808.1</v>
      </c>
      <c r="C732" s="127">
        <v>1.4464999999999999</v>
      </c>
      <c r="D732" s="127">
        <v>6.4622000000000002</v>
      </c>
      <c r="E732" s="127">
        <v>10.9788</v>
      </c>
      <c r="F732" s="127">
        <v>7.3357999999999999</v>
      </c>
      <c r="G732" s="127">
        <v>3.4649999999999999</v>
      </c>
      <c r="H732" s="127"/>
      <c r="I732" s="127"/>
      <c r="J732" s="127"/>
      <c r="K732" s="127"/>
      <c r="L732" s="127"/>
      <c r="M732" s="127"/>
      <c r="N732" s="127"/>
      <c r="O732" s="127"/>
    </row>
    <row r="733" spans="1:15">
      <c r="A733" s="124" t="s">
        <v>4824</v>
      </c>
      <c r="B733" s="127">
        <v>20252.759999999998</v>
      </c>
      <c r="C733" s="127">
        <v>1.4706999999999999</v>
      </c>
      <c r="D733" s="127">
        <v>6.6158000000000001</v>
      </c>
      <c r="E733" s="127">
        <v>11.570499999999999</v>
      </c>
      <c r="F733" s="127">
        <v>8.0103000000000009</v>
      </c>
      <c r="G733" s="127">
        <v>4.1631999999999998</v>
      </c>
      <c r="H733" s="127"/>
      <c r="I733" s="127"/>
      <c r="J733" s="127"/>
      <c r="K733" s="127"/>
      <c r="L733" s="127"/>
      <c r="M733" s="127"/>
      <c r="N733" s="127"/>
      <c r="O733" s="127"/>
    </row>
    <row r="734" spans="1:15">
      <c r="A734" s="124" t="s">
        <v>4825</v>
      </c>
      <c r="B734" s="127">
        <v>14442.75</v>
      </c>
      <c r="C734" s="127">
        <v>2.8755999999999999</v>
      </c>
      <c r="D734" s="127">
        <v>4.2409999999999997</v>
      </c>
      <c r="E734" s="127">
        <v>8.1149000000000004</v>
      </c>
      <c r="F734" s="127">
        <v>5.5941999999999998</v>
      </c>
      <c r="G734" s="127">
        <v>2.8696999999999999</v>
      </c>
      <c r="H734" s="127"/>
      <c r="I734" s="127"/>
      <c r="J734" s="127"/>
      <c r="K734" s="127"/>
      <c r="L734" s="127"/>
      <c r="M734" s="127"/>
      <c r="N734" s="127"/>
      <c r="O734" s="127"/>
    </row>
    <row r="735" spans="1:15">
      <c r="A735" s="124" t="s">
        <v>4826</v>
      </c>
      <c r="B735" s="127">
        <v>18799.95</v>
      </c>
      <c r="C735" s="127">
        <v>2.8973</v>
      </c>
      <c r="D735" s="127">
        <v>4.4286000000000003</v>
      </c>
      <c r="E735" s="127">
        <v>8.6847999999999992</v>
      </c>
      <c r="F735" s="127">
        <v>6.3276000000000003</v>
      </c>
      <c r="G735" s="127">
        <v>3.6604000000000001</v>
      </c>
      <c r="H735" s="127"/>
      <c r="I735" s="127"/>
      <c r="J735" s="127"/>
      <c r="K735" s="127"/>
      <c r="L735" s="127"/>
      <c r="M735" s="127"/>
      <c r="N735" s="127"/>
      <c r="O735" s="127"/>
    </row>
    <row r="736" spans="1:15">
      <c r="A736" s="124" t="s">
        <v>4827</v>
      </c>
      <c r="B736" s="127">
        <v>42057.2</v>
      </c>
      <c r="C736" s="127">
        <v>1.4856</v>
      </c>
      <c r="D736" s="127">
        <v>3.3226</v>
      </c>
      <c r="E736" s="127">
        <v>7.6151999999999997</v>
      </c>
      <c r="F736" s="127">
        <v>-6.7257999999999996</v>
      </c>
      <c r="G736" s="127"/>
      <c r="H736" s="127"/>
      <c r="I736" s="127"/>
      <c r="J736" s="127"/>
      <c r="K736" s="127"/>
      <c r="L736" s="127"/>
      <c r="M736" s="127"/>
      <c r="N736" s="127"/>
      <c r="O736" s="127"/>
    </row>
    <row r="737" spans="1:15">
      <c r="A737" s="124" t="s">
        <v>4828</v>
      </c>
      <c r="B737" s="127">
        <v>54383.5</v>
      </c>
      <c r="C737" s="127">
        <v>1.5491999999999999</v>
      </c>
      <c r="D737" s="127">
        <v>3.4744999999999999</v>
      </c>
      <c r="E737" s="127">
        <v>8.2743000000000002</v>
      </c>
      <c r="F737" s="127"/>
      <c r="G737" s="127"/>
      <c r="H737" s="127"/>
      <c r="I737" s="127"/>
      <c r="J737" s="127"/>
      <c r="K737" s="127"/>
      <c r="L737" s="127"/>
      <c r="M737" s="127"/>
      <c r="N737" s="127"/>
      <c r="O737" s="127"/>
    </row>
    <row r="738" spans="1:15">
      <c r="A738" s="124" t="s">
        <v>4829</v>
      </c>
      <c r="B738" s="127">
        <v>31563</v>
      </c>
      <c r="C738" s="127">
        <v>0.15010000000000001</v>
      </c>
      <c r="D738" s="127">
        <v>4.9046000000000003</v>
      </c>
      <c r="E738" s="127">
        <v>6.6748000000000003</v>
      </c>
      <c r="F738" s="127"/>
      <c r="G738" s="127"/>
      <c r="H738" s="127"/>
      <c r="I738" s="127"/>
      <c r="J738" s="127"/>
      <c r="K738" s="127"/>
      <c r="L738" s="127"/>
      <c r="M738" s="127"/>
      <c r="N738" s="127"/>
      <c r="O738" s="127"/>
    </row>
    <row r="739" spans="1:15">
      <c r="A739" s="124" t="s">
        <v>4830</v>
      </c>
      <c r="B739" s="127">
        <v>46060.79</v>
      </c>
      <c r="C739" s="127">
        <v>0.1996</v>
      </c>
      <c r="D739" s="127">
        <v>5.1543000000000001</v>
      </c>
      <c r="E739" s="127">
        <v>7.4081000000000001</v>
      </c>
      <c r="F739" s="127"/>
      <c r="G739" s="127"/>
      <c r="H739" s="127"/>
      <c r="I739" s="127"/>
      <c r="J739" s="127"/>
      <c r="K739" s="127"/>
      <c r="L739" s="127"/>
      <c r="M739" s="127"/>
      <c r="N739" s="127"/>
      <c r="O739" s="127"/>
    </row>
    <row r="740" spans="1:15">
      <c r="A740" s="124" t="s">
        <v>4831</v>
      </c>
      <c r="B740" s="127">
        <v>19176.05</v>
      </c>
      <c r="C740" s="127">
        <v>0.1719</v>
      </c>
      <c r="D740" s="127">
        <v>1.4609000000000001</v>
      </c>
      <c r="E740" s="127">
        <v>8.6767000000000003</v>
      </c>
      <c r="F740" s="127"/>
      <c r="G740" s="127"/>
      <c r="H740" s="127"/>
      <c r="I740" s="127"/>
      <c r="J740" s="127"/>
      <c r="K740" s="127"/>
      <c r="L740" s="127"/>
      <c r="M740" s="127"/>
      <c r="N740" s="127"/>
      <c r="O740" s="127"/>
    </row>
    <row r="741" spans="1:15">
      <c r="A741" s="124" t="s">
        <v>4832</v>
      </c>
      <c r="B741" s="127">
        <v>27119.59</v>
      </c>
      <c r="C741" s="127">
        <v>0.30249999999999999</v>
      </c>
      <c r="D741" s="127">
        <v>1.7941</v>
      </c>
      <c r="E741" s="127">
        <v>9.5916999999999994</v>
      </c>
      <c r="F741" s="127"/>
      <c r="G741" s="127"/>
      <c r="H741" s="127"/>
      <c r="I741" s="127"/>
      <c r="J741" s="127"/>
      <c r="K741" s="127"/>
      <c r="L741" s="127"/>
      <c r="M741" s="127"/>
      <c r="N741" s="127"/>
      <c r="O741" s="127"/>
    </row>
    <row r="742" spans="1:15">
      <c r="A742" s="124" t="s">
        <v>4833</v>
      </c>
      <c r="B742" s="127">
        <v>7061.05</v>
      </c>
      <c r="C742" s="127">
        <v>4.6800000000000001E-2</v>
      </c>
      <c r="D742" s="127">
        <v>1.9785999999999999</v>
      </c>
      <c r="E742" s="127">
        <v>4.1683000000000003</v>
      </c>
      <c r="F742" s="127">
        <v>-5.3891</v>
      </c>
      <c r="G742" s="127">
        <v>-8.5450999999999997</v>
      </c>
      <c r="H742" s="127">
        <v>11.7462</v>
      </c>
      <c r="I742" s="127">
        <v>10.4177</v>
      </c>
      <c r="J742" s="127">
        <v>7.3208000000000002</v>
      </c>
      <c r="K742" s="127">
        <v>14.9916</v>
      </c>
      <c r="L742" s="127">
        <v>13.925700000000001</v>
      </c>
      <c r="M742" s="127">
        <v>12.706899999999999</v>
      </c>
      <c r="N742" s="127">
        <v>11.082100000000001</v>
      </c>
      <c r="O742" s="127"/>
    </row>
    <row r="743" spans="1:15">
      <c r="A743" s="124" t="s">
        <v>4834</v>
      </c>
      <c r="B743" s="127">
        <v>8995.9599999999991</v>
      </c>
      <c r="C743" s="127">
        <v>0.26029999999999998</v>
      </c>
      <c r="D743" s="127">
        <v>2.2900999999999998</v>
      </c>
      <c r="E743" s="127">
        <v>4.9851999999999999</v>
      </c>
      <c r="F743" s="127">
        <v>-4.2504</v>
      </c>
      <c r="G743" s="127">
        <v>-7.4160000000000004</v>
      </c>
      <c r="H743" s="127">
        <v>13.016999999999999</v>
      </c>
      <c r="I743" s="127">
        <v>11.6578</v>
      </c>
      <c r="J743" s="127">
        <v>8.6151999999999997</v>
      </c>
      <c r="K743" s="127">
        <v>16.412400000000002</v>
      </c>
      <c r="L743" s="127">
        <v>15.474</v>
      </c>
      <c r="M743" s="127">
        <v>14.2118</v>
      </c>
      <c r="N743" s="127">
        <v>12.543900000000001</v>
      </c>
      <c r="O743" s="127"/>
    </row>
    <row r="744" spans="1:15">
      <c r="A744" s="124" t="s">
        <v>4835</v>
      </c>
      <c r="B744" s="127">
        <v>14949.95</v>
      </c>
      <c r="C744" s="127">
        <v>2.2050999999999998</v>
      </c>
      <c r="D744" s="127">
        <v>8.6754999999999995</v>
      </c>
      <c r="E744" s="127">
        <v>12.2432</v>
      </c>
      <c r="F744" s="127">
        <v>10.8956</v>
      </c>
      <c r="G744" s="127">
        <v>2.0834999999999999</v>
      </c>
      <c r="H744" s="127">
        <v>27.6663</v>
      </c>
      <c r="I744" s="127">
        <v>31.428899999999999</v>
      </c>
      <c r="J744" s="127">
        <v>23.413</v>
      </c>
      <c r="K744" s="127">
        <v>36.647799999999997</v>
      </c>
      <c r="L744" s="127"/>
      <c r="M744" s="127"/>
      <c r="N744" s="127"/>
      <c r="O744" s="127"/>
    </row>
    <row r="745" spans="1:15">
      <c r="A745" s="124" t="s">
        <v>4120</v>
      </c>
      <c r="B745" s="127">
        <v>25142.82</v>
      </c>
      <c r="C745" s="127">
        <v>2.2625999999999999</v>
      </c>
      <c r="D745" s="127">
        <v>9.1257999999999999</v>
      </c>
      <c r="E745" s="127">
        <v>13.161899999999999</v>
      </c>
      <c r="F745" s="127">
        <v>12.335699999999999</v>
      </c>
      <c r="G745" s="127">
        <v>3.6831</v>
      </c>
      <c r="H745" s="127">
        <v>29.557300000000001</v>
      </c>
      <c r="I745" s="127">
        <v>33.026800000000001</v>
      </c>
      <c r="J745" s="127">
        <v>25.863</v>
      </c>
      <c r="K745" s="127">
        <v>39.458599999999997</v>
      </c>
      <c r="L745" s="127"/>
      <c r="M745" s="127"/>
      <c r="N745" s="127"/>
      <c r="O745" s="127"/>
    </row>
    <row r="746" spans="1:15">
      <c r="A746" s="124" t="s">
        <v>4836</v>
      </c>
      <c r="B746" s="127">
        <v>50883.6796875</v>
      </c>
      <c r="C746" s="127">
        <v>6.1298000000000004</v>
      </c>
      <c r="D746" s="127">
        <v>24.730599999999999</v>
      </c>
      <c r="E746" s="127">
        <v>38.1556</v>
      </c>
      <c r="F746" s="127">
        <v>27.545500000000001</v>
      </c>
      <c r="G746" s="127">
        <v>28.8825</v>
      </c>
      <c r="H746" s="127">
        <v>24.6889</v>
      </c>
      <c r="I746" s="127">
        <v>23.146899999999999</v>
      </c>
      <c r="J746" s="127">
        <v>14.4719</v>
      </c>
      <c r="K746" s="127">
        <v>15.8962</v>
      </c>
      <c r="L746" s="127">
        <v>12.6073</v>
      </c>
      <c r="M746" s="127">
        <v>10.1907</v>
      </c>
      <c r="N746" s="127">
        <v>11.7287</v>
      </c>
      <c r="O746" s="127"/>
    </row>
    <row r="747" spans="1:15">
      <c r="A747" s="124" t="s">
        <v>4837</v>
      </c>
      <c r="B747" s="127"/>
      <c r="C747" s="127"/>
      <c r="D747" s="127"/>
      <c r="E747" s="127"/>
      <c r="F747" s="127"/>
      <c r="G747" s="127"/>
      <c r="H747" s="127"/>
      <c r="I747" s="127"/>
      <c r="J747" s="127"/>
      <c r="K747" s="127"/>
      <c r="L747" s="127"/>
      <c r="M747" s="127"/>
      <c r="N747" s="127"/>
      <c r="O747" s="127"/>
    </row>
    <row r="748" spans="1:15">
      <c r="A748" s="124" t="s">
        <v>4838</v>
      </c>
      <c r="B748" s="127"/>
      <c r="C748" s="127"/>
      <c r="D748" s="127"/>
      <c r="E748" s="127"/>
      <c r="F748" s="127"/>
      <c r="G748" s="127"/>
      <c r="H748" s="127"/>
      <c r="I748" s="127"/>
      <c r="J748" s="127"/>
      <c r="K748" s="127"/>
      <c r="L748" s="127"/>
      <c r="M748" s="127"/>
      <c r="N748" s="127"/>
      <c r="O748" s="127"/>
    </row>
    <row r="749" spans="1:15">
      <c r="A749" s="124" t="s">
        <v>4839</v>
      </c>
      <c r="B749" s="127"/>
      <c r="C749" s="127"/>
      <c r="D749" s="127"/>
      <c r="E749" s="127"/>
      <c r="F749" s="127"/>
      <c r="G749" s="127"/>
      <c r="H749" s="127"/>
      <c r="I749" s="127"/>
      <c r="J749" s="127"/>
      <c r="K749" s="127"/>
      <c r="L749" s="127"/>
      <c r="M749" s="127"/>
      <c r="N749" s="127"/>
      <c r="O749" s="127"/>
    </row>
    <row r="750" spans="1:15">
      <c r="A750" s="124" t="s">
        <v>4840</v>
      </c>
      <c r="B750" s="127"/>
      <c r="C750" s="127"/>
      <c r="D750" s="127"/>
      <c r="E750" s="127"/>
      <c r="F750" s="127"/>
      <c r="G750" s="127"/>
      <c r="H750" s="127"/>
      <c r="I750" s="127"/>
      <c r="J750" s="127"/>
      <c r="K750" s="127"/>
      <c r="L750" s="127"/>
      <c r="M750" s="127"/>
      <c r="N750" s="127"/>
      <c r="O750" s="127"/>
    </row>
    <row r="751" spans="1:15">
      <c r="A751" s="124" t="s">
        <v>4841</v>
      </c>
      <c r="B751" s="127"/>
      <c r="C751" s="127"/>
      <c r="D751" s="127"/>
      <c r="E751" s="127"/>
      <c r="F751" s="127"/>
      <c r="G751" s="127"/>
      <c r="H751" s="127"/>
      <c r="I751" s="127"/>
      <c r="J751" s="127"/>
      <c r="K751" s="127"/>
      <c r="L751" s="127"/>
      <c r="M751" s="127"/>
      <c r="N751" s="127"/>
      <c r="O751" s="127"/>
    </row>
    <row r="752" spans="1:15">
      <c r="A752" s="124" t="s">
        <v>4842</v>
      </c>
      <c r="B752" s="127"/>
      <c r="C752" s="127"/>
      <c r="D752" s="127"/>
      <c r="E752" s="127"/>
      <c r="F752" s="127"/>
      <c r="G752" s="127"/>
      <c r="H752" s="127"/>
      <c r="I752" s="127"/>
      <c r="J752" s="127"/>
      <c r="K752" s="127"/>
      <c r="L752" s="127"/>
      <c r="M752" s="127"/>
      <c r="N752" s="127"/>
      <c r="O752" s="127"/>
    </row>
    <row r="753" spans="1:15">
      <c r="A753" s="124" t="s">
        <v>4843</v>
      </c>
      <c r="B753" s="127"/>
      <c r="C753" s="127"/>
      <c r="D753" s="127"/>
      <c r="E753" s="127"/>
      <c r="F753" s="127"/>
      <c r="G753" s="127"/>
      <c r="H753" s="127"/>
      <c r="I753" s="127"/>
      <c r="J753" s="127"/>
      <c r="K753" s="127"/>
      <c r="L753" s="127"/>
      <c r="M753" s="127"/>
      <c r="N753" s="127"/>
      <c r="O753" s="127"/>
    </row>
    <row r="754" spans="1:15">
      <c r="A754" s="124" t="s">
        <v>4844</v>
      </c>
      <c r="B754" s="127"/>
      <c r="C754" s="127"/>
      <c r="D754" s="127"/>
      <c r="E754" s="127"/>
      <c r="F754" s="127"/>
      <c r="G754" s="127"/>
      <c r="H754" s="127"/>
      <c r="I754" s="127"/>
      <c r="J754" s="127"/>
      <c r="K754" s="127"/>
      <c r="L754" s="127"/>
      <c r="M754" s="127"/>
      <c r="N754" s="127"/>
      <c r="O754" s="127"/>
    </row>
    <row r="755" spans="1:15">
      <c r="A755" s="124" t="s">
        <v>4845</v>
      </c>
      <c r="B755" s="127"/>
      <c r="C755" s="127"/>
      <c r="D755" s="127"/>
      <c r="E755" s="127"/>
      <c r="F755" s="127"/>
      <c r="G755" s="127"/>
      <c r="H755" s="127"/>
      <c r="I755" s="127"/>
      <c r="J755" s="127"/>
      <c r="K755" s="127"/>
      <c r="L755" s="127"/>
      <c r="M755" s="127"/>
      <c r="N755" s="127"/>
      <c r="O755" s="127"/>
    </row>
    <row r="756" spans="1:15">
      <c r="A756" s="124" t="s">
        <v>4846</v>
      </c>
      <c r="B756" s="127"/>
      <c r="C756" s="127"/>
      <c r="D756" s="127"/>
      <c r="E756" s="127"/>
      <c r="F756" s="127"/>
      <c r="G756" s="127"/>
      <c r="H756" s="127"/>
      <c r="I756" s="127"/>
      <c r="J756" s="127"/>
      <c r="K756" s="127"/>
      <c r="L756" s="127"/>
      <c r="M756" s="127"/>
      <c r="N756" s="127"/>
      <c r="O756" s="127"/>
    </row>
    <row r="757" spans="1:15">
      <c r="A757" s="124" t="s">
        <v>4847</v>
      </c>
      <c r="B757" s="127"/>
      <c r="C757" s="127"/>
      <c r="D757" s="127"/>
      <c r="E757" s="127"/>
      <c r="F757" s="127"/>
      <c r="G757" s="127"/>
      <c r="H757" s="127"/>
      <c r="I757" s="127"/>
      <c r="J757" s="127"/>
      <c r="K757" s="127"/>
      <c r="L757" s="127"/>
      <c r="M757" s="127"/>
      <c r="N757" s="127"/>
      <c r="O757" s="127"/>
    </row>
    <row r="758" spans="1:15">
      <c r="A758" s="124" t="s">
        <v>4848</v>
      </c>
      <c r="B758" s="127"/>
      <c r="C758" s="127"/>
      <c r="D758" s="127"/>
      <c r="E758" s="127"/>
      <c r="F758" s="127"/>
      <c r="G758" s="127"/>
      <c r="H758" s="127"/>
      <c r="I758" s="127"/>
      <c r="J758" s="127"/>
      <c r="K758" s="127"/>
      <c r="L758" s="127"/>
      <c r="M758" s="127"/>
      <c r="N758" s="127"/>
      <c r="O758" s="127"/>
    </row>
    <row r="759" spans="1:15">
      <c r="A759" s="124" t="s">
        <v>4849</v>
      </c>
      <c r="B759" s="127"/>
      <c r="C759" s="127"/>
      <c r="D759" s="127"/>
      <c r="E759" s="127"/>
      <c r="F759" s="127"/>
      <c r="G759" s="127"/>
      <c r="H759" s="127"/>
      <c r="I759" s="127"/>
      <c r="J759" s="127"/>
      <c r="K759" s="127"/>
      <c r="L759" s="127"/>
      <c r="M759" s="127"/>
      <c r="N759" s="127"/>
      <c r="O759" s="127"/>
    </row>
    <row r="760" spans="1:15">
      <c r="A760" s="124" t="s">
        <v>4850</v>
      </c>
      <c r="B760" s="127"/>
      <c r="C760" s="127"/>
      <c r="D760" s="127"/>
      <c r="E760" s="127"/>
      <c r="F760" s="127"/>
      <c r="G760" s="127"/>
      <c r="H760" s="127"/>
      <c r="I760" s="127"/>
      <c r="J760" s="127"/>
      <c r="K760" s="127"/>
      <c r="L760" s="127"/>
      <c r="M760" s="127"/>
      <c r="N760" s="127"/>
      <c r="O760" s="127"/>
    </row>
    <row r="761" spans="1:15">
      <c r="A761" s="124" t="s">
        <v>4851</v>
      </c>
      <c r="B761" s="127"/>
      <c r="C761" s="127"/>
      <c r="D761" s="127"/>
      <c r="E761" s="127"/>
      <c r="F761" s="127"/>
      <c r="G761" s="127"/>
      <c r="H761" s="127"/>
      <c r="I761" s="127"/>
      <c r="J761" s="127"/>
      <c r="K761" s="127"/>
      <c r="L761" s="127"/>
      <c r="M761" s="127"/>
      <c r="N761" s="127"/>
      <c r="O761" s="127"/>
    </row>
    <row r="762" spans="1:15">
      <c r="A762" s="124" t="s">
        <v>4852</v>
      </c>
      <c r="B762" s="127"/>
      <c r="C762" s="127"/>
      <c r="D762" s="127"/>
      <c r="E762" s="127"/>
      <c r="F762" s="127"/>
      <c r="G762" s="127"/>
      <c r="H762" s="127"/>
      <c r="I762" s="127"/>
      <c r="J762" s="127"/>
      <c r="K762" s="127"/>
      <c r="L762" s="127"/>
      <c r="M762" s="127"/>
      <c r="N762" s="127"/>
      <c r="O762" s="127"/>
    </row>
    <row r="763" spans="1:15">
      <c r="A763" s="124" t="s">
        <v>4853</v>
      </c>
      <c r="B763" s="127"/>
      <c r="C763" s="127"/>
      <c r="D763" s="127"/>
      <c r="E763" s="127"/>
      <c r="F763" s="127"/>
      <c r="G763" s="127"/>
      <c r="H763" s="127"/>
      <c r="I763" s="127"/>
      <c r="J763" s="127"/>
      <c r="K763" s="127"/>
      <c r="L763" s="127"/>
      <c r="M763" s="127"/>
      <c r="N763" s="127"/>
      <c r="O763" s="127"/>
    </row>
    <row r="764" spans="1:15">
      <c r="A764" s="124" t="s">
        <v>4854</v>
      </c>
      <c r="B764" s="127"/>
      <c r="C764" s="127"/>
      <c r="D764" s="127"/>
      <c r="E764" s="127"/>
      <c r="F764" s="127"/>
      <c r="G764" s="127"/>
      <c r="H764" s="127"/>
      <c r="I764" s="127"/>
      <c r="J764" s="127"/>
      <c r="K764" s="127"/>
      <c r="L764" s="127"/>
      <c r="M764" s="127"/>
      <c r="N764" s="127"/>
      <c r="O764" s="127"/>
    </row>
    <row r="765" spans="1:15">
      <c r="A765" s="124" t="s">
        <v>4855</v>
      </c>
      <c r="B765" s="127"/>
      <c r="C765" s="127"/>
      <c r="D765" s="127"/>
      <c r="E765" s="127"/>
      <c r="F765" s="127"/>
      <c r="G765" s="127"/>
      <c r="H765" s="127"/>
      <c r="I765" s="127"/>
      <c r="J765" s="127"/>
      <c r="K765" s="127"/>
      <c r="L765" s="127"/>
      <c r="M765" s="127"/>
      <c r="N765" s="127"/>
      <c r="O765" s="127"/>
    </row>
    <row r="766" spans="1:15">
      <c r="A766" s="124" t="s">
        <v>4856</v>
      </c>
      <c r="B766" s="127"/>
      <c r="C766" s="127"/>
      <c r="D766" s="127"/>
      <c r="E766" s="127"/>
      <c r="F766" s="127"/>
      <c r="G766" s="127"/>
      <c r="H766" s="127"/>
      <c r="I766" s="127"/>
      <c r="J766" s="127"/>
      <c r="K766" s="127"/>
      <c r="L766" s="127"/>
      <c r="M766" s="127"/>
      <c r="N766" s="127"/>
      <c r="O766" s="127"/>
    </row>
    <row r="767" spans="1:15">
      <c r="A767" s="124" t="s">
        <v>4857</v>
      </c>
      <c r="B767" s="127">
        <v>21288.44140625</v>
      </c>
      <c r="C767" s="127">
        <v>-2.1896</v>
      </c>
      <c r="D767" s="127">
        <v>3.9016000000000002</v>
      </c>
      <c r="E767" s="127">
        <v>10.980399999999999</v>
      </c>
      <c r="F767" s="127">
        <v>11.4747</v>
      </c>
      <c r="G767" s="127">
        <v>7.3655999999999997</v>
      </c>
      <c r="H767" s="127">
        <v>17.393999999999998</v>
      </c>
      <c r="I767" s="127">
        <v>13.0929</v>
      </c>
      <c r="J767" s="127">
        <v>5.4036</v>
      </c>
      <c r="K767" s="127">
        <v>9.9939</v>
      </c>
      <c r="L767" s="127">
        <v>7.9211</v>
      </c>
      <c r="M767" s="127">
        <v>7.3037999999999998</v>
      </c>
      <c r="N767" s="127">
        <v>6.9156000000000004</v>
      </c>
      <c r="O767" s="127"/>
    </row>
    <row r="768" spans="1:15">
      <c r="A768" s="124" t="s">
        <v>4858</v>
      </c>
      <c r="B768" s="127"/>
      <c r="C768" s="127"/>
      <c r="D768" s="127"/>
      <c r="E768" s="127"/>
      <c r="F768" s="127"/>
      <c r="G768" s="127"/>
      <c r="H768" s="127"/>
      <c r="I768" s="127"/>
      <c r="J768" s="127"/>
      <c r="K768" s="127"/>
      <c r="L768" s="127"/>
      <c r="M768" s="127"/>
      <c r="N768" s="127"/>
      <c r="O768" s="127"/>
    </row>
    <row r="769" spans="1:15">
      <c r="A769" s="124" t="s">
        <v>4859</v>
      </c>
      <c r="B769" s="127"/>
      <c r="C769" s="127"/>
      <c r="D769" s="127"/>
      <c r="E769" s="127"/>
      <c r="F769" s="127"/>
      <c r="G769" s="127"/>
      <c r="H769" s="127"/>
      <c r="I769" s="127"/>
      <c r="J769" s="127"/>
      <c r="K769" s="127"/>
      <c r="L769" s="127"/>
      <c r="M769" s="127"/>
      <c r="N769" s="127"/>
      <c r="O769" s="127"/>
    </row>
    <row r="770" spans="1:15">
      <c r="A770" s="124" t="s">
        <v>4860</v>
      </c>
      <c r="B770" s="127"/>
      <c r="C770" s="127"/>
      <c r="D770" s="127"/>
      <c r="E770" s="127"/>
      <c r="F770" s="127"/>
      <c r="G770" s="127"/>
      <c r="H770" s="127"/>
      <c r="I770" s="127"/>
      <c r="J770" s="127"/>
      <c r="K770" s="127"/>
      <c r="L770" s="127"/>
      <c r="M770" s="127"/>
      <c r="N770" s="127"/>
      <c r="O770" s="127"/>
    </row>
    <row r="771" spans="1:15">
      <c r="A771" s="124" t="s">
        <v>4861</v>
      </c>
      <c r="B771" s="127"/>
      <c r="C771" s="127"/>
      <c r="D771" s="127"/>
      <c r="E771" s="127"/>
      <c r="F771" s="127"/>
      <c r="G771" s="127"/>
      <c r="H771" s="127"/>
      <c r="I771" s="127"/>
      <c r="J771" s="127"/>
      <c r="K771" s="127"/>
      <c r="L771" s="127"/>
      <c r="M771" s="127"/>
      <c r="N771" s="127"/>
      <c r="O771" s="127"/>
    </row>
    <row r="772" spans="1:15">
      <c r="A772" s="124" t="s">
        <v>4862</v>
      </c>
      <c r="B772" s="127"/>
      <c r="C772" s="127"/>
      <c r="D772" s="127"/>
      <c r="E772" s="127"/>
      <c r="F772" s="127"/>
      <c r="G772" s="127"/>
      <c r="H772" s="127"/>
      <c r="I772" s="127"/>
      <c r="J772" s="127"/>
      <c r="K772" s="127"/>
      <c r="L772" s="127"/>
      <c r="M772" s="127"/>
      <c r="N772" s="127"/>
      <c r="O772" s="127"/>
    </row>
    <row r="773" spans="1:15">
      <c r="A773" s="124" t="s">
        <v>4863</v>
      </c>
      <c r="B773" s="127"/>
      <c r="C773" s="127"/>
      <c r="D773" s="127"/>
      <c r="E773" s="127"/>
      <c r="F773" s="127"/>
      <c r="G773" s="127"/>
      <c r="H773" s="127"/>
      <c r="I773" s="127"/>
      <c r="J773" s="127"/>
      <c r="K773" s="127"/>
      <c r="L773" s="127"/>
      <c r="M773" s="127"/>
      <c r="N773" s="127"/>
      <c r="O773" s="127"/>
    </row>
    <row r="774" spans="1:15">
      <c r="A774" s="124" t="s">
        <v>4864</v>
      </c>
      <c r="B774" s="127">
        <v>88.604799999999997</v>
      </c>
      <c r="C774" s="127">
        <v>-0.2112</v>
      </c>
      <c r="D774" s="127">
        <v>1.528</v>
      </c>
      <c r="E774" s="127">
        <v>4.1753999999999998</v>
      </c>
      <c r="F774" s="127">
        <v>3.4822000000000002</v>
      </c>
      <c r="G774" s="127">
        <v>5.3757000000000001</v>
      </c>
      <c r="H774" s="127">
        <v>3.1507000000000001</v>
      </c>
      <c r="I774" s="127">
        <v>2.4390000000000001</v>
      </c>
      <c r="J774" s="127">
        <v>4.3239999999999998</v>
      </c>
      <c r="K774" s="127">
        <v>3.6715</v>
      </c>
      <c r="L774" s="127">
        <v>2.8098000000000001</v>
      </c>
      <c r="M774" s="127">
        <v>3.1084999999999998</v>
      </c>
      <c r="N774" s="127">
        <v>4.6877000000000004</v>
      </c>
      <c r="O774" s="127"/>
    </row>
    <row r="775" spans="1:15">
      <c r="A775" s="124" t="s">
        <v>4865</v>
      </c>
      <c r="B775" s="127">
        <v>984.32</v>
      </c>
      <c r="C775" s="127">
        <v>-2.0790999999999999</v>
      </c>
      <c r="D775" s="127">
        <v>-9.3670000000000009</v>
      </c>
      <c r="E775" s="127">
        <v>-10.3901</v>
      </c>
      <c r="F775" s="127">
        <v>10.1991</v>
      </c>
      <c r="G775" s="127">
        <v>15.2559</v>
      </c>
      <c r="H775" s="127">
        <v>-5.5589000000000004</v>
      </c>
      <c r="I775" s="127">
        <v>-3.4565999999999999</v>
      </c>
      <c r="J775" s="127">
        <v>-14.553100000000001</v>
      </c>
      <c r="K775" s="127">
        <v>-3.5314000000000001</v>
      </c>
      <c r="L775" s="127">
        <v>-2.21</v>
      </c>
      <c r="M775" s="127">
        <v>1.4251</v>
      </c>
      <c r="N775" s="127">
        <v>-3.1930000000000001</v>
      </c>
      <c r="O775" s="127"/>
    </row>
    <row r="776" spans="1:15">
      <c r="A776" s="124" t="s">
        <v>4866</v>
      </c>
      <c r="B776" s="127"/>
      <c r="C776" s="127"/>
      <c r="D776" s="127"/>
      <c r="E776" s="127"/>
      <c r="F776" s="127"/>
      <c r="G776" s="127"/>
      <c r="H776" s="127"/>
      <c r="I776" s="127"/>
      <c r="J776" s="127"/>
      <c r="K776" s="127"/>
      <c r="L776" s="127"/>
      <c r="M776" s="127"/>
      <c r="N776" s="127"/>
      <c r="O776" s="127"/>
    </row>
    <row r="777" spans="1:15">
      <c r="A777" s="124" t="s">
        <v>4867</v>
      </c>
      <c r="B777" s="127"/>
      <c r="C777" s="127"/>
      <c r="D777" s="127"/>
      <c r="E777" s="127"/>
      <c r="F777" s="127"/>
      <c r="G777" s="127"/>
      <c r="H777" s="127"/>
      <c r="I777" s="127"/>
      <c r="J777" s="127"/>
      <c r="K777" s="127"/>
      <c r="L777" s="127"/>
      <c r="M777" s="127"/>
      <c r="N777" s="127"/>
      <c r="O777" s="127"/>
    </row>
    <row r="778" spans="1:15">
      <c r="A778" s="124" t="s">
        <v>4868</v>
      </c>
      <c r="B778" s="127"/>
      <c r="C778" s="127"/>
      <c r="D778" s="127"/>
      <c r="E778" s="127"/>
      <c r="F778" s="127"/>
      <c r="G778" s="127"/>
      <c r="H778" s="127"/>
      <c r="I778" s="127"/>
      <c r="J778" s="127"/>
      <c r="K778" s="127"/>
      <c r="L778" s="127"/>
      <c r="M778" s="127"/>
      <c r="N778" s="127"/>
      <c r="O778" s="127"/>
    </row>
    <row r="779" spans="1:15">
      <c r="A779" s="124" t="s">
        <v>4869</v>
      </c>
      <c r="B779" s="127"/>
      <c r="C779" s="127"/>
      <c r="D779" s="127"/>
      <c r="E779" s="127"/>
      <c r="F779" s="127"/>
      <c r="G779" s="127"/>
      <c r="H779" s="127"/>
      <c r="I779" s="127"/>
      <c r="J779" s="127"/>
      <c r="K779" s="127"/>
      <c r="L779" s="127"/>
      <c r="M779" s="127"/>
      <c r="N779" s="127"/>
      <c r="O779" s="127"/>
    </row>
    <row r="780" spans="1:15">
      <c r="A780" s="124" t="s">
        <v>4870</v>
      </c>
      <c r="B780" s="127"/>
      <c r="C780" s="127"/>
      <c r="D780" s="127"/>
      <c r="E780" s="127"/>
      <c r="F780" s="127"/>
      <c r="G780" s="127"/>
      <c r="H780" s="127"/>
      <c r="I780" s="127"/>
      <c r="J780" s="127"/>
      <c r="K780" s="127"/>
      <c r="L780" s="127"/>
      <c r="M780" s="127"/>
      <c r="N780" s="127"/>
      <c r="O780" s="127"/>
    </row>
    <row r="781" spans="1:15">
      <c r="A781" s="124" t="s">
        <v>4871</v>
      </c>
      <c r="B781" s="127">
        <v>3381</v>
      </c>
      <c r="C781" s="127">
        <v>0.66539999999999999</v>
      </c>
      <c r="D781" s="127">
        <v>7.6929999999999996</v>
      </c>
      <c r="E781" s="127">
        <v>24.7072</v>
      </c>
      <c r="F781" s="127">
        <v>16.9803</v>
      </c>
      <c r="G781" s="127">
        <v>18.051300000000001</v>
      </c>
      <c r="H781" s="127">
        <v>27.962900000000001</v>
      </c>
      <c r="I781" s="127">
        <v>26.0518</v>
      </c>
      <c r="J781" s="127">
        <v>11.702299999999999</v>
      </c>
      <c r="K781" s="127">
        <v>15.8306</v>
      </c>
      <c r="L781" s="127">
        <v>15.5991</v>
      </c>
      <c r="M781" s="127">
        <v>13.673299999999999</v>
      </c>
      <c r="N781" s="127">
        <v>12.8208</v>
      </c>
      <c r="O781" s="127"/>
    </row>
    <row r="782" spans="1:15">
      <c r="A782" s="124" t="s">
        <v>4872</v>
      </c>
      <c r="B782" s="127">
        <v>3206.90991210938</v>
      </c>
      <c r="C782" s="127">
        <v>-2.6137000000000001</v>
      </c>
      <c r="D782" s="127">
        <v>2.4018999999999999</v>
      </c>
      <c r="E782" s="127">
        <v>10.372199999999999</v>
      </c>
      <c r="F782" s="127">
        <v>2.7545999999999999</v>
      </c>
      <c r="G782" s="127">
        <v>-2.4279999999999999</v>
      </c>
      <c r="H782" s="127">
        <v>14.269</v>
      </c>
      <c r="I782" s="127">
        <v>10.026899999999999</v>
      </c>
      <c r="J782" s="127">
        <v>2.4982000000000002</v>
      </c>
      <c r="K782" s="127">
        <v>9.6041000000000007</v>
      </c>
      <c r="L782" s="127">
        <v>7.9051999999999998</v>
      </c>
      <c r="M782" s="127">
        <v>8.1549999999999994</v>
      </c>
      <c r="N782" s="127">
        <v>9.1526999999999994</v>
      </c>
      <c r="O782" s="127"/>
    </row>
    <row r="783" spans="1:15">
      <c r="A783" s="124" t="s">
        <v>4873</v>
      </c>
      <c r="B783" s="127">
        <v>6720.31982421875</v>
      </c>
      <c r="C783" s="127">
        <v>-0.29609999999999997</v>
      </c>
      <c r="D783" s="127">
        <v>5.9142000000000001</v>
      </c>
      <c r="E783" s="127">
        <v>19.857800000000001</v>
      </c>
      <c r="F783" s="127">
        <v>14.259499999999999</v>
      </c>
      <c r="G783" s="127">
        <v>13.345800000000001</v>
      </c>
      <c r="H783" s="127">
        <v>24.029800000000002</v>
      </c>
      <c r="I783" s="127">
        <v>21.180599999999998</v>
      </c>
      <c r="J783" s="127">
        <v>9.3520000000000003</v>
      </c>
      <c r="K783" s="127">
        <v>13.8674</v>
      </c>
      <c r="L783" s="127">
        <v>13.5718</v>
      </c>
      <c r="M783" s="127">
        <v>12.3291</v>
      </c>
      <c r="N783" s="127">
        <v>12.0001</v>
      </c>
      <c r="O783" s="127"/>
    </row>
    <row r="784" spans="1:15">
      <c r="A784" s="124" t="s">
        <v>4874</v>
      </c>
      <c r="B784" s="127"/>
      <c r="C784" s="127"/>
      <c r="D784" s="127"/>
      <c r="E784" s="127"/>
      <c r="F784" s="127"/>
      <c r="G784" s="127"/>
      <c r="H784" s="127"/>
      <c r="I784" s="127"/>
      <c r="J784" s="127"/>
      <c r="K784" s="127"/>
      <c r="L784" s="127"/>
      <c r="M784" s="127"/>
      <c r="N784" s="127"/>
      <c r="O784" s="127"/>
    </row>
    <row r="785" spans="1:15">
      <c r="A785" s="124" t="s">
        <v>4875</v>
      </c>
      <c r="B785" s="127"/>
      <c r="C785" s="127"/>
      <c r="D785" s="127"/>
      <c r="E785" s="127"/>
      <c r="F785" s="127"/>
      <c r="G785" s="127"/>
      <c r="H785" s="127"/>
      <c r="I785" s="127"/>
      <c r="J785" s="127"/>
      <c r="K785" s="127"/>
      <c r="L785" s="127"/>
      <c r="M785" s="127"/>
      <c r="N785" s="127"/>
      <c r="O785" s="127"/>
    </row>
    <row r="786" spans="1:15">
      <c r="A786" s="124" t="s">
        <v>4876</v>
      </c>
      <c r="B786" s="127"/>
      <c r="C786" s="127"/>
      <c r="D786" s="127"/>
      <c r="E786" s="127"/>
      <c r="F786" s="127"/>
      <c r="G786" s="127"/>
      <c r="H786" s="127"/>
      <c r="I786" s="127"/>
      <c r="J786" s="127"/>
      <c r="K786" s="127"/>
      <c r="L786" s="127"/>
      <c r="M786" s="127"/>
      <c r="N786" s="127"/>
      <c r="O786" s="127"/>
    </row>
    <row r="787" spans="1:15">
      <c r="A787" s="124" t="s">
        <v>4877</v>
      </c>
      <c r="B787" s="127"/>
      <c r="C787" s="127"/>
      <c r="D787" s="127"/>
      <c r="E787" s="127"/>
      <c r="F787" s="127"/>
      <c r="G787" s="127"/>
      <c r="H787" s="127"/>
      <c r="I787" s="127"/>
      <c r="J787" s="127"/>
      <c r="K787" s="127"/>
      <c r="L787" s="127"/>
      <c r="M787" s="127"/>
      <c r="N787" s="127"/>
      <c r="O787" s="127"/>
    </row>
    <row r="788" spans="1:15">
      <c r="A788" s="124" t="s">
        <v>4878</v>
      </c>
      <c r="B788" s="127"/>
      <c r="C788" s="127"/>
      <c r="D788" s="127"/>
      <c r="E788" s="127"/>
      <c r="F788" s="127"/>
      <c r="G788" s="127"/>
      <c r="H788" s="127"/>
      <c r="I788" s="127"/>
      <c r="J788" s="127"/>
      <c r="K788" s="127"/>
      <c r="L788" s="127"/>
      <c r="M788" s="127"/>
      <c r="N788" s="127"/>
      <c r="O788" s="127"/>
    </row>
    <row r="789" spans="1:15">
      <c r="A789" s="124" t="s">
        <v>4879</v>
      </c>
      <c r="B789" s="127"/>
      <c r="C789" s="127"/>
      <c r="D789" s="127"/>
      <c r="E789" s="127"/>
      <c r="F789" s="127"/>
      <c r="G789" s="127"/>
      <c r="H789" s="127"/>
      <c r="I789" s="127"/>
      <c r="J789" s="127"/>
      <c r="K789" s="127"/>
      <c r="L789" s="127"/>
      <c r="M789" s="127"/>
      <c r="N789" s="127"/>
      <c r="O789" s="127"/>
    </row>
    <row r="790" spans="1:15">
      <c r="A790" s="124" t="s">
        <v>4880</v>
      </c>
      <c r="B790" s="127"/>
      <c r="C790" s="127"/>
      <c r="D790" s="127"/>
      <c r="E790" s="127"/>
      <c r="F790" s="127"/>
      <c r="G790" s="127"/>
      <c r="H790" s="127"/>
      <c r="I790" s="127"/>
      <c r="J790" s="127"/>
      <c r="K790" s="127"/>
      <c r="L790" s="127"/>
      <c r="M790" s="127"/>
      <c r="N790" s="127"/>
      <c r="O790" s="127"/>
    </row>
    <row r="791" spans="1:15">
      <c r="A791" s="124" t="s">
        <v>4881</v>
      </c>
      <c r="B791" s="127"/>
      <c r="C791" s="127"/>
      <c r="D791" s="127"/>
      <c r="E791" s="127"/>
      <c r="F791" s="127"/>
      <c r="G791" s="127"/>
      <c r="H791" s="127"/>
      <c r="I791" s="127"/>
      <c r="J791" s="127"/>
      <c r="K791" s="127"/>
      <c r="L791" s="127"/>
      <c r="M791" s="127"/>
      <c r="N791" s="127"/>
      <c r="O791" s="127"/>
    </row>
    <row r="792" spans="1:15">
      <c r="A792" s="124" t="s">
        <v>4882</v>
      </c>
      <c r="B792" s="127"/>
      <c r="C792" s="127"/>
      <c r="D792" s="127"/>
      <c r="E792" s="127"/>
      <c r="F792" s="127"/>
      <c r="G792" s="127"/>
      <c r="H792" s="127"/>
      <c r="I792" s="127"/>
      <c r="J792" s="127"/>
      <c r="K792" s="127"/>
      <c r="L792" s="127"/>
      <c r="M792" s="127"/>
      <c r="N792" s="127"/>
      <c r="O792" s="127"/>
    </row>
    <row r="793" spans="1:15">
      <c r="A793" s="124" t="s">
        <v>4883</v>
      </c>
      <c r="B793" s="127"/>
      <c r="C793" s="127"/>
      <c r="D793" s="127"/>
      <c r="E793" s="127"/>
      <c r="F793" s="127"/>
      <c r="G793" s="127"/>
      <c r="H793" s="127"/>
      <c r="I793" s="127"/>
      <c r="J793" s="127"/>
      <c r="K793" s="127"/>
      <c r="L793" s="127"/>
      <c r="M793" s="127"/>
      <c r="N793" s="127"/>
      <c r="O793" s="127"/>
    </row>
    <row r="794" spans="1:15">
      <c r="A794" s="124" t="s">
        <v>4884</v>
      </c>
      <c r="B794" s="127"/>
      <c r="C794" s="127"/>
      <c r="D794" s="127"/>
      <c r="E794" s="127"/>
      <c r="F794" s="127"/>
      <c r="G794" s="127"/>
      <c r="H794" s="127"/>
      <c r="I794" s="127"/>
      <c r="J794" s="127"/>
      <c r="K794" s="127"/>
      <c r="L794" s="127"/>
      <c r="M794" s="127"/>
      <c r="N794" s="127"/>
      <c r="O794" s="127"/>
    </row>
    <row r="795" spans="1:15">
      <c r="A795" s="124" t="s">
        <v>4885</v>
      </c>
      <c r="B795" s="127"/>
      <c r="C795" s="127"/>
      <c r="D795" s="127"/>
      <c r="E795" s="127"/>
      <c r="F795" s="127"/>
      <c r="G795" s="127"/>
      <c r="H795" s="127"/>
      <c r="I795" s="127"/>
      <c r="J795" s="127"/>
      <c r="K795" s="127"/>
      <c r="L795" s="127"/>
      <c r="M795" s="127"/>
      <c r="N795" s="127"/>
      <c r="O795" s="127"/>
    </row>
    <row r="796" spans="1:15">
      <c r="A796" s="124" t="s">
        <v>4886</v>
      </c>
      <c r="B796" s="127"/>
      <c r="C796" s="127"/>
      <c r="D796" s="127"/>
      <c r="E796" s="127"/>
      <c r="F796" s="127"/>
      <c r="G796" s="127"/>
      <c r="H796" s="127"/>
      <c r="I796" s="127"/>
      <c r="J796" s="127"/>
      <c r="K796" s="127"/>
      <c r="L796" s="127"/>
      <c r="M796" s="127"/>
      <c r="N796" s="127"/>
      <c r="O796" s="127"/>
    </row>
    <row r="797" spans="1:15">
      <c r="A797" s="124" t="s">
        <v>4887</v>
      </c>
      <c r="B797" s="127"/>
      <c r="C797" s="127"/>
      <c r="D797" s="127"/>
      <c r="E797" s="127"/>
      <c r="F797" s="127"/>
      <c r="G797" s="127"/>
      <c r="H797" s="127"/>
      <c r="I797" s="127"/>
      <c r="J797" s="127"/>
      <c r="K797" s="127"/>
      <c r="L797" s="127"/>
      <c r="M797" s="127"/>
      <c r="N797" s="127"/>
      <c r="O797" s="127"/>
    </row>
    <row r="798" spans="1:15">
      <c r="A798" s="124" t="s">
        <v>4888</v>
      </c>
      <c r="B798" s="127"/>
      <c r="C798" s="127"/>
      <c r="D798" s="127"/>
      <c r="E798" s="127"/>
      <c r="F798" s="127"/>
      <c r="G798" s="127"/>
      <c r="H798" s="127"/>
      <c r="I798" s="127"/>
      <c r="J798" s="127"/>
      <c r="K798" s="127"/>
      <c r="L798" s="127"/>
      <c r="M798" s="127"/>
      <c r="N798" s="127"/>
      <c r="O798" s="127"/>
    </row>
    <row r="799" spans="1:15">
      <c r="A799" s="124" t="s">
        <v>4889</v>
      </c>
      <c r="B799" s="127">
        <v>1425.33996582031</v>
      </c>
      <c r="C799" s="127">
        <v>-2.4487999999999999</v>
      </c>
      <c r="D799" s="127">
        <v>5.4987000000000004</v>
      </c>
      <c r="E799" s="127">
        <v>14.939399999999999</v>
      </c>
      <c r="F799" s="127">
        <v>1.2193000000000001</v>
      </c>
      <c r="G799" s="127">
        <v>-5.6772</v>
      </c>
      <c r="H799" s="127">
        <v>11.9773</v>
      </c>
      <c r="I799" s="127">
        <v>6.7411000000000003</v>
      </c>
      <c r="J799" s="127">
        <v>-0.69540000000000002</v>
      </c>
      <c r="K799" s="127">
        <v>9.0220000000000002</v>
      </c>
      <c r="L799" s="127">
        <v>5.4888000000000003</v>
      </c>
      <c r="M799" s="127">
        <v>7.2358000000000002</v>
      </c>
      <c r="N799" s="127">
        <v>8.9941999999999993</v>
      </c>
      <c r="O799" s="127"/>
    </row>
    <row r="800" spans="1:15">
      <c r="A800" s="124" t="s">
        <v>4890</v>
      </c>
      <c r="B800" s="127"/>
      <c r="C800" s="127"/>
      <c r="D800" s="127"/>
      <c r="E800" s="127"/>
      <c r="F800" s="127"/>
      <c r="G800" s="127"/>
      <c r="H800" s="127"/>
      <c r="I800" s="127"/>
      <c r="J800" s="127"/>
      <c r="K800" s="127"/>
      <c r="L800" s="127"/>
      <c r="M800" s="127"/>
      <c r="N800" s="127"/>
      <c r="O800" s="127"/>
    </row>
    <row r="801" spans="1:15">
      <c r="A801" s="124" t="s">
        <v>4891</v>
      </c>
      <c r="B801" s="127"/>
      <c r="C801" s="127"/>
      <c r="D801" s="127"/>
      <c r="E801" s="127"/>
      <c r="F801" s="127"/>
      <c r="G801" s="127"/>
      <c r="H801" s="127"/>
      <c r="I801" s="127"/>
      <c r="J801" s="127"/>
      <c r="K801" s="127"/>
      <c r="L801" s="127"/>
      <c r="M801" s="127"/>
      <c r="N801" s="127"/>
      <c r="O801" s="127"/>
    </row>
    <row r="802" spans="1:15">
      <c r="A802" s="124" t="s">
        <v>4892</v>
      </c>
      <c r="B802" s="127">
        <v>4026.44995117188</v>
      </c>
      <c r="C802" s="127">
        <v>13.446400000000001</v>
      </c>
      <c r="D802" s="127">
        <v>25.899699999999999</v>
      </c>
      <c r="E802" s="127">
        <v>57.296100000000003</v>
      </c>
      <c r="F802" s="127">
        <v>67.804400000000001</v>
      </c>
      <c r="G802" s="127">
        <v>57.067799999999998</v>
      </c>
      <c r="H802" s="127">
        <v>26.807300000000001</v>
      </c>
      <c r="I802" s="127">
        <v>19.628599999999999</v>
      </c>
      <c r="J802" s="127">
        <v>7.9004000000000003</v>
      </c>
      <c r="K802" s="127">
        <v>10.7447</v>
      </c>
      <c r="L802" s="127">
        <v>9.8149999999999995</v>
      </c>
      <c r="M802" s="127">
        <v>7.0243000000000002</v>
      </c>
      <c r="N802" s="127">
        <v>4.9874999999999998</v>
      </c>
      <c r="O802" s="127"/>
    </row>
    <row r="803" spans="1:15">
      <c r="A803" s="124" t="s">
        <v>4893</v>
      </c>
      <c r="B803" s="127">
        <v>4007.76</v>
      </c>
      <c r="C803" s="127"/>
      <c r="D803" s="127">
        <v>10.285399999999999</v>
      </c>
      <c r="E803" s="127">
        <v>20.857299999999999</v>
      </c>
      <c r="F803" s="127">
        <v>19.5718</v>
      </c>
      <c r="G803" s="127">
        <v>18.439299999999999</v>
      </c>
      <c r="H803" s="127">
        <v>14.4518</v>
      </c>
      <c r="I803" s="127">
        <v>9.2559000000000005</v>
      </c>
      <c r="J803" s="127">
        <v>3.5022000000000002</v>
      </c>
      <c r="K803" s="127">
        <v>3.8841000000000001</v>
      </c>
      <c r="L803" s="127">
        <v>5.9924999999999997</v>
      </c>
      <c r="M803" s="127">
        <v>1.1059000000000001</v>
      </c>
      <c r="N803" s="127">
        <v>1.6612</v>
      </c>
      <c r="O803" s="127"/>
    </row>
    <row r="804" spans="1:15">
      <c r="A804" s="124" t="s">
        <v>4894</v>
      </c>
      <c r="B804" s="127"/>
      <c r="C804" s="127"/>
      <c r="D804" s="127"/>
      <c r="E804" s="127"/>
      <c r="F804" s="127"/>
      <c r="G804" s="127"/>
      <c r="H804" s="127"/>
      <c r="I804" s="127"/>
      <c r="J804" s="127"/>
      <c r="K804" s="127"/>
      <c r="L804" s="127"/>
      <c r="M804" s="127"/>
      <c r="N804" s="127"/>
      <c r="O804" s="127"/>
    </row>
    <row r="805" spans="1:15">
      <c r="A805" s="124" t="s">
        <v>4895</v>
      </c>
      <c r="B805" s="127"/>
      <c r="C805" s="127"/>
      <c r="D805" s="127"/>
      <c r="E805" s="127"/>
      <c r="F805" s="127"/>
      <c r="G805" s="127"/>
      <c r="H805" s="127"/>
      <c r="I805" s="127"/>
      <c r="J805" s="127"/>
      <c r="K805" s="127"/>
      <c r="L805" s="127"/>
      <c r="M805" s="127"/>
      <c r="N805" s="127"/>
      <c r="O805" s="127"/>
    </row>
    <row r="806" spans="1:15">
      <c r="A806" s="124" t="s">
        <v>4896</v>
      </c>
      <c r="B806" s="127"/>
      <c r="C806" s="127"/>
      <c r="D806" s="127"/>
      <c r="E806" s="127"/>
      <c r="F806" s="127"/>
      <c r="G806" s="127"/>
      <c r="H806" s="127"/>
      <c r="I806" s="127"/>
      <c r="J806" s="127"/>
      <c r="K806" s="127"/>
      <c r="L806" s="127"/>
      <c r="M806" s="127"/>
      <c r="N806" s="127"/>
      <c r="O806" s="127"/>
    </row>
    <row r="807" spans="1:15">
      <c r="A807" s="124" t="s">
        <v>4897</v>
      </c>
      <c r="B807" s="127">
        <v>4484.990234375</v>
      </c>
      <c r="C807" s="127">
        <v>1.4311</v>
      </c>
      <c r="D807" s="127">
        <v>6.0857999999999999</v>
      </c>
      <c r="E807" s="127">
        <v>16.179099999999998</v>
      </c>
      <c r="F807" s="127">
        <v>18.412500000000001</v>
      </c>
      <c r="G807" s="127">
        <v>24.479700000000001</v>
      </c>
      <c r="H807" s="127">
        <v>18.721399999999999</v>
      </c>
      <c r="I807" s="127">
        <v>12.7003</v>
      </c>
      <c r="J807" s="127">
        <v>8.4369999999999994</v>
      </c>
      <c r="K807" s="127">
        <v>11.6983</v>
      </c>
      <c r="L807" s="127">
        <v>5.6037999999999997</v>
      </c>
      <c r="M807" s="127">
        <v>4.0635000000000003</v>
      </c>
      <c r="N807" s="127">
        <v>2.1886999999999999</v>
      </c>
      <c r="O807" s="127"/>
    </row>
    <row r="808" spans="1:15">
      <c r="A808" s="124" t="s">
        <v>4898</v>
      </c>
      <c r="B808" s="127">
        <v>12298.8603515625</v>
      </c>
      <c r="C808" s="127">
        <v>-2.0116999999999998</v>
      </c>
      <c r="D808" s="127">
        <v>4.6238000000000001</v>
      </c>
      <c r="E808" s="127">
        <v>0.55830000000000002</v>
      </c>
      <c r="F808" s="127">
        <v>6.0164</v>
      </c>
      <c r="G808" s="127">
        <v>3.8115999999999999</v>
      </c>
      <c r="H808" s="127">
        <v>7.8230000000000004</v>
      </c>
      <c r="I808" s="127">
        <v>4.4542000000000002</v>
      </c>
      <c r="J808" s="127">
        <v>-4.6600000000000003E-2</v>
      </c>
      <c r="K808" s="127">
        <v>3.5636000000000001</v>
      </c>
      <c r="L808" s="127">
        <v>4.5716999999999999</v>
      </c>
      <c r="M808" s="127">
        <v>3.2035</v>
      </c>
      <c r="N808" s="127">
        <v>4.2458999999999998</v>
      </c>
      <c r="O808" s="127"/>
    </row>
    <row r="809" spans="1:15">
      <c r="A809" s="124" t="s">
        <v>4899</v>
      </c>
      <c r="B809" s="127"/>
      <c r="C809" s="127"/>
      <c r="D809" s="127"/>
      <c r="E809" s="127"/>
      <c r="F809" s="127"/>
      <c r="G809" s="127"/>
      <c r="H809" s="127"/>
      <c r="I809" s="127"/>
      <c r="J809" s="127"/>
      <c r="K809" s="127"/>
      <c r="L809" s="127"/>
      <c r="M809" s="127"/>
      <c r="N809" s="127"/>
      <c r="O809" s="127"/>
    </row>
    <row r="810" spans="1:15">
      <c r="A810" s="124" t="s">
        <v>4900</v>
      </c>
      <c r="B810" s="127">
        <v>27899.44921875</v>
      </c>
      <c r="C810" s="127">
        <v>4.2538999999999998</v>
      </c>
      <c r="D810" s="127">
        <v>18.9876</v>
      </c>
      <c r="E810" s="127">
        <v>35.945099999999996</v>
      </c>
      <c r="F810" s="127">
        <v>21.117100000000001</v>
      </c>
      <c r="G810" s="127">
        <v>20.1662</v>
      </c>
      <c r="H810" s="127">
        <v>29.403400000000001</v>
      </c>
      <c r="I810" s="127">
        <v>28.8108</v>
      </c>
      <c r="J810" s="127">
        <v>12.677099999999999</v>
      </c>
      <c r="K810" s="127">
        <v>16.538900000000002</v>
      </c>
      <c r="L810" s="127">
        <v>16.065100000000001</v>
      </c>
      <c r="M810" s="127">
        <v>12.3565</v>
      </c>
      <c r="N810" s="127">
        <v>8.2812999999999999</v>
      </c>
      <c r="O810" s="127"/>
    </row>
    <row r="811" spans="1:15">
      <c r="A811" s="124" t="s">
        <v>4901</v>
      </c>
      <c r="B811" s="127"/>
      <c r="C811" s="127"/>
      <c r="D811" s="127"/>
      <c r="E811" s="127"/>
      <c r="F811" s="127"/>
      <c r="G811" s="127"/>
      <c r="H811" s="127"/>
      <c r="I811" s="127"/>
      <c r="J811" s="127"/>
      <c r="K811" s="127"/>
      <c r="L811" s="127"/>
      <c r="M811" s="127"/>
      <c r="N811" s="127"/>
      <c r="O811" s="127"/>
    </row>
    <row r="812" spans="1:15">
      <c r="A812" s="124" t="s">
        <v>4902</v>
      </c>
      <c r="B812" s="127"/>
      <c r="C812" s="127"/>
      <c r="D812" s="127"/>
      <c r="E812" s="127"/>
      <c r="F812" s="127"/>
      <c r="G812" s="127"/>
      <c r="H812" s="127"/>
      <c r="I812" s="127"/>
      <c r="J812" s="127"/>
      <c r="K812" s="127"/>
      <c r="L812" s="127"/>
      <c r="M812" s="127"/>
      <c r="N812" s="127"/>
      <c r="O812" s="127"/>
    </row>
    <row r="813" spans="1:15">
      <c r="A813" s="124" t="s">
        <v>4903</v>
      </c>
      <c r="B813" s="127">
        <v>88.604799999999997</v>
      </c>
      <c r="C813" s="127">
        <v>-0.2112</v>
      </c>
      <c r="D813" s="127">
        <v>1.528</v>
      </c>
      <c r="E813" s="127">
        <v>4.1753999999999998</v>
      </c>
      <c r="F813" s="127">
        <v>3.4822000000000002</v>
      </c>
      <c r="G813" s="127">
        <v>5.3757000000000001</v>
      </c>
      <c r="H813" s="127">
        <v>3.1507000000000001</v>
      </c>
      <c r="I813" s="127">
        <v>2.4390000000000001</v>
      </c>
      <c r="J813" s="127">
        <v>4.3239999999999998</v>
      </c>
      <c r="K813" s="127">
        <v>3.6715</v>
      </c>
      <c r="L813" s="127">
        <v>2.8098000000000001</v>
      </c>
      <c r="M813" s="127">
        <v>3.0773999999999999</v>
      </c>
      <c r="N813" s="127">
        <v>4.7183000000000002</v>
      </c>
      <c r="O813" s="127"/>
    </row>
    <row r="814" spans="1:15">
      <c r="A814" s="124" t="s">
        <v>4905</v>
      </c>
      <c r="B814" s="127"/>
      <c r="C814" s="127"/>
      <c r="D814" s="127"/>
      <c r="E814" s="127"/>
      <c r="F814" s="127"/>
      <c r="G814" s="127"/>
      <c r="H814" s="127"/>
      <c r="I814" s="127"/>
      <c r="J814" s="127"/>
      <c r="K814" s="127"/>
      <c r="L814" s="127"/>
      <c r="M814" s="127"/>
      <c r="N814" s="127"/>
      <c r="O814" s="127"/>
    </row>
    <row r="815" spans="1:15">
      <c r="A815" s="124" t="s">
        <v>4906</v>
      </c>
      <c r="B815" s="127"/>
      <c r="C815" s="127"/>
      <c r="D815" s="127"/>
      <c r="E815" s="127"/>
      <c r="F815" s="127"/>
      <c r="G815" s="127"/>
      <c r="H815" s="127"/>
      <c r="I815" s="127"/>
      <c r="J815" s="127"/>
      <c r="K815" s="127"/>
      <c r="L815" s="127"/>
      <c r="M815" s="127"/>
      <c r="N815" s="127"/>
      <c r="O815" s="127"/>
    </row>
    <row r="816" spans="1:15">
      <c r="A816" s="124" t="s">
        <v>4907</v>
      </c>
      <c r="B816" s="127"/>
      <c r="C816" s="127"/>
      <c r="D816" s="127"/>
      <c r="E816" s="127"/>
      <c r="F816" s="127"/>
      <c r="G816" s="127"/>
      <c r="H816" s="127"/>
      <c r="I816" s="127"/>
      <c r="J816" s="127"/>
      <c r="K816" s="127"/>
      <c r="L816" s="127"/>
      <c r="M816" s="127"/>
      <c r="N816" s="127"/>
      <c r="O816" s="127"/>
    </row>
    <row r="827" spans="1:15">
      <c r="A827" s="120"/>
      <c r="B827" s="120"/>
      <c r="C827" s="120"/>
      <c r="D827" s="120"/>
      <c r="E827" s="120"/>
      <c r="F827" s="120"/>
      <c r="G827" s="120"/>
      <c r="H827" s="120"/>
      <c r="I827" s="120"/>
      <c r="J827" s="120"/>
      <c r="K827" s="120"/>
      <c r="L827" s="120"/>
      <c r="M827" s="120"/>
      <c r="N827" s="120"/>
      <c r="O827" s="120"/>
    </row>
    <row r="828" spans="1:15">
      <c r="A828" s="120"/>
      <c r="B828" s="120"/>
      <c r="C828" s="120"/>
      <c r="D828" s="120"/>
      <c r="E828" s="120"/>
      <c r="F828" s="120"/>
      <c r="G828" s="120"/>
      <c r="H828" s="120"/>
      <c r="I828" s="120"/>
      <c r="J828" s="120"/>
      <c r="K828" s="120"/>
      <c r="L828" s="120"/>
      <c r="M828" s="120"/>
      <c r="N828" s="120"/>
      <c r="O828" s="120"/>
    </row>
    <row r="829" spans="1:15">
      <c r="A829" s="120"/>
      <c r="B829" s="120"/>
      <c r="C829" s="120"/>
      <c r="D829" s="120"/>
      <c r="E829" s="120"/>
      <c r="F829" s="120"/>
      <c r="G829" s="120"/>
      <c r="H829" s="120"/>
      <c r="I829" s="120"/>
      <c r="J829" s="120"/>
      <c r="K829" s="120"/>
      <c r="L829" s="120"/>
      <c r="M829" s="120"/>
      <c r="N829" s="120"/>
      <c r="O829" s="120"/>
    </row>
    <row r="830" spans="1:15">
      <c r="A830" s="120"/>
      <c r="B830" s="120"/>
      <c r="C830" s="120"/>
      <c r="D830" s="120"/>
      <c r="E830" s="120"/>
      <c r="F830" s="120"/>
      <c r="G830" s="120"/>
      <c r="H830" s="120"/>
      <c r="I830" s="120"/>
      <c r="J830" s="120"/>
      <c r="K830" s="120"/>
      <c r="L830" s="120"/>
      <c r="M830" s="120"/>
      <c r="N830" s="120"/>
      <c r="O830" s="120"/>
    </row>
    <row r="831" spans="1:15">
      <c r="A831" s="120"/>
      <c r="B831" s="120"/>
      <c r="C831" s="120"/>
      <c r="D831" s="120"/>
      <c r="E831" s="120"/>
      <c r="F831" s="120"/>
      <c r="G831" s="120"/>
      <c r="H831" s="120"/>
      <c r="I831" s="120"/>
      <c r="J831" s="120"/>
      <c r="K831" s="120"/>
      <c r="L831" s="120"/>
      <c r="M831" s="120"/>
      <c r="N831" s="120"/>
      <c r="O831" s="120"/>
    </row>
    <row r="832" spans="1:15">
      <c r="A832" s="120"/>
      <c r="B832" s="120"/>
      <c r="C832" s="120"/>
      <c r="D832" s="120"/>
      <c r="E832" s="120"/>
      <c r="F832" s="120"/>
      <c r="G832" s="120"/>
      <c r="H832" s="120"/>
      <c r="I832" s="120"/>
      <c r="J832" s="120"/>
      <c r="K832" s="120"/>
      <c r="L832" s="120"/>
      <c r="M832" s="120"/>
      <c r="N832" s="120"/>
      <c r="O832" s="120"/>
    </row>
    <row r="833" spans="1:15">
      <c r="A833" s="120"/>
      <c r="B833" s="120"/>
      <c r="C833" s="120"/>
      <c r="D833" s="120"/>
      <c r="E833" s="120"/>
      <c r="F833" s="120"/>
      <c r="G833" s="120"/>
      <c r="H833" s="120"/>
      <c r="I833" s="120"/>
      <c r="J833" s="120"/>
      <c r="K833" s="120"/>
      <c r="L833" s="120"/>
      <c r="M833" s="120"/>
      <c r="N833" s="120"/>
      <c r="O833" s="120"/>
    </row>
    <row r="834" spans="1:15">
      <c r="A834" s="120"/>
      <c r="B834" s="120"/>
      <c r="C834" s="120"/>
      <c r="D834" s="120"/>
      <c r="E834" s="120"/>
      <c r="F834" s="120"/>
      <c r="G834" s="120"/>
      <c r="H834" s="120"/>
      <c r="I834" s="120"/>
      <c r="J834" s="120"/>
      <c r="K834" s="120"/>
      <c r="L834" s="120"/>
      <c r="M834" s="120"/>
      <c r="N834" s="120"/>
      <c r="O834" s="120"/>
    </row>
    <row r="835" spans="1:15">
      <c r="A835" s="120"/>
      <c r="B835" s="120"/>
      <c r="C835" s="120"/>
      <c r="D835" s="120"/>
      <c r="E835" s="120"/>
      <c r="F835" s="120"/>
      <c r="G835" s="120"/>
      <c r="H835" s="120"/>
      <c r="I835" s="120"/>
      <c r="J835" s="120"/>
      <c r="K835" s="120"/>
      <c r="L835" s="120"/>
      <c r="M835" s="120"/>
      <c r="N835" s="120"/>
      <c r="O835" s="120"/>
    </row>
    <row r="836" spans="1:15">
      <c r="A836" s="120"/>
      <c r="B836" s="120"/>
      <c r="C836" s="120"/>
      <c r="D836" s="120"/>
      <c r="E836" s="120"/>
      <c r="F836" s="120"/>
      <c r="G836" s="120"/>
      <c r="H836" s="120"/>
      <c r="I836" s="120"/>
      <c r="J836" s="120"/>
      <c r="K836" s="120"/>
      <c r="L836" s="120"/>
      <c r="M836" s="120"/>
      <c r="N836" s="120"/>
      <c r="O836" s="120"/>
    </row>
    <row r="837" spans="1:15">
      <c r="A837" s="120"/>
      <c r="B837" s="120"/>
      <c r="C837" s="120"/>
      <c r="D837" s="120"/>
      <c r="E837" s="120"/>
      <c r="F837" s="120"/>
      <c r="G837" s="120"/>
      <c r="H837" s="120"/>
      <c r="I837" s="120"/>
      <c r="J837" s="120"/>
      <c r="K837" s="120"/>
      <c r="L837" s="120"/>
      <c r="M837" s="120"/>
      <c r="N837" s="120"/>
      <c r="O837" s="120"/>
    </row>
    <row r="838" spans="1:15">
      <c r="A838" s="120"/>
      <c r="B838" s="120"/>
      <c r="C838" s="120"/>
      <c r="D838" s="120"/>
      <c r="E838" s="120"/>
      <c r="F838" s="120"/>
      <c r="G838" s="120"/>
      <c r="H838" s="120"/>
      <c r="I838" s="120"/>
      <c r="J838" s="120"/>
      <c r="K838" s="120"/>
      <c r="L838" s="120"/>
      <c r="M838" s="120"/>
      <c r="N838" s="120"/>
      <c r="O838" s="120"/>
    </row>
    <row r="839" spans="1:15">
      <c r="A839" s="120"/>
      <c r="B839" s="120"/>
      <c r="C839" s="120"/>
      <c r="D839" s="120"/>
      <c r="E839" s="120"/>
      <c r="F839" s="120"/>
      <c r="G839" s="120"/>
      <c r="H839" s="120"/>
      <c r="I839" s="120"/>
      <c r="J839" s="120"/>
      <c r="K839" s="120"/>
      <c r="L839" s="120"/>
      <c r="M839" s="120"/>
      <c r="N839" s="120"/>
      <c r="O839" s="120"/>
    </row>
    <row r="840" spans="1:15">
      <c r="A840" s="120"/>
      <c r="B840" s="120"/>
      <c r="C840" s="120"/>
      <c r="D840" s="120"/>
      <c r="E840" s="120"/>
      <c r="F840" s="120"/>
      <c r="G840" s="120"/>
      <c r="H840" s="120"/>
      <c r="I840" s="120"/>
      <c r="J840" s="120"/>
      <c r="K840" s="120"/>
      <c r="L840" s="120"/>
      <c r="M840" s="120"/>
      <c r="N840" s="120"/>
      <c r="O840" s="120"/>
    </row>
  </sheetData>
  <hyperlinks>
    <hyperlink ref="A1" location="'Main Page'!A1" display="Main Pag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Main Page</vt:lpstr>
      <vt:lpstr>Summary</vt:lpstr>
      <vt:lpstr>Overnight Fund</vt:lpstr>
      <vt:lpstr>Money Market Fund</vt:lpstr>
      <vt:lpstr>Liquid Fund</vt:lpstr>
      <vt:lpstr>Ultra Short Duration Fund</vt:lpstr>
      <vt:lpstr>Low Duration Fund</vt:lpstr>
      <vt:lpstr>Short Duration Fund</vt:lpstr>
      <vt:lpstr>Medium Duration Fund</vt:lpstr>
      <vt:lpstr>Medium to Long Duration Fund</vt:lpstr>
      <vt:lpstr>Long Duration Fund</vt:lpstr>
      <vt:lpstr>Dynamic Bond</vt:lpstr>
      <vt:lpstr>Corporate Bond Fund</vt:lpstr>
      <vt:lpstr>Credit Risk Fund</vt:lpstr>
      <vt:lpstr>Banking and PSU Fund</vt:lpstr>
      <vt:lpstr>Gilt Fund</vt:lpstr>
      <vt:lpstr>Gilt Fund with 10 yr constant</vt:lpstr>
      <vt:lpstr>Target Maturity Fund</vt:lpstr>
      <vt:lpstr>Floater Fund</vt:lpstr>
      <vt:lpstr>Arbitrage Fund</vt:lpstr>
      <vt:lpstr>Conservative Hybrid Fund</vt:lpstr>
      <vt:lpstr>Aggressive Hybrid Fund</vt:lpstr>
      <vt:lpstr>Dynamic Asset Allocation</vt:lpstr>
      <vt:lpstr>Balanced Advantage</vt:lpstr>
      <vt:lpstr>Balanced Hybrid</vt:lpstr>
      <vt:lpstr>Equity Savings</vt:lpstr>
      <vt:lpstr>Multi Asset Allocation</vt:lpstr>
      <vt:lpstr>Retirement Fund</vt:lpstr>
      <vt:lpstr>Childrens Funds</vt:lpstr>
      <vt:lpstr>Multi Cap Fund</vt:lpstr>
      <vt:lpstr>Flexi Cap Fund</vt:lpstr>
      <vt:lpstr>Large Cap Fund</vt:lpstr>
      <vt:lpstr>Large &amp; Mid Cap Fund</vt:lpstr>
      <vt:lpstr>Mid Cap Fund</vt:lpstr>
      <vt:lpstr>Small Cap Fund</vt:lpstr>
      <vt:lpstr>Dividend Yield Fund</vt:lpstr>
      <vt:lpstr>Value Fund</vt:lpstr>
      <vt:lpstr>Focused Fund</vt:lpstr>
      <vt:lpstr>Sec-Bank</vt:lpstr>
      <vt:lpstr>Sec-Consumption</vt:lpstr>
      <vt:lpstr>Sec-Energy &amp; Power</vt:lpstr>
      <vt:lpstr>Sec-MNC</vt:lpstr>
      <vt:lpstr>Sec-Pharma</vt:lpstr>
      <vt:lpstr>Sec-Service</vt:lpstr>
      <vt:lpstr>Sec-Tech</vt:lpstr>
      <vt:lpstr>Thematic</vt:lpstr>
      <vt:lpstr>Them-Infra</vt:lpstr>
      <vt:lpstr>ELSS</vt:lpstr>
      <vt:lpstr>Global</vt:lpstr>
      <vt:lpstr>Index Funds</vt:lpstr>
      <vt:lpstr>Index Nifty</vt:lpstr>
      <vt:lpstr>Index-Nifty Next 50</vt:lpstr>
      <vt:lpstr>Index - Sensex</vt:lpstr>
      <vt:lpstr>Index Fund Others</vt:lpstr>
      <vt:lpstr>ETFs - Gold</vt:lpstr>
      <vt:lpstr>ETFs - Silver</vt:lpstr>
      <vt:lpstr>FOF-Debt Oriented</vt:lpstr>
      <vt:lpstr>FOF-Equity Oriented</vt:lpstr>
      <vt:lpstr>ETFs - Others</vt:lpstr>
      <vt:lpstr>FoF - Overseas</vt:lpstr>
      <vt:lpstr>FOF-Domestic</vt:lpstr>
      <vt:lpstr>SIF</vt:lpstr>
      <vt:lpstr>Glossary</vt:lpstr>
      <vt:lpstr>Load</vt:lpstr>
      <vt:lpstr>Disclaimer</vt:lpstr>
      <vt:lpstr>Benchmark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Shibesh Jha</dc:creator>
  <cp:lastModifiedBy>Admin</cp:lastModifiedBy>
  <dcterms:created xsi:type="dcterms:W3CDTF">2018-08-08T07:58:40Z</dcterms:created>
  <dcterms:modified xsi:type="dcterms:W3CDTF">2026-05-02T13:56:11Z</dcterms:modified>
</cp:coreProperties>
</file>